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lenovo\Downloads\Compressed\Backup\Backup\"/>
    </mc:Choice>
  </mc:AlternateContent>
  <xr:revisionPtr revIDLastSave="0" documentId="13_ncr:1_{5DA1A595-8928-4277-8B6A-31ED8961AB74}" xr6:coauthVersionLast="36" xr6:coauthVersionMax="36" xr10:uidLastSave="{00000000-0000-0000-0000-000000000000}"/>
  <bookViews>
    <workbookView xWindow="0" yWindow="0" windowWidth="21600" windowHeight="9735" activeTab="10" xr2:uid="{00000000-000D-0000-FFFF-FFFF00000000}"/>
  </bookViews>
  <sheets>
    <sheet name="Fri" sheetId="18" r:id="rId1"/>
    <sheet name="Thu" sheetId="17" state="hidden" r:id="rId2"/>
    <sheet name="Wed" sheetId="16" state="hidden" r:id="rId3"/>
    <sheet name="Tue" sheetId="15" state="hidden" r:id="rId4"/>
    <sheet name="Mon" sheetId="14" state="hidden" r:id="rId5"/>
    <sheet name="Sun" sheetId="13" state="hidden" r:id="rId6"/>
    <sheet name="Sat" sheetId="6" state="hidden" r:id="rId7"/>
    <sheet name="Overall Schedule" sheetId="5" r:id="rId8"/>
    <sheet name="Shift Schedule" sheetId="1" r:id="rId9"/>
    <sheet name="Weekly Cap" sheetId="4" r:id="rId10"/>
    <sheet name="Staffing Level Interval" sheetId="3" r:id="rId11"/>
    <sheet name="Aspect Format" sheetId="2" r:id="rId12"/>
  </sheets>
  <externalReferences>
    <externalReference r:id="rId13"/>
  </externalReferences>
  <definedNames>
    <definedName name="_xlnm._FilterDatabase" localSheetId="8" hidden="1">'Shift Schedule'!$B$3:$N$20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J18" i="4"/>
  <c r="I18" i="4"/>
  <c r="H18" i="4"/>
  <c r="G18" i="4"/>
  <c r="E18" i="4"/>
  <c r="D18" i="4"/>
  <c r="J21" i="4"/>
  <c r="I21" i="4"/>
  <c r="H21" i="4"/>
  <c r="G21" i="4"/>
  <c r="F21" i="4"/>
  <c r="E21" i="4"/>
  <c r="D21" i="4"/>
  <c r="J4" i="4"/>
  <c r="I4" i="4"/>
  <c r="H4" i="4"/>
  <c r="G4" i="4"/>
  <c r="F4" i="4"/>
  <c r="E4" i="4"/>
  <c r="D4" i="4"/>
  <c r="D3" i="4"/>
  <c r="E3" i="4"/>
  <c r="J31" i="4"/>
  <c r="I31" i="4"/>
  <c r="H31" i="4"/>
  <c r="G31" i="4"/>
  <c r="F31" i="4"/>
  <c r="E31" i="4"/>
  <c r="D31" i="4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C357" i="3" l="1"/>
  <c r="F357" i="3" s="1"/>
  <c r="D357" i="3"/>
  <c r="G357" i="3" s="1"/>
  <c r="C358" i="3"/>
  <c r="F358" i="3" s="1"/>
  <c r="D358" i="3"/>
  <c r="G358" i="3" s="1"/>
  <c r="C359" i="3"/>
  <c r="F359" i="3" s="1"/>
  <c r="D359" i="3"/>
  <c r="G359" i="3" s="1"/>
  <c r="C360" i="3"/>
  <c r="F360" i="3" s="1"/>
  <c r="D360" i="3"/>
  <c r="G360" i="3"/>
  <c r="C361" i="3"/>
  <c r="F361" i="3" s="1"/>
  <c r="D361" i="3"/>
  <c r="G361" i="3"/>
  <c r="C362" i="3"/>
  <c r="F362" i="3" s="1"/>
  <c r="D362" i="3"/>
  <c r="G362" i="3" s="1"/>
  <c r="C363" i="3"/>
  <c r="D363" i="3"/>
  <c r="G363" i="3" s="1"/>
  <c r="F363" i="3"/>
  <c r="C364" i="3"/>
  <c r="F364" i="3" s="1"/>
  <c r="D364" i="3"/>
  <c r="G364" i="3"/>
  <c r="C365" i="3"/>
  <c r="F365" i="3" s="1"/>
  <c r="D365" i="3"/>
  <c r="G365" i="3" s="1"/>
  <c r="C366" i="3"/>
  <c r="F366" i="3" s="1"/>
  <c r="D366" i="3"/>
  <c r="G366" i="3" s="1"/>
  <c r="C367" i="3"/>
  <c r="F367" i="3" s="1"/>
  <c r="D367" i="3"/>
  <c r="G367" i="3" s="1"/>
  <c r="C368" i="3"/>
  <c r="F368" i="3" s="1"/>
  <c r="D368" i="3"/>
  <c r="G368" i="3" s="1"/>
  <c r="A308" i="3"/>
  <c r="B308" i="3"/>
  <c r="C308" i="3"/>
  <c r="F308" i="3" s="1"/>
  <c r="D308" i="3"/>
  <c r="G308" i="3"/>
  <c r="H308" i="3"/>
  <c r="A309" i="3"/>
  <c r="B309" i="3"/>
  <c r="H309" i="3" s="1"/>
  <c r="C309" i="3"/>
  <c r="F309" i="3" s="1"/>
  <c r="D309" i="3"/>
  <c r="G309" i="3" s="1"/>
  <c r="A310" i="3"/>
  <c r="B310" i="3"/>
  <c r="H310" i="3" s="1"/>
  <c r="C310" i="3"/>
  <c r="D310" i="3"/>
  <c r="G310" i="3" s="1"/>
  <c r="F310" i="3"/>
  <c r="A311" i="3"/>
  <c r="B311" i="3"/>
  <c r="H311" i="3" s="1"/>
  <c r="C311" i="3"/>
  <c r="D311" i="3"/>
  <c r="G311" i="3" s="1"/>
  <c r="F311" i="3"/>
  <c r="A312" i="3"/>
  <c r="B312" i="3"/>
  <c r="C312" i="3"/>
  <c r="F312" i="3" s="1"/>
  <c r="D312" i="3"/>
  <c r="G312" i="3"/>
  <c r="H312" i="3"/>
  <c r="A242" i="3"/>
  <c r="B242" i="3"/>
  <c r="C242" i="3"/>
  <c r="F242" i="3" s="1"/>
  <c r="D242" i="3"/>
  <c r="G242" i="3" s="1"/>
  <c r="H242" i="3"/>
  <c r="A243" i="3"/>
  <c r="B243" i="3"/>
  <c r="H243" i="3" s="1"/>
  <c r="C243" i="3"/>
  <c r="F243" i="3" s="1"/>
  <c r="D243" i="3"/>
  <c r="G243" i="3" s="1"/>
  <c r="A244" i="3"/>
  <c r="B244" i="3"/>
  <c r="C244" i="3"/>
  <c r="D244" i="3"/>
  <c r="G244" i="3" s="1"/>
  <c r="F244" i="3"/>
  <c r="H244" i="3"/>
  <c r="A245" i="3"/>
  <c r="B245" i="3"/>
  <c r="H245" i="3" s="1"/>
  <c r="C245" i="3"/>
  <c r="F245" i="3" s="1"/>
  <c r="D245" i="3"/>
  <c r="G245" i="3" s="1"/>
  <c r="A246" i="3"/>
  <c r="B246" i="3"/>
  <c r="C246" i="3"/>
  <c r="F246" i="3" s="1"/>
  <c r="D246" i="3"/>
  <c r="G246" i="3"/>
  <c r="H246" i="3"/>
  <c r="A247" i="3"/>
  <c r="B247" i="3"/>
  <c r="C247" i="3"/>
  <c r="F247" i="3" s="1"/>
  <c r="D247" i="3"/>
  <c r="G247" i="3" s="1"/>
  <c r="H247" i="3"/>
  <c r="A248" i="3"/>
  <c r="B248" i="3"/>
  <c r="H248" i="3" s="1"/>
  <c r="C248" i="3"/>
  <c r="F248" i="3" s="1"/>
  <c r="D248" i="3"/>
  <c r="G248" i="3" s="1"/>
  <c r="A249" i="3"/>
  <c r="B249" i="3"/>
  <c r="H249" i="3" s="1"/>
  <c r="C249" i="3"/>
  <c r="D249" i="3"/>
  <c r="F249" i="3"/>
  <c r="G249" i="3"/>
  <c r="A250" i="3"/>
  <c r="B250" i="3"/>
  <c r="C250" i="3"/>
  <c r="F250" i="3" s="1"/>
  <c r="D250" i="3"/>
  <c r="G250" i="3" s="1"/>
  <c r="H250" i="3"/>
  <c r="A251" i="3"/>
  <c r="B251" i="3"/>
  <c r="H251" i="3" s="1"/>
  <c r="C251" i="3"/>
  <c r="F251" i="3" s="1"/>
  <c r="D251" i="3"/>
  <c r="G251" i="3" s="1"/>
  <c r="A120" i="3"/>
  <c r="B120" i="3"/>
  <c r="H120" i="3" s="1"/>
  <c r="C120" i="3"/>
  <c r="D120" i="3"/>
  <c r="G120" i="3" s="1"/>
  <c r="F120" i="3"/>
  <c r="A60" i="3"/>
  <c r="B60" i="3"/>
  <c r="H60" i="3" s="1"/>
  <c r="C60" i="3"/>
  <c r="D60" i="3"/>
  <c r="F60" i="3"/>
  <c r="G60" i="3"/>
  <c r="A61" i="3"/>
  <c r="B61" i="3"/>
  <c r="H61" i="3" s="1"/>
  <c r="C61" i="3"/>
  <c r="F61" i="3" s="1"/>
  <c r="D61" i="3"/>
  <c r="G61" i="3" s="1"/>
  <c r="A62" i="3"/>
  <c r="B62" i="3"/>
  <c r="C62" i="3"/>
  <c r="F62" i="3" s="1"/>
  <c r="D62" i="3"/>
  <c r="G62" i="3" s="1"/>
  <c r="H62" i="3"/>
  <c r="A63" i="3"/>
  <c r="B63" i="3"/>
  <c r="C63" i="3"/>
  <c r="D63" i="3"/>
  <c r="G63" i="3" s="1"/>
  <c r="F63" i="3"/>
  <c r="H63" i="3"/>
  <c r="A64" i="3"/>
  <c r="B64" i="3"/>
  <c r="H64" i="3" s="1"/>
  <c r="C64" i="3"/>
  <c r="F64" i="3" s="1"/>
  <c r="D64" i="3"/>
  <c r="G64" i="3"/>
  <c r="C48" i="3"/>
  <c r="F48" i="3" s="1"/>
  <c r="O44" i="6"/>
  <c r="P44" i="6" s="1"/>
  <c r="R44" i="6" s="1"/>
  <c r="P48" i="6"/>
  <c r="N49" i="6"/>
  <c r="B18" i="6"/>
  <c r="C18" i="6"/>
  <c r="D18" i="6"/>
  <c r="E18" i="6"/>
  <c r="H18" i="6"/>
  <c r="I18" i="6"/>
  <c r="B19" i="6"/>
  <c r="C19" i="6"/>
  <c r="D19" i="6"/>
  <c r="E19" i="6"/>
  <c r="H19" i="6"/>
  <c r="I19" i="6"/>
  <c r="B20" i="6"/>
  <c r="C20" i="6"/>
  <c r="D20" i="6"/>
  <c r="E20" i="6"/>
  <c r="F20" i="6"/>
  <c r="H20" i="6"/>
  <c r="I20" i="6"/>
  <c r="B21" i="6"/>
  <c r="C21" i="6"/>
  <c r="D21" i="6"/>
  <c r="E21" i="6"/>
  <c r="F21" i="6"/>
  <c r="H21" i="6"/>
  <c r="I21" i="6"/>
  <c r="B22" i="6"/>
  <c r="C22" i="6"/>
  <c r="D22" i="6"/>
  <c r="E22" i="6"/>
  <c r="F22" i="6"/>
  <c r="H22" i="6"/>
  <c r="I22" i="6"/>
  <c r="B23" i="6"/>
  <c r="C23" i="6"/>
  <c r="D23" i="6"/>
  <c r="E23" i="6"/>
  <c r="F23" i="6"/>
  <c r="H23" i="6"/>
  <c r="I23" i="6"/>
  <c r="B24" i="6"/>
  <c r="C24" i="6"/>
  <c r="D24" i="6"/>
  <c r="E24" i="6"/>
  <c r="F24" i="6"/>
  <c r="H24" i="6"/>
  <c r="I24" i="6"/>
  <c r="B25" i="6"/>
  <c r="C25" i="6"/>
  <c r="D25" i="6"/>
  <c r="E25" i="6"/>
  <c r="F25" i="6"/>
  <c r="H25" i="6"/>
  <c r="I25" i="6"/>
  <c r="B26" i="6"/>
  <c r="C26" i="6"/>
  <c r="D26" i="6"/>
  <c r="E26" i="6"/>
  <c r="F26" i="6"/>
  <c r="H26" i="6"/>
  <c r="I26" i="6"/>
  <c r="B27" i="6"/>
  <c r="C27" i="6"/>
  <c r="D27" i="6"/>
  <c r="E27" i="6"/>
  <c r="F27" i="6"/>
  <c r="H27" i="6"/>
  <c r="I27" i="6"/>
  <c r="B28" i="6"/>
  <c r="C28" i="6"/>
  <c r="D28" i="6"/>
  <c r="E28" i="6"/>
  <c r="F28" i="6"/>
  <c r="H28" i="6"/>
  <c r="I28" i="6"/>
  <c r="B29" i="6"/>
  <c r="C29" i="6"/>
  <c r="D29" i="6"/>
  <c r="E29" i="6"/>
  <c r="F29" i="6"/>
  <c r="H29" i="6"/>
  <c r="I29" i="6"/>
  <c r="B30" i="6"/>
  <c r="C30" i="6"/>
  <c r="D30" i="6"/>
  <c r="E30" i="6"/>
  <c r="F30" i="6"/>
  <c r="H30" i="6"/>
  <c r="I30" i="6"/>
  <c r="B31" i="6"/>
  <c r="C31" i="6"/>
  <c r="D31" i="6"/>
  <c r="E31" i="6"/>
  <c r="F31" i="6"/>
  <c r="H31" i="6"/>
  <c r="I31" i="6"/>
  <c r="B32" i="6"/>
  <c r="C32" i="6"/>
  <c r="D32" i="6"/>
  <c r="E32" i="6"/>
  <c r="F32" i="6"/>
  <c r="H32" i="6"/>
  <c r="I32" i="6"/>
  <c r="B33" i="6"/>
  <c r="C33" i="6"/>
  <c r="D33" i="6"/>
  <c r="E33" i="6"/>
  <c r="F33" i="6"/>
  <c r="H33" i="6"/>
  <c r="I33" i="6"/>
  <c r="B34" i="6"/>
  <c r="C34" i="6"/>
  <c r="D34" i="6"/>
  <c r="E34" i="6"/>
  <c r="F34" i="6"/>
  <c r="H34" i="6"/>
  <c r="I34" i="6"/>
  <c r="B35" i="6"/>
  <c r="C35" i="6"/>
  <c r="D35" i="6"/>
  <c r="E35" i="6"/>
  <c r="F35" i="6"/>
  <c r="H35" i="6"/>
  <c r="I35" i="6"/>
  <c r="B36" i="6"/>
  <c r="C36" i="6"/>
  <c r="D36" i="6"/>
  <c r="E36" i="6"/>
  <c r="F36" i="6"/>
  <c r="H36" i="6"/>
  <c r="I36" i="6"/>
  <c r="B37" i="6"/>
  <c r="C37" i="6"/>
  <c r="D37" i="6"/>
  <c r="E37" i="6"/>
  <c r="F37" i="6"/>
  <c r="H37" i="6"/>
  <c r="I37" i="6"/>
  <c r="B38" i="6"/>
  <c r="C38" i="6"/>
  <c r="D38" i="6"/>
  <c r="E38" i="6"/>
  <c r="F38" i="6"/>
  <c r="H38" i="6"/>
  <c r="I38" i="6"/>
  <c r="B39" i="6"/>
  <c r="C39" i="6"/>
  <c r="D39" i="6"/>
  <c r="E39" i="6"/>
  <c r="F39" i="6"/>
  <c r="H39" i="6"/>
  <c r="I39" i="6"/>
  <c r="B40" i="6"/>
  <c r="C40" i="6"/>
  <c r="D40" i="6"/>
  <c r="E40" i="6"/>
  <c r="F40" i="6"/>
  <c r="H40" i="6"/>
  <c r="I40" i="6"/>
  <c r="B41" i="6"/>
  <c r="C41" i="6"/>
  <c r="D41" i="6"/>
  <c r="E41" i="6"/>
  <c r="F41" i="6"/>
  <c r="H41" i="6"/>
  <c r="I41" i="6"/>
  <c r="B42" i="6"/>
  <c r="C42" i="6"/>
  <c r="D42" i="6"/>
  <c r="E42" i="6"/>
  <c r="F42" i="6"/>
  <c r="H42" i="6"/>
  <c r="I42" i="6"/>
  <c r="B43" i="6"/>
  <c r="C43" i="6"/>
  <c r="D43" i="6"/>
  <c r="M43" i="6" s="1"/>
  <c r="E43" i="6"/>
  <c r="F43" i="6"/>
  <c r="H43" i="6"/>
  <c r="O43" i="6" s="1"/>
  <c r="I43" i="6"/>
  <c r="N43" i="6" s="1"/>
  <c r="S43" i="6" s="1"/>
  <c r="B44" i="6"/>
  <c r="C44" i="6"/>
  <c r="D44" i="6"/>
  <c r="M44" i="6" s="1"/>
  <c r="E44" i="6"/>
  <c r="F44" i="6"/>
  <c r="H44" i="6"/>
  <c r="I44" i="6"/>
  <c r="N44" i="6" s="1"/>
  <c r="S44" i="6" s="1"/>
  <c r="B45" i="6"/>
  <c r="C45" i="6"/>
  <c r="D45" i="6"/>
  <c r="M45" i="6" s="1"/>
  <c r="E45" i="6"/>
  <c r="F45" i="6"/>
  <c r="H45" i="6"/>
  <c r="O45" i="6" s="1"/>
  <c r="P45" i="6" s="1"/>
  <c r="R45" i="6" s="1"/>
  <c r="I45" i="6"/>
  <c r="N45" i="6" s="1"/>
  <c r="S45" i="6" s="1"/>
  <c r="B46" i="6"/>
  <c r="C46" i="6"/>
  <c r="D46" i="6"/>
  <c r="M46" i="6" s="1"/>
  <c r="E46" i="6"/>
  <c r="F46" i="6"/>
  <c r="H46" i="6"/>
  <c r="O46" i="6" s="1"/>
  <c r="P46" i="6" s="1"/>
  <c r="R46" i="6" s="1"/>
  <c r="I46" i="6"/>
  <c r="N46" i="6" s="1"/>
  <c r="S46" i="6" s="1"/>
  <c r="B47" i="6"/>
  <c r="C47" i="6"/>
  <c r="D47" i="6"/>
  <c r="M47" i="6" s="1"/>
  <c r="E47" i="6"/>
  <c r="F47" i="6"/>
  <c r="H47" i="6"/>
  <c r="O47" i="6" s="1"/>
  <c r="I47" i="6"/>
  <c r="N47" i="6" s="1"/>
  <c r="S47" i="6" s="1"/>
  <c r="B48" i="6"/>
  <c r="C48" i="6"/>
  <c r="D48" i="6"/>
  <c r="M48" i="6" s="1"/>
  <c r="B46" i="5" s="1"/>
  <c r="A48" i="3" s="1"/>
  <c r="E48" i="6"/>
  <c r="F48" i="6"/>
  <c r="H48" i="6"/>
  <c r="O48" i="6" s="1"/>
  <c r="D46" i="5" s="1"/>
  <c r="I48" i="6"/>
  <c r="N48" i="6" s="1"/>
  <c r="B49" i="6"/>
  <c r="C49" i="6"/>
  <c r="D49" i="6"/>
  <c r="M49" i="6" s="1"/>
  <c r="B47" i="5" s="1"/>
  <c r="A49" i="3" s="1"/>
  <c r="E49" i="6"/>
  <c r="F49" i="6"/>
  <c r="H49" i="6"/>
  <c r="O49" i="6" s="1"/>
  <c r="I49" i="6"/>
  <c r="B50" i="6"/>
  <c r="C50" i="6"/>
  <c r="D50" i="6"/>
  <c r="M50" i="6" s="1"/>
  <c r="B48" i="5" s="1"/>
  <c r="A50" i="3" s="1"/>
  <c r="E50" i="6"/>
  <c r="F50" i="6"/>
  <c r="H50" i="6"/>
  <c r="O50" i="6" s="1"/>
  <c r="I50" i="6"/>
  <c r="N50" i="6" s="1"/>
  <c r="B51" i="6"/>
  <c r="C51" i="6"/>
  <c r="D51" i="6"/>
  <c r="M51" i="6" s="1"/>
  <c r="B49" i="5" s="1"/>
  <c r="A51" i="3" s="1"/>
  <c r="E51" i="6"/>
  <c r="F51" i="6"/>
  <c r="H51" i="6"/>
  <c r="O51" i="6" s="1"/>
  <c r="I51" i="6"/>
  <c r="N51" i="6" s="1"/>
  <c r="B52" i="6"/>
  <c r="C52" i="6"/>
  <c r="D52" i="6"/>
  <c r="M52" i="6" s="1"/>
  <c r="B50" i="5" s="1"/>
  <c r="A52" i="3" s="1"/>
  <c r="E52" i="6"/>
  <c r="F52" i="6"/>
  <c r="H52" i="6"/>
  <c r="O52" i="6" s="1"/>
  <c r="D50" i="5" s="1"/>
  <c r="C52" i="3" s="1"/>
  <c r="F52" i="3" s="1"/>
  <c r="I52" i="6"/>
  <c r="N52" i="6" s="1"/>
  <c r="B53" i="6"/>
  <c r="C53" i="6"/>
  <c r="D53" i="6"/>
  <c r="M53" i="6" s="1"/>
  <c r="B51" i="5" s="1"/>
  <c r="A53" i="3" s="1"/>
  <c r="E53" i="6"/>
  <c r="F53" i="6"/>
  <c r="H53" i="6"/>
  <c r="O53" i="6" s="1"/>
  <c r="I53" i="6"/>
  <c r="N53" i="6" s="1"/>
  <c r="B54" i="6"/>
  <c r="C54" i="6"/>
  <c r="D54" i="6"/>
  <c r="M54" i="6" s="1"/>
  <c r="B52" i="5" s="1"/>
  <c r="A54" i="3" s="1"/>
  <c r="E54" i="6"/>
  <c r="F54" i="6"/>
  <c r="H54" i="6"/>
  <c r="O54" i="6" s="1"/>
  <c r="P54" i="6" s="1"/>
  <c r="I54" i="6"/>
  <c r="N54" i="6" s="1"/>
  <c r="B55" i="6"/>
  <c r="C55" i="6"/>
  <c r="D55" i="6"/>
  <c r="M55" i="6" s="1"/>
  <c r="B53" i="5" s="1"/>
  <c r="A55" i="3" s="1"/>
  <c r="E55" i="6"/>
  <c r="F55" i="6"/>
  <c r="H55" i="6"/>
  <c r="O55" i="6" s="1"/>
  <c r="I55" i="6"/>
  <c r="N55" i="6" s="1"/>
  <c r="B56" i="6"/>
  <c r="C56" i="6"/>
  <c r="D56" i="6"/>
  <c r="M56" i="6" s="1"/>
  <c r="B54" i="5" s="1"/>
  <c r="A56" i="3" s="1"/>
  <c r="E56" i="6"/>
  <c r="F56" i="6"/>
  <c r="H56" i="6"/>
  <c r="O56" i="6" s="1"/>
  <c r="I56" i="6"/>
  <c r="N56" i="6" s="1"/>
  <c r="B57" i="6"/>
  <c r="C57" i="6"/>
  <c r="D57" i="6"/>
  <c r="M57" i="6" s="1"/>
  <c r="B55" i="5" s="1"/>
  <c r="A57" i="3" s="1"/>
  <c r="E57" i="6"/>
  <c r="F57" i="6"/>
  <c r="H57" i="6"/>
  <c r="O57" i="6" s="1"/>
  <c r="I57" i="6"/>
  <c r="N57" i="6" s="1"/>
  <c r="B58" i="6"/>
  <c r="C58" i="6"/>
  <c r="D58" i="6"/>
  <c r="M58" i="6" s="1"/>
  <c r="B56" i="5" s="1"/>
  <c r="A58" i="3" s="1"/>
  <c r="E58" i="6"/>
  <c r="F58" i="6"/>
  <c r="H58" i="6"/>
  <c r="O58" i="6" s="1"/>
  <c r="I58" i="6"/>
  <c r="N58" i="6" s="1"/>
  <c r="C56" i="5" s="1"/>
  <c r="B58" i="3" s="1"/>
  <c r="H58" i="3" s="1"/>
  <c r="B59" i="6"/>
  <c r="C59" i="6"/>
  <c r="D59" i="6"/>
  <c r="M59" i="6" s="1"/>
  <c r="B57" i="5" s="1"/>
  <c r="A59" i="3" s="1"/>
  <c r="E59" i="6"/>
  <c r="F59" i="6"/>
  <c r="H59" i="6"/>
  <c r="O59" i="6" s="1"/>
  <c r="I59" i="6"/>
  <c r="N59" i="6" s="1"/>
  <c r="C57" i="5" s="1"/>
  <c r="B59" i="3" s="1"/>
  <c r="H59" i="3" s="1"/>
  <c r="B60" i="6"/>
  <c r="C60" i="6"/>
  <c r="D60" i="6"/>
  <c r="M60" i="6" s="1"/>
  <c r="E60" i="6"/>
  <c r="F60" i="6"/>
  <c r="H60" i="6"/>
  <c r="O60" i="6" s="1"/>
  <c r="I60" i="6"/>
  <c r="N60" i="6" s="1"/>
  <c r="S60" i="6" s="1"/>
  <c r="B61" i="6"/>
  <c r="C61" i="6"/>
  <c r="D61" i="6"/>
  <c r="M61" i="6" s="1"/>
  <c r="E61" i="6"/>
  <c r="F61" i="6"/>
  <c r="H61" i="6"/>
  <c r="O61" i="6" s="1"/>
  <c r="P61" i="6" s="1"/>
  <c r="R61" i="6" s="1"/>
  <c r="I61" i="6"/>
  <c r="N61" i="6" s="1"/>
  <c r="S61" i="6" s="1"/>
  <c r="B62" i="6"/>
  <c r="C62" i="6"/>
  <c r="D62" i="6"/>
  <c r="M62" i="6" s="1"/>
  <c r="E62" i="6"/>
  <c r="F62" i="6"/>
  <c r="H62" i="6"/>
  <c r="O62" i="6" s="1"/>
  <c r="P62" i="6" s="1"/>
  <c r="R62" i="6" s="1"/>
  <c r="I62" i="6"/>
  <c r="N62" i="6" s="1"/>
  <c r="S62" i="6" s="1"/>
  <c r="B59" i="14"/>
  <c r="C59" i="14"/>
  <c r="D59" i="14"/>
  <c r="M59" i="14" s="1"/>
  <c r="S57" i="5" s="1"/>
  <c r="A179" i="3" s="1"/>
  <c r="E59" i="14"/>
  <c r="F59" i="14"/>
  <c r="H59" i="14"/>
  <c r="O59" i="14" s="1"/>
  <c r="I59" i="14"/>
  <c r="N59" i="14" s="1"/>
  <c r="B60" i="14"/>
  <c r="C60" i="14"/>
  <c r="D60" i="14"/>
  <c r="E60" i="14"/>
  <c r="F60" i="14"/>
  <c r="H60" i="14"/>
  <c r="I60" i="14"/>
  <c r="B61" i="14"/>
  <c r="C61" i="14"/>
  <c r="D61" i="14"/>
  <c r="E61" i="14"/>
  <c r="F61" i="14"/>
  <c r="H61" i="14"/>
  <c r="I61" i="14"/>
  <c r="B62" i="14"/>
  <c r="C62" i="14"/>
  <c r="D62" i="14"/>
  <c r="E62" i="14"/>
  <c r="F62" i="14"/>
  <c r="H62" i="14"/>
  <c r="I62" i="14"/>
  <c r="B63" i="14"/>
  <c r="C63" i="14"/>
  <c r="D63" i="14"/>
  <c r="E63" i="14"/>
  <c r="F63" i="14"/>
  <c r="H63" i="14"/>
  <c r="I63" i="14"/>
  <c r="B64" i="14"/>
  <c r="C64" i="14"/>
  <c r="D64" i="14"/>
  <c r="E64" i="14"/>
  <c r="F64" i="14"/>
  <c r="H64" i="14"/>
  <c r="I64" i="14"/>
  <c r="B65" i="14"/>
  <c r="C65" i="14"/>
  <c r="D65" i="14"/>
  <c r="E65" i="14"/>
  <c r="F65" i="14"/>
  <c r="H65" i="14"/>
  <c r="I65" i="14"/>
  <c r="B66" i="14"/>
  <c r="C66" i="14"/>
  <c r="D66" i="14"/>
  <c r="E66" i="14"/>
  <c r="F66" i="14"/>
  <c r="H66" i="14"/>
  <c r="I66" i="14"/>
  <c r="B67" i="14"/>
  <c r="C67" i="14"/>
  <c r="D67" i="14"/>
  <c r="E67" i="14"/>
  <c r="F67" i="14"/>
  <c r="H67" i="14"/>
  <c r="I67" i="14"/>
  <c r="B68" i="14"/>
  <c r="C68" i="14"/>
  <c r="D68" i="14"/>
  <c r="E68" i="14"/>
  <c r="F68" i="14"/>
  <c r="H68" i="14"/>
  <c r="I68" i="14"/>
  <c r="B69" i="14"/>
  <c r="C69" i="14"/>
  <c r="D69" i="14"/>
  <c r="E69" i="14"/>
  <c r="F69" i="14"/>
  <c r="H69" i="14"/>
  <c r="I69" i="14"/>
  <c r="B70" i="14"/>
  <c r="C70" i="14"/>
  <c r="D70" i="14"/>
  <c r="E70" i="14"/>
  <c r="F70" i="14"/>
  <c r="H70" i="14"/>
  <c r="I70" i="14"/>
  <c r="B71" i="14"/>
  <c r="C71" i="14"/>
  <c r="D71" i="14"/>
  <c r="E71" i="14"/>
  <c r="F71" i="14"/>
  <c r="H71" i="14"/>
  <c r="I71" i="14"/>
  <c r="B72" i="14"/>
  <c r="C72" i="14"/>
  <c r="D72" i="14"/>
  <c r="E72" i="14"/>
  <c r="F72" i="14"/>
  <c r="H72" i="14"/>
  <c r="I72" i="14"/>
  <c r="B73" i="14"/>
  <c r="C73" i="14"/>
  <c r="D73" i="14"/>
  <c r="E73" i="14"/>
  <c r="F73" i="14"/>
  <c r="H73" i="14"/>
  <c r="I73" i="14"/>
  <c r="B74" i="14"/>
  <c r="C74" i="14"/>
  <c r="D74" i="14"/>
  <c r="E74" i="14"/>
  <c r="F74" i="14"/>
  <c r="H74" i="14"/>
  <c r="I74" i="14"/>
  <c r="B75" i="14"/>
  <c r="C75" i="14"/>
  <c r="D75" i="14"/>
  <c r="E75" i="14"/>
  <c r="F75" i="14"/>
  <c r="H75" i="14"/>
  <c r="I75" i="14"/>
  <c r="B76" i="14"/>
  <c r="C76" i="14"/>
  <c r="D76" i="14"/>
  <c r="E76" i="14"/>
  <c r="F76" i="14"/>
  <c r="H76" i="14"/>
  <c r="I76" i="14"/>
  <c r="B77" i="14"/>
  <c r="C77" i="14"/>
  <c r="D77" i="14"/>
  <c r="E77" i="14"/>
  <c r="F77" i="14"/>
  <c r="H77" i="14"/>
  <c r="I77" i="14"/>
  <c r="B78" i="14"/>
  <c r="C78" i="14"/>
  <c r="D78" i="14"/>
  <c r="E78" i="14"/>
  <c r="F78" i="14"/>
  <c r="H78" i="14"/>
  <c r="I78" i="14"/>
  <c r="B79" i="14"/>
  <c r="C79" i="14"/>
  <c r="D79" i="14"/>
  <c r="E79" i="14"/>
  <c r="F79" i="14"/>
  <c r="H79" i="14"/>
  <c r="I79" i="14"/>
  <c r="B80" i="14"/>
  <c r="C80" i="14"/>
  <c r="D80" i="14"/>
  <c r="E80" i="14"/>
  <c r="F80" i="14"/>
  <c r="H80" i="14"/>
  <c r="I80" i="14"/>
  <c r="B81" i="14"/>
  <c r="C81" i="14"/>
  <c r="D81" i="14"/>
  <c r="E81" i="14"/>
  <c r="F81" i="14"/>
  <c r="H81" i="14"/>
  <c r="I81" i="14"/>
  <c r="B82" i="14"/>
  <c r="C82" i="14"/>
  <c r="D82" i="14"/>
  <c r="E82" i="14"/>
  <c r="F82" i="14"/>
  <c r="H82" i="14"/>
  <c r="I82" i="14"/>
  <c r="B83" i="14"/>
  <c r="C83" i="14"/>
  <c r="D83" i="14"/>
  <c r="E83" i="14"/>
  <c r="F83" i="14"/>
  <c r="H83" i="14"/>
  <c r="I83" i="14"/>
  <c r="B84" i="14"/>
  <c r="C84" i="14"/>
  <c r="D84" i="14"/>
  <c r="E84" i="14"/>
  <c r="F84" i="14"/>
  <c r="H84" i="14"/>
  <c r="I84" i="14"/>
  <c r="B85" i="14"/>
  <c r="C85" i="14"/>
  <c r="D85" i="14"/>
  <c r="E85" i="14"/>
  <c r="F85" i="14"/>
  <c r="H85" i="14"/>
  <c r="I85" i="14"/>
  <c r="B86" i="14"/>
  <c r="C86" i="14"/>
  <c r="D86" i="14"/>
  <c r="E86" i="14"/>
  <c r="F86" i="14"/>
  <c r="H86" i="14"/>
  <c r="I86" i="14"/>
  <c r="B87" i="14"/>
  <c r="C87" i="14"/>
  <c r="D87" i="14"/>
  <c r="E87" i="14"/>
  <c r="F87" i="14"/>
  <c r="H87" i="14"/>
  <c r="I87" i="14"/>
  <c r="B88" i="14"/>
  <c r="C88" i="14"/>
  <c r="D88" i="14"/>
  <c r="E88" i="14"/>
  <c r="F88" i="14"/>
  <c r="H88" i="14"/>
  <c r="I88" i="14"/>
  <c r="B89" i="14"/>
  <c r="C89" i="14"/>
  <c r="D89" i="14"/>
  <c r="E89" i="14"/>
  <c r="F89" i="14"/>
  <c r="H89" i="14"/>
  <c r="I89" i="14"/>
  <c r="B90" i="14"/>
  <c r="C90" i="14"/>
  <c r="D90" i="14"/>
  <c r="E90" i="14"/>
  <c r="F90" i="14"/>
  <c r="H90" i="14"/>
  <c r="I90" i="14"/>
  <c r="B91" i="14"/>
  <c r="C91" i="14"/>
  <c r="D91" i="14"/>
  <c r="E91" i="14"/>
  <c r="F91" i="14"/>
  <c r="H91" i="14"/>
  <c r="I91" i="14"/>
  <c r="N46" i="13"/>
  <c r="S46" i="13" s="1"/>
  <c r="N62" i="13"/>
  <c r="S62" i="13" s="1"/>
  <c r="B19" i="13"/>
  <c r="C19" i="13"/>
  <c r="D19" i="13"/>
  <c r="E19" i="13"/>
  <c r="H19" i="13"/>
  <c r="I19" i="13"/>
  <c r="B20" i="13"/>
  <c r="C20" i="13"/>
  <c r="D20" i="13"/>
  <c r="E20" i="13"/>
  <c r="F20" i="13"/>
  <c r="H20" i="13"/>
  <c r="I20" i="13"/>
  <c r="B21" i="13"/>
  <c r="C21" i="13"/>
  <c r="D21" i="13"/>
  <c r="E21" i="13"/>
  <c r="F21" i="13"/>
  <c r="H21" i="13"/>
  <c r="I21" i="13"/>
  <c r="B22" i="13"/>
  <c r="C22" i="13"/>
  <c r="D22" i="13"/>
  <c r="E22" i="13"/>
  <c r="F22" i="13"/>
  <c r="H22" i="13"/>
  <c r="I22" i="13"/>
  <c r="B23" i="13"/>
  <c r="C23" i="13"/>
  <c r="D23" i="13"/>
  <c r="E23" i="13"/>
  <c r="F23" i="13"/>
  <c r="H23" i="13"/>
  <c r="I23" i="13"/>
  <c r="B24" i="13"/>
  <c r="C24" i="13"/>
  <c r="D24" i="13"/>
  <c r="E24" i="13"/>
  <c r="F24" i="13"/>
  <c r="H24" i="13"/>
  <c r="I24" i="13"/>
  <c r="B25" i="13"/>
  <c r="C25" i="13"/>
  <c r="D25" i="13"/>
  <c r="E25" i="13"/>
  <c r="F25" i="13"/>
  <c r="H25" i="13"/>
  <c r="I25" i="13"/>
  <c r="B26" i="13"/>
  <c r="C26" i="13"/>
  <c r="D26" i="13"/>
  <c r="E26" i="13"/>
  <c r="F26" i="13"/>
  <c r="H26" i="13"/>
  <c r="I26" i="13"/>
  <c r="B27" i="13"/>
  <c r="C27" i="13"/>
  <c r="D27" i="13"/>
  <c r="E27" i="13"/>
  <c r="F27" i="13"/>
  <c r="H27" i="13"/>
  <c r="I27" i="13"/>
  <c r="B28" i="13"/>
  <c r="C28" i="13"/>
  <c r="D28" i="13"/>
  <c r="E28" i="13"/>
  <c r="F28" i="13"/>
  <c r="H28" i="13"/>
  <c r="I28" i="13"/>
  <c r="B29" i="13"/>
  <c r="C29" i="13"/>
  <c r="D29" i="13"/>
  <c r="E29" i="13"/>
  <c r="F29" i="13"/>
  <c r="H29" i="13"/>
  <c r="I29" i="13"/>
  <c r="B30" i="13"/>
  <c r="C30" i="13"/>
  <c r="D30" i="13"/>
  <c r="E30" i="13"/>
  <c r="F30" i="13"/>
  <c r="H30" i="13"/>
  <c r="I30" i="13"/>
  <c r="B31" i="13"/>
  <c r="C31" i="13"/>
  <c r="D31" i="13"/>
  <c r="E31" i="13"/>
  <c r="F31" i="13"/>
  <c r="H31" i="13"/>
  <c r="I31" i="13"/>
  <c r="B32" i="13"/>
  <c r="C32" i="13"/>
  <c r="D32" i="13"/>
  <c r="E32" i="13"/>
  <c r="F32" i="13"/>
  <c r="H32" i="13"/>
  <c r="I32" i="13"/>
  <c r="B33" i="13"/>
  <c r="C33" i="13"/>
  <c r="D33" i="13"/>
  <c r="E33" i="13"/>
  <c r="F33" i="13"/>
  <c r="H33" i="13"/>
  <c r="I33" i="13"/>
  <c r="B34" i="13"/>
  <c r="C34" i="13"/>
  <c r="D34" i="13"/>
  <c r="E34" i="13"/>
  <c r="F34" i="13"/>
  <c r="H34" i="13"/>
  <c r="I34" i="13"/>
  <c r="B35" i="13"/>
  <c r="C35" i="13"/>
  <c r="D35" i="13"/>
  <c r="E35" i="13"/>
  <c r="F35" i="13"/>
  <c r="H35" i="13"/>
  <c r="I35" i="13"/>
  <c r="B36" i="13"/>
  <c r="C36" i="13"/>
  <c r="D36" i="13"/>
  <c r="E36" i="13"/>
  <c r="F36" i="13"/>
  <c r="H36" i="13"/>
  <c r="I36" i="13"/>
  <c r="B37" i="13"/>
  <c r="C37" i="13"/>
  <c r="D37" i="13"/>
  <c r="E37" i="13"/>
  <c r="F37" i="13"/>
  <c r="H37" i="13"/>
  <c r="I37" i="13"/>
  <c r="B38" i="13"/>
  <c r="C38" i="13"/>
  <c r="D38" i="13"/>
  <c r="E38" i="13"/>
  <c r="F38" i="13"/>
  <c r="H38" i="13"/>
  <c r="I38" i="13"/>
  <c r="B39" i="13"/>
  <c r="C39" i="13"/>
  <c r="D39" i="13"/>
  <c r="E39" i="13"/>
  <c r="F39" i="13"/>
  <c r="H39" i="13"/>
  <c r="I39" i="13"/>
  <c r="B40" i="13"/>
  <c r="C40" i="13"/>
  <c r="D40" i="13"/>
  <c r="E40" i="13"/>
  <c r="F40" i="13"/>
  <c r="H40" i="13"/>
  <c r="I40" i="13"/>
  <c r="B41" i="13"/>
  <c r="C41" i="13"/>
  <c r="D41" i="13"/>
  <c r="E41" i="13"/>
  <c r="F41" i="13"/>
  <c r="H41" i="13"/>
  <c r="I41" i="13"/>
  <c r="B42" i="13"/>
  <c r="C42" i="13"/>
  <c r="D42" i="13"/>
  <c r="E42" i="13"/>
  <c r="F42" i="13"/>
  <c r="H42" i="13"/>
  <c r="I42" i="13"/>
  <c r="B43" i="13"/>
  <c r="C43" i="13"/>
  <c r="D43" i="13"/>
  <c r="M43" i="13" s="1"/>
  <c r="E43" i="13"/>
  <c r="F43" i="13"/>
  <c r="H43" i="13"/>
  <c r="O43" i="13" s="1"/>
  <c r="I43" i="13"/>
  <c r="N43" i="13" s="1"/>
  <c r="S43" i="13" s="1"/>
  <c r="B44" i="13"/>
  <c r="C44" i="13"/>
  <c r="D44" i="13"/>
  <c r="M44" i="13" s="1"/>
  <c r="E44" i="13"/>
  <c r="F44" i="13"/>
  <c r="H44" i="13"/>
  <c r="O44" i="13" s="1"/>
  <c r="I44" i="13"/>
  <c r="N44" i="13" s="1"/>
  <c r="S44" i="13" s="1"/>
  <c r="B45" i="13"/>
  <c r="C45" i="13"/>
  <c r="D45" i="13"/>
  <c r="M45" i="13" s="1"/>
  <c r="E45" i="13"/>
  <c r="F45" i="13"/>
  <c r="H45" i="13"/>
  <c r="O45" i="13" s="1"/>
  <c r="I45" i="13"/>
  <c r="N45" i="13" s="1"/>
  <c r="S45" i="13" s="1"/>
  <c r="B46" i="13"/>
  <c r="C46" i="13"/>
  <c r="D46" i="13"/>
  <c r="M46" i="13" s="1"/>
  <c r="E46" i="13"/>
  <c r="F46" i="13"/>
  <c r="H46" i="13"/>
  <c r="O46" i="13" s="1"/>
  <c r="P46" i="13" s="1"/>
  <c r="R46" i="13" s="1"/>
  <c r="I46" i="13"/>
  <c r="B47" i="13"/>
  <c r="C47" i="13"/>
  <c r="D47" i="13"/>
  <c r="M47" i="13" s="1"/>
  <c r="E47" i="13"/>
  <c r="F47" i="13"/>
  <c r="H47" i="13"/>
  <c r="O47" i="13" s="1"/>
  <c r="I47" i="13"/>
  <c r="N47" i="13" s="1"/>
  <c r="S47" i="13" s="1"/>
  <c r="B48" i="13"/>
  <c r="C48" i="13"/>
  <c r="D48" i="13"/>
  <c r="M48" i="13" s="1"/>
  <c r="J46" i="5" s="1"/>
  <c r="A108" i="3" s="1"/>
  <c r="E48" i="13"/>
  <c r="F48" i="13"/>
  <c r="H48" i="13"/>
  <c r="O48" i="13" s="1"/>
  <c r="I48" i="13"/>
  <c r="N48" i="13" s="1"/>
  <c r="B49" i="13"/>
  <c r="C49" i="13"/>
  <c r="D49" i="13"/>
  <c r="M49" i="13" s="1"/>
  <c r="J47" i="5" s="1"/>
  <c r="A109" i="3" s="1"/>
  <c r="E49" i="13"/>
  <c r="F49" i="13"/>
  <c r="H49" i="13"/>
  <c r="O49" i="13" s="1"/>
  <c r="L47" i="5" s="1"/>
  <c r="C109" i="3" s="1"/>
  <c r="F109" i="3" s="1"/>
  <c r="I49" i="13"/>
  <c r="N49" i="13" s="1"/>
  <c r="B50" i="13"/>
  <c r="C50" i="13"/>
  <c r="D50" i="13"/>
  <c r="M50" i="13" s="1"/>
  <c r="J48" i="5" s="1"/>
  <c r="A110" i="3" s="1"/>
  <c r="E50" i="13"/>
  <c r="F50" i="13"/>
  <c r="H50" i="13"/>
  <c r="O50" i="13" s="1"/>
  <c r="I50" i="13"/>
  <c r="N50" i="13" s="1"/>
  <c r="B51" i="13"/>
  <c r="C51" i="13"/>
  <c r="D51" i="13"/>
  <c r="M51" i="13" s="1"/>
  <c r="J49" i="5" s="1"/>
  <c r="A111" i="3" s="1"/>
  <c r="E51" i="13"/>
  <c r="F51" i="13"/>
  <c r="H51" i="13"/>
  <c r="O51" i="13" s="1"/>
  <c r="I51" i="13"/>
  <c r="N51" i="13" s="1"/>
  <c r="B52" i="13"/>
  <c r="C52" i="13"/>
  <c r="D52" i="13"/>
  <c r="M52" i="13" s="1"/>
  <c r="J50" i="5" s="1"/>
  <c r="A112" i="3" s="1"/>
  <c r="E52" i="13"/>
  <c r="F52" i="13"/>
  <c r="H52" i="13"/>
  <c r="O52" i="13" s="1"/>
  <c r="I52" i="13"/>
  <c r="N52" i="13" s="1"/>
  <c r="B53" i="13"/>
  <c r="C53" i="13"/>
  <c r="D53" i="13"/>
  <c r="M53" i="13" s="1"/>
  <c r="J51" i="5" s="1"/>
  <c r="A113" i="3" s="1"/>
  <c r="E53" i="13"/>
  <c r="F53" i="13"/>
  <c r="H53" i="13"/>
  <c r="O53" i="13" s="1"/>
  <c r="I53" i="13"/>
  <c r="N53" i="13" s="1"/>
  <c r="B54" i="13"/>
  <c r="C54" i="13"/>
  <c r="D54" i="13"/>
  <c r="M54" i="13" s="1"/>
  <c r="J52" i="5" s="1"/>
  <c r="A114" i="3" s="1"/>
  <c r="E54" i="13"/>
  <c r="F54" i="13"/>
  <c r="H54" i="13"/>
  <c r="O54" i="13" s="1"/>
  <c r="I54" i="13"/>
  <c r="N54" i="13" s="1"/>
  <c r="B55" i="13"/>
  <c r="C55" i="13"/>
  <c r="D55" i="13"/>
  <c r="M55" i="13" s="1"/>
  <c r="J53" i="5" s="1"/>
  <c r="A115" i="3" s="1"/>
  <c r="E55" i="13"/>
  <c r="F55" i="13"/>
  <c r="H55" i="13"/>
  <c r="O55" i="13" s="1"/>
  <c r="I55" i="13"/>
  <c r="N55" i="13" s="1"/>
  <c r="B56" i="13"/>
  <c r="C56" i="13"/>
  <c r="D56" i="13"/>
  <c r="M56" i="13" s="1"/>
  <c r="J54" i="5" s="1"/>
  <c r="A116" i="3" s="1"/>
  <c r="E56" i="13"/>
  <c r="F56" i="13"/>
  <c r="H56" i="13"/>
  <c r="O56" i="13" s="1"/>
  <c r="L54" i="5" s="1"/>
  <c r="C116" i="3" s="1"/>
  <c r="F116" i="3" s="1"/>
  <c r="I56" i="13"/>
  <c r="N56" i="13" s="1"/>
  <c r="B57" i="13"/>
  <c r="C57" i="13"/>
  <c r="D57" i="13"/>
  <c r="M57" i="13" s="1"/>
  <c r="J55" i="5" s="1"/>
  <c r="A117" i="3" s="1"/>
  <c r="E57" i="13"/>
  <c r="F57" i="13"/>
  <c r="H57" i="13"/>
  <c r="O57" i="13" s="1"/>
  <c r="I57" i="13"/>
  <c r="N57" i="13" s="1"/>
  <c r="B58" i="13"/>
  <c r="C58" i="13"/>
  <c r="D58" i="13"/>
  <c r="M58" i="13" s="1"/>
  <c r="J56" i="5" s="1"/>
  <c r="A118" i="3" s="1"/>
  <c r="E58" i="13"/>
  <c r="F58" i="13"/>
  <c r="H58" i="13"/>
  <c r="O58" i="13" s="1"/>
  <c r="I58" i="13"/>
  <c r="N58" i="13" s="1"/>
  <c r="B59" i="13"/>
  <c r="C59" i="13"/>
  <c r="D59" i="13"/>
  <c r="M59" i="13" s="1"/>
  <c r="J57" i="5" s="1"/>
  <c r="A119" i="3" s="1"/>
  <c r="E59" i="13"/>
  <c r="F59" i="13"/>
  <c r="H59" i="13"/>
  <c r="O59" i="13" s="1"/>
  <c r="I59" i="13"/>
  <c r="N59" i="13" s="1"/>
  <c r="B60" i="13"/>
  <c r="C60" i="13"/>
  <c r="D60" i="13"/>
  <c r="M60" i="13" s="1"/>
  <c r="E60" i="13"/>
  <c r="F60" i="13"/>
  <c r="H60" i="13"/>
  <c r="O60" i="13" s="1"/>
  <c r="I60" i="13"/>
  <c r="N60" i="13" s="1"/>
  <c r="S60" i="13" s="1"/>
  <c r="B61" i="13"/>
  <c r="C61" i="13"/>
  <c r="D61" i="13"/>
  <c r="M61" i="13" s="1"/>
  <c r="E61" i="13"/>
  <c r="F61" i="13"/>
  <c r="H61" i="13"/>
  <c r="O61" i="13" s="1"/>
  <c r="I61" i="13"/>
  <c r="N61" i="13" s="1"/>
  <c r="S61" i="13" s="1"/>
  <c r="B62" i="13"/>
  <c r="C62" i="13"/>
  <c r="D62" i="13"/>
  <c r="M62" i="13" s="1"/>
  <c r="E62" i="13"/>
  <c r="F62" i="13"/>
  <c r="H62" i="13"/>
  <c r="O62" i="13" s="1"/>
  <c r="P62" i="13" s="1"/>
  <c r="R62" i="13" s="1"/>
  <c r="I62" i="13"/>
  <c r="O49" i="14"/>
  <c r="P49" i="14" s="1"/>
  <c r="O57" i="14"/>
  <c r="B20" i="14"/>
  <c r="C20" i="14"/>
  <c r="D20" i="14"/>
  <c r="E20" i="14"/>
  <c r="F20" i="14"/>
  <c r="H20" i="14"/>
  <c r="I20" i="14"/>
  <c r="B21" i="14"/>
  <c r="C21" i="14"/>
  <c r="D21" i="14"/>
  <c r="E21" i="14"/>
  <c r="F21" i="14"/>
  <c r="H21" i="14"/>
  <c r="I21" i="14"/>
  <c r="B22" i="14"/>
  <c r="C22" i="14"/>
  <c r="D22" i="14"/>
  <c r="E22" i="14"/>
  <c r="F22" i="14"/>
  <c r="H22" i="14"/>
  <c r="I22" i="14"/>
  <c r="B23" i="14"/>
  <c r="C23" i="14"/>
  <c r="D23" i="14"/>
  <c r="E23" i="14"/>
  <c r="F23" i="14"/>
  <c r="H23" i="14"/>
  <c r="I23" i="14"/>
  <c r="B24" i="14"/>
  <c r="C24" i="14"/>
  <c r="D24" i="14"/>
  <c r="E24" i="14"/>
  <c r="F24" i="14"/>
  <c r="H24" i="14"/>
  <c r="I24" i="14"/>
  <c r="B25" i="14"/>
  <c r="C25" i="14"/>
  <c r="D25" i="14"/>
  <c r="E25" i="14"/>
  <c r="F25" i="14"/>
  <c r="H25" i="14"/>
  <c r="I25" i="14"/>
  <c r="B26" i="14"/>
  <c r="C26" i="14"/>
  <c r="D26" i="14"/>
  <c r="E26" i="14"/>
  <c r="F26" i="14"/>
  <c r="H26" i="14"/>
  <c r="I26" i="14"/>
  <c r="B27" i="14"/>
  <c r="C27" i="14"/>
  <c r="D27" i="14"/>
  <c r="E27" i="14"/>
  <c r="F27" i="14"/>
  <c r="H27" i="14"/>
  <c r="I27" i="14"/>
  <c r="B28" i="14"/>
  <c r="C28" i="14"/>
  <c r="D28" i="14"/>
  <c r="E28" i="14"/>
  <c r="F28" i="14"/>
  <c r="H28" i="14"/>
  <c r="I28" i="14"/>
  <c r="B29" i="14"/>
  <c r="C29" i="14"/>
  <c r="D29" i="14"/>
  <c r="E29" i="14"/>
  <c r="F29" i="14"/>
  <c r="H29" i="14"/>
  <c r="I29" i="14"/>
  <c r="B30" i="14"/>
  <c r="C30" i="14"/>
  <c r="D30" i="14"/>
  <c r="E30" i="14"/>
  <c r="F30" i="14"/>
  <c r="H30" i="14"/>
  <c r="I30" i="14"/>
  <c r="B31" i="14"/>
  <c r="C31" i="14"/>
  <c r="D31" i="14"/>
  <c r="E31" i="14"/>
  <c r="F31" i="14"/>
  <c r="H31" i="14"/>
  <c r="I31" i="14"/>
  <c r="B32" i="14"/>
  <c r="C32" i="14"/>
  <c r="D32" i="14"/>
  <c r="E32" i="14"/>
  <c r="F32" i="14"/>
  <c r="H32" i="14"/>
  <c r="I32" i="14"/>
  <c r="B33" i="14"/>
  <c r="C33" i="14"/>
  <c r="D33" i="14"/>
  <c r="E33" i="14"/>
  <c r="F33" i="14"/>
  <c r="H33" i="14"/>
  <c r="I33" i="14"/>
  <c r="B34" i="14"/>
  <c r="C34" i="14"/>
  <c r="D34" i="14"/>
  <c r="E34" i="14"/>
  <c r="F34" i="14"/>
  <c r="H34" i="14"/>
  <c r="I34" i="14"/>
  <c r="B35" i="14"/>
  <c r="C35" i="14"/>
  <c r="D35" i="14"/>
  <c r="E35" i="14"/>
  <c r="F35" i="14"/>
  <c r="H35" i="14"/>
  <c r="I35" i="14"/>
  <c r="B36" i="14"/>
  <c r="C36" i="14"/>
  <c r="D36" i="14"/>
  <c r="E36" i="14"/>
  <c r="F36" i="14"/>
  <c r="H36" i="14"/>
  <c r="I36" i="14"/>
  <c r="B37" i="14"/>
  <c r="C37" i="14"/>
  <c r="D37" i="14"/>
  <c r="E37" i="14"/>
  <c r="F37" i="14"/>
  <c r="H37" i="14"/>
  <c r="I37" i="14"/>
  <c r="B38" i="14"/>
  <c r="C38" i="14"/>
  <c r="D38" i="14"/>
  <c r="E38" i="14"/>
  <c r="F38" i="14"/>
  <c r="H38" i="14"/>
  <c r="I38" i="14"/>
  <c r="B39" i="14"/>
  <c r="C39" i="14"/>
  <c r="D39" i="14"/>
  <c r="E39" i="14"/>
  <c r="F39" i="14"/>
  <c r="H39" i="14"/>
  <c r="I39" i="14"/>
  <c r="B40" i="14"/>
  <c r="C40" i="14"/>
  <c r="D40" i="14"/>
  <c r="E40" i="14"/>
  <c r="F40" i="14"/>
  <c r="H40" i="14"/>
  <c r="I40" i="14"/>
  <c r="B41" i="14"/>
  <c r="C41" i="14"/>
  <c r="D41" i="14"/>
  <c r="E41" i="14"/>
  <c r="F41" i="14"/>
  <c r="H41" i="14"/>
  <c r="I41" i="14"/>
  <c r="B42" i="14"/>
  <c r="C42" i="14"/>
  <c r="D42" i="14"/>
  <c r="E42" i="14"/>
  <c r="F42" i="14"/>
  <c r="H42" i="14"/>
  <c r="I42" i="14"/>
  <c r="B43" i="14"/>
  <c r="C43" i="14"/>
  <c r="D43" i="14"/>
  <c r="E43" i="14"/>
  <c r="F43" i="14"/>
  <c r="H43" i="14"/>
  <c r="I43" i="14"/>
  <c r="B44" i="14"/>
  <c r="C44" i="14"/>
  <c r="D44" i="14"/>
  <c r="E44" i="14"/>
  <c r="F44" i="14"/>
  <c r="H44" i="14"/>
  <c r="I44" i="14"/>
  <c r="B45" i="14"/>
  <c r="C45" i="14"/>
  <c r="D45" i="14"/>
  <c r="E45" i="14"/>
  <c r="F45" i="14"/>
  <c r="H45" i="14"/>
  <c r="I45" i="14"/>
  <c r="B46" i="14"/>
  <c r="C46" i="14"/>
  <c r="D46" i="14"/>
  <c r="E46" i="14"/>
  <c r="F46" i="14"/>
  <c r="H46" i="14"/>
  <c r="I46" i="14"/>
  <c r="B47" i="14"/>
  <c r="C47" i="14"/>
  <c r="D47" i="14"/>
  <c r="M47" i="14" s="1"/>
  <c r="E47" i="14"/>
  <c r="F47" i="14"/>
  <c r="H47" i="14"/>
  <c r="O47" i="14" s="1"/>
  <c r="I47" i="14"/>
  <c r="N47" i="14" s="1"/>
  <c r="S47" i="14" s="1"/>
  <c r="B48" i="14"/>
  <c r="C48" i="14"/>
  <c r="D48" i="14"/>
  <c r="M48" i="14" s="1"/>
  <c r="S46" i="5" s="1"/>
  <c r="A168" i="3" s="1"/>
  <c r="E48" i="14"/>
  <c r="F48" i="14"/>
  <c r="H48" i="14"/>
  <c r="O48" i="14" s="1"/>
  <c r="I48" i="14"/>
  <c r="N48" i="14" s="1"/>
  <c r="B49" i="14"/>
  <c r="C49" i="14"/>
  <c r="D49" i="14"/>
  <c r="M49" i="14" s="1"/>
  <c r="S47" i="5" s="1"/>
  <c r="A169" i="3" s="1"/>
  <c r="E49" i="14"/>
  <c r="F49" i="14"/>
  <c r="H49" i="14"/>
  <c r="I49" i="14"/>
  <c r="N49" i="14" s="1"/>
  <c r="B50" i="14"/>
  <c r="C50" i="14"/>
  <c r="D50" i="14"/>
  <c r="M50" i="14" s="1"/>
  <c r="S48" i="5" s="1"/>
  <c r="A170" i="3" s="1"/>
  <c r="E50" i="14"/>
  <c r="F50" i="14"/>
  <c r="H50" i="14"/>
  <c r="O50" i="14" s="1"/>
  <c r="I50" i="14"/>
  <c r="N50" i="14" s="1"/>
  <c r="B51" i="14"/>
  <c r="C51" i="14"/>
  <c r="D51" i="14"/>
  <c r="M51" i="14" s="1"/>
  <c r="S49" i="5" s="1"/>
  <c r="A171" i="3" s="1"/>
  <c r="E51" i="14"/>
  <c r="F51" i="14"/>
  <c r="H51" i="14"/>
  <c r="O51" i="14" s="1"/>
  <c r="I51" i="14"/>
  <c r="N51" i="14" s="1"/>
  <c r="B52" i="14"/>
  <c r="C52" i="14"/>
  <c r="D52" i="14"/>
  <c r="M52" i="14" s="1"/>
  <c r="S50" i="5" s="1"/>
  <c r="A172" i="3" s="1"/>
  <c r="E52" i="14"/>
  <c r="F52" i="14"/>
  <c r="H52" i="14"/>
  <c r="O52" i="14" s="1"/>
  <c r="I52" i="14"/>
  <c r="N52" i="14" s="1"/>
  <c r="B53" i="14"/>
  <c r="C53" i="14"/>
  <c r="D53" i="14"/>
  <c r="M53" i="14" s="1"/>
  <c r="S51" i="5" s="1"/>
  <c r="A173" i="3" s="1"/>
  <c r="E53" i="14"/>
  <c r="F53" i="14"/>
  <c r="H53" i="14"/>
  <c r="O53" i="14" s="1"/>
  <c r="I53" i="14"/>
  <c r="N53" i="14" s="1"/>
  <c r="B54" i="14"/>
  <c r="C54" i="14"/>
  <c r="D54" i="14"/>
  <c r="M54" i="14" s="1"/>
  <c r="S52" i="5" s="1"/>
  <c r="A174" i="3" s="1"/>
  <c r="E54" i="14"/>
  <c r="F54" i="14"/>
  <c r="H54" i="14"/>
  <c r="O54" i="14" s="1"/>
  <c r="I54" i="14"/>
  <c r="N54" i="14" s="1"/>
  <c r="B55" i="14"/>
  <c r="C55" i="14"/>
  <c r="D55" i="14"/>
  <c r="M55" i="14" s="1"/>
  <c r="S53" i="5" s="1"/>
  <c r="A175" i="3" s="1"/>
  <c r="E55" i="14"/>
  <c r="F55" i="14"/>
  <c r="H55" i="14"/>
  <c r="O55" i="14" s="1"/>
  <c r="I55" i="14"/>
  <c r="N55" i="14" s="1"/>
  <c r="B56" i="14"/>
  <c r="C56" i="14"/>
  <c r="D56" i="14"/>
  <c r="M56" i="14" s="1"/>
  <c r="S54" i="5" s="1"/>
  <c r="A176" i="3" s="1"/>
  <c r="E56" i="14"/>
  <c r="F56" i="14"/>
  <c r="H56" i="14"/>
  <c r="O56" i="14" s="1"/>
  <c r="I56" i="14"/>
  <c r="N56" i="14" s="1"/>
  <c r="B57" i="14"/>
  <c r="C57" i="14"/>
  <c r="D57" i="14"/>
  <c r="M57" i="14" s="1"/>
  <c r="S55" i="5" s="1"/>
  <c r="A177" i="3" s="1"/>
  <c r="E57" i="14"/>
  <c r="F57" i="14"/>
  <c r="H57" i="14"/>
  <c r="I57" i="14"/>
  <c r="N57" i="14" s="1"/>
  <c r="B58" i="14"/>
  <c r="C58" i="14"/>
  <c r="D58" i="14"/>
  <c r="M58" i="14" s="1"/>
  <c r="S56" i="5" s="1"/>
  <c r="A178" i="3" s="1"/>
  <c r="E58" i="14"/>
  <c r="F58" i="14"/>
  <c r="H58" i="14"/>
  <c r="O58" i="14" s="1"/>
  <c r="I58" i="14"/>
  <c r="N58" i="14" s="1"/>
  <c r="O47" i="15"/>
  <c r="O48" i="15"/>
  <c r="P48" i="15" s="1"/>
  <c r="O60" i="15"/>
  <c r="P60" i="15" s="1"/>
  <c r="N61" i="15"/>
  <c r="S61" i="15" s="1"/>
  <c r="B20" i="15"/>
  <c r="C20" i="15"/>
  <c r="D20" i="15"/>
  <c r="E20" i="15"/>
  <c r="F20" i="15"/>
  <c r="H20" i="15"/>
  <c r="I20" i="15"/>
  <c r="B21" i="15"/>
  <c r="C21" i="15"/>
  <c r="D21" i="15"/>
  <c r="E21" i="15"/>
  <c r="F21" i="15"/>
  <c r="H21" i="15"/>
  <c r="I21" i="15"/>
  <c r="B22" i="15"/>
  <c r="C22" i="15"/>
  <c r="D22" i="15"/>
  <c r="E22" i="15"/>
  <c r="F22" i="15"/>
  <c r="H22" i="15"/>
  <c r="I22" i="15"/>
  <c r="B23" i="15"/>
  <c r="C23" i="15"/>
  <c r="D23" i="15"/>
  <c r="E23" i="15"/>
  <c r="F23" i="15"/>
  <c r="H23" i="15"/>
  <c r="I23" i="15"/>
  <c r="B24" i="15"/>
  <c r="C24" i="15"/>
  <c r="D24" i="15"/>
  <c r="E24" i="15"/>
  <c r="F24" i="15"/>
  <c r="H24" i="15"/>
  <c r="I24" i="15"/>
  <c r="B25" i="15"/>
  <c r="C25" i="15"/>
  <c r="D25" i="15"/>
  <c r="E25" i="15"/>
  <c r="F25" i="15"/>
  <c r="H25" i="15"/>
  <c r="I25" i="15"/>
  <c r="B26" i="15"/>
  <c r="C26" i="15"/>
  <c r="D26" i="15"/>
  <c r="E26" i="15"/>
  <c r="F26" i="15"/>
  <c r="H26" i="15"/>
  <c r="I26" i="15"/>
  <c r="B27" i="15"/>
  <c r="C27" i="15"/>
  <c r="D27" i="15"/>
  <c r="E27" i="15"/>
  <c r="F27" i="15"/>
  <c r="H27" i="15"/>
  <c r="I27" i="15"/>
  <c r="B28" i="15"/>
  <c r="C28" i="15"/>
  <c r="D28" i="15"/>
  <c r="E28" i="15"/>
  <c r="F28" i="15"/>
  <c r="H28" i="15"/>
  <c r="I28" i="15"/>
  <c r="B29" i="15"/>
  <c r="C29" i="15"/>
  <c r="D29" i="15"/>
  <c r="E29" i="15"/>
  <c r="F29" i="15"/>
  <c r="H29" i="15"/>
  <c r="I29" i="15"/>
  <c r="B30" i="15"/>
  <c r="C30" i="15"/>
  <c r="D30" i="15"/>
  <c r="E30" i="15"/>
  <c r="F30" i="15"/>
  <c r="H30" i="15"/>
  <c r="I30" i="15"/>
  <c r="B31" i="15"/>
  <c r="C31" i="15"/>
  <c r="D31" i="15"/>
  <c r="E31" i="15"/>
  <c r="F31" i="15"/>
  <c r="H31" i="15"/>
  <c r="I31" i="15"/>
  <c r="B32" i="15"/>
  <c r="C32" i="15"/>
  <c r="D32" i="15"/>
  <c r="E32" i="15"/>
  <c r="F32" i="15"/>
  <c r="H32" i="15"/>
  <c r="I32" i="15"/>
  <c r="B33" i="15"/>
  <c r="C33" i="15"/>
  <c r="D33" i="15"/>
  <c r="E33" i="15"/>
  <c r="F33" i="15"/>
  <c r="H33" i="15"/>
  <c r="I33" i="15"/>
  <c r="B34" i="15"/>
  <c r="C34" i="15"/>
  <c r="D34" i="15"/>
  <c r="E34" i="15"/>
  <c r="F34" i="15"/>
  <c r="H34" i="15"/>
  <c r="I34" i="15"/>
  <c r="B35" i="15"/>
  <c r="C35" i="15"/>
  <c r="D35" i="15"/>
  <c r="E35" i="15"/>
  <c r="F35" i="15"/>
  <c r="H35" i="15"/>
  <c r="I35" i="15"/>
  <c r="B36" i="15"/>
  <c r="C36" i="15"/>
  <c r="D36" i="15"/>
  <c r="E36" i="15"/>
  <c r="F36" i="15"/>
  <c r="H36" i="15"/>
  <c r="I36" i="15"/>
  <c r="B37" i="15"/>
  <c r="C37" i="15"/>
  <c r="D37" i="15"/>
  <c r="E37" i="15"/>
  <c r="F37" i="15"/>
  <c r="H37" i="15"/>
  <c r="I37" i="15"/>
  <c r="B38" i="15"/>
  <c r="C38" i="15"/>
  <c r="D38" i="15"/>
  <c r="E38" i="15"/>
  <c r="F38" i="15"/>
  <c r="H38" i="15"/>
  <c r="I38" i="15"/>
  <c r="B39" i="15"/>
  <c r="C39" i="15"/>
  <c r="D39" i="15"/>
  <c r="E39" i="15"/>
  <c r="F39" i="15"/>
  <c r="H39" i="15"/>
  <c r="I39" i="15"/>
  <c r="B40" i="15"/>
  <c r="C40" i="15"/>
  <c r="D40" i="15"/>
  <c r="E40" i="15"/>
  <c r="F40" i="15"/>
  <c r="H40" i="15"/>
  <c r="I40" i="15"/>
  <c r="B41" i="15"/>
  <c r="C41" i="15"/>
  <c r="D41" i="15"/>
  <c r="E41" i="15"/>
  <c r="F41" i="15"/>
  <c r="H41" i="15"/>
  <c r="I41" i="15"/>
  <c r="B42" i="15"/>
  <c r="C42" i="15"/>
  <c r="D42" i="15"/>
  <c r="E42" i="15"/>
  <c r="F42" i="15"/>
  <c r="H42" i="15"/>
  <c r="I42" i="15"/>
  <c r="B43" i="15"/>
  <c r="C43" i="15"/>
  <c r="D43" i="15"/>
  <c r="E43" i="15"/>
  <c r="F43" i="15"/>
  <c r="H43" i="15"/>
  <c r="I43" i="15"/>
  <c r="B44" i="15"/>
  <c r="C44" i="15"/>
  <c r="D44" i="15"/>
  <c r="E44" i="15"/>
  <c r="F44" i="15"/>
  <c r="H44" i="15"/>
  <c r="I44" i="15"/>
  <c r="B45" i="15"/>
  <c r="C45" i="15"/>
  <c r="D45" i="15"/>
  <c r="E45" i="15"/>
  <c r="F45" i="15"/>
  <c r="H45" i="15"/>
  <c r="I45" i="15"/>
  <c r="B46" i="15"/>
  <c r="C46" i="15"/>
  <c r="D46" i="15"/>
  <c r="E46" i="15"/>
  <c r="F46" i="15"/>
  <c r="H46" i="15"/>
  <c r="I46" i="15"/>
  <c r="B47" i="15"/>
  <c r="C47" i="15"/>
  <c r="D47" i="15"/>
  <c r="M47" i="15" s="1"/>
  <c r="AA45" i="5" s="1"/>
  <c r="A228" i="3" s="1"/>
  <c r="E47" i="15"/>
  <c r="F47" i="15"/>
  <c r="H47" i="15"/>
  <c r="I47" i="15"/>
  <c r="N47" i="15" s="1"/>
  <c r="B48" i="15"/>
  <c r="C48" i="15"/>
  <c r="D48" i="15"/>
  <c r="M48" i="15" s="1"/>
  <c r="AA46" i="5" s="1"/>
  <c r="A229" i="3" s="1"/>
  <c r="E48" i="15"/>
  <c r="F48" i="15"/>
  <c r="H48" i="15"/>
  <c r="I48" i="15"/>
  <c r="N48" i="15" s="1"/>
  <c r="B49" i="15"/>
  <c r="C49" i="15"/>
  <c r="D49" i="15"/>
  <c r="M49" i="15" s="1"/>
  <c r="AA47" i="5" s="1"/>
  <c r="A230" i="3" s="1"/>
  <c r="E49" i="15"/>
  <c r="F49" i="15"/>
  <c r="H49" i="15"/>
  <c r="O49" i="15" s="1"/>
  <c r="I49" i="15"/>
  <c r="N49" i="15" s="1"/>
  <c r="B50" i="15"/>
  <c r="C50" i="15"/>
  <c r="D50" i="15"/>
  <c r="M50" i="15" s="1"/>
  <c r="AA48" i="5" s="1"/>
  <c r="A231" i="3" s="1"/>
  <c r="E50" i="15"/>
  <c r="F50" i="15"/>
  <c r="H50" i="15"/>
  <c r="O50" i="15" s="1"/>
  <c r="I50" i="15"/>
  <c r="N50" i="15" s="1"/>
  <c r="B51" i="15"/>
  <c r="C51" i="15"/>
  <c r="D51" i="15"/>
  <c r="M51" i="15" s="1"/>
  <c r="AA49" i="5" s="1"/>
  <c r="A232" i="3" s="1"/>
  <c r="E51" i="15"/>
  <c r="F51" i="15"/>
  <c r="H51" i="15"/>
  <c r="O51" i="15" s="1"/>
  <c r="I51" i="15"/>
  <c r="N51" i="15" s="1"/>
  <c r="B52" i="15"/>
  <c r="C52" i="15"/>
  <c r="D52" i="15"/>
  <c r="M52" i="15" s="1"/>
  <c r="AA50" i="5" s="1"/>
  <c r="A233" i="3" s="1"/>
  <c r="E52" i="15"/>
  <c r="F52" i="15"/>
  <c r="H52" i="15"/>
  <c r="O52" i="15" s="1"/>
  <c r="I52" i="15"/>
  <c r="N52" i="15" s="1"/>
  <c r="B53" i="15"/>
  <c r="C53" i="15"/>
  <c r="D53" i="15"/>
  <c r="M53" i="15" s="1"/>
  <c r="AA51" i="5" s="1"/>
  <c r="A234" i="3" s="1"/>
  <c r="E53" i="15"/>
  <c r="F53" i="15"/>
  <c r="H53" i="15"/>
  <c r="O53" i="15" s="1"/>
  <c r="I53" i="15"/>
  <c r="N53" i="15" s="1"/>
  <c r="B54" i="15"/>
  <c r="C54" i="15"/>
  <c r="D54" i="15"/>
  <c r="M54" i="15" s="1"/>
  <c r="AA52" i="5" s="1"/>
  <c r="A235" i="3" s="1"/>
  <c r="E54" i="15"/>
  <c r="F54" i="15"/>
  <c r="H54" i="15"/>
  <c r="O54" i="15" s="1"/>
  <c r="I54" i="15"/>
  <c r="N54" i="15" s="1"/>
  <c r="AB52" i="5" s="1"/>
  <c r="B235" i="3" s="1"/>
  <c r="H235" i="3" s="1"/>
  <c r="B55" i="15"/>
  <c r="C55" i="15"/>
  <c r="D55" i="15"/>
  <c r="M55" i="15" s="1"/>
  <c r="AA53" i="5" s="1"/>
  <c r="A236" i="3" s="1"/>
  <c r="E55" i="15"/>
  <c r="F55" i="15"/>
  <c r="H55" i="15"/>
  <c r="O55" i="15" s="1"/>
  <c r="I55" i="15"/>
  <c r="N55" i="15" s="1"/>
  <c r="B56" i="15"/>
  <c r="C56" i="15"/>
  <c r="D56" i="15"/>
  <c r="M56" i="15" s="1"/>
  <c r="AA54" i="5" s="1"/>
  <c r="A237" i="3" s="1"/>
  <c r="E56" i="15"/>
  <c r="F56" i="15"/>
  <c r="H56" i="15"/>
  <c r="O56" i="15" s="1"/>
  <c r="I56" i="15"/>
  <c r="N56" i="15" s="1"/>
  <c r="AB54" i="5" s="1"/>
  <c r="B237" i="3" s="1"/>
  <c r="H237" i="3" s="1"/>
  <c r="B57" i="15"/>
  <c r="C57" i="15"/>
  <c r="D57" i="15"/>
  <c r="M57" i="15" s="1"/>
  <c r="AA55" i="5" s="1"/>
  <c r="A238" i="3" s="1"/>
  <c r="E57" i="15"/>
  <c r="F57" i="15"/>
  <c r="H57" i="15"/>
  <c r="O57" i="15" s="1"/>
  <c r="I57" i="15"/>
  <c r="N57" i="15" s="1"/>
  <c r="B58" i="15"/>
  <c r="C58" i="15"/>
  <c r="D58" i="15"/>
  <c r="M58" i="15" s="1"/>
  <c r="AA56" i="5" s="1"/>
  <c r="A239" i="3" s="1"/>
  <c r="E58" i="15"/>
  <c r="F58" i="15"/>
  <c r="H58" i="15"/>
  <c r="O58" i="15" s="1"/>
  <c r="I58" i="15"/>
  <c r="N58" i="15" s="1"/>
  <c r="B59" i="15"/>
  <c r="C59" i="15"/>
  <c r="D59" i="15"/>
  <c r="M59" i="15" s="1"/>
  <c r="AA57" i="5" s="1"/>
  <c r="A240" i="3" s="1"/>
  <c r="E59" i="15"/>
  <c r="F59" i="15"/>
  <c r="H59" i="15"/>
  <c r="O59" i="15" s="1"/>
  <c r="I59" i="15"/>
  <c r="N59" i="15" s="1"/>
  <c r="B60" i="15"/>
  <c r="C60" i="15"/>
  <c r="D60" i="15"/>
  <c r="M60" i="15" s="1"/>
  <c r="AA58" i="5" s="1"/>
  <c r="A241" i="3" s="1"/>
  <c r="E60" i="15"/>
  <c r="F60" i="15"/>
  <c r="H60" i="15"/>
  <c r="I60" i="15"/>
  <c r="N60" i="15" s="1"/>
  <c r="B61" i="15"/>
  <c r="C61" i="15"/>
  <c r="D61" i="15"/>
  <c r="M61" i="15" s="1"/>
  <c r="E61" i="15"/>
  <c r="F61" i="15"/>
  <c r="H61" i="15"/>
  <c r="O61" i="15" s="1"/>
  <c r="I61" i="15"/>
  <c r="O56" i="16"/>
  <c r="AK54" i="5" s="1"/>
  <c r="C303" i="3" s="1"/>
  <c r="F303" i="3" s="1"/>
  <c r="O58" i="16"/>
  <c r="B20" i="16"/>
  <c r="C20" i="16"/>
  <c r="D20" i="16"/>
  <c r="E20" i="16"/>
  <c r="F20" i="16"/>
  <c r="H20" i="16"/>
  <c r="I20" i="16"/>
  <c r="B21" i="16"/>
  <c r="C21" i="16"/>
  <c r="D21" i="16"/>
  <c r="E21" i="16"/>
  <c r="F21" i="16"/>
  <c r="H21" i="16"/>
  <c r="I21" i="16"/>
  <c r="B22" i="16"/>
  <c r="C22" i="16"/>
  <c r="D22" i="16"/>
  <c r="E22" i="16"/>
  <c r="F22" i="16"/>
  <c r="H22" i="16"/>
  <c r="I22" i="16"/>
  <c r="B23" i="16"/>
  <c r="C23" i="16"/>
  <c r="D23" i="16"/>
  <c r="E23" i="16"/>
  <c r="F23" i="16"/>
  <c r="H23" i="16"/>
  <c r="I23" i="16"/>
  <c r="B24" i="16"/>
  <c r="C24" i="16"/>
  <c r="D24" i="16"/>
  <c r="E24" i="16"/>
  <c r="F24" i="16"/>
  <c r="H24" i="16"/>
  <c r="I24" i="16"/>
  <c r="B25" i="16"/>
  <c r="C25" i="16"/>
  <c r="D25" i="16"/>
  <c r="E25" i="16"/>
  <c r="F25" i="16"/>
  <c r="H25" i="16"/>
  <c r="I25" i="16"/>
  <c r="B26" i="16"/>
  <c r="C26" i="16"/>
  <c r="D26" i="16"/>
  <c r="E26" i="16"/>
  <c r="F26" i="16"/>
  <c r="H26" i="16"/>
  <c r="I26" i="16"/>
  <c r="B27" i="16"/>
  <c r="C27" i="16"/>
  <c r="D27" i="16"/>
  <c r="E27" i="16"/>
  <c r="F27" i="16"/>
  <c r="H27" i="16"/>
  <c r="I27" i="16"/>
  <c r="B28" i="16"/>
  <c r="C28" i="16"/>
  <c r="D28" i="16"/>
  <c r="E28" i="16"/>
  <c r="F28" i="16"/>
  <c r="H28" i="16"/>
  <c r="I28" i="16"/>
  <c r="B29" i="16"/>
  <c r="C29" i="16"/>
  <c r="D29" i="16"/>
  <c r="E29" i="16"/>
  <c r="F29" i="16"/>
  <c r="H29" i="16"/>
  <c r="I29" i="16"/>
  <c r="B30" i="16"/>
  <c r="C30" i="16"/>
  <c r="D30" i="16"/>
  <c r="E30" i="16"/>
  <c r="F30" i="16"/>
  <c r="H30" i="16"/>
  <c r="I30" i="16"/>
  <c r="B31" i="16"/>
  <c r="C31" i="16"/>
  <c r="D31" i="16"/>
  <c r="E31" i="16"/>
  <c r="F31" i="16"/>
  <c r="H31" i="16"/>
  <c r="I31" i="16"/>
  <c r="B32" i="16"/>
  <c r="C32" i="16"/>
  <c r="D32" i="16"/>
  <c r="E32" i="16"/>
  <c r="F32" i="16"/>
  <c r="H32" i="16"/>
  <c r="I32" i="16"/>
  <c r="B33" i="16"/>
  <c r="C33" i="16"/>
  <c r="D33" i="16"/>
  <c r="E33" i="16"/>
  <c r="F33" i="16"/>
  <c r="H33" i="16"/>
  <c r="I33" i="16"/>
  <c r="B34" i="16"/>
  <c r="C34" i="16"/>
  <c r="D34" i="16"/>
  <c r="E34" i="16"/>
  <c r="F34" i="16"/>
  <c r="H34" i="16"/>
  <c r="I34" i="16"/>
  <c r="B35" i="16"/>
  <c r="C35" i="16"/>
  <c r="D35" i="16"/>
  <c r="E35" i="16"/>
  <c r="F35" i="16"/>
  <c r="H35" i="16"/>
  <c r="I35" i="16"/>
  <c r="B36" i="16"/>
  <c r="C36" i="16"/>
  <c r="D36" i="16"/>
  <c r="E36" i="16"/>
  <c r="F36" i="16"/>
  <c r="H36" i="16"/>
  <c r="I36" i="16"/>
  <c r="B37" i="16"/>
  <c r="C37" i="16"/>
  <c r="D37" i="16"/>
  <c r="E37" i="16"/>
  <c r="F37" i="16"/>
  <c r="H37" i="16"/>
  <c r="I37" i="16"/>
  <c r="B38" i="16"/>
  <c r="C38" i="16"/>
  <c r="D38" i="16"/>
  <c r="E38" i="16"/>
  <c r="F38" i="16"/>
  <c r="H38" i="16"/>
  <c r="I38" i="16"/>
  <c r="B39" i="16"/>
  <c r="C39" i="16"/>
  <c r="D39" i="16"/>
  <c r="E39" i="16"/>
  <c r="F39" i="16"/>
  <c r="H39" i="16"/>
  <c r="I39" i="16"/>
  <c r="B40" i="16"/>
  <c r="C40" i="16"/>
  <c r="D40" i="16"/>
  <c r="E40" i="16"/>
  <c r="F40" i="16"/>
  <c r="H40" i="16"/>
  <c r="I40" i="16"/>
  <c r="B41" i="16"/>
  <c r="C41" i="16"/>
  <c r="D41" i="16"/>
  <c r="E41" i="16"/>
  <c r="F41" i="16"/>
  <c r="H41" i="16"/>
  <c r="I41" i="16"/>
  <c r="B42" i="16"/>
  <c r="C42" i="16"/>
  <c r="D42" i="16"/>
  <c r="E42" i="16"/>
  <c r="F42" i="16"/>
  <c r="H42" i="16"/>
  <c r="I42" i="16"/>
  <c r="B43" i="16"/>
  <c r="C43" i="16"/>
  <c r="D43" i="16"/>
  <c r="E43" i="16"/>
  <c r="F43" i="16"/>
  <c r="H43" i="16"/>
  <c r="I43" i="16"/>
  <c r="B44" i="16"/>
  <c r="C44" i="16"/>
  <c r="D44" i="16"/>
  <c r="E44" i="16"/>
  <c r="F44" i="16"/>
  <c r="H44" i="16"/>
  <c r="I44" i="16"/>
  <c r="B45" i="16"/>
  <c r="C45" i="16"/>
  <c r="D45" i="16"/>
  <c r="E45" i="16"/>
  <c r="F45" i="16"/>
  <c r="H45" i="16"/>
  <c r="I45" i="16"/>
  <c r="B46" i="16"/>
  <c r="C46" i="16"/>
  <c r="D46" i="16"/>
  <c r="E46" i="16"/>
  <c r="F46" i="16"/>
  <c r="H46" i="16"/>
  <c r="I46" i="16"/>
  <c r="B47" i="16"/>
  <c r="C47" i="16"/>
  <c r="D47" i="16"/>
  <c r="M47" i="16" s="1"/>
  <c r="AI45" i="5" s="1"/>
  <c r="A294" i="3" s="1"/>
  <c r="E47" i="16"/>
  <c r="F47" i="16"/>
  <c r="H47" i="16"/>
  <c r="O47" i="16" s="1"/>
  <c r="I47" i="16"/>
  <c r="N47" i="16" s="1"/>
  <c r="AJ45" i="5" s="1"/>
  <c r="B294" i="3" s="1"/>
  <c r="H294" i="3" s="1"/>
  <c r="B48" i="16"/>
  <c r="C48" i="16"/>
  <c r="D48" i="16"/>
  <c r="M48" i="16" s="1"/>
  <c r="AI46" i="5" s="1"/>
  <c r="A295" i="3" s="1"/>
  <c r="E48" i="16"/>
  <c r="F48" i="16"/>
  <c r="H48" i="16"/>
  <c r="O48" i="16" s="1"/>
  <c r="I48" i="16"/>
  <c r="N48" i="16" s="1"/>
  <c r="B49" i="16"/>
  <c r="C49" i="16"/>
  <c r="D49" i="16"/>
  <c r="M49" i="16" s="1"/>
  <c r="AI47" i="5" s="1"/>
  <c r="A296" i="3" s="1"/>
  <c r="E49" i="16"/>
  <c r="F49" i="16"/>
  <c r="H49" i="16"/>
  <c r="O49" i="16" s="1"/>
  <c r="I49" i="16"/>
  <c r="N49" i="16" s="1"/>
  <c r="B50" i="16"/>
  <c r="C50" i="16"/>
  <c r="D50" i="16"/>
  <c r="M50" i="16" s="1"/>
  <c r="AI48" i="5" s="1"/>
  <c r="A297" i="3" s="1"/>
  <c r="E50" i="16"/>
  <c r="F50" i="16"/>
  <c r="H50" i="16"/>
  <c r="O50" i="16" s="1"/>
  <c r="I50" i="16"/>
  <c r="N50" i="16" s="1"/>
  <c r="B51" i="16"/>
  <c r="C51" i="16"/>
  <c r="D51" i="16"/>
  <c r="M51" i="16" s="1"/>
  <c r="AI49" i="5" s="1"/>
  <c r="A298" i="3" s="1"/>
  <c r="E51" i="16"/>
  <c r="F51" i="16"/>
  <c r="H51" i="16"/>
  <c r="O51" i="16" s="1"/>
  <c r="I51" i="16"/>
  <c r="N51" i="16" s="1"/>
  <c r="B52" i="16"/>
  <c r="C52" i="16"/>
  <c r="D52" i="16"/>
  <c r="M52" i="16" s="1"/>
  <c r="AI50" i="5" s="1"/>
  <c r="A299" i="3" s="1"/>
  <c r="E52" i="16"/>
  <c r="F52" i="16"/>
  <c r="H52" i="16"/>
  <c r="O52" i="16" s="1"/>
  <c r="I52" i="16"/>
  <c r="N52" i="16" s="1"/>
  <c r="B53" i="16"/>
  <c r="C53" i="16"/>
  <c r="D53" i="16"/>
  <c r="M53" i="16" s="1"/>
  <c r="AI51" i="5" s="1"/>
  <c r="A300" i="3" s="1"/>
  <c r="E53" i="16"/>
  <c r="F53" i="16"/>
  <c r="H53" i="16"/>
  <c r="O53" i="16" s="1"/>
  <c r="I53" i="16"/>
  <c r="N53" i="16" s="1"/>
  <c r="B54" i="16"/>
  <c r="C54" i="16"/>
  <c r="D54" i="16"/>
  <c r="M54" i="16" s="1"/>
  <c r="AI52" i="5" s="1"/>
  <c r="A301" i="3" s="1"/>
  <c r="E54" i="16"/>
  <c r="F54" i="16"/>
  <c r="H54" i="16"/>
  <c r="O54" i="16" s="1"/>
  <c r="I54" i="16"/>
  <c r="N54" i="16" s="1"/>
  <c r="B55" i="16"/>
  <c r="C55" i="16"/>
  <c r="D55" i="16"/>
  <c r="M55" i="16" s="1"/>
  <c r="AI53" i="5" s="1"/>
  <c r="A302" i="3" s="1"/>
  <c r="E55" i="16"/>
  <c r="F55" i="16"/>
  <c r="H55" i="16"/>
  <c r="O55" i="16" s="1"/>
  <c r="I55" i="16"/>
  <c r="N55" i="16" s="1"/>
  <c r="B56" i="16"/>
  <c r="C56" i="16"/>
  <c r="D56" i="16"/>
  <c r="M56" i="16" s="1"/>
  <c r="AI54" i="5" s="1"/>
  <c r="A303" i="3" s="1"/>
  <c r="E56" i="16"/>
  <c r="F56" i="16"/>
  <c r="H56" i="16"/>
  <c r="I56" i="16"/>
  <c r="N56" i="16" s="1"/>
  <c r="B57" i="16"/>
  <c r="C57" i="16"/>
  <c r="D57" i="16"/>
  <c r="M57" i="16" s="1"/>
  <c r="AI55" i="5" s="1"/>
  <c r="A304" i="3" s="1"/>
  <c r="E57" i="16"/>
  <c r="F57" i="16"/>
  <c r="H57" i="16"/>
  <c r="O57" i="16" s="1"/>
  <c r="I57" i="16"/>
  <c r="N57" i="16" s="1"/>
  <c r="B58" i="16"/>
  <c r="C58" i="16"/>
  <c r="D58" i="16"/>
  <c r="M58" i="16" s="1"/>
  <c r="AI56" i="5" s="1"/>
  <c r="A305" i="3" s="1"/>
  <c r="E58" i="16"/>
  <c r="F58" i="16"/>
  <c r="H58" i="16"/>
  <c r="I58" i="16"/>
  <c r="N58" i="16" s="1"/>
  <c r="B59" i="16"/>
  <c r="C59" i="16"/>
  <c r="D59" i="16"/>
  <c r="M59" i="16" s="1"/>
  <c r="AI57" i="5" s="1"/>
  <c r="A306" i="3" s="1"/>
  <c r="E59" i="16"/>
  <c r="F59" i="16"/>
  <c r="H59" i="16"/>
  <c r="O59" i="16" s="1"/>
  <c r="I59" i="16"/>
  <c r="N59" i="16" s="1"/>
  <c r="B60" i="16"/>
  <c r="C60" i="16"/>
  <c r="D60" i="16"/>
  <c r="M60" i="16" s="1"/>
  <c r="AI58" i="5" s="1"/>
  <c r="A307" i="3" s="1"/>
  <c r="E60" i="16"/>
  <c r="F60" i="16"/>
  <c r="H60" i="16"/>
  <c r="O60" i="16" s="1"/>
  <c r="I60" i="16"/>
  <c r="N60" i="16" s="1"/>
  <c r="AJ58" i="5" s="1"/>
  <c r="B307" i="3" s="1"/>
  <c r="H307" i="3" s="1"/>
  <c r="B61" i="16"/>
  <c r="C61" i="16"/>
  <c r="D61" i="16"/>
  <c r="M61" i="16" s="1"/>
  <c r="E61" i="16"/>
  <c r="F61" i="16"/>
  <c r="H61" i="16"/>
  <c r="O61" i="16" s="1"/>
  <c r="I61" i="16"/>
  <c r="N61" i="16" s="1"/>
  <c r="S61" i="16" s="1"/>
  <c r="B62" i="16"/>
  <c r="C62" i="16"/>
  <c r="D62" i="16"/>
  <c r="M62" i="16" s="1"/>
  <c r="E62" i="16"/>
  <c r="F62" i="16"/>
  <c r="H62" i="16"/>
  <c r="O62" i="16" s="1"/>
  <c r="P62" i="16" s="1"/>
  <c r="R62" i="16" s="1"/>
  <c r="I62" i="16"/>
  <c r="N62" i="16" s="1"/>
  <c r="S62" i="16" s="1"/>
  <c r="B63" i="16"/>
  <c r="C63" i="16"/>
  <c r="D63" i="16"/>
  <c r="M63" i="16" s="1"/>
  <c r="E63" i="16"/>
  <c r="F63" i="16"/>
  <c r="H63" i="16"/>
  <c r="O63" i="16" s="1"/>
  <c r="I63" i="16"/>
  <c r="N63" i="16" s="1"/>
  <c r="S63" i="16" s="1"/>
  <c r="O53" i="17"/>
  <c r="P53" i="17" s="1"/>
  <c r="R53" i="17" s="1"/>
  <c r="O54" i="17"/>
  <c r="Q54" i="17" s="1"/>
  <c r="N58" i="17"/>
  <c r="AR56" i="5" s="1"/>
  <c r="B366" i="3" s="1"/>
  <c r="H366" i="3" s="1"/>
  <c r="B19" i="17"/>
  <c r="C19" i="17"/>
  <c r="D19" i="17"/>
  <c r="E19" i="17"/>
  <c r="H19" i="17"/>
  <c r="I19" i="17"/>
  <c r="B20" i="17"/>
  <c r="C20" i="17"/>
  <c r="D20" i="17"/>
  <c r="E20" i="17"/>
  <c r="F20" i="17"/>
  <c r="H20" i="17"/>
  <c r="I20" i="17"/>
  <c r="B21" i="17"/>
  <c r="C21" i="17"/>
  <c r="D21" i="17"/>
  <c r="E21" i="17"/>
  <c r="F21" i="17"/>
  <c r="H21" i="17"/>
  <c r="I21" i="17"/>
  <c r="B22" i="17"/>
  <c r="C22" i="17"/>
  <c r="D22" i="17"/>
  <c r="E22" i="17"/>
  <c r="F22" i="17"/>
  <c r="H22" i="17"/>
  <c r="I22" i="17"/>
  <c r="B23" i="17"/>
  <c r="C23" i="17"/>
  <c r="D23" i="17"/>
  <c r="E23" i="17"/>
  <c r="F23" i="17"/>
  <c r="H23" i="17"/>
  <c r="I23" i="17"/>
  <c r="B24" i="17"/>
  <c r="C24" i="17"/>
  <c r="D24" i="17"/>
  <c r="E24" i="17"/>
  <c r="F24" i="17"/>
  <c r="H24" i="17"/>
  <c r="I24" i="17"/>
  <c r="B25" i="17"/>
  <c r="C25" i="17"/>
  <c r="D25" i="17"/>
  <c r="E25" i="17"/>
  <c r="F25" i="17"/>
  <c r="H25" i="17"/>
  <c r="I25" i="17"/>
  <c r="B26" i="17"/>
  <c r="C26" i="17"/>
  <c r="D26" i="17"/>
  <c r="E26" i="17"/>
  <c r="F26" i="17"/>
  <c r="H26" i="17"/>
  <c r="I26" i="17"/>
  <c r="B27" i="17"/>
  <c r="C27" i="17"/>
  <c r="D27" i="17"/>
  <c r="E27" i="17"/>
  <c r="F27" i="17"/>
  <c r="H27" i="17"/>
  <c r="I27" i="17"/>
  <c r="B28" i="17"/>
  <c r="C28" i="17"/>
  <c r="D28" i="17"/>
  <c r="E28" i="17"/>
  <c r="F28" i="17"/>
  <c r="H28" i="17"/>
  <c r="I28" i="17"/>
  <c r="B29" i="17"/>
  <c r="C29" i="17"/>
  <c r="D29" i="17"/>
  <c r="E29" i="17"/>
  <c r="F29" i="17"/>
  <c r="H29" i="17"/>
  <c r="I29" i="17"/>
  <c r="B30" i="17"/>
  <c r="C30" i="17"/>
  <c r="D30" i="17"/>
  <c r="E30" i="17"/>
  <c r="F30" i="17"/>
  <c r="H30" i="17"/>
  <c r="I30" i="17"/>
  <c r="B31" i="17"/>
  <c r="C31" i="17"/>
  <c r="D31" i="17"/>
  <c r="E31" i="17"/>
  <c r="F31" i="17"/>
  <c r="H31" i="17"/>
  <c r="I31" i="17"/>
  <c r="B32" i="17"/>
  <c r="C32" i="17"/>
  <c r="D32" i="17"/>
  <c r="E32" i="17"/>
  <c r="F32" i="17"/>
  <c r="H32" i="17"/>
  <c r="I32" i="17"/>
  <c r="B33" i="17"/>
  <c r="C33" i="17"/>
  <c r="D33" i="17"/>
  <c r="E33" i="17"/>
  <c r="F33" i="17"/>
  <c r="H33" i="17"/>
  <c r="I33" i="17"/>
  <c r="B34" i="17"/>
  <c r="C34" i="17"/>
  <c r="D34" i="17"/>
  <c r="E34" i="17"/>
  <c r="F34" i="17"/>
  <c r="H34" i="17"/>
  <c r="I34" i="17"/>
  <c r="B35" i="17"/>
  <c r="C35" i="17"/>
  <c r="D35" i="17"/>
  <c r="E35" i="17"/>
  <c r="F35" i="17"/>
  <c r="H35" i="17"/>
  <c r="I35" i="17"/>
  <c r="B36" i="17"/>
  <c r="C36" i="17"/>
  <c r="D36" i="17"/>
  <c r="E36" i="17"/>
  <c r="F36" i="17"/>
  <c r="H36" i="17"/>
  <c r="I36" i="17"/>
  <c r="B37" i="17"/>
  <c r="C37" i="17"/>
  <c r="D37" i="17"/>
  <c r="E37" i="17"/>
  <c r="F37" i="17"/>
  <c r="H37" i="17"/>
  <c r="I37" i="17"/>
  <c r="B38" i="17"/>
  <c r="C38" i="17"/>
  <c r="D38" i="17"/>
  <c r="E38" i="17"/>
  <c r="F38" i="17"/>
  <c r="H38" i="17"/>
  <c r="I38" i="17"/>
  <c r="B39" i="17"/>
  <c r="C39" i="17"/>
  <c r="D39" i="17"/>
  <c r="E39" i="17"/>
  <c r="F39" i="17"/>
  <c r="H39" i="17"/>
  <c r="I39" i="17"/>
  <c r="B40" i="17"/>
  <c r="C40" i="17"/>
  <c r="D40" i="17"/>
  <c r="E40" i="17"/>
  <c r="F40" i="17"/>
  <c r="H40" i="17"/>
  <c r="I40" i="17"/>
  <c r="B41" i="17"/>
  <c r="C41" i="17"/>
  <c r="D41" i="17"/>
  <c r="E41" i="17"/>
  <c r="F41" i="17"/>
  <c r="H41" i="17"/>
  <c r="I41" i="17"/>
  <c r="B42" i="17"/>
  <c r="C42" i="17"/>
  <c r="D42" i="17"/>
  <c r="E42" i="17"/>
  <c r="F42" i="17"/>
  <c r="H42" i="17"/>
  <c r="I42" i="17"/>
  <c r="B43" i="17"/>
  <c r="C43" i="17"/>
  <c r="D43" i="17"/>
  <c r="E43" i="17"/>
  <c r="F43" i="17"/>
  <c r="H43" i="17"/>
  <c r="I43" i="17"/>
  <c r="B44" i="17"/>
  <c r="C44" i="17"/>
  <c r="D44" i="17"/>
  <c r="E44" i="17"/>
  <c r="F44" i="17"/>
  <c r="H44" i="17"/>
  <c r="I44" i="17"/>
  <c r="B45" i="17"/>
  <c r="C45" i="17"/>
  <c r="D45" i="17"/>
  <c r="E45" i="17"/>
  <c r="F45" i="17"/>
  <c r="H45" i="17"/>
  <c r="I45" i="17"/>
  <c r="B46" i="17"/>
  <c r="C46" i="17"/>
  <c r="D46" i="17"/>
  <c r="M46" i="17" s="1"/>
  <c r="AQ44" i="5" s="1"/>
  <c r="A354" i="3" s="1"/>
  <c r="E46" i="17"/>
  <c r="F46" i="17"/>
  <c r="H46" i="17"/>
  <c r="O46" i="17" s="1"/>
  <c r="I46" i="17"/>
  <c r="N46" i="17" s="1"/>
  <c r="S46" i="17" s="1"/>
  <c r="B47" i="17"/>
  <c r="C47" i="17"/>
  <c r="D47" i="17"/>
  <c r="M47" i="17" s="1"/>
  <c r="AQ45" i="5" s="1"/>
  <c r="A355" i="3" s="1"/>
  <c r="E47" i="17"/>
  <c r="F47" i="17"/>
  <c r="H47" i="17"/>
  <c r="O47" i="17" s="1"/>
  <c r="I47" i="17"/>
  <c r="N47" i="17" s="1"/>
  <c r="S47" i="17" s="1"/>
  <c r="B48" i="17"/>
  <c r="C48" i="17"/>
  <c r="D48" i="17"/>
  <c r="M48" i="17" s="1"/>
  <c r="AQ46" i="5" s="1"/>
  <c r="A356" i="3" s="1"/>
  <c r="E48" i="17"/>
  <c r="F48" i="17"/>
  <c r="H48" i="17"/>
  <c r="O48" i="17" s="1"/>
  <c r="I48" i="17"/>
  <c r="N48" i="17" s="1"/>
  <c r="B49" i="17"/>
  <c r="C49" i="17"/>
  <c r="D49" i="17"/>
  <c r="M49" i="17" s="1"/>
  <c r="AQ47" i="5" s="1"/>
  <c r="A357" i="3" s="1"/>
  <c r="E49" i="17"/>
  <c r="F49" i="17"/>
  <c r="H49" i="17"/>
  <c r="O49" i="17" s="1"/>
  <c r="P49" i="17" s="1"/>
  <c r="R49" i="17" s="1"/>
  <c r="I49" i="17"/>
  <c r="N49" i="17" s="1"/>
  <c r="B50" i="17"/>
  <c r="C50" i="17"/>
  <c r="D50" i="17"/>
  <c r="M50" i="17" s="1"/>
  <c r="AQ48" i="5" s="1"/>
  <c r="A358" i="3" s="1"/>
  <c r="E50" i="17"/>
  <c r="F50" i="17"/>
  <c r="H50" i="17"/>
  <c r="O50" i="17" s="1"/>
  <c r="I50" i="17"/>
  <c r="N50" i="17" s="1"/>
  <c r="B51" i="17"/>
  <c r="C51" i="17"/>
  <c r="D51" i="17"/>
  <c r="M51" i="17" s="1"/>
  <c r="AQ49" i="5" s="1"/>
  <c r="A359" i="3" s="1"/>
  <c r="E51" i="17"/>
  <c r="F51" i="17"/>
  <c r="H51" i="17"/>
  <c r="O51" i="17" s="1"/>
  <c r="P51" i="17" s="1"/>
  <c r="R51" i="17" s="1"/>
  <c r="I51" i="17"/>
  <c r="N51" i="17" s="1"/>
  <c r="B52" i="17"/>
  <c r="C52" i="17"/>
  <c r="D52" i="17"/>
  <c r="M52" i="17" s="1"/>
  <c r="AQ50" i="5" s="1"/>
  <c r="A360" i="3" s="1"/>
  <c r="E52" i="17"/>
  <c r="F52" i="17"/>
  <c r="H52" i="17"/>
  <c r="O52" i="17" s="1"/>
  <c r="I52" i="17"/>
  <c r="N52" i="17" s="1"/>
  <c r="B53" i="17"/>
  <c r="C53" i="17"/>
  <c r="D53" i="17"/>
  <c r="M53" i="17" s="1"/>
  <c r="AQ51" i="5" s="1"/>
  <c r="A361" i="3" s="1"/>
  <c r="E53" i="17"/>
  <c r="F53" i="17"/>
  <c r="H53" i="17"/>
  <c r="I53" i="17"/>
  <c r="N53" i="17" s="1"/>
  <c r="B54" i="17"/>
  <c r="C54" i="17"/>
  <c r="D54" i="17"/>
  <c r="M54" i="17" s="1"/>
  <c r="AQ52" i="5" s="1"/>
  <c r="A362" i="3" s="1"/>
  <c r="E54" i="17"/>
  <c r="F54" i="17"/>
  <c r="H54" i="17"/>
  <c r="I54" i="17"/>
  <c r="N54" i="17" s="1"/>
  <c r="B55" i="17"/>
  <c r="C55" i="17"/>
  <c r="D55" i="17"/>
  <c r="M55" i="17" s="1"/>
  <c r="AQ53" i="5" s="1"/>
  <c r="A363" i="3" s="1"/>
  <c r="E55" i="17"/>
  <c r="F55" i="17"/>
  <c r="H55" i="17"/>
  <c r="O55" i="17" s="1"/>
  <c r="I55" i="17"/>
  <c r="N55" i="17" s="1"/>
  <c r="B56" i="17"/>
  <c r="C56" i="17"/>
  <c r="D56" i="17"/>
  <c r="M56" i="17" s="1"/>
  <c r="AQ54" i="5" s="1"/>
  <c r="A364" i="3" s="1"/>
  <c r="E56" i="17"/>
  <c r="F56" i="17"/>
  <c r="H56" i="17"/>
  <c r="O56" i="17" s="1"/>
  <c r="I56" i="17"/>
  <c r="N56" i="17" s="1"/>
  <c r="B57" i="17"/>
  <c r="C57" i="17"/>
  <c r="D57" i="17"/>
  <c r="M57" i="17" s="1"/>
  <c r="AQ55" i="5" s="1"/>
  <c r="A365" i="3" s="1"/>
  <c r="E57" i="17"/>
  <c r="F57" i="17"/>
  <c r="H57" i="17"/>
  <c r="O57" i="17" s="1"/>
  <c r="P57" i="17" s="1"/>
  <c r="R57" i="17" s="1"/>
  <c r="I57" i="17"/>
  <c r="N57" i="17" s="1"/>
  <c r="B58" i="17"/>
  <c r="C58" i="17"/>
  <c r="D58" i="17"/>
  <c r="M58" i="17" s="1"/>
  <c r="AQ56" i="5" s="1"/>
  <c r="A366" i="3" s="1"/>
  <c r="E58" i="17"/>
  <c r="F58" i="17"/>
  <c r="H58" i="17"/>
  <c r="O58" i="17" s="1"/>
  <c r="I58" i="17"/>
  <c r="B59" i="17"/>
  <c r="C59" i="17"/>
  <c r="D59" i="17"/>
  <c r="M59" i="17" s="1"/>
  <c r="AQ57" i="5" s="1"/>
  <c r="A367" i="3" s="1"/>
  <c r="E59" i="17"/>
  <c r="F59" i="17"/>
  <c r="H59" i="17"/>
  <c r="O59" i="17" s="1"/>
  <c r="I59" i="17"/>
  <c r="N59" i="17" s="1"/>
  <c r="B60" i="17"/>
  <c r="C60" i="17"/>
  <c r="D60" i="17"/>
  <c r="M60" i="17" s="1"/>
  <c r="AQ58" i="5" s="1"/>
  <c r="A368" i="3" s="1"/>
  <c r="E60" i="17"/>
  <c r="F60" i="17"/>
  <c r="H60" i="17"/>
  <c r="O60" i="17" s="1"/>
  <c r="I60" i="17"/>
  <c r="N60" i="17" s="1"/>
  <c r="B61" i="17"/>
  <c r="C61" i="17"/>
  <c r="D61" i="17"/>
  <c r="M61" i="17" s="1"/>
  <c r="E61" i="17"/>
  <c r="F61" i="17"/>
  <c r="H61" i="17"/>
  <c r="O61" i="17" s="1"/>
  <c r="P61" i="17" s="1"/>
  <c r="R61" i="17" s="1"/>
  <c r="I61" i="17"/>
  <c r="N61" i="17" s="1"/>
  <c r="S61" i="17" s="1"/>
  <c r="O49" i="18"/>
  <c r="BA47" i="5" s="1"/>
  <c r="C418" i="3" s="1"/>
  <c r="F418" i="3" s="1"/>
  <c r="M60" i="18"/>
  <c r="AY58" i="5" s="1"/>
  <c r="B47" i="18"/>
  <c r="C47" i="18"/>
  <c r="D47" i="18"/>
  <c r="M47" i="18" s="1"/>
  <c r="E47" i="18"/>
  <c r="F47" i="18"/>
  <c r="H47" i="18"/>
  <c r="O47" i="18" s="1"/>
  <c r="P47" i="18" s="1"/>
  <c r="R47" i="18" s="1"/>
  <c r="I47" i="18"/>
  <c r="N47" i="18" s="1"/>
  <c r="S47" i="18" s="1"/>
  <c r="B48" i="18"/>
  <c r="C48" i="18"/>
  <c r="D48" i="18"/>
  <c r="M48" i="18" s="1"/>
  <c r="AY46" i="5" s="1"/>
  <c r="A417" i="3" s="1"/>
  <c r="E48" i="18"/>
  <c r="F48" i="18"/>
  <c r="H48" i="18"/>
  <c r="O48" i="18" s="1"/>
  <c r="I48" i="18"/>
  <c r="N48" i="18" s="1"/>
  <c r="B49" i="18"/>
  <c r="C49" i="18"/>
  <c r="D49" i="18"/>
  <c r="M49" i="18" s="1"/>
  <c r="AY47" i="5" s="1"/>
  <c r="A418" i="3" s="1"/>
  <c r="E49" i="18"/>
  <c r="F49" i="18"/>
  <c r="H49" i="18"/>
  <c r="I49" i="18"/>
  <c r="N49" i="18" s="1"/>
  <c r="B50" i="18"/>
  <c r="C50" i="18"/>
  <c r="D50" i="18"/>
  <c r="M50" i="18" s="1"/>
  <c r="AY48" i="5" s="1"/>
  <c r="A419" i="3" s="1"/>
  <c r="E50" i="18"/>
  <c r="F50" i="18"/>
  <c r="H50" i="18"/>
  <c r="O50" i="18" s="1"/>
  <c r="I50" i="18"/>
  <c r="N50" i="18" s="1"/>
  <c r="B51" i="18"/>
  <c r="C51" i="18"/>
  <c r="D51" i="18"/>
  <c r="M51" i="18" s="1"/>
  <c r="AY49" i="5" s="1"/>
  <c r="A420" i="3" s="1"/>
  <c r="E51" i="18"/>
  <c r="F51" i="18"/>
  <c r="H51" i="18"/>
  <c r="O51" i="18" s="1"/>
  <c r="I51" i="18"/>
  <c r="N51" i="18" s="1"/>
  <c r="B52" i="18"/>
  <c r="C52" i="18"/>
  <c r="D52" i="18"/>
  <c r="M52" i="18" s="1"/>
  <c r="AY50" i="5" s="1"/>
  <c r="A421" i="3" s="1"/>
  <c r="E52" i="18"/>
  <c r="F52" i="18"/>
  <c r="H52" i="18"/>
  <c r="O52" i="18" s="1"/>
  <c r="I52" i="18"/>
  <c r="N52" i="18" s="1"/>
  <c r="B53" i="18"/>
  <c r="C53" i="18"/>
  <c r="D53" i="18"/>
  <c r="M53" i="18" s="1"/>
  <c r="AY51" i="5" s="1"/>
  <c r="A422" i="3" s="1"/>
  <c r="E53" i="18"/>
  <c r="F53" i="18"/>
  <c r="H53" i="18"/>
  <c r="O53" i="18" s="1"/>
  <c r="I53" i="18"/>
  <c r="N53" i="18" s="1"/>
  <c r="B54" i="18"/>
  <c r="C54" i="18"/>
  <c r="D54" i="18"/>
  <c r="M54" i="18" s="1"/>
  <c r="AY52" i="5" s="1"/>
  <c r="A423" i="3" s="1"/>
  <c r="E54" i="18"/>
  <c r="F54" i="18"/>
  <c r="H54" i="18"/>
  <c r="O54" i="18" s="1"/>
  <c r="I54" i="18"/>
  <c r="N54" i="18" s="1"/>
  <c r="B55" i="18"/>
  <c r="C55" i="18"/>
  <c r="D55" i="18"/>
  <c r="M55" i="18" s="1"/>
  <c r="AY53" i="5" s="1"/>
  <c r="A424" i="3" s="1"/>
  <c r="E55" i="18"/>
  <c r="F55" i="18"/>
  <c r="H55" i="18"/>
  <c r="O55" i="18" s="1"/>
  <c r="I55" i="18"/>
  <c r="N55" i="18" s="1"/>
  <c r="B56" i="18"/>
  <c r="C56" i="18"/>
  <c r="D56" i="18"/>
  <c r="M56" i="18" s="1"/>
  <c r="AY54" i="5" s="1"/>
  <c r="A425" i="3" s="1"/>
  <c r="E56" i="18"/>
  <c r="F56" i="18"/>
  <c r="H56" i="18"/>
  <c r="O56" i="18" s="1"/>
  <c r="I56" i="18"/>
  <c r="N56" i="18" s="1"/>
  <c r="AZ54" i="5" s="1"/>
  <c r="B425" i="3" s="1"/>
  <c r="H425" i="3" s="1"/>
  <c r="B57" i="18"/>
  <c r="C57" i="18"/>
  <c r="D57" i="18"/>
  <c r="M57" i="18" s="1"/>
  <c r="AY55" i="5" s="1"/>
  <c r="A426" i="3" s="1"/>
  <c r="E57" i="18"/>
  <c r="F57" i="18"/>
  <c r="H57" i="18"/>
  <c r="O57" i="18" s="1"/>
  <c r="I57" i="18"/>
  <c r="N57" i="18" s="1"/>
  <c r="B58" i="18"/>
  <c r="C58" i="18"/>
  <c r="D58" i="18"/>
  <c r="M58" i="18" s="1"/>
  <c r="AY56" i="5" s="1"/>
  <c r="A427" i="3" s="1"/>
  <c r="E58" i="18"/>
  <c r="F58" i="18"/>
  <c r="H58" i="18"/>
  <c r="O58" i="18" s="1"/>
  <c r="I58" i="18"/>
  <c r="N58" i="18" s="1"/>
  <c r="B59" i="18"/>
  <c r="C59" i="18"/>
  <c r="D59" i="18"/>
  <c r="M59" i="18" s="1"/>
  <c r="AY57" i="5" s="1"/>
  <c r="A428" i="3" s="1"/>
  <c r="E59" i="18"/>
  <c r="F59" i="18"/>
  <c r="H59" i="18"/>
  <c r="O59" i="18" s="1"/>
  <c r="I59" i="18"/>
  <c r="N59" i="18" s="1"/>
  <c r="B60" i="18"/>
  <c r="C60" i="18"/>
  <c r="D60" i="18"/>
  <c r="E60" i="18"/>
  <c r="F60" i="18"/>
  <c r="H60" i="18"/>
  <c r="O60" i="18" s="1"/>
  <c r="I60" i="18"/>
  <c r="N60" i="18" s="1"/>
  <c r="B61" i="18"/>
  <c r="C61" i="18"/>
  <c r="D61" i="18"/>
  <c r="M61" i="18" s="1"/>
  <c r="E61" i="18"/>
  <c r="F61" i="18"/>
  <c r="H61" i="18"/>
  <c r="O61" i="18" s="1"/>
  <c r="I61" i="18"/>
  <c r="N61" i="18" s="1"/>
  <c r="S61" i="18" s="1"/>
  <c r="B62" i="18"/>
  <c r="C62" i="18"/>
  <c r="D62" i="18"/>
  <c r="M62" i="18" s="1"/>
  <c r="E62" i="18"/>
  <c r="F62" i="18"/>
  <c r="H62" i="18"/>
  <c r="O62" i="18" s="1"/>
  <c r="I62" i="18"/>
  <c r="N62" i="18" s="1"/>
  <c r="S62" i="18" s="1"/>
  <c r="B63" i="18"/>
  <c r="C63" i="18"/>
  <c r="D63" i="18"/>
  <c r="M63" i="18" s="1"/>
  <c r="E63" i="18"/>
  <c r="F63" i="18"/>
  <c r="H63" i="18"/>
  <c r="O63" i="18" s="1"/>
  <c r="P63" i="18" s="1"/>
  <c r="R63" i="18" s="1"/>
  <c r="I63" i="18"/>
  <c r="N63" i="18" s="1"/>
  <c r="S63" i="18" s="1"/>
  <c r="B64" i="18"/>
  <c r="C64" i="18"/>
  <c r="D64" i="18"/>
  <c r="M64" i="18" s="1"/>
  <c r="E64" i="18"/>
  <c r="F64" i="18"/>
  <c r="H64" i="18"/>
  <c r="O64" i="18" s="1"/>
  <c r="I64" i="18"/>
  <c r="N64" i="18" s="1"/>
  <c r="S64" i="18" s="1"/>
  <c r="B20" i="18"/>
  <c r="C20" i="18"/>
  <c r="D20" i="18"/>
  <c r="E20" i="18"/>
  <c r="F20" i="18"/>
  <c r="H20" i="18"/>
  <c r="I20" i="18"/>
  <c r="B21" i="18"/>
  <c r="C21" i="18"/>
  <c r="D21" i="18"/>
  <c r="E21" i="18"/>
  <c r="F21" i="18"/>
  <c r="H21" i="18"/>
  <c r="I21" i="18"/>
  <c r="B22" i="18"/>
  <c r="C22" i="18"/>
  <c r="D22" i="18"/>
  <c r="E22" i="18"/>
  <c r="F22" i="18"/>
  <c r="H22" i="18"/>
  <c r="I22" i="18"/>
  <c r="B23" i="18"/>
  <c r="C23" i="18"/>
  <c r="D23" i="18"/>
  <c r="E23" i="18"/>
  <c r="F23" i="18"/>
  <c r="H23" i="18"/>
  <c r="I23" i="18"/>
  <c r="B24" i="18"/>
  <c r="C24" i="18"/>
  <c r="D24" i="18"/>
  <c r="E24" i="18"/>
  <c r="F24" i="18"/>
  <c r="H24" i="18"/>
  <c r="I24" i="18"/>
  <c r="B25" i="18"/>
  <c r="C25" i="18"/>
  <c r="D25" i="18"/>
  <c r="E25" i="18"/>
  <c r="F25" i="18"/>
  <c r="H25" i="18"/>
  <c r="I25" i="18"/>
  <c r="B26" i="18"/>
  <c r="C26" i="18"/>
  <c r="D26" i="18"/>
  <c r="E26" i="18"/>
  <c r="F26" i="18"/>
  <c r="H26" i="18"/>
  <c r="I26" i="18"/>
  <c r="B27" i="18"/>
  <c r="C27" i="18"/>
  <c r="D27" i="18"/>
  <c r="E27" i="18"/>
  <c r="F27" i="18"/>
  <c r="H27" i="18"/>
  <c r="I27" i="18"/>
  <c r="B28" i="18"/>
  <c r="C28" i="18"/>
  <c r="D28" i="18"/>
  <c r="E28" i="18"/>
  <c r="F28" i="18"/>
  <c r="H28" i="18"/>
  <c r="I28" i="18"/>
  <c r="B29" i="18"/>
  <c r="C29" i="18"/>
  <c r="D29" i="18"/>
  <c r="E29" i="18"/>
  <c r="F29" i="18"/>
  <c r="H29" i="18"/>
  <c r="I29" i="18"/>
  <c r="B30" i="18"/>
  <c r="C30" i="18"/>
  <c r="D30" i="18"/>
  <c r="E30" i="18"/>
  <c r="F30" i="18"/>
  <c r="H30" i="18"/>
  <c r="I30" i="18"/>
  <c r="B31" i="18"/>
  <c r="C31" i="18"/>
  <c r="D31" i="18"/>
  <c r="E31" i="18"/>
  <c r="F31" i="18"/>
  <c r="H31" i="18"/>
  <c r="I31" i="18"/>
  <c r="B32" i="18"/>
  <c r="C32" i="18"/>
  <c r="D32" i="18"/>
  <c r="E32" i="18"/>
  <c r="F32" i="18"/>
  <c r="H32" i="18"/>
  <c r="I32" i="18"/>
  <c r="B33" i="18"/>
  <c r="C33" i="18"/>
  <c r="D33" i="18"/>
  <c r="E33" i="18"/>
  <c r="F33" i="18"/>
  <c r="H33" i="18"/>
  <c r="I33" i="18"/>
  <c r="B34" i="18"/>
  <c r="C34" i="18"/>
  <c r="D34" i="18"/>
  <c r="E34" i="18"/>
  <c r="F34" i="18"/>
  <c r="H34" i="18"/>
  <c r="I34" i="18"/>
  <c r="B35" i="18"/>
  <c r="C35" i="18"/>
  <c r="D35" i="18"/>
  <c r="E35" i="18"/>
  <c r="F35" i="18"/>
  <c r="H35" i="18"/>
  <c r="I35" i="18"/>
  <c r="B36" i="18"/>
  <c r="C36" i="18"/>
  <c r="D36" i="18"/>
  <c r="E36" i="18"/>
  <c r="F36" i="18"/>
  <c r="H36" i="18"/>
  <c r="I36" i="18"/>
  <c r="B37" i="18"/>
  <c r="C37" i="18"/>
  <c r="D37" i="18"/>
  <c r="E37" i="18"/>
  <c r="F37" i="18"/>
  <c r="H37" i="18"/>
  <c r="I37" i="18"/>
  <c r="B38" i="18"/>
  <c r="C38" i="18"/>
  <c r="D38" i="18"/>
  <c r="E38" i="18"/>
  <c r="F38" i="18"/>
  <c r="H38" i="18"/>
  <c r="I38" i="18"/>
  <c r="B39" i="18"/>
  <c r="C39" i="18"/>
  <c r="D39" i="18"/>
  <c r="E39" i="18"/>
  <c r="F39" i="18"/>
  <c r="H39" i="18"/>
  <c r="I39" i="18"/>
  <c r="B40" i="18"/>
  <c r="C40" i="18"/>
  <c r="D40" i="18"/>
  <c r="E40" i="18"/>
  <c r="F40" i="18"/>
  <c r="H40" i="18"/>
  <c r="I40" i="18"/>
  <c r="B41" i="18"/>
  <c r="C41" i="18"/>
  <c r="D41" i="18"/>
  <c r="E41" i="18"/>
  <c r="F41" i="18"/>
  <c r="H41" i="18"/>
  <c r="I41" i="18"/>
  <c r="B42" i="18"/>
  <c r="C42" i="18"/>
  <c r="D42" i="18"/>
  <c r="E42" i="18"/>
  <c r="F42" i="18"/>
  <c r="H42" i="18"/>
  <c r="I42" i="18"/>
  <c r="B43" i="18"/>
  <c r="C43" i="18"/>
  <c r="D43" i="18"/>
  <c r="E43" i="18"/>
  <c r="F43" i="18"/>
  <c r="H43" i="18"/>
  <c r="I43" i="18"/>
  <c r="B44" i="18"/>
  <c r="C44" i="18"/>
  <c r="D44" i="18"/>
  <c r="E44" i="18"/>
  <c r="F44" i="18"/>
  <c r="H44" i="18"/>
  <c r="I44" i="18"/>
  <c r="B45" i="18"/>
  <c r="C45" i="18"/>
  <c r="D45" i="18"/>
  <c r="E45" i="18"/>
  <c r="F45" i="18"/>
  <c r="H45" i="18"/>
  <c r="I45" i="18"/>
  <c r="B46" i="18"/>
  <c r="C46" i="18"/>
  <c r="D46" i="18"/>
  <c r="M46" i="18" s="1"/>
  <c r="E46" i="18"/>
  <c r="F46" i="18"/>
  <c r="H46" i="18"/>
  <c r="O46" i="18" s="1"/>
  <c r="I46" i="18"/>
  <c r="N46" i="18" s="1"/>
  <c r="S46" i="18" s="1"/>
  <c r="AZ51" i="5" l="1"/>
  <c r="B422" i="3" s="1"/>
  <c r="H422" i="3" s="1"/>
  <c r="S53" i="18"/>
  <c r="BE51" i="5" s="1"/>
  <c r="AR53" i="5"/>
  <c r="B363" i="3" s="1"/>
  <c r="H363" i="3" s="1"/>
  <c r="S55" i="17"/>
  <c r="Q60" i="18"/>
  <c r="BC58" i="5" s="1"/>
  <c r="BA58" i="5"/>
  <c r="P60" i="18"/>
  <c r="AZ55" i="5"/>
  <c r="B426" i="3" s="1"/>
  <c r="H426" i="3" s="1"/>
  <c r="S57" i="18"/>
  <c r="BE55" i="5" s="1"/>
  <c r="Q56" i="18"/>
  <c r="BC54" i="5" s="1"/>
  <c r="BA54" i="5"/>
  <c r="C425" i="3" s="1"/>
  <c r="F425" i="3" s="1"/>
  <c r="P56" i="18"/>
  <c r="AR52" i="5"/>
  <c r="B362" i="3" s="1"/>
  <c r="H362" i="3" s="1"/>
  <c r="S54" i="17"/>
  <c r="AR48" i="5"/>
  <c r="B358" i="3" s="1"/>
  <c r="H358" i="3" s="1"/>
  <c r="S50" i="17"/>
  <c r="AK51" i="5"/>
  <c r="C300" i="3" s="1"/>
  <c r="F300" i="3" s="1"/>
  <c r="P53" i="16"/>
  <c r="Q53" i="16"/>
  <c r="AM51" i="5" s="1"/>
  <c r="AJ48" i="5"/>
  <c r="B297" i="3" s="1"/>
  <c r="H297" i="3" s="1"/>
  <c r="S50" i="16"/>
  <c r="AO48" i="5" s="1"/>
  <c r="P49" i="16"/>
  <c r="Q49" i="16"/>
  <c r="AM47" i="5" s="1"/>
  <c r="AK47" i="5"/>
  <c r="C296" i="3" s="1"/>
  <c r="F296" i="3" s="1"/>
  <c r="P61" i="15"/>
  <c r="R61" i="15" s="1"/>
  <c r="Q61" i="15"/>
  <c r="AB56" i="5"/>
  <c r="B239" i="3" s="1"/>
  <c r="H239" i="3" s="1"/>
  <c r="S58" i="15"/>
  <c r="AG56" i="5" s="1"/>
  <c r="AC55" i="5"/>
  <c r="C238" i="3" s="1"/>
  <c r="F238" i="3" s="1"/>
  <c r="Q57" i="15"/>
  <c r="AE55" i="5" s="1"/>
  <c r="P57" i="15"/>
  <c r="AC51" i="5"/>
  <c r="C234" i="3" s="1"/>
  <c r="F234" i="3" s="1"/>
  <c r="Q53" i="15"/>
  <c r="AE51" i="5" s="1"/>
  <c r="P53" i="15"/>
  <c r="Q49" i="15"/>
  <c r="AE47" i="5" s="1"/>
  <c r="AC47" i="5"/>
  <c r="C230" i="3" s="1"/>
  <c r="F230" i="3" s="1"/>
  <c r="P49" i="15"/>
  <c r="T56" i="5"/>
  <c r="B178" i="3" s="1"/>
  <c r="H178" i="3" s="1"/>
  <c r="S58" i="14"/>
  <c r="Y56" i="5" s="1"/>
  <c r="T52" i="5"/>
  <c r="B174" i="3" s="1"/>
  <c r="H174" i="3" s="1"/>
  <c r="S54" i="14"/>
  <c r="Y52" i="5" s="1"/>
  <c r="P53" i="14"/>
  <c r="U51" i="5"/>
  <c r="C173" i="3" s="1"/>
  <c r="F173" i="3" s="1"/>
  <c r="Q53" i="14"/>
  <c r="W51" i="5" s="1"/>
  <c r="T48" i="5"/>
  <c r="B170" i="3" s="1"/>
  <c r="H170" i="3" s="1"/>
  <c r="S50" i="14"/>
  <c r="Y48" i="5" s="1"/>
  <c r="C48" i="5"/>
  <c r="B50" i="3" s="1"/>
  <c r="H50" i="3" s="1"/>
  <c r="S50" i="6"/>
  <c r="H48" i="5" s="1"/>
  <c r="BA55" i="5"/>
  <c r="C426" i="3" s="1"/>
  <c r="F426" i="3" s="1"/>
  <c r="Q57" i="18"/>
  <c r="BC55" i="5" s="1"/>
  <c r="P57" i="18"/>
  <c r="S54" i="18"/>
  <c r="BE52" i="5" s="1"/>
  <c r="AZ52" i="5"/>
  <c r="B423" i="3" s="1"/>
  <c r="H423" i="3" s="1"/>
  <c r="BA51" i="5"/>
  <c r="C422" i="3" s="1"/>
  <c r="F422" i="3" s="1"/>
  <c r="P53" i="18"/>
  <c r="Q53" i="18"/>
  <c r="BC51" i="5" s="1"/>
  <c r="S50" i="18"/>
  <c r="BE48" i="5" s="1"/>
  <c r="AZ48" i="5"/>
  <c r="B419" i="3" s="1"/>
  <c r="H419" i="3" s="1"/>
  <c r="AR57" i="5"/>
  <c r="B367" i="3" s="1"/>
  <c r="H367" i="3" s="1"/>
  <c r="S59" i="17"/>
  <c r="Q58" i="17"/>
  <c r="P58" i="17"/>
  <c r="R58" i="17" s="1"/>
  <c r="AR49" i="5"/>
  <c r="B359" i="3" s="1"/>
  <c r="H359" i="3" s="1"/>
  <c r="S51" i="17"/>
  <c r="Q50" i="17"/>
  <c r="P50" i="17"/>
  <c r="R50" i="17" s="1"/>
  <c r="Q46" i="17"/>
  <c r="P46" i="17"/>
  <c r="R46" i="17" s="1"/>
  <c r="AJ57" i="5"/>
  <c r="B306" i="3" s="1"/>
  <c r="H306" i="3" s="1"/>
  <c r="S59" i="16"/>
  <c r="AO57" i="5" s="1"/>
  <c r="AJ53" i="5"/>
  <c r="B302" i="3" s="1"/>
  <c r="H302" i="3" s="1"/>
  <c r="S55" i="16"/>
  <c r="AO53" i="5" s="1"/>
  <c r="P54" i="16"/>
  <c r="AK52" i="5"/>
  <c r="C301" i="3" s="1"/>
  <c r="F301" i="3" s="1"/>
  <c r="AJ49" i="5"/>
  <c r="B298" i="3" s="1"/>
  <c r="H298" i="3" s="1"/>
  <c r="S51" i="16"/>
  <c r="AO49" i="5" s="1"/>
  <c r="P50" i="16"/>
  <c r="AK48" i="5"/>
  <c r="C297" i="3" s="1"/>
  <c r="F297" i="3" s="1"/>
  <c r="S59" i="15"/>
  <c r="AG57" i="5" s="1"/>
  <c r="AB57" i="5"/>
  <c r="B240" i="3" s="1"/>
  <c r="H240" i="3" s="1"/>
  <c r="P58" i="15"/>
  <c r="AC56" i="5"/>
  <c r="C239" i="3" s="1"/>
  <c r="F239" i="3" s="1"/>
  <c r="S55" i="15"/>
  <c r="AG53" i="5" s="1"/>
  <c r="AB53" i="5"/>
  <c r="B236" i="3" s="1"/>
  <c r="H236" i="3" s="1"/>
  <c r="P54" i="15"/>
  <c r="AC52" i="5"/>
  <c r="C235" i="3" s="1"/>
  <c r="F235" i="3" s="1"/>
  <c r="S51" i="15"/>
  <c r="AG49" i="5" s="1"/>
  <c r="AB49" i="5"/>
  <c r="B232" i="3" s="1"/>
  <c r="H232" i="3" s="1"/>
  <c r="P50" i="15"/>
  <c r="AC48" i="5"/>
  <c r="C231" i="3" s="1"/>
  <c r="F231" i="3" s="1"/>
  <c r="S47" i="15"/>
  <c r="AG45" i="5" s="1"/>
  <c r="AB45" i="5"/>
  <c r="B228" i="3" s="1"/>
  <c r="H228" i="3" s="1"/>
  <c r="P58" i="14"/>
  <c r="U56" i="5"/>
  <c r="C178" i="3" s="1"/>
  <c r="F178" i="3" s="1"/>
  <c r="T53" i="5"/>
  <c r="B175" i="3" s="1"/>
  <c r="H175" i="3" s="1"/>
  <c r="S55" i="14"/>
  <c r="Y53" i="5" s="1"/>
  <c r="P54" i="14"/>
  <c r="U52" i="5"/>
  <c r="C174" i="3" s="1"/>
  <c r="F174" i="3" s="1"/>
  <c r="T49" i="5"/>
  <c r="B171" i="3" s="1"/>
  <c r="H171" i="3" s="1"/>
  <c r="S51" i="14"/>
  <c r="Y49" i="5" s="1"/>
  <c r="P50" i="14"/>
  <c r="U48" i="5"/>
  <c r="C170" i="3" s="1"/>
  <c r="F170" i="3" s="1"/>
  <c r="K57" i="5"/>
  <c r="B119" i="3" s="1"/>
  <c r="H119" i="3" s="1"/>
  <c r="S59" i="13"/>
  <c r="P57" i="5" s="1"/>
  <c r="K53" i="5"/>
  <c r="B115" i="3" s="1"/>
  <c r="H115" i="3" s="1"/>
  <c r="S55" i="13"/>
  <c r="P53" i="5" s="1"/>
  <c r="P54" i="13"/>
  <c r="L52" i="5"/>
  <c r="C114" i="3" s="1"/>
  <c r="F114" i="3" s="1"/>
  <c r="K49" i="5"/>
  <c r="B111" i="3" s="1"/>
  <c r="H111" i="3" s="1"/>
  <c r="S51" i="13"/>
  <c r="P49" i="5" s="1"/>
  <c r="P50" i="13"/>
  <c r="L48" i="5"/>
  <c r="C110" i="3" s="1"/>
  <c r="F110" i="3" s="1"/>
  <c r="P58" i="6"/>
  <c r="D56" i="5"/>
  <c r="C58" i="3" s="1"/>
  <c r="F58" i="3" s="1"/>
  <c r="C53" i="5"/>
  <c r="B55" i="3" s="1"/>
  <c r="H55" i="3" s="1"/>
  <c r="S55" i="6"/>
  <c r="H53" i="5" s="1"/>
  <c r="C49" i="5"/>
  <c r="B51" i="3" s="1"/>
  <c r="H51" i="3" s="1"/>
  <c r="S51" i="6"/>
  <c r="H49" i="5" s="1"/>
  <c r="P50" i="6"/>
  <c r="D48" i="5"/>
  <c r="C50" i="3" s="1"/>
  <c r="F50" i="3" s="1"/>
  <c r="AZ47" i="5"/>
  <c r="B418" i="3" s="1"/>
  <c r="H418" i="3" s="1"/>
  <c r="S49" i="18"/>
  <c r="BE47" i="5" s="1"/>
  <c r="Q48" i="18"/>
  <c r="BC46" i="5" s="1"/>
  <c r="BA46" i="5"/>
  <c r="C417" i="3" s="1"/>
  <c r="F417" i="3" s="1"/>
  <c r="P48" i="18"/>
  <c r="AJ52" i="5"/>
  <c r="B301" i="3" s="1"/>
  <c r="H301" i="3" s="1"/>
  <c r="S54" i="16"/>
  <c r="AO52" i="5" s="1"/>
  <c r="L51" i="5"/>
  <c r="C113" i="3" s="1"/>
  <c r="F113" i="3" s="1"/>
  <c r="P53" i="13"/>
  <c r="Q53" i="13"/>
  <c r="N51" i="5" s="1"/>
  <c r="Q45" i="13"/>
  <c r="P45" i="13"/>
  <c r="R45" i="13" s="1"/>
  <c r="Q61" i="18"/>
  <c r="P61" i="18"/>
  <c r="R61" i="18" s="1"/>
  <c r="S58" i="18"/>
  <c r="BE56" i="5" s="1"/>
  <c r="AZ56" i="5"/>
  <c r="B427" i="3" s="1"/>
  <c r="H427" i="3" s="1"/>
  <c r="BA56" i="5"/>
  <c r="C427" i="3" s="1"/>
  <c r="F427" i="3" s="1"/>
  <c r="P58" i="18"/>
  <c r="Q58" i="18"/>
  <c r="BC56" i="5" s="1"/>
  <c r="AZ53" i="5"/>
  <c r="B424" i="3" s="1"/>
  <c r="H424" i="3" s="1"/>
  <c r="S55" i="18"/>
  <c r="BE53" i="5" s="1"/>
  <c r="BA52" i="5"/>
  <c r="C423" i="3" s="1"/>
  <c r="F423" i="3" s="1"/>
  <c r="Q54" i="18"/>
  <c r="BC52" i="5" s="1"/>
  <c r="P54" i="18"/>
  <c r="AZ49" i="5"/>
  <c r="B420" i="3" s="1"/>
  <c r="H420" i="3" s="1"/>
  <c r="S51" i="18"/>
  <c r="BE49" i="5" s="1"/>
  <c r="BA48" i="5"/>
  <c r="C419" i="3" s="1"/>
  <c r="F419" i="3" s="1"/>
  <c r="P50" i="18"/>
  <c r="Q50" i="18"/>
  <c r="BC48" i="5" s="1"/>
  <c r="S60" i="17"/>
  <c r="AR58" i="5"/>
  <c r="B368" i="3" s="1"/>
  <c r="H368" i="3" s="1"/>
  <c r="Q59" i="17"/>
  <c r="P59" i="17"/>
  <c r="R59" i="17" s="1"/>
  <c r="S56" i="17"/>
  <c r="AR54" i="5"/>
  <c r="B364" i="3" s="1"/>
  <c r="H364" i="3" s="1"/>
  <c r="P55" i="17"/>
  <c r="R55" i="17" s="1"/>
  <c r="Q55" i="17"/>
  <c r="S52" i="17"/>
  <c r="AR50" i="5"/>
  <c r="B360" i="3" s="1"/>
  <c r="H360" i="3" s="1"/>
  <c r="Q47" i="17"/>
  <c r="P47" i="17"/>
  <c r="R47" i="17" s="1"/>
  <c r="Q63" i="16"/>
  <c r="P63" i="16"/>
  <c r="R63" i="16" s="1"/>
  <c r="AJ54" i="5"/>
  <c r="B303" i="3" s="1"/>
  <c r="H303" i="3" s="1"/>
  <c r="S56" i="16"/>
  <c r="AO54" i="5" s="1"/>
  <c r="Q55" i="16"/>
  <c r="AM53" i="5" s="1"/>
  <c r="AK53" i="5"/>
  <c r="C302" i="3" s="1"/>
  <c r="F302" i="3" s="1"/>
  <c r="P55" i="16"/>
  <c r="AJ50" i="5"/>
  <c r="B299" i="3" s="1"/>
  <c r="H299" i="3" s="1"/>
  <c r="S52" i="16"/>
  <c r="AO50" i="5" s="1"/>
  <c r="Q51" i="16"/>
  <c r="AM49" i="5" s="1"/>
  <c r="AK49" i="5"/>
  <c r="C298" i="3" s="1"/>
  <c r="F298" i="3" s="1"/>
  <c r="P51" i="16"/>
  <c r="AJ46" i="5"/>
  <c r="B295" i="3" s="1"/>
  <c r="H295" i="3" s="1"/>
  <c r="S48" i="16"/>
  <c r="AO46" i="5" s="1"/>
  <c r="Q47" i="16"/>
  <c r="AM45" i="5" s="1"/>
  <c r="AK45" i="5"/>
  <c r="C294" i="3" s="1"/>
  <c r="F294" i="3" s="1"/>
  <c r="P47" i="16"/>
  <c r="S60" i="15"/>
  <c r="AG58" i="5" s="1"/>
  <c r="AB58" i="5"/>
  <c r="B241" i="3" s="1"/>
  <c r="H241" i="3" s="1"/>
  <c r="Q55" i="15"/>
  <c r="AE53" i="5" s="1"/>
  <c r="AC53" i="5"/>
  <c r="C236" i="3" s="1"/>
  <c r="F236" i="3" s="1"/>
  <c r="P55" i="15"/>
  <c r="AB50" i="5"/>
  <c r="B233" i="3" s="1"/>
  <c r="H233" i="3" s="1"/>
  <c r="S52" i="15"/>
  <c r="AG50" i="5" s="1"/>
  <c r="Q51" i="15"/>
  <c r="AE49" i="5" s="1"/>
  <c r="AC49" i="5"/>
  <c r="C232" i="3" s="1"/>
  <c r="F232" i="3" s="1"/>
  <c r="P51" i="15"/>
  <c r="AB46" i="5"/>
  <c r="B229" i="3" s="1"/>
  <c r="H229" i="3" s="1"/>
  <c r="S48" i="15"/>
  <c r="AG46" i="5" s="1"/>
  <c r="S56" i="14"/>
  <c r="Y54" i="5" s="1"/>
  <c r="T54" i="5"/>
  <c r="B176" i="3" s="1"/>
  <c r="H176" i="3" s="1"/>
  <c r="Q55" i="14"/>
  <c r="W53" i="5" s="1"/>
  <c r="U53" i="5"/>
  <c r="C175" i="3" s="1"/>
  <c r="F175" i="3" s="1"/>
  <c r="P55" i="14"/>
  <c r="S48" i="14"/>
  <c r="Y46" i="5" s="1"/>
  <c r="T46" i="5"/>
  <c r="B168" i="3" s="1"/>
  <c r="H168" i="3" s="1"/>
  <c r="P47" i="14"/>
  <c r="R47" i="14" s="1"/>
  <c r="Q47" i="14"/>
  <c r="Q59" i="13"/>
  <c r="N57" i="5" s="1"/>
  <c r="L57" i="5"/>
  <c r="C119" i="3" s="1"/>
  <c r="F119" i="3" s="1"/>
  <c r="P59" i="13"/>
  <c r="K54" i="5"/>
  <c r="B116" i="3" s="1"/>
  <c r="H116" i="3" s="1"/>
  <c r="S56" i="13"/>
  <c r="P54" i="5" s="1"/>
  <c r="Q55" i="13"/>
  <c r="N53" i="5" s="1"/>
  <c r="L53" i="5"/>
  <c r="C115" i="3" s="1"/>
  <c r="F115" i="3" s="1"/>
  <c r="P55" i="13"/>
  <c r="K50" i="5"/>
  <c r="B112" i="3" s="1"/>
  <c r="H112" i="3" s="1"/>
  <c r="S52" i="13"/>
  <c r="P50" i="5" s="1"/>
  <c r="Q51" i="13"/>
  <c r="N49" i="5" s="1"/>
  <c r="L49" i="5"/>
  <c r="C111" i="3" s="1"/>
  <c r="F111" i="3" s="1"/>
  <c r="P51" i="13"/>
  <c r="K46" i="5"/>
  <c r="B108" i="3" s="1"/>
  <c r="H108" i="3" s="1"/>
  <c r="S48" i="13"/>
  <c r="P46" i="5" s="1"/>
  <c r="Q47" i="13"/>
  <c r="P47" i="13"/>
  <c r="R47" i="13" s="1"/>
  <c r="Q43" i="13"/>
  <c r="P43" i="13"/>
  <c r="R43" i="13" s="1"/>
  <c r="Q59" i="14"/>
  <c r="W57" i="5" s="1"/>
  <c r="U57" i="5"/>
  <c r="C179" i="3" s="1"/>
  <c r="F179" i="3" s="1"/>
  <c r="P59" i="14"/>
  <c r="Q59" i="6"/>
  <c r="F57" i="5" s="1"/>
  <c r="D57" i="5"/>
  <c r="C59" i="3" s="1"/>
  <c r="F59" i="3" s="1"/>
  <c r="P59" i="6"/>
  <c r="C54" i="5"/>
  <c r="B56" i="3" s="1"/>
  <c r="H56" i="3" s="1"/>
  <c r="S56" i="6"/>
  <c r="H54" i="5" s="1"/>
  <c r="Q55" i="6"/>
  <c r="F53" i="5" s="1"/>
  <c r="D53" i="5"/>
  <c r="C55" i="3" s="1"/>
  <c r="F55" i="3" s="1"/>
  <c r="P55" i="6"/>
  <c r="C50" i="5"/>
  <c r="B52" i="3" s="1"/>
  <c r="H52" i="3" s="1"/>
  <c r="S52" i="6"/>
  <c r="H50" i="5" s="1"/>
  <c r="Q51" i="6"/>
  <c r="F49" i="5" s="1"/>
  <c r="D49" i="5"/>
  <c r="C51" i="3" s="1"/>
  <c r="F51" i="3" s="1"/>
  <c r="P51" i="6"/>
  <c r="S48" i="6"/>
  <c r="H46" i="5" s="1"/>
  <c r="C46" i="5"/>
  <c r="B48" i="3" s="1"/>
  <c r="H48" i="3" s="1"/>
  <c r="Q47" i="6"/>
  <c r="P47" i="6"/>
  <c r="R47" i="6" s="1"/>
  <c r="Q43" i="6"/>
  <c r="P43" i="6"/>
  <c r="R43" i="6" s="1"/>
  <c r="Q64" i="18"/>
  <c r="P64" i="18"/>
  <c r="R64" i="18" s="1"/>
  <c r="Q61" i="16"/>
  <c r="P61" i="16"/>
  <c r="R61" i="16" s="1"/>
  <c r="AJ56" i="5"/>
  <c r="B305" i="3" s="1"/>
  <c r="H305" i="3" s="1"/>
  <c r="S58" i="16"/>
  <c r="AO56" i="5" s="1"/>
  <c r="AK55" i="5"/>
  <c r="C304" i="3" s="1"/>
  <c r="F304" i="3" s="1"/>
  <c r="Q57" i="16"/>
  <c r="AM55" i="5" s="1"/>
  <c r="P57" i="16"/>
  <c r="AB48" i="5"/>
  <c r="B231" i="3" s="1"/>
  <c r="H231" i="3" s="1"/>
  <c r="S50" i="15"/>
  <c r="AG48" i="5" s="1"/>
  <c r="Q61" i="13"/>
  <c r="P61" i="13"/>
  <c r="R61" i="13" s="1"/>
  <c r="K56" i="5"/>
  <c r="B118" i="3" s="1"/>
  <c r="H118" i="3" s="1"/>
  <c r="S58" i="13"/>
  <c r="P56" i="5" s="1"/>
  <c r="L55" i="5"/>
  <c r="C117" i="3" s="1"/>
  <c r="F117" i="3" s="1"/>
  <c r="Q57" i="13"/>
  <c r="N55" i="5" s="1"/>
  <c r="P57" i="13"/>
  <c r="K52" i="5"/>
  <c r="B114" i="3" s="1"/>
  <c r="H114" i="3" s="1"/>
  <c r="S54" i="13"/>
  <c r="P52" i="5" s="1"/>
  <c r="K48" i="5"/>
  <c r="B110" i="3" s="1"/>
  <c r="H110" i="3" s="1"/>
  <c r="S50" i="13"/>
  <c r="P48" i="5" s="1"/>
  <c r="D55" i="5"/>
  <c r="C57" i="3" s="1"/>
  <c r="F57" i="3" s="1"/>
  <c r="Q57" i="6"/>
  <c r="F55" i="5" s="1"/>
  <c r="P57" i="6"/>
  <c r="C52" i="5"/>
  <c r="B54" i="3" s="1"/>
  <c r="H54" i="3" s="1"/>
  <c r="S54" i="6"/>
  <c r="H52" i="5" s="1"/>
  <c r="D51" i="5"/>
  <c r="C53" i="3" s="1"/>
  <c r="F53" i="3" s="1"/>
  <c r="P53" i="6"/>
  <c r="Q53" i="6"/>
  <c r="F51" i="5" s="1"/>
  <c r="D47" i="5"/>
  <c r="C49" i="3" s="1"/>
  <c r="F49" i="3" s="1"/>
  <c r="P49" i="6"/>
  <c r="Q49" i="6"/>
  <c r="F47" i="5" s="1"/>
  <c r="P62" i="18"/>
  <c r="R62" i="18" s="1"/>
  <c r="Q62" i="18"/>
  <c r="AZ57" i="5"/>
  <c r="B428" i="3" s="1"/>
  <c r="H428" i="3" s="1"/>
  <c r="S59" i="18"/>
  <c r="BE57" i="5" s="1"/>
  <c r="P46" i="18"/>
  <c r="R46" i="18" s="1"/>
  <c r="Q46" i="18"/>
  <c r="AZ58" i="5"/>
  <c r="S60" i="18"/>
  <c r="BE58" i="5" s="1"/>
  <c r="P59" i="18"/>
  <c r="BA57" i="5"/>
  <c r="C428" i="3" s="1"/>
  <c r="F428" i="3" s="1"/>
  <c r="P55" i="18"/>
  <c r="BA53" i="5"/>
  <c r="C424" i="3" s="1"/>
  <c r="F424" i="3" s="1"/>
  <c r="AZ50" i="5"/>
  <c r="B421" i="3" s="1"/>
  <c r="H421" i="3" s="1"/>
  <c r="S52" i="18"/>
  <c r="BE50" i="5" s="1"/>
  <c r="AZ46" i="5"/>
  <c r="B417" i="3" s="1"/>
  <c r="H417" i="3" s="1"/>
  <c r="S48" i="18"/>
  <c r="BE46" i="5" s="1"/>
  <c r="P60" i="17"/>
  <c r="R60" i="17" s="1"/>
  <c r="Q60" i="17"/>
  <c r="AR55" i="5"/>
  <c r="B365" i="3" s="1"/>
  <c r="H365" i="3" s="1"/>
  <c r="S57" i="17"/>
  <c r="Q56" i="17"/>
  <c r="P56" i="17"/>
  <c r="R56" i="17" s="1"/>
  <c r="AR51" i="5"/>
  <c r="B361" i="3" s="1"/>
  <c r="H361" i="3" s="1"/>
  <c r="S53" i="17"/>
  <c r="Q52" i="17"/>
  <c r="P52" i="17"/>
  <c r="R52" i="17" s="1"/>
  <c r="AR47" i="5"/>
  <c r="B357" i="3" s="1"/>
  <c r="H357" i="3" s="1"/>
  <c r="S49" i="17"/>
  <c r="P48" i="17"/>
  <c r="R48" i="17" s="1"/>
  <c r="Q48" i="17"/>
  <c r="AK58" i="5"/>
  <c r="C307" i="3" s="1"/>
  <c r="F307" i="3" s="1"/>
  <c r="P60" i="16"/>
  <c r="Q60" i="16"/>
  <c r="AM58" i="5" s="1"/>
  <c r="S57" i="16"/>
  <c r="AO55" i="5" s="1"/>
  <c r="AJ55" i="5"/>
  <c r="B304" i="3" s="1"/>
  <c r="H304" i="3" s="1"/>
  <c r="AK50" i="5"/>
  <c r="C299" i="3" s="1"/>
  <c r="F299" i="3" s="1"/>
  <c r="Q52" i="16"/>
  <c r="AM50" i="5" s="1"/>
  <c r="P52" i="16"/>
  <c r="S49" i="16"/>
  <c r="AO47" i="5" s="1"/>
  <c r="AJ47" i="5"/>
  <c r="B296" i="3" s="1"/>
  <c r="H296" i="3" s="1"/>
  <c r="AK46" i="5"/>
  <c r="C295" i="3" s="1"/>
  <c r="F295" i="3" s="1"/>
  <c r="P48" i="16"/>
  <c r="Q48" i="16"/>
  <c r="AM46" i="5" s="1"/>
  <c r="S57" i="15"/>
  <c r="AG55" i="5" s="1"/>
  <c r="AB55" i="5"/>
  <c r="B238" i="3" s="1"/>
  <c r="H238" i="3" s="1"/>
  <c r="P56" i="15"/>
  <c r="AC54" i="5"/>
  <c r="C237" i="3" s="1"/>
  <c r="F237" i="3" s="1"/>
  <c r="Q56" i="15"/>
  <c r="AE54" i="5" s="1"/>
  <c r="S53" i="15"/>
  <c r="AG51" i="5" s="1"/>
  <c r="AB51" i="5"/>
  <c r="B234" i="3" s="1"/>
  <c r="H234" i="3" s="1"/>
  <c r="P52" i="15"/>
  <c r="AC50" i="5"/>
  <c r="C233" i="3" s="1"/>
  <c r="F233" i="3" s="1"/>
  <c r="Q52" i="15"/>
  <c r="AE50" i="5" s="1"/>
  <c r="S57" i="14"/>
  <c r="Y55" i="5" s="1"/>
  <c r="T55" i="5"/>
  <c r="B177" i="3" s="1"/>
  <c r="H177" i="3" s="1"/>
  <c r="U54" i="5"/>
  <c r="C176" i="3" s="1"/>
  <c r="F176" i="3" s="1"/>
  <c r="Q56" i="14"/>
  <c r="W54" i="5" s="1"/>
  <c r="P56" i="14"/>
  <c r="S53" i="14"/>
  <c r="Y51" i="5" s="1"/>
  <c r="T51" i="5"/>
  <c r="B173" i="3" s="1"/>
  <c r="H173" i="3" s="1"/>
  <c r="U50" i="5"/>
  <c r="C172" i="3" s="1"/>
  <c r="F172" i="3" s="1"/>
  <c r="P52" i="14"/>
  <c r="Q52" i="14"/>
  <c r="W50" i="5" s="1"/>
  <c r="S49" i="14"/>
  <c r="Y47" i="5" s="1"/>
  <c r="T47" i="5"/>
  <c r="B169" i="3" s="1"/>
  <c r="H169" i="3" s="1"/>
  <c r="U46" i="5"/>
  <c r="C168" i="3" s="1"/>
  <c r="F168" i="3" s="1"/>
  <c r="Q48" i="14"/>
  <c r="W46" i="5" s="1"/>
  <c r="P48" i="14"/>
  <c r="P60" i="13"/>
  <c r="R60" i="13" s="1"/>
  <c r="Q60" i="13"/>
  <c r="S57" i="13"/>
  <c r="P55" i="5" s="1"/>
  <c r="K55" i="5"/>
  <c r="B117" i="3" s="1"/>
  <c r="H117" i="3" s="1"/>
  <c r="L50" i="5"/>
  <c r="C112" i="3" s="1"/>
  <c r="F112" i="3" s="1"/>
  <c r="Q52" i="13"/>
  <c r="N50" i="5" s="1"/>
  <c r="P52" i="13"/>
  <c r="S49" i="13"/>
  <c r="P47" i="5" s="1"/>
  <c r="K47" i="5"/>
  <c r="B109" i="3" s="1"/>
  <c r="H109" i="3" s="1"/>
  <c r="L46" i="5"/>
  <c r="C108" i="3" s="1"/>
  <c r="F108" i="3" s="1"/>
  <c r="Q48" i="13"/>
  <c r="N46" i="5" s="1"/>
  <c r="P48" i="13"/>
  <c r="P44" i="13"/>
  <c r="R44" i="13" s="1"/>
  <c r="Q44" i="13"/>
  <c r="Q60" i="6"/>
  <c r="P60" i="6"/>
  <c r="R60" i="6" s="1"/>
  <c r="S57" i="6"/>
  <c r="H55" i="5" s="1"/>
  <c r="C55" i="5"/>
  <c r="B57" i="3" s="1"/>
  <c r="H57" i="3" s="1"/>
  <c r="D54" i="5"/>
  <c r="C56" i="3" s="1"/>
  <c r="F56" i="3" s="1"/>
  <c r="P56" i="6"/>
  <c r="Q56" i="6"/>
  <c r="F54" i="5" s="1"/>
  <c r="S53" i="6"/>
  <c r="H51" i="5" s="1"/>
  <c r="C51" i="5"/>
  <c r="B53" i="3" s="1"/>
  <c r="H53" i="3" s="1"/>
  <c r="Q52" i="18"/>
  <c r="BC50" i="5" s="1"/>
  <c r="BA50" i="5"/>
  <c r="C421" i="3" s="1"/>
  <c r="F421" i="3" s="1"/>
  <c r="P51" i="18"/>
  <c r="BA49" i="5"/>
  <c r="C420" i="3" s="1"/>
  <c r="F420" i="3" s="1"/>
  <c r="S49" i="15"/>
  <c r="AG47" i="5" s="1"/>
  <c r="AB47" i="5"/>
  <c r="B230" i="3" s="1"/>
  <c r="H230" i="3" s="1"/>
  <c r="Q51" i="14"/>
  <c r="W49" i="5" s="1"/>
  <c r="U49" i="5"/>
  <c r="C171" i="3" s="1"/>
  <c r="F171" i="3" s="1"/>
  <c r="S53" i="13"/>
  <c r="P51" i="5" s="1"/>
  <c r="K51" i="5"/>
  <c r="B113" i="3" s="1"/>
  <c r="H113" i="3" s="1"/>
  <c r="R54" i="6"/>
  <c r="G52" i="5" s="1"/>
  <c r="E52" i="5"/>
  <c r="D54" i="3" s="1"/>
  <c r="G54" i="3" s="1"/>
  <c r="AC58" i="5"/>
  <c r="C241" i="3" s="1"/>
  <c r="F241" i="3" s="1"/>
  <c r="S56" i="18"/>
  <c r="BE54" i="5" s="1"/>
  <c r="S58" i="17"/>
  <c r="S47" i="16"/>
  <c r="AO45" i="5" s="1"/>
  <c r="S56" i="15"/>
  <c r="AG54" i="5" s="1"/>
  <c r="S59" i="6"/>
  <c r="H57" i="5" s="1"/>
  <c r="D52" i="5"/>
  <c r="C54" i="3" s="1"/>
  <c r="F54" i="3" s="1"/>
  <c r="S53" i="16"/>
  <c r="AO51" i="5" s="1"/>
  <c r="AJ51" i="5"/>
  <c r="B300" i="3" s="1"/>
  <c r="H300" i="3" s="1"/>
  <c r="Q47" i="15"/>
  <c r="AE45" i="5" s="1"/>
  <c r="AC45" i="5"/>
  <c r="C228" i="3" s="1"/>
  <c r="F228" i="3" s="1"/>
  <c r="S52" i="14"/>
  <c r="Y50" i="5" s="1"/>
  <c r="T50" i="5"/>
  <c r="B172" i="3" s="1"/>
  <c r="H172" i="3" s="1"/>
  <c r="S49" i="6"/>
  <c r="H47" i="5" s="1"/>
  <c r="C47" i="5"/>
  <c r="B49" i="3" s="1"/>
  <c r="H49" i="3" s="1"/>
  <c r="Q49" i="18"/>
  <c r="BC47" i="5" s="1"/>
  <c r="Q51" i="17"/>
  <c r="Q56" i="16"/>
  <c r="AM54" i="5" s="1"/>
  <c r="S54" i="15"/>
  <c r="AG52" i="5" s="1"/>
  <c r="Q56" i="13"/>
  <c r="N54" i="5" s="1"/>
  <c r="Q49" i="13"/>
  <c r="N47" i="5" s="1"/>
  <c r="Q61" i="6"/>
  <c r="S58" i="6"/>
  <c r="H56" i="5" s="1"/>
  <c r="Q52" i="6"/>
  <c r="F50" i="5" s="1"/>
  <c r="Q45" i="6"/>
  <c r="AC46" i="5"/>
  <c r="C229" i="3" s="1"/>
  <c r="F229" i="3" s="1"/>
  <c r="S48" i="17"/>
  <c r="AR46" i="5"/>
  <c r="B356" i="3" s="1"/>
  <c r="H356" i="3" s="1"/>
  <c r="S60" i="16"/>
  <c r="AO58" i="5" s="1"/>
  <c r="Q59" i="16"/>
  <c r="AM57" i="5" s="1"/>
  <c r="AK57" i="5"/>
  <c r="C306" i="3" s="1"/>
  <c r="F306" i="3" s="1"/>
  <c r="P58" i="16"/>
  <c r="AK56" i="5"/>
  <c r="C305" i="3" s="1"/>
  <c r="F305" i="3" s="1"/>
  <c r="R60" i="15"/>
  <c r="AF58" i="5" s="1"/>
  <c r="AD58" i="5"/>
  <c r="D241" i="3" s="1"/>
  <c r="G241" i="3" s="1"/>
  <c r="Q59" i="15"/>
  <c r="AE57" i="5" s="1"/>
  <c r="AC57" i="5"/>
  <c r="C240" i="3" s="1"/>
  <c r="F240" i="3" s="1"/>
  <c r="R48" i="15"/>
  <c r="AF46" i="5" s="1"/>
  <c r="AD46" i="5"/>
  <c r="D229" i="3" s="1"/>
  <c r="G229" i="3" s="1"/>
  <c r="P57" i="14"/>
  <c r="U55" i="5"/>
  <c r="C177" i="3" s="1"/>
  <c r="F177" i="3" s="1"/>
  <c r="R49" i="14"/>
  <c r="X47" i="5" s="1"/>
  <c r="V47" i="5"/>
  <c r="D169" i="3" s="1"/>
  <c r="G169" i="3" s="1"/>
  <c r="P58" i="13"/>
  <c r="L56" i="5"/>
  <c r="C118" i="3" s="1"/>
  <c r="F118" i="3" s="1"/>
  <c r="R48" i="6"/>
  <c r="G46" i="5" s="1"/>
  <c r="E46" i="5"/>
  <c r="D48" i="3" s="1"/>
  <c r="G48" i="3" s="1"/>
  <c r="U47" i="5"/>
  <c r="C169" i="3" s="1"/>
  <c r="F169" i="3" s="1"/>
  <c r="P52" i="18"/>
  <c r="P49" i="18"/>
  <c r="P54" i="17"/>
  <c r="R54" i="17" s="1"/>
  <c r="P59" i="16"/>
  <c r="P56" i="16"/>
  <c r="Q60" i="15"/>
  <c r="AE58" i="5" s="1"/>
  <c r="P59" i="15"/>
  <c r="Q48" i="15"/>
  <c r="AE46" i="5" s="1"/>
  <c r="P47" i="15"/>
  <c r="Q57" i="14"/>
  <c r="W55" i="5" s="1"/>
  <c r="P51" i="14"/>
  <c r="Q49" i="14"/>
  <c r="W47" i="5" s="1"/>
  <c r="P56" i="13"/>
  <c r="P49" i="13"/>
  <c r="S59" i="14"/>
  <c r="Y57" i="5" s="1"/>
  <c r="T57" i="5"/>
  <c r="B179" i="3" s="1"/>
  <c r="H179" i="3" s="1"/>
  <c r="P52" i="6"/>
  <c r="Q48" i="6"/>
  <c r="F46" i="5" s="1"/>
  <c r="Q44" i="6"/>
  <c r="Q62" i="6"/>
  <c r="Q58" i="6"/>
  <c r="F56" i="5" s="1"/>
  <c r="Q54" i="6"/>
  <c r="F52" i="5" s="1"/>
  <c r="Q50" i="6"/>
  <c r="F48" i="5" s="1"/>
  <c r="Q46" i="6"/>
  <c r="Q62" i="13"/>
  <c r="Q58" i="13"/>
  <c r="N56" i="5" s="1"/>
  <c r="Q54" i="13"/>
  <c r="N52" i="5" s="1"/>
  <c r="Q50" i="13"/>
  <c r="N48" i="5" s="1"/>
  <c r="Q46" i="13"/>
  <c r="Q58" i="14"/>
  <c r="W56" i="5" s="1"/>
  <c r="Q54" i="14"/>
  <c r="W52" i="5" s="1"/>
  <c r="Q50" i="14"/>
  <c r="W48" i="5" s="1"/>
  <c r="Q58" i="15"/>
  <c r="AE56" i="5" s="1"/>
  <c r="Q54" i="15"/>
  <c r="AE52" i="5" s="1"/>
  <c r="Q50" i="15"/>
  <c r="AE48" i="5" s="1"/>
  <c r="Q54" i="16"/>
  <c r="AM52" i="5" s="1"/>
  <c r="Q62" i="16"/>
  <c r="Q58" i="16"/>
  <c r="AM56" i="5" s="1"/>
  <c r="Q50" i="16"/>
  <c r="AM48" i="5" s="1"/>
  <c r="Q61" i="17"/>
  <c r="Q57" i="17"/>
  <c r="Q53" i="17"/>
  <c r="Q49" i="17"/>
  <c r="Q63" i="18"/>
  <c r="Q59" i="18"/>
  <c r="BC57" i="5" s="1"/>
  <c r="Q55" i="18"/>
  <c r="BC53" i="5" s="1"/>
  <c r="Q51" i="18"/>
  <c r="BC49" i="5" s="1"/>
  <c r="Q47" i="18"/>
  <c r="G18" i="1"/>
  <c r="G17" i="1"/>
  <c r="F18" i="6" s="1"/>
  <c r="G16" i="1"/>
  <c r="G15" i="1"/>
  <c r="G14" i="1"/>
  <c r="G13" i="1"/>
  <c r="G12" i="1"/>
  <c r="R59" i="16" l="1"/>
  <c r="AN57" i="5" s="1"/>
  <c r="AL57" i="5"/>
  <c r="D306" i="3" s="1"/>
  <c r="G306" i="3" s="1"/>
  <c r="R58" i="13"/>
  <c r="O56" i="5" s="1"/>
  <c r="M56" i="5"/>
  <c r="D118" i="3" s="1"/>
  <c r="G118" i="3" s="1"/>
  <c r="R58" i="16"/>
  <c r="AN56" i="5" s="1"/>
  <c r="AL56" i="5"/>
  <c r="D305" i="3" s="1"/>
  <c r="G305" i="3" s="1"/>
  <c r="R55" i="18"/>
  <c r="BD53" i="5" s="1"/>
  <c r="BB53" i="5"/>
  <c r="D424" i="3" s="1"/>
  <c r="G424" i="3" s="1"/>
  <c r="E47" i="5"/>
  <c r="D49" i="3" s="1"/>
  <c r="G49" i="3" s="1"/>
  <c r="R49" i="6"/>
  <c r="G47" i="5" s="1"/>
  <c r="R51" i="13"/>
  <c r="O49" i="5" s="1"/>
  <c r="M49" i="5"/>
  <c r="D111" i="3" s="1"/>
  <c r="G111" i="3" s="1"/>
  <c r="R51" i="14"/>
  <c r="X49" i="5" s="1"/>
  <c r="V49" i="5"/>
  <c r="D171" i="3" s="1"/>
  <c r="G171" i="3" s="1"/>
  <c r="R59" i="15"/>
  <c r="AF57" i="5" s="1"/>
  <c r="AD57" i="5"/>
  <c r="D240" i="3" s="1"/>
  <c r="G240" i="3" s="1"/>
  <c r="R51" i="18"/>
  <c r="BD49" i="5" s="1"/>
  <c r="BB49" i="5"/>
  <c r="D420" i="3" s="1"/>
  <c r="G420" i="3" s="1"/>
  <c r="R52" i="14"/>
  <c r="X50" i="5" s="1"/>
  <c r="V50" i="5"/>
  <c r="D172" i="3" s="1"/>
  <c r="G172" i="3" s="1"/>
  <c r="R56" i="14"/>
  <c r="X54" i="5" s="1"/>
  <c r="V54" i="5"/>
  <c r="D176" i="3" s="1"/>
  <c r="G176" i="3" s="1"/>
  <c r="R56" i="15"/>
  <c r="AF54" i="5" s="1"/>
  <c r="AD54" i="5"/>
  <c r="D237" i="3" s="1"/>
  <c r="G237" i="3" s="1"/>
  <c r="R48" i="16"/>
  <c r="AN46" i="5" s="1"/>
  <c r="AL46" i="5"/>
  <c r="D295" i="3" s="1"/>
  <c r="G295" i="3" s="1"/>
  <c r="R52" i="16"/>
  <c r="AN50" i="5" s="1"/>
  <c r="AL50" i="5"/>
  <c r="D299" i="3" s="1"/>
  <c r="G299" i="3" s="1"/>
  <c r="R55" i="13"/>
  <c r="O53" i="5" s="1"/>
  <c r="M53" i="5"/>
  <c r="D115" i="3" s="1"/>
  <c r="G115" i="3" s="1"/>
  <c r="R55" i="14"/>
  <c r="X53" i="5" s="1"/>
  <c r="V53" i="5"/>
  <c r="D175" i="3" s="1"/>
  <c r="G175" i="3" s="1"/>
  <c r="R55" i="15"/>
  <c r="AF53" i="5" s="1"/>
  <c r="AD53" i="5"/>
  <c r="D236" i="3" s="1"/>
  <c r="G236" i="3" s="1"/>
  <c r="R50" i="6"/>
  <c r="G48" i="5" s="1"/>
  <c r="E48" i="5"/>
  <c r="D50" i="3" s="1"/>
  <c r="G50" i="3" s="1"/>
  <c r="R50" i="13"/>
  <c r="O48" i="5" s="1"/>
  <c r="M48" i="5"/>
  <c r="D110" i="3" s="1"/>
  <c r="G110" i="3" s="1"/>
  <c r="R54" i="13"/>
  <c r="O52" i="5" s="1"/>
  <c r="M52" i="5"/>
  <c r="D114" i="3" s="1"/>
  <c r="G114" i="3" s="1"/>
  <c r="R53" i="18"/>
  <c r="BD51" i="5" s="1"/>
  <c r="BB51" i="5"/>
  <c r="D422" i="3" s="1"/>
  <c r="G422" i="3" s="1"/>
  <c r="R57" i="18"/>
  <c r="BD55" i="5" s="1"/>
  <c r="BB55" i="5"/>
  <c r="D426" i="3" s="1"/>
  <c r="G426" i="3" s="1"/>
  <c r="R57" i="15"/>
  <c r="AF55" i="5" s="1"/>
  <c r="AD55" i="5"/>
  <c r="D238" i="3" s="1"/>
  <c r="G238" i="3" s="1"/>
  <c r="R60" i="18"/>
  <c r="BD58" i="5" s="1"/>
  <c r="BB58" i="5"/>
  <c r="R57" i="14"/>
  <c r="X55" i="5" s="1"/>
  <c r="V55" i="5"/>
  <c r="D177" i="3" s="1"/>
  <c r="G177" i="3" s="1"/>
  <c r="R52" i="13"/>
  <c r="O50" i="5" s="1"/>
  <c r="M50" i="5"/>
  <c r="D112" i="3" s="1"/>
  <c r="G112" i="3" s="1"/>
  <c r="R52" i="15"/>
  <c r="AF50" i="5" s="1"/>
  <c r="AD50" i="5"/>
  <c r="D233" i="3" s="1"/>
  <c r="G233" i="3" s="1"/>
  <c r="R59" i="6"/>
  <c r="G57" i="5" s="1"/>
  <c r="E57" i="5"/>
  <c r="D59" i="3" s="1"/>
  <c r="G59" i="3" s="1"/>
  <c r="R51" i="15"/>
  <c r="AF49" i="5" s="1"/>
  <c r="AD49" i="5"/>
  <c r="D232" i="3" s="1"/>
  <c r="G232" i="3" s="1"/>
  <c r="BB48" i="5"/>
  <c r="D419" i="3" s="1"/>
  <c r="G419" i="3" s="1"/>
  <c r="R50" i="18"/>
  <c r="BD48" i="5" s="1"/>
  <c r="BB52" i="5"/>
  <c r="D423" i="3" s="1"/>
  <c r="G423" i="3" s="1"/>
  <c r="R54" i="18"/>
  <c r="BD52" i="5" s="1"/>
  <c r="R56" i="18"/>
  <c r="BD54" i="5" s="1"/>
  <c r="BB54" i="5"/>
  <c r="D425" i="3" s="1"/>
  <c r="G425" i="3" s="1"/>
  <c r="M47" i="5"/>
  <c r="D109" i="3" s="1"/>
  <c r="G109" i="3" s="1"/>
  <c r="R49" i="13"/>
  <c r="O47" i="5" s="1"/>
  <c r="R49" i="18"/>
  <c r="BD47" i="5" s="1"/>
  <c r="BB47" i="5"/>
  <c r="D418" i="3" s="1"/>
  <c r="G418" i="3" s="1"/>
  <c r="R59" i="18"/>
  <c r="BD57" i="5" s="1"/>
  <c r="BB57" i="5"/>
  <c r="D428" i="3" s="1"/>
  <c r="G428" i="3" s="1"/>
  <c r="M55" i="5"/>
  <c r="D117" i="3" s="1"/>
  <c r="G117" i="3" s="1"/>
  <c r="R57" i="13"/>
  <c r="O55" i="5" s="1"/>
  <c r="R51" i="6"/>
  <c r="G49" i="5" s="1"/>
  <c r="E49" i="5"/>
  <c r="D51" i="3" s="1"/>
  <c r="G51" i="3" s="1"/>
  <c r="R59" i="13"/>
  <c r="O57" i="5" s="1"/>
  <c r="M57" i="5"/>
  <c r="D119" i="3" s="1"/>
  <c r="G119" i="3" s="1"/>
  <c r="R47" i="16"/>
  <c r="AN45" i="5" s="1"/>
  <c r="AL45" i="5"/>
  <c r="D294" i="3" s="1"/>
  <c r="G294" i="3" s="1"/>
  <c r="BB56" i="5"/>
  <c r="D427" i="3" s="1"/>
  <c r="G427" i="3" s="1"/>
  <c r="R58" i="18"/>
  <c r="BD56" i="5" s="1"/>
  <c r="R53" i="14"/>
  <c r="X51" i="5" s="1"/>
  <c r="V51" i="5"/>
  <c r="D173" i="3" s="1"/>
  <c r="G173" i="3" s="1"/>
  <c r="AD51" i="5"/>
  <c r="D234" i="3" s="1"/>
  <c r="G234" i="3" s="1"/>
  <c r="R53" i="15"/>
  <c r="AF51" i="5" s="1"/>
  <c r="AL47" i="5"/>
  <c r="D296" i="3" s="1"/>
  <c r="G296" i="3" s="1"/>
  <c r="R49" i="16"/>
  <c r="AN47" i="5" s="1"/>
  <c r="AL51" i="5"/>
  <c r="D300" i="3" s="1"/>
  <c r="G300" i="3" s="1"/>
  <c r="R53" i="16"/>
  <c r="AN51" i="5" s="1"/>
  <c r="R55" i="16"/>
  <c r="AN53" i="5" s="1"/>
  <c r="AL53" i="5"/>
  <c r="D302" i="3" s="1"/>
  <c r="G302" i="3" s="1"/>
  <c r="F19" i="17"/>
  <c r="F19" i="6"/>
  <c r="F19" i="13"/>
  <c r="R52" i="6"/>
  <c r="G50" i="5" s="1"/>
  <c r="E50" i="5"/>
  <c r="D52" i="3" s="1"/>
  <c r="G52" i="3" s="1"/>
  <c r="R56" i="13"/>
  <c r="O54" i="5" s="1"/>
  <c r="M54" i="5"/>
  <c r="D116" i="3" s="1"/>
  <c r="G116" i="3" s="1"/>
  <c r="R47" i="15"/>
  <c r="AF45" i="5" s="1"/>
  <c r="AD45" i="5"/>
  <c r="D228" i="3" s="1"/>
  <c r="G228" i="3" s="1"/>
  <c r="R56" i="16"/>
  <c r="AN54" i="5" s="1"/>
  <c r="AL54" i="5"/>
  <c r="D303" i="3" s="1"/>
  <c r="G303" i="3" s="1"/>
  <c r="R52" i="18"/>
  <c r="BD50" i="5" s="1"/>
  <c r="BB50" i="5"/>
  <c r="D421" i="3" s="1"/>
  <c r="G421" i="3" s="1"/>
  <c r="R56" i="6"/>
  <c r="G54" i="5" s="1"/>
  <c r="E54" i="5"/>
  <c r="D56" i="3" s="1"/>
  <c r="G56" i="3" s="1"/>
  <c r="R48" i="13"/>
  <c r="O46" i="5" s="1"/>
  <c r="M46" i="5"/>
  <c r="D108" i="3" s="1"/>
  <c r="G108" i="3" s="1"/>
  <c r="R48" i="14"/>
  <c r="X46" i="5" s="1"/>
  <c r="V46" i="5"/>
  <c r="D168" i="3" s="1"/>
  <c r="G168" i="3" s="1"/>
  <c r="R60" i="16"/>
  <c r="AN58" i="5" s="1"/>
  <c r="AL58" i="5"/>
  <c r="D307" i="3" s="1"/>
  <c r="G307" i="3" s="1"/>
  <c r="E51" i="5"/>
  <c r="D53" i="3" s="1"/>
  <c r="G53" i="3" s="1"/>
  <c r="R53" i="6"/>
  <c r="G51" i="5" s="1"/>
  <c r="E55" i="5"/>
  <c r="D57" i="3" s="1"/>
  <c r="G57" i="3" s="1"/>
  <c r="R57" i="6"/>
  <c r="G55" i="5" s="1"/>
  <c r="AL55" i="5"/>
  <c r="D304" i="3" s="1"/>
  <c r="G304" i="3" s="1"/>
  <c r="R57" i="16"/>
  <c r="AN55" i="5" s="1"/>
  <c r="R55" i="6"/>
  <c r="G53" i="5" s="1"/>
  <c r="E53" i="5"/>
  <c r="D55" i="3" s="1"/>
  <c r="G55" i="3" s="1"/>
  <c r="R59" i="14"/>
  <c r="X57" i="5" s="1"/>
  <c r="V57" i="5"/>
  <c r="D179" i="3" s="1"/>
  <c r="G179" i="3" s="1"/>
  <c r="R51" i="16"/>
  <c r="AN49" i="5" s="1"/>
  <c r="AL49" i="5"/>
  <c r="D298" i="3" s="1"/>
  <c r="G298" i="3" s="1"/>
  <c r="M51" i="5"/>
  <c r="D113" i="3" s="1"/>
  <c r="G113" i="3" s="1"/>
  <c r="R53" i="13"/>
  <c r="O51" i="5" s="1"/>
  <c r="R48" i="18"/>
  <c r="BD46" i="5" s="1"/>
  <c r="BB46" i="5"/>
  <c r="D417" i="3" s="1"/>
  <c r="G417" i="3" s="1"/>
  <c r="R58" i="6"/>
  <c r="G56" i="5" s="1"/>
  <c r="E56" i="5"/>
  <c r="D58" i="3" s="1"/>
  <c r="G58" i="3" s="1"/>
  <c r="R50" i="14"/>
  <c r="X48" i="5" s="1"/>
  <c r="V48" i="5"/>
  <c r="D170" i="3" s="1"/>
  <c r="G170" i="3" s="1"/>
  <c r="R54" i="14"/>
  <c r="X52" i="5" s="1"/>
  <c r="V52" i="5"/>
  <c r="D174" i="3" s="1"/>
  <c r="G174" i="3" s="1"/>
  <c r="R58" i="14"/>
  <c r="X56" i="5" s="1"/>
  <c r="V56" i="5"/>
  <c r="D178" i="3" s="1"/>
  <c r="G178" i="3" s="1"/>
  <c r="R50" i="15"/>
  <c r="AF48" i="5" s="1"/>
  <c r="AD48" i="5"/>
  <c r="D231" i="3" s="1"/>
  <c r="G231" i="3" s="1"/>
  <c r="R54" i="15"/>
  <c r="AF52" i="5" s="1"/>
  <c r="AD52" i="5"/>
  <c r="D235" i="3" s="1"/>
  <c r="G235" i="3" s="1"/>
  <c r="R58" i="15"/>
  <c r="AF56" i="5" s="1"/>
  <c r="AD56" i="5"/>
  <c r="D239" i="3" s="1"/>
  <c r="G239" i="3" s="1"/>
  <c r="R50" i="16"/>
  <c r="AN48" i="5" s="1"/>
  <c r="AL48" i="5"/>
  <c r="D297" i="3" s="1"/>
  <c r="G297" i="3" s="1"/>
  <c r="R54" i="16"/>
  <c r="AN52" i="5" s="1"/>
  <c r="AL52" i="5"/>
  <c r="D301" i="3" s="1"/>
  <c r="G301" i="3" s="1"/>
  <c r="AD47" i="5"/>
  <c r="D230" i="3" s="1"/>
  <c r="G230" i="3" s="1"/>
  <c r="R49" i="15"/>
  <c r="AF47" i="5" s="1"/>
  <c r="AR44" i="5"/>
  <c r="B354" i="3" s="1"/>
  <c r="H354" i="3" s="1"/>
  <c r="T45" i="5"/>
  <c r="B167" i="3" s="1"/>
  <c r="H167" i="3" s="1"/>
  <c r="I6" i="13"/>
  <c r="N6" i="13" s="1"/>
  <c r="I7" i="13"/>
  <c r="N7" i="13" s="1"/>
  <c r="I8" i="13"/>
  <c r="N8" i="13" s="1"/>
  <c r="I9" i="13"/>
  <c r="N9" i="13" s="1"/>
  <c r="I10" i="13"/>
  <c r="N10" i="13" s="1"/>
  <c r="I11" i="13"/>
  <c r="N11" i="13" s="1"/>
  <c r="I12" i="13"/>
  <c r="I13" i="13"/>
  <c r="N13" i="13" s="1"/>
  <c r="I14" i="13"/>
  <c r="N14" i="13" s="1"/>
  <c r="I15" i="13"/>
  <c r="N15" i="13" s="1"/>
  <c r="I16" i="13"/>
  <c r="N16" i="13" s="1"/>
  <c r="I17" i="13"/>
  <c r="N17" i="13" s="1"/>
  <c r="S17" i="13" s="1"/>
  <c r="P15" i="5" s="1"/>
  <c r="I18" i="13"/>
  <c r="N18" i="13" s="1"/>
  <c r="N19" i="13"/>
  <c r="N20" i="13"/>
  <c r="N21" i="13"/>
  <c r="S21" i="13" s="1"/>
  <c r="P19" i="5" s="1"/>
  <c r="I5" i="13"/>
  <c r="N5" i="13" s="1"/>
  <c r="I6" i="14"/>
  <c r="N6" i="14" s="1"/>
  <c r="S6" i="14" s="1"/>
  <c r="Y4" i="5" s="1"/>
  <c r="I7" i="14"/>
  <c r="N7" i="14" s="1"/>
  <c r="I8" i="14"/>
  <c r="N8" i="14" s="1"/>
  <c r="S8" i="14" s="1"/>
  <c r="Y6" i="5" s="1"/>
  <c r="I9" i="14"/>
  <c r="N9" i="14" s="1"/>
  <c r="I10" i="14"/>
  <c r="N10" i="14" s="1"/>
  <c r="S10" i="14" s="1"/>
  <c r="Y8" i="5" s="1"/>
  <c r="I11" i="14"/>
  <c r="N11" i="14" s="1"/>
  <c r="S11" i="14" s="1"/>
  <c r="Y9" i="5" s="1"/>
  <c r="I12" i="14"/>
  <c r="I13" i="14"/>
  <c r="N13" i="14" s="1"/>
  <c r="S13" i="14" s="1"/>
  <c r="Y11" i="5" s="1"/>
  <c r="I14" i="14"/>
  <c r="N14" i="14" s="1"/>
  <c r="S14" i="14" s="1"/>
  <c r="Y12" i="5" s="1"/>
  <c r="I15" i="14"/>
  <c r="N15" i="14" s="1"/>
  <c r="S15" i="14" s="1"/>
  <c r="Y13" i="5" s="1"/>
  <c r="I16" i="14"/>
  <c r="N16" i="14" s="1"/>
  <c r="S16" i="14" s="1"/>
  <c r="Y14" i="5" s="1"/>
  <c r="I17" i="14"/>
  <c r="N17" i="14" s="1"/>
  <c r="I18" i="14"/>
  <c r="N18" i="14" s="1"/>
  <c r="S18" i="14" s="1"/>
  <c r="Y16" i="5" s="1"/>
  <c r="I19" i="14"/>
  <c r="N19" i="14" s="1"/>
  <c r="S19" i="14" s="1"/>
  <c r="Y17" i="5" s="1"/>
  <c r="N20" i="14"/>
  <c r="S20" i="14" s="1"/>
  <c r="Y18" i="5" s="1"/>
  <c r="N21" i="14"/>
  <c r="S21" i="14" s="1"/>
  <c r="Y19" i="5" s="1"/>
  <c r="I5" i="14"/>
  <c r="N5" i="14" s="1"/>
  <c r="S5" i="14" s="1"/>
  <c r="Y3" i="5" s="1"/>
  <c r="I6" i="15"/>
  <c r="N6" i="15" s="1"/>
  <c r="AB4" i="5" s="1"/>
  <c r="B187" i="3" s="1"/>
  <c r="H187" i="3" s="1"/>
  <c r="I7" i="15"/>
  <c r="N7" i="15" s="1"/>
  <c r="I8" i="15"/>
  <c r="N8" i="15" s="1"/>
  <c r="AB6" i="5" s="1"/>
  <c r="B189" i="3" s="1"/>
  <c r="H189" i="3" s="1"/>
  <c r="I9" i="15"/>
  <c r="N9" i="15" s="1"/>
  <c r="S9" i="15" s="1"/>
  <c r="AG7" i="5" s="1"/>
  <c r="I10" i="15"/>
  <c r="N10" i="15" s="1"/>
  <c r="S10" i="15" s="1"/>
  <c r="AG8" i="5" s="1"/>
  <c r="I11" i="15"/>
  <c r="N11" i="15" s="1"/>
  <c r="I12" i="15"/>
  <c r="N12" i="15" s="1"/>
  <c r="I13" i="15"/>
  <c r="N13" i="15" s="1"/>
  <c r="I14" i="15"/>
  <c r="N14" i="15" s="1"/>
  <c r="I15" i="15"/>
  <c r="N15" i="15" s="1"/>
  <c r="S15" i="15" s="1"/>
  <c r="AG13" i="5" s="1"/>
  <c r="I16" i="15"/>
  <c r="N16" i="15" s="1"/>
  <c r="I17" i="15"/>
  <c r="N17" i="15" s="1"/>
  <c r="I18" i="15"/>
  <c r="N18" i="15" s="1"/>
  <c r="I19" i="15"/>
  <c r="N19" i="15" s="1"/>
  <c r="N20" i="15"/>
  <c r="N21" i="15"/>
  <c r="I5" i="15"/>
  <c r="N5" i="15" s="1"/>
  <c r="I6" i="16"/>
  <c r="N6" i="16" s="1"/>
  <c r="S6" i="16" s="1"/>
  <c r="AO4" i="5" s="1"/>
  <c r="I7" i="16"/>
  <c r="N7" i="16" s="1"/>
  <c r="I8" i="16"/>
  <c r="N8" i="16" s="1"/>
  <c r="I9" i="16"/>
  <c r="N9" i="16" s="1"/>
  <c r="S9" i="16" s="1"/>
  <c r="AO7" i="5" s="1"/>
  <c r="I10" i="16"/>
  <c r="N10" i="16" s="1"/>
  <c r="I11" i="16"/>
  <c r="N11" i="16" s="1"/>
  <c r="I12" i="16"/>
  <c r="N12" i="16" s="1"/>
  <c r="I13" i="16"/>
  <c r="N13" i="16" s="1"/>
  <c r="I14" i="16"/>
  <c r="N14" i="16" s="1"/>
  <c r="S14" i="16" s="1"/>
  <c r="AO12" i="5" s="1"/>
  <c r="I15" i="16"/>
  <c r="N15" i="16" s="1"/>
  <c r="I16" i="16"/>
  <c r="N16" i="16" s="1"/>
  <c r="I17" i="16"/>
  <c r="N17" i="16" s="1"/>
  <c r="I18" i="16"/>
  <c r="N18" i="16" s="1"/>
  <c r="S18" i="16" s="1"/>
  <c r="AO16" i="5" s="1"/>
  <c r="I19" i="16"/>
  <c r="N19" i="16" s="1"/>
  <c r="N20" i="16"/>
  <c r="S20" i="16" s="1"/>
  <c r="AO18" i="5" s="1"/>
  <c r="N21" i="16"/>
  <c r="S21" i="16" s="1"/>
  <c r="AO19" i="5" s="1"/>
  <c r="I5" i="16"/>
  <c r="N5" i="16" s="1"/>
  <c r="I6" i="17"/>
  <c r="N6" i="17" s="1"/>
  <c r="I7" i="17"/>
  <c r="N7" i="17" s="1"/>
  <c r="I8" i="17"/>
  <c r="N8" i="17" s="1"/>
  <c r="I9" i="17"/>
  <c r="N9" i="17" s="1"/>
  <c r="S9" i="17" s="1"/>
  <c r="AW7" i="5" s="1"/>
  <c r="I10" i="17"/>
  <c r="N10" i="17" s="1"/>
  <c r="I11" i="17"/>
  <c r="N11" i="17" s="1"/>
  <c r="I12" i="17"/>
  <c r="N12" i="17" s="1"/>
  <c r="I13" i="17"/>
  <c r="N13" i="17" s="1"/>
  <c r="I14" i="17"/>
  <c r="N14" i="17" s="1"/>
  <c r="S14" i="17" s="1"/>
  <c r="AW12" i="5" s="1"/>
  <c r="I15" i="17"/>
  <c r="N15" i="17" s="1"/>
  <c r="I16" i="17"/>
  <c r="N16" i="17" s="1"/>
  <c r="I17" i="17"/>
  <c r="N17" i="17" s="1"/>
  <c r="I18" i="17"/>
  <c r="N18" i="17" s="1"/>
  <c r="S18" i="17" s="1"/>
  <c r="AW16" i="5" s="1"/>
  <c r="N19" i="17"/>
  <c r="N20" i="17"/>
  <c r="I5" i="17"/>
  <c r="N5" i="17" s="1"/>
  <c r="I6" i="18"/>
  <c r="N6" i="18" s="1"/>
  <c r="S6" i="18" s="1"/>
  <c r="BE4" i="5" s="1"/>
  <c r="I7" i="18"/>
  <c r="N7" i="18" s="1"/>
  <c r="S7" i="18" s="1"/>
  <c r="BE5" i="5" s="1"/>
  <c r="I8" i="18"/>
  <c r="N8" i="18" s="1"/>
  <c r="I9" i="18"/>
  <c r="N9" i="18" s="1"/>
  <c r="S9" i="18" s="1"/>
  <c r="BE7" i="5" s="1"/>
  <c r="I10" i="18"/>
  <c r="N10" i="18" s="1"/>
  <c r="S10" i="18" s="1"/>
  <c r="BE8" i="5" s="1"/>
  <c r="I11" i="18"/>
  <c r="N11" i="18" s="1"/>
  <c r="I12" i="18"/>
  <c r="N12" i="18" s="1"/>
  <c r="I13" i="18"/>
  <c r="N13" i="18" s="1"/>
  <c r="S13" i="18" s="1"/>
  <c r="BE11" i="5" s="1"/>
  <c r="I14" i="18"/>
  <c r="N14" i="18" s="1"/>
  <c r="I15" i="18"/>
  <c r="N15" i="18" s="1"/>
  <c r="I16" i="18"/>
  <c r="N16" i="18" s="1"/>
  <c r="I17" i="18"/>
  <c r="N17" i="18" s="1"/>
  <c r="I18" i="18"/>
  <c r="N18" i="18" s="1"/>
  <c r="I19" i="18"/>
  <c r="N19" i="18" s="1"/>
  <c r="N20" i="18"/>
  <c r="S20" i="18" s="1"/>
  <c r="BE18" i="5" s="1"/>
  <c r="N21" i="18"/>
  <c r="S21" i="18" s="1"/>
  <c r="BE19" i="5" s="1"/>
  <c r="I5" i="18"/>
  <c r="N5" i="18" s="1"/>
  <c r="H6" i="18"/>
  <c r="O6" i="18" s="1"/>
  <c r="BA4" i="5" s="1"/>
  <c r="C375" i="3" s="1"/>
  <c r="F375" i="3" s="1"/>
  <c r="H7" i="18"/>
  <c r="O7" i="18" s="1"/>
  <c r="BA5" i="5" s="1"/>
  <c r="C376" i="3" s="1"/>
  <c r="F376" i="3" s="1"/>
  <c r="H8" i="18"/>
  <c r="O8" i="18" s="1"/>
  <c r="BA6" i="5" s="1"/>
  <c r="C377" i="3" s="1"/>
  <c r="F377" i="3" s="1"/>
  <c r="H9" i="18"/>
  <c r="O9" i="18" s="1"/>
  <c r="BA7" i="5" s="1"/>
  <c r="C378" i="3" s="1"/>
  <c r="F378" i="3" s="1"/>
  <c r="H10" i="18"/>
  <c r="O10" i="18" s="1"/>
  <c r="BA8" i="5" s="1"/>
  <c r="C379" i="3" s="1"/>
  <c r="F379" i="3" s="1"/>
  <c r="H11" i="18"/>
  <c r="O11" i="18" s="1"/>
  <c r="BA9" i="5" s="1"/>
  <c r="C380" i="3" s="1"/>
  <c r="F380" i="3" s="1"/>
  <c r="H12" i="18"/>
  <c r="O12" i="18" s="1"/>
  <c r="BA10" i="5" s="1"/>
  <c r="C381" i="3" s="1"/>
  <c r="F381" i="3" s="1"/>
  <c r="H13" i="18"/>
  <c r="O13" i="18" s="1"/>
  <c r="BA11" i="5" s="1"/>
  <c r="C382" i="3" s="1"/>
  <c r="F382" i="3" s="1"/>
  <c r="H14" i="18"/>
  <c r="O14" i="18" s="1"/>
  <c r="BA12" i="5" s="1"/>
  <c r="C383" i="3" s="1"/>
  <c r="F383" i="3" s="1"/>
  <c r="H15" i="18"/>
  <c r="O15" i="18" s="1"/>
  <c r="BA13" i="5" s="1"/>
  <c r="C384" i="3" s="1"/>
  <c r="F384" i="3" s="1"/>
  <c r="H16" i="18"/>
  <c r="O16" i="18" s="1"/>
  <c r="BA14" i="5" s="1"/>
  <c r="C385" i="3" s="1"/>
  <c r="F385" i="3" s="1"/>
  <c r="H17" i="18"/>
  <c r="O17" i="18" s="1"/>
  <c r="BA15" i="5" s="1"/>
  <c r="C386" i="3" s="1"/>
  <c r="F386" i="3" s="1"/>
  <c r="H18" i="18"/>
  <c r="O18" i="18" s="1"/>
  <c r="BA16" i="5" s="1"/>
  <c r="C387" i="3" s="1"/>
  <c r="F387" i="3" s="1"/>
  <c r="H19" i="18"/>
  <c r="O19" i="18" s="1"/>
  <c r="BA17" i="5" s="1"/>
  <c r="C388" i="3" s="1"/>
  <c r="F388" i="3" s="1"/>
  <c r="O20" i="18"/>
  <c r="BA18" i="5" s="1"/>
  <c r="C389" i="3" s="1"/>
  <c r="F389" i="3" s="1"/>
  <c r="O21" i="18"/>
  <c r="BA19" i="5" s="1"/>
  <c r="C390" i="3" s="1"/>
  <c r="F390" i="3" s="1"/>
  <c r="H5" i="18"/>
  <c r="O5" i="18" s="1"/>
  <c r="BA3" i="5" s="1"/>
  <c r="C374" i="3" s="1"/>
  <c r="F374" i="3" s="1"/>
  <c r="N21" i="17"/>
  <c r="S21" i="17" s="1"/>
  <c r="AW19" i="5" s="1"/>
  <c r="H6" i="17"/>
  <c r="O6" i="17" s="1"/>
  <c r="H7" i="17"/>
  <c r="O7" i="17" s="1"/>
  <c r="H8" i="17"/>
  <c r="O8" i="17" s="1"/>
  <c r="AS6" i="5" s="1"/>
  <c r="C316" i="3" s="1"/>
  <c r="F316" i="3" s="1"/>
  <c r="H9" i="17"/>
  <c r="O9" i="17" s="1"/>
  <c r="P9" i="17" s="1"/>
  <c r="R9" i="17" s="1"/>
  <c r="AV7" i="5" s="1"/>
  <c r="H10" i="17"/>
  <c r="O10" i="17" s="1"/>
  <c r="AS8" i="5" s="1"/>
  <c r="C318" i="3" s="1"/>
  <c r="F318" i="3" s="1"/>
  <c r="H11" i="17"/>
  <c r="O11" i="17" s="1"/>
  <c r="P11" i="17" s="1"/>
  <c r="H12" i="17"/>
  <c r="O12" i="17" s="1"/>
  <c r="H13" i="17"/>
  <c r="O13" i="17" s="1"/>
  <c r="H14" i="17"/>
  <c r="O14" i="17" s="1"/>
  <c r="H15" i="17"/>
  <c r="O15" i="17" s="1"/>
  <c r="H16" i="17"/>
  <c r="O16" i="17" s="1"/>
  <c r="AS14" i="5" s="1"/>
  <c r="C324" i="3" s="1"/>
  <c r="F324" i="3" s="1"/>
  <c r="H17" i="17"/>
  <c r="O17" i="17" s="1"/>
  <c r="H18" i="17"/>
  <c r="O18" i="17" s="1"/>
  <c r="AS16" i="5" s="1"/>
  <c r="C326" i="3" s="1"/>
  <c r="F326" i="3" s="1"/>
  <c r="O19" i="17"/>
  <c r="O20" i="17"/>
  <c r="Q20" i="17" s="1"/>
  <c r="AU18" i="5" s="1"/>
  <c r="H5" i="17"/>
  <c r="O5" i="17" s="1"/>
  <c r="H6" i="16"/>
  <c r="O6" i="16" s="1"/>
  <c r="AK4" i="5" s="1"/>
  <c r="C253" i="3" s="1"/>
  <c r="F253" i="3" s="1"/>
  <c r="H7" i="16"/>
  <c r="O7" i="16" s="1"/>
  <c r="H8" i="16"/>
  <c r="O8" i="16" s="1"/>
  <c r="AK6" i="5" s="1"/>
  <c r="C255" i="3" s="1"/>
  <c r="F255" i="3" s="1"/>
  <c r="H9" i="16"/>
  <c r="O9" i="16" s="1"/>
  <c r="H10" i="16"/>
  <c r="O10" i="16" s="1"/>
  <c r="AK8" i="5" s="1"/>
  <c r="C257" i="3" s="1"/>
  <c r="F257" i="3" s="1"/>
  <c r="H11" i="16"/>
  <c r="O11" i="16" s="1"/>
  <c r="H12" i="16"/>
  <c r="O12" i="16" s="1"/>
  <c r="AK10" i="5" s="1"/>
  <c r="C259" i="3" s="1"/>
  <c r="F259" i="3" s="1"/>
  <c r="H13" i="16"/>
  <c r="O13" i="16" s="1"/>
  <c r="H14" i="16"/>
  <c r="O14" i="16" s="1"/>
  <c r="AK12" i="5" s="1"/>
  <c r="C261" i="3" s="1"/>
  <c r="F261" i="3" s="1"/>
  <c r="H15" i="16"/>
  <c r="O15" i="16" s="1"/>
  <c r="AK13" i="5" s="1"/>
  <c r="C262" i="3" s="1"/>
  <c r="F262" i="3" s="1"/>
  <c r="H16" i="16"/>
  <c r="O16" i="16" s="1"/>
  <c r="AK14" i="5" s="1"/>
  <c r="C263" i="3" s="1"/>
  <c r="F263" i="3" s="1"/>
  <c r="H17" i="16"/>
  <c r="O17" i="16" s="1"/>
  <c r="AK15" i="5" s="1"/>
  <c r="C264" i="3" s="1"/>
  <c r="F264" i="3" s="1"/>
  <c r="H18" i="16"/>
  <c r="O18" i="16" s="1"/>
  <c r="AK16" i="5" s="1"/>
  <c r="C265" i="3" s="1"/>
  <c r="F265" i="3" s="1"/>
  <c r="H19" i="16"/>
  <c r="O19" i="16" s="1"/>
  <c r="AK17" i="5" s="1"/>
  <c r="C266" i="3" s="1"/>
  <c r="F266" i="3" s="1"/>
  <c r="O20" i="16"/>
  <c r="AK18" i="5" s="1"/>
  <c r="C267" i="3" s="1"/>
  <c r="F267" i="3" s="1"/>
  <c r="O21" i="16"/>
  <c r="AK19" i="5" s="1"/>
  <c r="C268" i="3" s="1"/>
  <c r="F268" i="3" s="1"/>
  <c r="H5" i="16"/>
  <c r="O5" i="16" s="1"/>
  <c r="H6" i="15"/>
  <c r="O6" i="15" s="1"/>
  <c r="H7" i="15"/>
  <c r="O7" i="15" s="1"/>
  <c r="AC5" i="5" s="1"/>
  <c r="C188" i="3" s="1"/>
  <c r="F188" i="3" s="1"/>
  <c r="H8" i="15"/>
  <c r="O8" i="15" s="1"/>
  <c r="H9" i="15"/>
  <c r="O9" i="15" s="1"/>
  <c r="AC7" i="5" s="1"/>
  <c r="C190" i="3" s="1"/>
  <c r="F190" i="3" s="1"/>
  <c r="H10" i="15"/>
  <c r="O10" i="15" s="1"/>
  <c r="AC8" i="5" s="1"/>
  <c r="C191" i="3" s="1"/>
  <c r="F191" i="3" s="1"/>
  <c r="H11" i="15"/>
  <c r="O11" i="15" s="1"/>
  <c r="AC9" i="5" s="1"/>
  <c r="C192" i="3" s="1"/>
  <c r="F192" i="3" s="1"/>
  <c r="H12" i="15"/>
  <c r="O12" i="15" s="1"/>
  <c r="AC10" i="5" s="1"/>
  <c r="C193" i="3" s="1"/>
  <c r="F193" i="3" s="1"/>
  <c r="H13" i="15"/>
  <c r="O13" i="15" s="1"/>
  <c r="AC11" i="5" s="1"/>
  <c r="C194" i="3" s="1"/>
  <c r="F194" i="3" s="1"/>
  <c r="H14" i="15"/>
  <c r="O14" i="15" s="1"/>
  <c r="AC12" i="5" s="1"/>
  <c r="C195" i="3" s="1"/>
  <c r="F195" i="3" s="1"/>
  <c r="H15" i="15"/>
  <c r="O15" i="15" s="1"/>
  <c r="AC13" i="5" s="1"/>
  <c r="C196" i="3" s="1"/>
  <c r="F196" i="3" s="1"/>
  <c r="H16" i="15"/>
  <c r="O16" i="15" s="1"/>
  <c r="AC14" i="5" s="1"/>
  <c r="C197" i="3" s="1"/>
  <c r="F197" i="3" s="1"/>
  <c r="H17" i="15"/>
  <c r="O17" i="15" s="1"/>
  <c r="AC15" i="5" s="1"/>
  <c r="C198" i="3" s="1"/>
  <c r="F198" i="3" s="1"/>
  <c r="H18" i="15"/>
  <c r="O18" i="15" s="1"/>
  <c r="AC16" i="5" s="1"/>
  <c r="C199" i="3" s="1"/>
  <c r="F199" i="3" s="1"/>
  <c r="H19" i="15"/>
  <c r="O19" i="15" s="1"/>
  <c r="AC17" i="5" s="1"/>
  <c r="C200" i="3" s="1"/>
  <c r="F200" i="3" s="1"/>
  <c r="O21" i="15"/>
  <c r="AC19" i="5" s="1"/>
  <c r="C202" i="3" s="1"/>
  <c r="F202" i="3" s="1"/>
  <c r="H5" i="15"/>
  <c r="O5" i="15" s="1"/>
  <c r="AC3" i="5" s="1"/>
  <c r="C186" i="3" s="1"/>
  <c r="F186" i="3" s="1"/>
  <c r="H6" i="13"/>
  <c r="O6" i="13" s="1"/>
  <c r="L4" i="5" s="1"/>
  <c r="C66" i="3" s="1"/>
  <c r="F66" i="3" s="1"/>
  <c r="H7" i="13"/>
  <c r="O7" i="13" s="1"/>
  <c r="L5" i="5" s="1"/>
  <c r="C67" i="3" s="1"/>
  <c r="F67" i="3" s="1"/>
  <c r="H8" i="13"/>
  <c r="O8" i="13" s="1"/>
  <c r="L6" i="5" s="1"/>
  <c r="C68" i="3" s="1"/>
  <c r="F68" i="3" s="1"/>
  <c r="H9" i="13"/>
  <c r="O9" i="13" s="1"/>
  <c r="L7" i="5" s="1"/>
  <c r="C69" i="3" s="1"/>
  <c r="F69" i="3" s="1"/>
  <c r="H10" i="13"/>
  <c r="O10" i="13" s="1"/>
  <c r="L8" i="5" s="1"/>
  <c r="C70" i="3" s="1"/>
  <c r="F70" i="3" s="1"/>
  <c r="H11" i="13"/>
  <c r="O11" i="13" s="1"/>
  <c r="L9" i="5" s="1"/>
  <c r="C71" i="3" s="1"/>
  <c r="F71" i="3" s="1"/>
  <c r="H12" i="13"/>
  <c r="O12" i="13" s="1"/>
  <c r="L10" i="5" s="1"/>
  <c r="C72" i="3" s="1"/>
  <c r="F72" i="3" s="1"/>
  <c r="H13" i="13"/>
  <c r="O13" i="13" s="1"/>
  <c r="L11" i="5" s="1"/>
  <c r="C73" i="3" s="1"/>
  <c r="F73" i="3" s="1"/>
  <c r="H14" i="13"/>
  <c r="O14" i="13" s="1"/>
  <c r="L12" i="5" s="1"/>
  <c r="C74" i="3" s="1"/>
  <c r="F74" i="3" s="1"/>
  <c r="H15" i="13"/>
  <c r="O15" i="13" s="1"/>
  <c r="L13" i="5" s="1"/>
  <c r="C75" i="3" s="1"/>
  <c r="F75" i="3" s="1"/>
  <c r="H16" i="13"/>
  <c r="O16" i="13" s="1"/>
  <c r="L14" i="5" s="1"/>
  <c r="C76" i="3" s="1"/>
  <c r="F76" i="3" s="1"/>
  <c r="H17" i="13"/>
  <c r="O17" i="13" s="1"/>
  <c r="L15" i="5" s="1"/>
  <c r="C77" i="3" s="1"/>
  <c r="F77" i="3" s="1"/>
  <c r="H18" i="13"/>
  <c r="O18" i="13" s="1"/>
  <c r="L16" i="5" s="1"/>
  <c r="C78" i="3" s="1"/>
  <c r="F78" i="3" s="1"/>
  <c r="O19" i="13"/>
  <c r="L17" i="5" s="1"/>
  <c r="C79" i="3" s="1"/>
  <c r="F79" i="3" s="1"/>
  <c r="O20" i="13"/>
  <c r="L18" i="5" s="1"/>
  <c r="C80" i="3" s="1"/>
  <c r="F80" i="3" s="1"/>
  <c r="O21" i="13"/>
  <c r="L19" i="5" s="1"/>
  <c r="C81" i="3" s="1"/>
  <c r="F81" i="3" s="1"/>
  <c r="H6" i="14"/>
  <c r="H7" i="14"/>
  <c r="O7" i="14" s="1"/>
  <c r="U5" i="5" s="1"/>
  <c r="C127" i="3" s="1"/>
  <c r="F127" i="3" s="1"/>
  <c r="H8" i="14"/>
  <c r="O8" i="14" s="1"/>
  <c r="U6" i="5" s="1"/>
  <c r="C128" i="3" s="1"/>
  <c r="F128" i="3" s="1"/>
  <c r="H9" i="14"/>
  <c r="O9" i="14" s="1"/>
  <c r="U7" i="5" s="1"/>
  <c r="C129" i="3" s="1"/>
  <c r="F129" i="3" s="1"/>
  <c r="H10" i="14"/>
  <c r="O10" i="14" s="1"/>
  <c r="U8" i="5" s="1"/>
  <c r="C130" i="3" s="1"/>
  <c r="F130" i="3" s="1"/>
  <c r="H11" i="14"/>
  <c r="O11" i="14" s="1"/>
  <c r="U9" i="5" s="1"/>
  <c r="C131" i="3" s="1"/>
  <c r="F131" i="3" s="1"/>
  <c r="H12" i="14"/>
  <c r="O12" i="14" s="1"/>
  <c r="U10" i="5" s="1"/>
  <c r="C132" i="3" s="1"/>
  <c r="F132" i="3" s="1"/>
  <c r="H13" i="14"/>
  <c r="O13" i="14" s="1"/>
  <c r="U11" i="5" s="1"/>
  <c r="C133" i="3" s="1"/>
  <c r="F133" i="3" s="1"/>
  <c r="H14" i="14"/>
  <c r="O14" i="14" s="1"/>
  <c r="U12" i="5" s="1"/>
  <c r="C134" i="3" s="1"/>
  <c r="F134" i="3" s="1"/>
  <c r="H15" i="14"/>
  <c r="O15" i="14" s="1"/>
  <c r="U13" i="5" s="1"/>
  <c r="C135" i="3" s="1"/>
  <c r="F135" i="3" s="1"/>
  <c r="H16" i="14"/>
  <c r="O16" i="14" s="1"/>
  <c r="U14" i="5" s="1"/>
  <c r="C136" i="3" s="1"/>
  <c r="F136" i="3" s="1"/>
  <c r="H17" i="14"/>
  <c r="O17" i="14" s="1"/>
  <c r="U15" i="5" s="1"/>
  <c r="C137" i="3" s="1"/>
  <c r="F137" i="3" s="1"/>
  <c r="H18" i="14"/>
  <c r="O18" i="14" s="1"/>
  <c r="U16" i="5" s="1"/>
  <c r="C138" i="3" s="1"/>
  <c r="F138" i="3" s="1"/>
  <c r="H19" i="14"/>
  <c r="O19" i="14" s="1"/>
  <c r="U17" i="5" s="1"/>
  <c r="C139" i="3" s="1"/>
  <c r="F139" i="3" s="1"/>
  <c r="O20" i="14"/>
  <c r="U18" i="5" s="1"/>
  <c r="C140" i="3" s="1"/>
  <c r="F140" i="3" s="1"/>
  <c r="H5" i="14"/>
  <c r="O5" i="14" s="1"/>
  <c r="U3" i="5" s="1"/>
  <c r="C125" i="3" s="1"/>
  <c r="F125" i="3" s="1"/>
  <c r="H5" i="13"/>
  <c r="O5" i="13" s="1"/>
  <c r="L3" i="5" s="1"/>
  <c r="C65" i="3" s="1"/>
  <c r="F65" i="3" s="1"/>
  <c r="BC45" i="5"/>
  <c r="AZ45" i="5"/>
  <c r="B416" i="3" s="1"/>
  <c r="H416" i="3" s="1"/>
  <c r="AY45" i="5"/>
  <c r="A416" i="3" s="1"/>
  <c r="BB44" i="5"/>
  <c r="D415" i="3" s="1"/>
  <c r="G415" i="3" s="1"/>
  <c r="BA44" i="5"/>
  <c r="C415" i="3" s="1"/>
  <c r="F415" i="3" s="1"/>
  <c r="BE44" i="5"/>
  <c r="AY44" i="5"/>
  <c r="A415" i="3" s="1"/>
  <c r="P45" i="18"/>
  <c r="R45" i="18" s="1"/>
  <c r="BD43" i="5" s="1"/>
  <c r="O45" i="18"/>
  <c r="BA43" i="5" s="1"/>
  <c r="C414" i="3" s="1"/>
  <c r="F414" i="3" s="1"/>
  <c r="N45" i="18"/>
  <c r="AZ43" i="5" s="1"/>
  <c r="B414" i="3" s="1"/>
  <c r="H414" i="3" s="1"/>
  <c r="M45" i="18"/>
  <c r="AY43" i="5" s="1"/>
  <c r="A414" i="3" s="1"/>
  <c r="S44" i="18"/>
  <c r="BE42" i="5" s="1"/>
  <c r="O44" i="18"/>
  <c r="Q44" i="18" s="1"/>
  <c r="BC42" i="5" s="1"/>
  <c r="N44" i="18"/>
  <c r="AZ42" i="5" s="1"/>
  <c r="B413" i="3" s="1"/>
  <c r="H413" i="3" s="1"/>
  <c r="M44" i="18"/>
  <c r="AY42" i="5" s="1"/>
  <c r="A413" i="3" s="1"/>
  <c r="O43" i="18"/>
  <c r="Q43" i="18" s="1"/>
  <c r="BC41" i="5" s="1"/>
  <c r="N43" i="18"/>
  <c r="AZ41" i="5" s="1"/>
  <c r="B412" i="3" s="1"/>
  <c r="H412" i="3" s="1"/>
  <c r="M43" i="18"/>
  <c r="AY41" i="5" s="1"/>
  <c r="A412" i="3" s="1"/>
  <c r="O42" i="18"/>
  <c r="P42" i="18" s="1"/>
  <c r="N42" i="18"/>
  <c r="S42" i="18" s="1"/>
  <c r="BE40" i="5" s="1"/>
  <c r="M42" i="18"/>
  <c r="AY40" i="5" s="1"/>
  <c r="A411" i="3" s="1"/>
  <c r="O41" i="18"/>
  <c r="BA39" i="5" s="1"/>
  <c r="C410" i="3" s="1"/>
  <c r="F410" i="3" s="1"/>
  <c r="N41" i="18"/>
  <c r="S41" i="18" s="1"/>
  <c r="BE39" i="5" s="1"/>
  <c r="M41" i="18"/>
  <c r="AY39" i="5" s="1"/>
  <c r="A410" i="3" s="1"/>
  <c r="O40" i="18"/>
  <c r="Q40" i="18" s="1"/>
  <c r="BC38" i="5" s="1"/>
  <c r="N40" i="18"/>
  <c r="AZ38" i="5" s="1"/>
  <c r="B409" i="3" s="1"/>
  <c r="H409" i="3" s="1"/>
  <c r="M40" i="18"/>
  <c r="AY38" i="5" s="1"/>
  <c r="A409" i="3" s="1"/>
  <c r="O39" i="18"/>
  <c r="Q39" i="18" s="1"/>
  <c r="BC37" i="5" s="1"/>
  <c r="N39" i="18"/>
  <c r="AZ37" i="5" s="1"/>
  <c r="B408" i="3" s="1"/>
  <c r="H408" i="3" s="1"/>
  <c r="M39" i="18"/>
  <c r="AY37" i="5" s="1"/>
  <c r="A408" i="3" s="1"/>
  <c r="P38" i="18"/>
  <c r="BB36" i="5" s="1"/>
  <c r="D407" i="3" s="1"/>
  <c r="G407" i="3" s="1"/>
  <c r="O38" i="18"/>
  <c r="BA36" i="5" s="1"/>
  <c r="C407" i="3" s="1"/>
  <c r="F407" i="3" s="1"/>
  <c r="N38" i="18"/>
  <c r="S38" i="18" s="1"/>
  <c r="BE36" i="5" s="1"/>
  <c r="M38" i="18"/>
  <c r="AY36" i="5" s="1"/>
  <c r="A407" i="3" s="1"/>
  <c r="P37" i="18"/>
  <c r="R37" i="18" s="1"/>
  <c r="BD35" i="5" s="1"/>
  <c r="O37" i="18"/>
  <c r="BA35" i="5" s="1"/>
  <c r="C406" i="3" s="1"/>
  <c r="F406" i="3" s="1"/>
  <c r="N37" i="18"/>
  <c r="S37" i="18" s="1"/>
  <c r="BE35" i="5" s="1"/>
  <c r="M37" i="18"/>
  <c r="AY35" i="5" s="1"/>
  <c r="A406" i="3" s="1"/>
  <c r="S36" i="18"/>
  <c r="BE34" i="5" s="1"/>
  <c r="O36" i="18"/>
  <c r="Q36" i="18" s="1"/>
  <c r="BC34" i="5" s="1"/>
  <c r="N36" i="18"/>
  <c r="AZ34" i="5" s="1"/>
  <c r="B405" i="3" s="1"/>
  <c r="H405" i="3" s="1"/>
  <c r="M36" i="18"/>
  <c r="AY34" i="5" s="1"/>
  <c r="A405" i="3" s="1"/>
  <c r="S35" i="18"/>
  <c r="BE33" i="5" s="1"/>
  <c r="O35" i="18"/>
  <c r="Q35" i="18" s="1"/>
  <c r="BC33" i="5" s="1"/>
  <c r="N35" i="18"/>
  <c r="AZ33" i="5" s="1"/>
  <c r="B404" i="3" s="1"/>
  <c r="H404" i="3" s="1"/>
  <c r="M35" i="18"/>
  <c r="AY33" i="5" s="1"/>
  <c r="A404" i="3" s="1"/>
  <c r="O34" i="18"/>
  <c r="Q34" i="18" s="1"/>
  <c r="BC32" i="5" s="1"/>
  <c r="N34" i="18"/>
  <c r="S34" i="18" s="1"/>
  <c r="BE32" i="5" s="1"/>
  <c r="M34" i="18"/>
  <c r="AY32" i="5" s="1"/>
  <c r="A403" i="3" s="1"/>
  <c r="O33" i="18"/>
  <c r="P33" i="18" s="1"/>
  <c r="N33" i="18"/>
  <c r="AZ31" i="5" s="1"/>
  <c r="B402" i="3" s="1"/>
  <c r="H402" i="3" s="1"/>
  <c r="M33" i="18"/>
  <c r="AY31" i="5" s="1"/>
  <c r="A402" i="3" s="1"/>
  <c r="O32" i="18"/>
  <c r="Q32" i="18" s="1"/>
  <c r="BC30" i="5" s="1"/>
  <c r="N32" i="18"/>
  <c r="S32" i="18" s="1"/>
  <c r="BE30" i="5" s="1"/>
  <c r="M32" i="18"/>
  <c r="AY30" i="5" s="1"/>
  <c r="A401" i="3" s="1"/>
  <c r="O31" i="18"/>
  <c r="Q31" i="18" s="1"/>
  <c r="BC29" i="5" s="1"/>
  <c r="N31" i="18"/>
  <c r="AZ29" i="5" s="1"/>
  <c r="B400" i="3" s="1"/>
  <c r="H400" i="3" s="1"/>
  <c r="M31" i="18"/>
  <c r="AY29" i="5" s="1"/>
  <c r="A400" i="3" s="1"/>
  <c r="P30" i="18"/>
  <c r="BB28" i="5" s="1"/>
  <c r="D399" i="3" s="1"/>
  <c r="G399" i="3" s="1"/>
  <c r="O30" i="18"/>
  <c r="BA28" i="5" s="1"/>
  <c r="C399" i="3" s="1"/>
  <c r="F399" i="3" s="1"/>
  <c r="N30" i="18"/>
  <c r="S30" i="18" s="1"/>
  <c r="BE28" i="5" s="1"/>
  <c r="M30" i="18"/>
  <c r="AY28" i="5" s="1"/>
  <c r="A399" i="3" s="1"/>
  <c r="O29" i="18"/>
  <c r="BA27" i="5" s="1"/>
  <c r="C398" i="3" s="1"/>
  <c r="F398" i="3" s="1"/>
  <c r="N29" i="18"/>
  <c r="AZ27" i="5" s="1"/>
  <c r="B398" i="3" s="1"/>
  <c r="H398" i="3" s="1"/>
  <c r="M29" i="18"/>
  <c r="AY27" i="5" s="1"/>
  <c r="A398" i="3" s="1"/>
  <c r="O28" i="18"/>
  <c r="Q28" i="18" s="1"/>
  <c r="BC26" i="5" s="1"/>
  <c r="N28" i="18"/>
  <c r="AZ26" i="5" s="1"/>
  <c r="B397" i="3" s="1"/>
  <c r="H397" i="3" s="1"/>
  <c r="M28" i="18"/>
  <c r="AY26" i="5" s="1"/>
  <c r="A397" i="3" s="1"/>
  <c r="O27" i="18"/>
  <c r="Q27" i="18" s="1"/>
  <c r="BC25" i="5" s="1"/>
  <c r="N27" i="18"/>
  <c r="AZ25" i="5" s="1"/>
  <c r="B396" i="3" s="1"/>
  <c r="H396" i="3" s="1"/>
  <c r="M27" i="18"/>
  <c r="AY25" i="5" s="1"/>
  <c r="A396" i="3" s="1"/>
  <c r="O26" i="18"/>
  <c r="P26" i="18" s="1"/>
  <c r="N26" i="18"/>
  <c r="S26" i="18" s="1"/>
  <c r="BE24" i="5" s="1"/>
  <c r="M26" i="18"/>
  <c r="AY24" i="5" s="1"/>
  <c r="A395" i="3" s="1"/>
  <c r="O25" i="18"/>
  <c r="BA23" i="5" s="1"/>
  <c r="C394" i="3" s="1"/>
  <c r="F394" i="3" s="1"/>
  <c r="N25" i="18"/>
  <c r="S25" i="18" s="1"/>
  <c r="BE23" i="5" s="1"/>
  <c r="M25" i="18"/>
  <c r="AY23" i="5" s="1"/>
  <c r="A394" i="3" s="1"/>
  <c r="O24" i="18"/>
  <c r="Q24" i="18" s="1"/>
  <c r="BC22" i="5" s="1"/>
  <c r="N24" i="18"/>
  <c r="AZ22" i="5" s="1"/>
  <c r="B393" i="3" s="1"/>
  <c r="H393" i="3" s="1"/>
  <c r="M24" i="18"/>
  <c r="AY22" i="5" s="1"/>
  <c r="A393" i="3" s="1"/>
  <c r="O23" i="18"/>
  <c r="Q23" i="18" s="1"/>
  <c r="BC21" i="5" s="1"/>
  <c r="N23" i="18"/>
  <c r="AZ21" i="5" s="1"/>
  <c r="B392" i="3" s="1"/>
  <c r="H392" i="3" s="1"/>
  <c r="M23" i="18"/>
  <c r="AY21" i="5" s="1"/>
  <c r="A392" i="3" s="1"/>
  <c r="O22" i="18"/>
  <c r="BA20" i="5" s="1"/>
  <c r="C391" i="3" s="1"/>
  <c r="F391" i="3" s="1"/>
  <c r="N22" i="18"/>
  <c r="S22" i="18" s="1"/>
  <c r="BE20" i="5" s="1"/>
  <c r="M22" i="18"/>
  <c r="AY20" i="5" s="1"/>
  <c r="A391" i="3" s="1"/>
  <c r="M21" i="18"/>
  <c r="AY19" i="5" s="1"/>
  <c r="A390" i="3" s="1"/>
  <c r="M20" i="18"/>
  <c r="AY18" i="5" s="1"/>
  <c r="A389" i="3" s="1"/>
  <c r="E19" i="18"/>
  <c r="D19" i="18"/>
  <c r="M19" i="18" s="1"/>
  <c r="AY17" i="5" s="1"/>
  <c r="A388" i="3" s="1"/>
  <c r="C19" i="18"/>
  <c r="B19" i="18"/>
  <c r="E18" i="18"/>
  <c r="D18" i="18"/>
  <c r="M18" i="18" s="1"/>
  <c r="AY16" i="5" s="1"/>
  <c r="A387" i="3" s="1"/>
  <c r="C18" i="18"/>
  <c r="B18" i="18"/>
  <c r="E17" i="18"/>
  <c r="D17" i="18"/>
  <c r="M17" i="18" s="1"/>
  <c r="AY15" i="5" s="1"/>
  <c r="A386" i="3" s="1"/>
  <c r="C17" i="18"/>
  <c r="B17" i="18"/>
  <c r="E16" i="18"/>
  <c r="D16" i="18"/>
  <c r="M16" i="18" s="1"/>
  <c r="AY14" i="5" s="1"/>
  <c r="A385" i="3" s="1"/>
  <c r="C16" i="18"/>
  <c r="B16" i="18"/>
  <c r="E15" i="18"/>
  <c r="D15" i="18"/>
  <c r="M15" i="18" s="1"/>
  <c r="AY13" i="5" s="1"/>
  <c r="A384" i="3" s="1"/>
  <c r="C15" i="18"/>
  <c r="B15" i="18"/>
  <c r="E14" i="18"/>
  <c r="D14" i="18"/>
  <c r="M14" i="18" s="1"/>
  <c r="AY12" i="5" s="1"/>
  <c r="A383" i="3" s="1"/>
  <c r="C14" i="18"/>
  <c r="B14" i="18"/>
  <c r="E13" i="18"/>
  <c r="D13" i="18"/>
  <c r="M13" i="18" s="1"/>
  <c r="AY11" i="5" s="1"/>
  <c r="A382" i="3" s="1"/>
  <c r="C13" i="18"/>
  <c r="B13" i="18"/>
  <c r="E12" i="18"/>
  <c r="D12" i="18"/>
  <c r="M12" i="18" s="1"/>
  <c r="AY10" i="5" s="1"/>
  <c r="A381" i="3" s="1"/>
  <c r="C12" i="18"/>
  <c r="B12" i="18"/>
  <c r="E11" i="18"/>
  <c r="D11" i="18"/>
  <c r="M11" i="18" s="1"/>
  <c r="AY9" i="5" s="1"/>
  <c r="A380" i="3" s="1"/>
  <c r="C11" i="18"/>
  <c r="B11" i="18"/>
  <c r="E10" i="18"/>
  <c r="D10" i="18"/>
  <c r="M10" i="18" s="1"/>
  <c r="AY8" i="5" s="1"/>
  <c r="A379" i="3" s="1"/>
  <c r="C10" i="18"/>
  <c r="B10" i="18"/>
  <c r="E9" i="18"/>
  <c r="D9" i="18"/>
  <c r="M9" i="18" s="1"/>
  <c r="AY7" i="5" s="1"/>
  <c r="A378" i="3" s="1"/>
  <c r="C9" i="18"/>
  <c r="B9" i="18"/>
  <c r="E8" i="18"/>
  <c r="D8" i="18"/>
  <c r="M8" i="18" s="1"/>
  <c r="AY6" i="5" s="1"/>
  <c r="A377" i="3" s="1"/>
  <c r="C8" i="18"/>
  <c r="B8" i="18"/>
  <c r="E7" i="18"/>
  <c r="D7" i="18"/>
  <c r="M7" i="18" s="1"/>
  <c r="AY5" i="5" s="1"/>
  <c r="A376" i="3" s="1"/>
  <c r="C7" i="18"/>
  <c r="B7" i="18"/>
  <c r="E6" i="18"/>
  <c r="D6" i="18"/>
  <c r="M6" i="18" s="1"/>
  <c r="AY4" i="5" s="1"/>
  <c r="A375" i="3" s="1"/>
  <c r="C6" i="18"/>
  <c r="B6" i="18"/>
  <c r="E5" i="18"/>
  <c r="D5" i="18"/>
  <c r="M5" i="18" s="1"/>
  <c r="AY3" i="5" s="1"/>
  <c r="A374" i="3" s="1"/>
  <c r="C5" i="18"/>
  <c r="B5" i="18"/>
  <c r="AS46" i="5"/>
  <c r="C356" i="3" s="1"/>
  <c r="F356" i="3" s="1"/>
  <c r="AS45" i="5"/>
  <c r="C355" i="3" s="1"/>
  <c r="F355" i="3" s="1"/>
  <c r="AU44" i="5"/>
  <c r="AW44" i="5"/>
  <c r="O45" i="17"/>
  <c r="P45" i="17" s="1"/>
  <c r="R45" i="17" s="1"/>
  <c r="AV43" i="5" s="1"/>
  <c r="N45" i="17"/>
  <c r="S45" i="17" s="1"/>
  <c r="AW43" i="5" s="1"/>
  <c r="M45" i="17"/>
  <c r="AQ43" i="5" s="1"/>
  <c r="A353" i="3" s="1"/>
  <c r="O44" i="17"/>
  <c r="AS42" i="5" s="1"/>
  <c r="C352" i="3" s="1"/>
  <c r="F352" i="3" s="1"/>
  <c r="N44" i="17"/>
  <c r="M44" i="17"/>
  <c r="AQ42" i="5" s="1"/>
  <c r="A352" i="3" s="1"/>
  <c r="O43" i="17"/>
  <c r="AS41" i="5" s="1"/>
  <c r="C351" i="3" s="1"/>
  <c r="F351" i="3" s="1"/>
  <c r="N43" i="17"/>
  <c r="M43" i="17"/>
  <c r="AQ41" i="5" s="1"/>
  <c r="A351" i="3" s="1"/>
  <c r="O42" i="17"/>
  <c r="Q42" i="17" s="1"/>
  <c r="AU40" i="5" s="1"/>
  <c r="N42" i="17"/>
  <c r="S42" i="17" s="1"/>
  <c r="AW40" i="5" s="1"/>
  <c r="M42" i="17"/>
  <c r="AQ40" i="5" s="1"/>
  <c r="A350" i="3" s="1"/>
  <c r="O41" i="17"/>
  <c r="P41" i="17" s="1"/>
  <c r="R41" i="17" s="1"/>
  <c r="AV39" i="5" s="1"/>
  <c r="N41" i="17"/>
  <c r="S41" i="17" s="1"/>
  <c r="AW39" i="5" s="1"/>
  <c r="M41" i="17"/>
  <c r="AQ39" i="5" s="1"/>
  <c r="A349" i="3" s="1"/>
  <c r="O40" i="17"/>
  <c r="AS38" i="5" s="1"/>
  <c r="C348" i="3" s="1"/>
  <c r="F348" i="3" s="1"/>
  <c r="N40" i="17"/>
  <c r="M40" i="17"/>
  <c r="AQ38" i="5" s="1"/>
  <c r="A348" i="3" s="1"/>
  <c r="O39" i="17"/>
  <c r="AS37" i="5" s="1"/>
  <c r="C347" i="3" s="1"/>
  <c r="F347" i="3" s="1"/>
  <c r="N39" i="17"/>
  <c r="M39" i="17"/>
  <c r="AQ37" i="5" s="1"/>
  <c r="A347" i="3" s="1"/>
  <c r="O38" i="17"/>
  <c r="Q38" i="17" s="1"/>
  <c r="AU36" i="5" s="1"/>
  <c r="N38" i="17"/>
  <c r="S38" i="17" s="1"/>
  <c r="AW36" i="5" s="1"/>
  <c r="M38" i="17"/>
  <c r="AQ36" i="5" s="1"/>
  <c r="A346" i="3" s="1"/>
  <c r="O37" i="17"/>
  <c r="P37" i="17" s="1"/>
  <c r="R37" i="17" s="1"/>
  <c r="AV35" i="5" s="1"/>
  <c r="N37" i="17"/>
  <c r="S37" i="17" s="1"/>
  <c r="AW35" i="5" s="1"/>
  <c r="M37" i="17"/>
  <c r="AQ35" i="5" s="1"/>
  <c r="A345" i="3" s="1"/>
  <c r="O36" i="17"/>
  <c r="AS34" i="5" s="1"/>
  <c r="C344" i="3" s="1"/>
  <c r="F344" i="3" s="1"/>
  <c r="N36" i="17"/>
  <c r="M36" i="17"/>
  <c r="AQ34" i="5" s="1"/>
  <c r="A344" i="3" s="1"/>
  <c r="O35" i="17"/>
  <c r="AS33" i="5" s="1"/>
  <c r="C343" i="3" s="1"/>
  <c r="F343" i="3" s="1"/>
  <c r="N35" i="17"/>
  <c r="M35" i="17"/>
  <c r="AQ33" i="5" s="1"/>
  <c r="A343" i="3" s="1"/>
  <c r="O34" i="17"/>
  <c r="Q34" i="17" s="1"/>
  <c r="AU32" i="5" s="1"/>
  <c r="N34" i="17"/>
  <c r="S34" i="17" s="1"/>
  <c r="AW32" i="5" s="1"/>
  <c r="M34" i="17"/>
  <c r="AQ32" i="5" s="1"/>
  <c r="A342" i="3" s="1"/>
  <c r="O33" i="17"/>
  <c r="P33" i="17" s="1"/>
  <c r="R33" i="17" s="1"/>
  <c r="AV31" i="5" s="1"/>
  <c r="N33" i="17"/>
  <c r="S33" i="17" s="1"/>
  <c r="AW31" i="5" s="1"/>
  <c r="M33" i="17"/>
  <c r="AQ31" i="5" s="1"/>
  <c r="A341" i="3" s="1"/>
  <c r="O32" i="17"/>
  <c r="AS30" i="5" s="1"/>
  <c r="C340" i="3" s="1"/>
  <c r="F340" i="3" s="1"/>
  <c r="N32" i="17"/>
  <c r="M32" i="17"/>
  <c r="AQ30" i="5" s="1"/>
  <c r="A340" i="3" s="1"/>
  <c r="O31" i="17"/>
  <c r="AS29" i="5" s="1"/>
  <c r="C339" i="3" s="1"/>
  <c r="F339" i="3" s="1"/>
  <c r="N31" i="17"/>
  <c r="M31" i="17"/>
  <c r="AQ29" i="5" s="1"/>
  <c r="A339" i="3" s="1"/>
  <c r="O30" i="17"/>
  <c r="Q30" i="17" s="1"/>
  <c r="AU28" i="5" s="1"/>
  <c r="N30" i="17"/>
  <c r="S30" i="17" s="1"/>
  <c r="AW28" i="5" s="1"/>
  <c r="M30" i="17"/>
  <c r="AQ28" i="5" s="1"/>
  <c r="A338" i="3" s="1"/>
  <c r="O29" i="17"/>
  <c r="P29" i="17" s="1"/>
  <c r="R29" i="17" s="1"/>
  <c r="AV27" i="5" s="1"/>
  <c r="N29" i="17"/>
  <c r="S29" i="17" s="1"/>
  <c r="AW27" i="5" s="1"/>
  <c r="M29" i="17"/>
  <c r="AQ27" i="5" s="1"/>
  <c r="A337" i="3" s="1"/>
  <c r="Q28" i="17"/>
  <c r="AU26" i="5" s="1"/>
  <c r="O28" i="17"/>
  <c r="AS26" i="5" s="1"/>
  <c r="C336" i="3" s="1"/>
  <c r="F336" i="3" s="1"/>
  <c r="N28" i="17"/>
  <c r="M28" i="17"/>
  <c r="AQ26" i="5" s="1"/>
  <c r="A336" i="3" s="1"/>
  <c r="O27" i="17"/>
  <c r="AS25" i="5" s="1"/>
  <c r="C335" i="3" s="1"/>
  <c r="F335" i="3" s="1"/>
  <c r="N27" i="17"/>
  <c r="M27" i="17"/>
  <c r="AQ25" i="5" s="1"/>
  <c r="A335" i="3" s="1"/>
  <c r="O26" i="17"/>
  <c r="Q26" i="17" s="1"/>
  <c r="AU24" i="5" s="1"/>
  <c r="N26" i="17"/>
  <c r="S26" i="17" s="1"/>
  <c r="AW24" i="5" s="1"/>
  <c r="M26" i="17"/>
  <c r="AQ24" i="5" s="1"/>
  <c r="A334" i="3" s="1"/>
  <c r="O25" i="17"/>
  <c r="P25" i="17" s="1"/>
  <c r="R25" i="17" s="1"/>
  <c r="AV23" i="5" s="1"/>
  <c r="N25" i="17"/>
  <c r="S25" i="17" s="1"/>
  <c r="AW23" i="5" s="1"/>
  <c r="M25" i="17"/>
  <c r="AQ23" i="5" s="1"/>
  <c r="A333" i="3" s="1"/>
  <c r="O24" i="17"/>
  <c r="AS22" i="5" s="1"/>
  <c r="C332" i="3" s="1"/>
  <c r="F332" i="3" s="1"/>
  <c r="N24" i="17"/>
  <c r="M24" i="17"/>
  <c r="AQ22" i="5" s="1"/>
  <c r="A332" i="3" s="1"/>
  <c r="O23" i="17"/>
  <c r="AS21" i="5" s="1"/>
  <c r="C331" i="3" s="1"/>
  <c r="F331" i="3" s="1"/>
  <c r="N23" i="17"/>
  <c r="M23" i="17"/>
  <c r="AQ21" i="5" s="1"/>
  <c r="A331" i="3" s="1"/>
  <c r="O22" i="17"/>
  <c r="AS20" i="5" s="1"/>
  <c r="C330" i="3" s="1"/>
  <c r="F330" i="3" s="1"/>
  <c r="N22" i="17"/>
  <c r="S22" i="17" s="1"/>
  <c r="AW20" i="5" s="1"/>
  <c r="M22" i="17"/>
  <c r="AQ20" i="5" s="1"/>
  <c r="A330" i="3" s="1"/>
  <c r="O21" i="17"/>
  <c r="P21" i="17" s="1"/>
  <c r="R21" i="17" s="1"/>
  <c r="AV19" i="5" s="1"/>
  <c r="M21" i="17"/>
  <c r="AQ19" i="5" s="1"/>
  <c r="A329" i="3" s="1"/>
  <c r="M20" i="17"/>
  <c r="AQ18" i="5" s="1"/>
  <c r="A328" i="3" s="1"/>
  <c r="M19" i="17"/>
  <c r="AQ17" i="5" s="1"/>
  <c r="A327" i="3" s="1"/>
  <c r="E18" i="17"/>
  <c r="D18" i="17"/>
  <c r="M18" i="17" s="1"/>
  <c r="AQ16" i="5" s="1"/>
  <c r="A326" i="3" s="1"/>
  <c r="C18" i="17"/>
  <c r="B18" i="17"/>
  <c r="E17" i="17"/>
  <c r="D17" i="17"/>
  <c r="M17" i="17" s="1"/>
  <c r="AQ15" i="5" s="1"/>
  <c r="A325" i="3" s="1"/>
  <c r="C17" i="17"/>
  <c r="B17" i="17"/>
  <c r="E16" i="17"/>
  <c r="D16" i="17"/>
  <c r="M16" i="17" s="1"/>
  <c r="AQ14" i="5" s="1"/>
  <c r="A324" i="3" s="1"/>
  <c r="C16" i="17"/>
  <c r="B16" i="17"/>
  <c r="E15" i="17"/>
  <c r="D15" i="17"/>
  <c r="M15" i="17" s="1"/>
  <c r="AQ13" i="5" s="1"/>
  <c r="A323" i="3" s="1"/>
  <c r="C15" i="17"/>
  <c r="B15" i="17"/>
  <c r="E14" i="17"/>
  <c r="D14" i="17"/>
  <c r="M14" i="17" s="1"/>
  <c r="AQ12" i="5" s="1"/>
  <c r="A322" i="3" s="1"/>
  <c r="C14" i="17"/>
  <c r="B14" i="17"/>
  <c r="E13" i="17"/>
  <c r="D13" i="17"/>
  <c r="M13" i="17" s="1"/>
  <c r="AQ11" i="5" s="1"/>
  <c r="A321" i="3" s="1"/>
  <c r="C13" i="17"/>
  <c r="B13" i="17"/>
  <c r="E12" i="17"/>
  <c r="D12" i="17"/>
  <c r="M12" i="17" s="1"/>
  <c r="AQ10" i="5" s="1"/>
  <c r="A320" i="3" s="1"/>
  <c r="C12" i="17"/>
  <c r="B12" i="17"/>
  <c r="E11" i="17"/>
  <c r="D11" i="17"/>
  <c r="M11" i="17" s="1"/>
  <c r="AQ9" i="5" s="1"/>
  <c r="A319" i="3" s="1"/>
  <c r="C11" i="17"/>
  <c r="B11" i="17"/>
  <c r="E10" i="17"/>
  <c r="D10" i="17"/>
  <c r="M10" i="17" s="1"/>
  <c r="AQ8" i="5" s="1"/>
  <c r="A318" i="3" s="1"/>
  <c r="C10" i="17"/>
  <c r="B10" i="17"/>
  <c r="E9" i="17"/>
  <c r="D9" i="17"/>
  <c r="M9" i="17" s="1"/>
  <c r="AQ7" i="5" s="1"/>
  <c r="A317" i="3" s="1"/>
  <c r="C9" i="17"/>
  <c r="B9" i="17"/>
  <c r="E8" i="17"/>
  <c r="D8" i="17"/>
  <c r="M8" i="17" s="1"/>
  <c r="AQ6" i="5" s="1"/>
  <c r="A316" i="3" s="1"/>
  <c r="C8" i="17"/>
  <c r="B8" i="17"/>
  <c r="E7" i="17"/>
  <c r="D7" i="17"/>
  <c r="M7" i="17" s="1"/>
  <c r="AQ5" i="5" s="1"/>
  <c r="A315" i="3" s="1"/>
  <c r="C7" i="17"/>
  <c r="B7" i="17"/>
  <c r="E6" i="17"/>
  <c r="D6" i="17"/>
  <c r="M6" i="17" s="1"/>
  <c r="AQ4" i="5" s="1"/>
  <c r="A314" i="3" s="1"/>
  <c r="C6" i="17"/>
  <c r="B6" i="17"/>
  <c r="E5" i="17"/>
  <c r="D5" i="17"/>
  <c r="M5" i="17" s="1"/>
  <c r="AQ3" i="5" s="1"/>
  <c r="A313" i="3" s="1"/>
  <c r="C5" i="17"/>
  <c r="B5" i="17"/>
  <c r="O46" i="16"/>
  <c r="N46" i="16"/>
  <c r="S46" i="16" s="1"/>
  <c r="AO44" i="5" s="1"/>
  <c r="M46" i="16"/>
  <c r="AI44" i="5" s="1"/>
  <c r="A293" i="3" s="1"/>
  <c r="O45" i="16"/>
  <c r="AK43" i="5" s="1"/>
  <c r="C292" i="3" s="1"/>
  <c r="F292" i="3" s="1"/>
  <c r="N45" i="16"/>
  <c r="S45" i="16" s="1"/>
  <c r="AO43" i="5" s="1"/>
  <c r="M45" i="16"/>
  <c r="AI43" i="5" s="1"/>
  <c r="A292" i="3" s="1"/>
  <c r="O44" i="16"/>
  <c r="N44" i="16"/>
  <c r="S44" i="16" s="1"/>
  <c r="AO42" i="5" s="1"/>
  <c r="M44" i="16"/>
  <c r="AI42" i="5" s="1"/>
  <c r="A291" i="3" s="1"/>
  <c r="O43" i="16"/>
  <c r="N43" i="16"/>
  <c r="AJ41" i="5" s="1"/>
  <c r="B290" i="3" s="1"/>
  <c r="H290" i="3" s="1"/>
  <c r="M43" i="16"/>
  <c r="AI41" i="5" s="1"/>
  <c r="A290" i="3" s="1"/>
  <c r="O42" i="16"/>
  <c r="Q42" i="16" s="1"/>
  <c r="AM40" i="5" s="1"/>
  <c r="N42" i="16"/>
  <c r="M42" i="16"/>
  <c r="AI40" i="5" s="1"/>
  <c r="A289" i="3" s="1"/>
  <c r="O41" i="16"/>
  <c r="Q41" i="16" s="1"/>
  <c r="AM39" i="5" s="1"/>
  <c r="N41" i="16"/>
  <c r="S41" i="16" s="1"/>
  <c r="AO39" i="5" s="1"/>
  <c r="M41" i="16"/>
  <c r="AI39" i="5" s="1"/>
  <c r="A288" i="3" s="1"/>
  <c r="O40" i="16"/>
  <c r="AK38" i="5" s="1"/>
  <c r="C287" i="3" s="1"/>
  <c r="F287" i="3" s="1"/>
  <c r="N40" i="16"/>
  <c r="S40" i="16" s="1"/>
  <c r="AO38" i="5" s="1"/>
  <c r="M40" i="16"/>
  <c r="AI38" i="5" s="1"/>
  <c r="A287" i="3" s="1"/>
  <c r="O39" i="16"/>
  <c r="P39" i="16" s="1"/>
  <c r="R39" i="16" s="1"/>
  <c r="AN37" i="5" s="1"/>
  <c r="N39" i="16"/>
  <c r="M39" i="16"/>
  <c r="AI37" i="5" s="1"/>
  <c r="A286" i="3" s="1"/>
  <c r="O38" i="16"/>
  <c r="Q38" i="16" s="1"/>
  <c r="AM36" i="5" s="1"/>
  <c r="N38" i="16"/>
  <c r="S38" i="16" s="1"/>
  <c r="AO36" i="5" s="1"/>
  <c r="M38" i="16"/>
  <c r="AI36" i="5" s="1"/>
  <c r="A285" i="3" s="1"/>
  <c r="O37" i="16"/>
  <c r="AK35" i="5" s="1"/>
  <c r="C284" i="3" s="1"/>
  <c r="F284" i="3" s="1"/>
  <c r="N37" i="16"/>
  <c r="S37" i="16" s="1"/>
  <c r="AO35" i="5" s="1"/>
  <c r="M37" i="16"/>
  <c r="AI35" i="5" s="1"/>
  <c r="A284" i="3" s="1"/>
  <c r="Q36" i="16"/>
  <c r="AM34" i="5" s="1"/>
  <c r="P36" i="16"/>
  <c r="R36" i="16" s="1"/>
  <c r="AN34" i="5" s="1"/>
  <c r="O36" i="16"/>
  <c r="AK34" i="5" s="1"/>
  <c r="C283" i="3" s="1"/>
  <c r="F283" i="3" s="1"/>
  <c r="N36" i="16"/>
  <c r="S36" i="16" s="1"/>
  <c r="AO34" i="5" s="1"/>
  <c r="M36" i="16"/>
  <c r="AI34" i="5" s="1"/>
  <c r="A283" i="3" s="1"/>
  <c r="O35" i="16"/>
  <c r="P35" i="16" s="1"/>
  <c r="R35" i="16" s="1"/>
  <c r="AN33" i="5" s="1"/>
  <c r="N35" i="16"/>
  <c r="AJ33" i="5" s="1"/>
  <c r="B282" i="3" s="1"/>
  <c r="H282" i="3" s="1"/>
  <c r="M35" i="16"/>
  <c r="AI33" i="5" s="1"/>
  <c r="A282" i="3" s="1"/>
  <c r="O34" i="16"/>
  <c r="Q34" i="16" s="1"/>
  <c r="AM32" i="5" s="1"/>
  <c r="N34" i="16"/>
  <c r="S34" i="16" s="1"/>
  <c r="AO32" i="5" s="1"/>
  <c r="M34" i="16"/>
  <c r="AI32" i="5" s="1"/>
  <c r="A281" i="3" s="1"/>
  <c r="Q33" i="16"/>
  <c r="AM31" i="5" s="1"/>
  <c r="O33" i="16"/>
  <c r="P33" i="16" s="1"/>
  <c r="N33" i="16"/>
  <c r="M33" i="16"/>
  <c r="AI31" i="5" s="1"/>
  <c r="A280" i="3" s="1"/>
  <c r="O32" i="16"/>
  <c r="AK30" i="5" s="1"/>
  <c r="C279" i="3" s="1"/>
  <c r="F279" i="3" s="1"/>
  <c r="N32" i="16"/>
  <c r="S32" i="16" s="1"/>
  <c r="AO30" i="5" s="1"/>
  <c r="M32" i="16"/>
  <c r="AI30" i="5" s="1"/>
  <c r="A279" i="3" s="1"/>
  <c r="O31" i="16"/>
  <c r="Q31" i="16" s="1"/>
  <c r="AM29" i="5" s="1"/>
  <c r="N31" i="16"/>
  <c r="AJ29" i="5" s="1"/>
  <c r="B278" i="3" s="1"/>
  <c r="H278" i="3" s="1"/>
  <c r="M31" i="16"/>
  <c r="AI29" i="5" s="1"/>
  <c r="A278" i="3" s="1"/>
  <c r="O30" i="16"/>
  <c r="N30" i="16"/>
  <c r="S30" i="16" s="1"/>
  <c r="AO28" i="5" s="1"/>
  <c r="M30" i="16"/>
  <c r="AI28" i="5" s="1"/>
  <c r="A277" i="3" s="1"/>
  <c r="Q29" i="16"/>
  <c r="AM27" i="5" s="1"/>
  <c r="O29" i="16"/>
  <c r="P29" i="16" s="1"/>
  <c r="AL27" i="5" s="1"/>
  <c r="D276" i="3" s="1"/>
  <c r="G276" i="3" s="1"/>
  <c r="N29" i="16"/>
  <c r="S29" i="16" s="1"/>
  <c r="AO27" i="5" s="1"/>
  <c r="M29" i="16"/>
  <c r="AI27" i="5" s="1"/>
  <c r="A276" i="3" s="1"/>
  <c r="O28" i="16"/>
  <c r="N28" i="16"/>
  <c r="S28" i="16" s="1"/>
  <c r="AO26" i="5" s="1"/>
  <c r="M28" i="16"/>
  <c r="AI26" i="5" s="1"/>
  <c r="A275" i="3" s="1"/>
  <c r="O27" i="16"/>
  <c r="N27" i="16"/>
  <c r="AJ25" i="5" s="1"/>
  <c r="B274" i="3" s="1"/>
  <c r="H274" i="3" s="1"/>
  <c r="M27" i="16"/>
  <c r="AI25" i="5" s="1"/>
  <c r="A274" i="3" s="1"/>
  <c r="O26" i="16"/>
  <c r="Q26" i="16" s="1"/>
  <c r="AM24" i="5" s="1"/>
  <c r="N26" i="16"/>
  <c r="M26" i="16"/>
  <c r="AI24" i="5" s="1"/>
  <c r="A273" i="3" s="1"/>
  <c r="O25" i="16"/>
  <c r="Q25" i="16" s="1"/>
  <c r="AM23" i="5" s="1"/>
  <c r="N25" i="16"/>
  <c r="S25" i="16" s="1"/>
  <c r="AO23" i="5" s="1"/>
  <c r="M25" i="16"/>
  <c r="AI23" i="5" s="1"/>
  <c r="A272" i="3" s="1"/>
  <c r="O24" i="16"/>
  <c r="AK22" i="5" s="1"/>
  <c r="C271" i="3" s="1"/>
  <c r="F271" i="3" s="1"/>
  <c r="N24" i="16"/>
  <c r="S24" i="16" s="1"/>
  <c r="AO22" i="5" s="1"/>
  <c r="M24" i="16"/>
  <c r="AI22" i="5" s="1"/>
  <c r="A271" i="3" s="1"/>
  <c r="O23" i="16"/>
  <c r="Q23" i="16" s="1"/>
  <c r="AM21" i="5" s="1"/>
  <c r="N23" i="16"/>
  <c r="M23" i="16"/>
  <c r="AI21" i="5" s="1"/>
  <c r="A270" i="3" s="1"/>
  <c r="O22" i="16"/>
  <c r="Q22" i="16" s="1"/>
  <c r="AM20" i="5" s="1"/>
  <c r="N22" i="16"/>
  <c r="S22" i="16" s="1"/>
  <c r="AO20" i="5" s="1"/>
  <c r="M22" i="16"/>
  <c r="AI20" i="5" s="1"/>
  <c r="A269" i="3" s="1"/>
  <c r="M21" i="16"/>
  <c r="AI19" i="5" s="1"/>
  <c r="A268" i="3" s="1"/>
  <c r="M20" i="16"/>
  <c r="AI18" i="5" s="1"/>
  <c r="A267" i="3" s="1"/>
  <c r="E19" i="16"/>
  <c r="D19" i="16"/>
  <c r="M19" i="16" s="1"/>
  <c r="AI17" i="5" s="1"/>
  <c r="A266" i="3" s="1"/>
  <c r="C19" i="16"/>
  <c r="B19" i="16"/>
  <c r="E18" i="16"/>
  <c r="D18" i="16"/>
  <c r="M18" i="16" s="1"/>
  <c r="AI16" i="5" s="1"/>
  <c r="A265" i="3" s="1"/>
  <c r="C18" i="16"/>
  <c r="B18" i="16"/>
  <c r="E17" i="16"/>
  <c r="D17" i="16"/>
  <c r="M17" i="16" s="1"/>
  <c r="AI15" i="5" s="1"/>
  <c r="A264" i="3" s="1"/>
  <c r="C17" i="16"/>
  <c r="B17" i="16"/>
  <c r="E16" i="16"/>
  <c r="D16" i="16"/>
  <c r="M16" i="16" s="1"/>
  <c r="AI14" i="5" s="1"/>
  <c r="A263" i="3" s="1"/>
  <c r="C16" i="16"/>
  <c r="B16" i="16"/>
  <c r="E15" i="16"/>
  <c r="D15" i="16"/>
  <c r="M15" i="16" s="1"/>
  <c r="AI13" i="5" s="1"/>
  <c r="A262" i="3" s="1"/>
  <c r="C15" i="16"/>
  <c r="B15" i="16"/>
  <c r="E14" i="16"/>
  <c r="D14" i="16"/>
  <c r="M14" i="16" s="1"/>
  <c r="AI12" i="5" s="1"/>
  <c r="A261" i="3" s="1"/>
  <c r="C14" i="16"/>
  <c r="B14" i="16"/>
  <c r="E13" i="16"/>
  <c r="D13" i="16"/>
  <c r="M13" i="16" s="1"/>
  <c r="AI11" i="5" s="1"/>
  <c r="A260" i="3" s="1"/>
  <c r="C13" i="16"/>
  <c r="B13" i="16"/>
  <c r="E12" i="16"/>
  <c r="D12" i="16"/>
  <c r="M12" i="16" s="1"/>
  <c r="AI10" i="5" s="1"/>
  <c r="A259" i="3" s="1"/>
  <c r="C12" i="16"/>
  <c r="B12" i="16"/>
  <c r="E11" i="16"/>
  <c r="D11" i="16"/>
  <c r="M11" i="16" s="1"/>
  <c r="AI9" i="5" s="1"/>
  <c r="A258" i="3" s="1"/>
  <c r="C11" i="16"/>
  <c r="B11" i="16"/>
  <c r="E10" i="16"/>
  <c r="D10" i="16"/>
  <c r="M10" i="16" s="1"/>
  <c r="AI8" i="5" s="1"/>
  <c r="A257" i="3" s="1"/>
  <c r="C10" i="16"/>
  <c r="B10" i="16"/>
  <c r="E9" i="16"/>
  <c r="D9" i="16"/>
  <c r="M9" i="16" s="1"/>
  <c r="AI7" i="5" s="1"/>
  <c r="A256" i="3" s="1"/>
  <c r="C9" i="16"/>
  <c r="B9" i="16"/>
  <c r="E8" i="16"/>
  <c r="D8" i="16"/>
  <c r="M8" i="16" s="1"/>
  <c r="AI6" i="5" s="1"/>
  <c r="A255" i="3" s="1"/>
  <c r="C8" i="16"/>
  <c r="B8" i="16"/>
  <c r="E7" i="16"/>
  <c r="D7" i="16"/>
  <c r="M7" i="16" s="1"/>
  <c r="AI5" i="5" s="1"/>
  <c r="A254" i="3" s="1"/>
  <c r="C7" i="16"/>
  <c r="B7" i="16"/>
  <c r="E6" i="16"/>
  <c r="D6" i="16"/>
  <c r="M6" i="16" s="1"/>
  <c r="AI4" i="5" s="1"/>
  <c r="A253" i="3" s="1"/>
  <c r="C6" i="16"/>
  <c r="B6" i="16"/>
  <c r="E5" i="16"/>
  <c r="D5" i="16"/>
  <c r="M5" i="16" s="1"/>
  <c r="AI3" i="5" s="1"/>
  <c r="A252" i="3" s="1"/>
  <c r="C5" i="16"/>
  <c r="B5" i="16"/>
  <c r="I3" i="16"/>
  <c r="O46" i="15"/>
  <c r="N46" i="15"/>
  <c r="M46" i="15"/>
  <c r="AA44" i="5" s="1"/>
  <c r="A227" i="3" s="1"/>
  <c r="O45" i="15"/>
  <c r="Q45" i="15" s="1"/>
  <c r="AE43" i="5" s="1"/>
  <c r="N45" i="15"/>
  <c r="M45" i="15"/>
  <c r="AA43" i="5" s="1"/>
  <c r="A226" i="3" s="1"/>
  <c r="O44" i="15"/>
  <c r="Q44" i="15" s="1"/>
  <c r="AE42" i="5" s="1"/>
  <c r="N44" i="15"/>
  <c r="AB42" i="5" s="1"/>
  <c r="B225" i="3" s="1"/>
  <c r="H225" i="3" s="1"/>
  <c r="M44" i="15"/>
  <c r="AA42" i="5" s="1"/>
  <c r="A225" i="3" s="1"/>
  <c r="O43" i="15"/>
  <c r="N43" i="15"/>
  <c r="M43" i="15"/>
  <c r="AA41" i="5" s="1"/>
  <c r="A224" i="3" s="1"/>
  <c r="O42" i="15"/>
  <c r="N42" i="15"/>
  <c r="M42" i="15"/>
  <c r="AA40" i="5" s="1"/>
  <c r="A223" i="3" s="1"/>
  <c r="Q41" i="15"/>
  <c r="AE39" i="5" s="1"/>
  <c r="O41" i="15"/>
  <c r="N41" i="15"/>
  <c r="M41" i="15"/>
  <c r="AA39" i="5" s="1"/>
  <c r="A222" i="3" s="1"/>
  <c r="Q40" i="15"/>
  <c r="AE38" i="5" s="1"/>
  <c r="O40" i="15"/>
  <c r="N40" i="15"/>
  <c r="AB38" i="5" s="1"/>
  <c r="B221" i="3" s="1"/>
  <c r="H221" i="3" s="1"/>
  <c r="M40" i="15"/>
  <c r="AA38" i="5" s="1"/>
  <c r="A221" i="3" s="1"/>
  <c r="O39" i="15"/>
  <c r="N39" i="15"/>
  <c r="M39" i="15"/>
  <c r="AA37" i="5" s="1"/>
  <c r="A220" i="3" s="1"/>
  <c r="O38" i="15"/>
  <c r="N38" i="15"/>
  <c r="M38" i="15"/>
  <c r="AA36" i="5" s="1"/>
  <c r="A219" i="3" s="1"/>
  <c r="O37" i="15"/>
  <c r="Q37" i="15" s="1"/>
  <c r="AE35" i="5" s="1"/>
  <c r="N37" i="15"/>
  <c r="M37" i="15"/>
  <c r="AA35" i="5" s="1"/>
  <c r="A218" i="3" s="1"/>
  <c r="O36" i="15"/>
  <c r="Q36" i="15" s="1"/>
  <c r="AE34" i="5" s="1"/>
  <c r="N36" i="15"/>
  <c r="AB34" i="5" s="1"/>
  <c r="B217" i="3" s="1"/>
  <c r="H217" i="3" s="1"/>
  <c r="M36" i="15"/>
  <c r="AA34" i="5" s="1"/>
  <c r="A217" i="3" s="1"/>
  <c r="O35" i="15"/>
  <c r="N35" i="15"/>
  <c r="M35" i="15"/>
  <c r="AA33" i="5" s="1"/>
  <c r="A216" i="3" s="1"/>
  <c r="O34" i="15"/>
  <c r="N34" i="15"/>
  <c r="M34" i="15"/>
  <c r="AA32" i="5" s="1"/>
  <c r="A215" i="3" s="1"/>
  <c r="Q33" i="15"/>
  <c r="AE31" i="5" s="1"/>
  <c r="O33" i="15"/>
  <c r="N33" i="15"/>
  <c r="M33" i="15"/>
  <c r="AA31" i="5" s="1"/>
  <c r="A214" i="3" s="1"/>
  <c r="Q32" i="15"/>
  <c r="AE30" i="5" s="1"/>
  <c r="O32" i="15"/>
  <c r="N32" i="15"/>
  <c r="AB30" i="5" s="1"/>
  <c r="B213" i="3" s="1"/>
  <c r="H213" i="3" s="1"/>
  <c r="M32" i="15"/>
  <c r="AA30" i="5" s="1"/>
  <c r="A213" i="3" s="1"/>
  <c r="O31" i="15"/>
  <c r="N31" i="15"/>
  <c r="M31" i="15"/>
  <c r="AA29" i="5" s="1"/>
  <c r="A212" i="3" s="1"/>
  <c r="O30" i="15"/>
  <c r="N30" i="15"/>
  <c r="M30" i="15"/>
  <c r="AA28" i="5" s="1"/>
  <c r="A211" i="3" s="1"/>
  <c r="O29" i="15"/>
  <c r="Q29" i="15" s="1"/>
  <c r="AE27" i="5" s="1"/>
  <c r="N29" i="15"/>
  <c r="M29" i="15"/>
  <c r="AA27" i="5" s="1"/>
  <c r="A210" i="3" s="1"/>
  <c r="O28" i="15"/>
  <c r="Q28" i="15" s="1"/>
  <c r="AE26" i="5" s="1"/>
  <c r="N28" i="15"/>
  <c r="AB26" i="5" s="1"/>
  <c r="B209" i="3" s="1"/>
  <c r="H209" i="3" s="1"/>
  <c r="M28" i="15"/>
  <c r="AA26" i="5" s="1"/>
  <c r="A209" i="3" s="1"/>
  <c r="O27" i="15"/>
  <c r="N27" i="15"/>
  <c r="M27" i="15"/>
  <c r="AA25" i="5" s="1"/>
  <c r="A208" i="3" s="1"/>
  <c r="O26" i="15"/>
  <c r="N26" i="15"/>
  <c r="M26" i="15"/>
  <c r="AA24" i="5" s="1"/>
  <c r="A207" i="3" s="1"/>
  <c r="Q25" i="15"/>
  <c r="AE23" i="5" s="1"/>
  <c r="O25" i="15"/>
  <c r="N25" i="15"/>
  <c r="M25" i="15"/>
  <c r="AA23" i="5" s="1"/>
  <c r="A206" i="3" s="1"/>
  <c r="Q24" i="15"/>
  <c r="AE22" i="5" s="1"/>
  <c r="O24" i="15"/>
  <c r="N24" i="15"/>
  <c r="AB22" i="5" s="1"/>
  <c r="B205" i="3" s="1"/>
  <c r="H205" i="3" s="1"/>
  <c r="M24" i="15"/>
  <c r="AA22" i="5" s="1"/>
  <c r="A205" i="3" s="1"/>
  <c r="O23" i="15"/>
  <c r="N23" i="15"/>
  <c r="M23" i="15"/>
  <c r="AA21" i="5" s="1"/>
  <c r="A204" i="3" s="1"/>
  <c r="O22" i="15"/>
  <c r="N22" i="15"/>
  <c r="M22" i="15"/>
  <c r="AA20" i="5" s="1"/>
  <c r="A203" i="3" s="1"/>
  <c r="M21" i="15"/>
  <c r="AA19" i="5" s="1"/>
  <c r="A202" i="3" s="1"/>
  <c r="O20" i="15"/>
  <c r="AC18" i="5" s="1"/>
  <c r="C201" i="3" s="1"/>
  <c r="F201" i="3" s="1"/>
  <c r="M20" i="15"/>
  <c r="AA18" i="5" s="1"/>
  <c r="A201" i="3" s="1"/>
  <c r="E19" i="15"/>
  <c r="D19" i="15"/>
  <c r="M19" i="15" s="1"/>
  <c r="AA17" i="5" s="1"/>
  <c r="A200" i="3" s="1"/>
  <c r="C19" i="15"/>
  <c r="B19" i="15"/>
  <c r="E18" i="15"/>
  <c r="D18" i="15"/>
  <c r="M18" i="15" s="1"/>
  <c r="AA16" i="5" s="1"/>
  <c r="A199" i="3" s="1"/>
  <c r="C18" i="15"/>
  <c r="B18" i="15"/>
  <c r="E17" i="15"/>
  <c r="D17" i="15"/>
  <c r="M17" i="15" s="1"/>
  <c r="AA15" i="5" s="1"/>
  <c r="A198" i="3" s="1"/>
  <c r="C17" i="15"/>
  <c r="B17" i="15"/>
  <c r="E16" i="15"/>
  <c r="D16" i="15"/>
  <c r="M16" i="15" s="1"/>
  <c r="AA14" i="5" s="1"/>
  <c r="A197" i="3" s="1"/>
  <c r="C16" i="15"/>
  <c r="B16" i="15"/>
  <c r="E15" i="15"/>
  <c r="D15" i="15"/>
  <c r="M15" i="15" s="1"/>
  <c r="AA13" i="5" s="1"/>
  <c r="A196" i="3" s="1"/>
  <c r="C15" i="15"/>
  <c r="B15" i="15"/>
  <c r="E14" i="15"/>
  <c r="D14" i="15"/>
  <c r="M14" i="15" s="1"/>
  <c r="AA12" i="5" s="1"/>
  <c r="A195" i="3" s="1"/>
  <c r="C14" i="15"/>
  <c r="B14" i="15"/>
  <c r="E13" i="15"/>
  <c r="D13" i="15"/>
  <c r="M13" i="15" s="1"/>
  <c r="AA11" i="5" s="1"/>
  <c r="A194" i="3" s="1"/>
  <c r="C13" i="15"/>
  <c r="B13" i="15"/>
  <c r="E12" i="15"/>
  <c r="D12" i="15"/>
  <c r="M12" i="15" s="1"/>
  <c r="AA10" i="5" s="1"/>
  <c r="A193" i="3" s="1"/>
  <c r="C12" i="15"/>
  <c r="B12" i="15"/>
  <c r="E11" i="15"/>
  <c r="D11" i="15"/>
  <c r="M11" i="15" s="1"/>
  <c r="AA9" i="5" s="1"/>
  <c r="A192" i="3" s="1"/>
  <c r="C11" i="15"/>
  <c r="B11" i="15"/>
  <c r="E10" i="15"/>
  <c r="D10" i="15"/>
  <c r="M10" i="15" s="1"/>
  <c r="AA8" i="5" s="1"/>
  <c r="A191" i="3" s="1"/>
  <c r="C10" i="15"/>
  <c r="B10" i="15"/>
  <c r="E9" i="15"/>
  <c r="D9" i="15"/>
  <c r="M9" i="15" s="1"/>
  <c r="AA7" i="5" s="1"/>
  <c r="A190" i="3" s="1"/>
  <c r="C9" i="15"/>
  <c r="B9" i="15"/>
  <c r="E8" i="15"/>
  <c r="D8" i="15"/>
  <c r="M8" i="15" s="1"/>
  <c r="AA6" i="5" s="1"/>
  <c r="A189" i="3" s="1"/>
  <c r="C8" i="15"/>
  <c r="B8" i="15"/>
  <c r="E7" i="15"/>
  <c r="D7" i="15"/>
  <c r="M7" i="15" s="1"/>
  <c r="AA5" i="5" s="1"/>
  <c r="A188" i="3" s="1"/>
  <c r="C7" i="15"/>
  <c r="B7" i="15"/>
  <c r="E6" i="15"/>
  <c r="D6" i="15"/>
  <c r="M6" i="15" s="1"/>
  <c r="AA4" i="5" s="1"/>
  <c r="A187" i="3" s="1"/>
  <c r="C6" i="15"/>
  <c r="B6" i="15"/>
  <c r="E5" i="15"/>
  <c r="D5" i="15"/>
  <c r="M5" i="15" s="1"/>
  <c r="AA3" i="5" s="1"/>
  <c r="A186" i="3" s="1"/>
  <c r="C5" i="15"/>
  <c r="B5" i="15"/>
  <c r="Y45" i="5"/>
  <c r="W45" i="5"/>
  <c r="S45" i="5"/>
  <c r="A167" i="3" s="1"/>
  <c r="O46" i="14"/>
  <c r="N46" i="14"/>
  <c r="S46" i="14" s="1"/>
  <c r="Y44" i="5" s="1"/>
  <c r="M46" i="14"/>
  <c r="S44" i="5" s="1"/>
  <c r="A166" i="3" s="1"/>
  <c r="O45" i="14"/>
  <c r="N45" i="14"/>
  <c r="S45" i="14" s="1"/>
  <c r="Y43" i="5" s="1"/>
  <c r="M45" i="14"/>
  <c r="S43" i="5" s="1"/>
  <c r="A165" i="3" s="1"/>
  <c r="O44" i="14"/>
  <c r="Q44" i="14" s="1"/>
  <c r="W42" i="5" s="1"/>
  <c r="N44" i="14"/>
  <c r="S44" i="14" s="1"/>
  <c r="Y42" i="5" s="1"/>
  <c r="M44" i="14"/>
  <c r="S42" i="5" s="1"/>
  <c r="A164" i="3" s="1"/>
  <c r="O43" i="14"/>
  <c r="Q43" i="14" s="1"/>
  <c r="W41" i="5" s="1"/>
  <c r="N43" i="14"/>
  <c r="T41" i="5" s="1"/>
  <c r="B163" i="3" s="1"/>
  <c r="H163" i="3" s="1"/>
  <c r="M43" i="14"/>
  <c r="S41" i="5" s="1"/>
  <c r="A163" i="3" s="1"/>
  <c r="O42" i="14"/>
  <c r="N42" i="14"/>
  <c r="S42" i="14" s="1"/>
  <c r="Y40" i="5" s="1"/>
  <c r="M42" i="14"/>
  <c r="S40" i="5" s="1"/>
  <c r="A162" i="3" s="1"/>
  <c r="O41" i="14"/>
  <c r="N41" i="14"/>
  <c r="M41" i="14"/>
  <c r="S39" i="5" s="1"/>
  <c r="A161" i="3" s="1"/>
  <c r="O40" i="14"/>
  <c r="Q40" i="14" s="1"/>
  <c r="W38" i="5" s="1"/>
  <c r="N40" i="14"/>
  <c r="S40" i="14" s="1"/>
  <c r="Y38" i="5" s="1"/>
  <c r="M40" i="14"/>
  <c r="S38" i="5" s="1"/>
  <c r="A160" i="3" s="1"/>
  <c r="O39" i="14"/>
  <c r="N39" i="14"/>
  <c r="T37" i="5" s="1"/>
  <c r="B159" i="3" s="1"/>
  <c r="H159" i="3" s="1"/>
  <c r="M39" i="14"/>
  <c r="S37" i="5" s="1"/>
  <c r="A159" i="3" s="1"/>
  <c r="O38" i="14"/>
  <c r="N38" i="14"/>
  <c r="M38" i="14"/>
  <c r="S36" i="5" s="1"/>
  <c r="A158" i="3" s="1"/>
  <c r="O37" i="14"/>
  <c r="N37" i="14"/>
  <c r="M37" i="14"/>
  <c r="S35" i="5" s="1"/>
  <c r="A157" i="3" s="1"/>
  <c r="O36" i="14"/>
  <c r="Q36" i="14" s="1"/>
  <c r="W34" i="5" s="1"/>
  <c r="N36" i="14"/>
  <c r="S36" i="14" s="1"/>
  <c r="Y34" i="5" s="1"/>
  <c r="M36" i="14"/>
  <c r="S34" i="5" s="1"/>
  <c r="A156" i="3" s="1"/>
  <c r="O35" i="14"/>
  <c r="N35" i="14"/>
  <c r="T33" i="5" s="1"/>
  <c r="B155" i="3" s="1"/>
  <c r="H155" i="3" s="1"/>
  <c r="M35" i="14"/>
  <c r="S33" i="5" s="1"/>
  <c r="A155" i="3" s="1"/>
  <c r="O34" i="14"/>
  <c r="N34" i="14"/>
  <c r="M34" i="14"/>
  <c r="S32" i="5" s="1"/>
  <c r="A154" i="3" s="1"/>
  <c r="O33" i="14"/>
  <c r="N33" i="14"/>
  <c r="M33" i="14"/>
  <c r="S31" i="5" s="1"/>
  <c r="A153" i="3" s="1"/>
  <c r="O32" i="14"/>
  <c r="Q32" i="14" s="1"/>
  <c r="W30" i="5" s="1"/>
  <c r="N32" i="14"/>
  <c r="M32" i="14"/>
  <c r="S30" i="5" s="1"/>
  <c r="A152" i="3" s="1"/>
  <c r="O31" i="14"/>
  <c r="N31" i="14"/>
  <c r="T29" i="5" s="1"/>
  <c r="B151" i="3" s="1"/>
  <c r="H151" i="3" s="1"/>
  <c r="M31" i="14"/>
  <c r="S29" i="5" s="1"/>
  <c r="A151" i="3" s="1"/>
  <c r="O30" i="14"/>
  <c r="N30" i="14"/>
  <c r="M30" i="14"/>
  <c r="S28" i="5" s="1"/>
  <c r="A150" i="3" s="1"/>
  <c r="O29" i="14"/>
  <c r="N29" i="14"/>
  <c r="M29" i="14"/>
  <c r="S27" i="5" s="1"/>
  <c r="A149" i="3" s="1"/>
  <c r="O28" i="14"/>
  <c r="Q28" i="14" s="1"/>
  <c r="W26" i="5" s="1"/>
  <c r="N28" i="14"/>
  <c r="M28" i="14"/>
  <c r="S26" i="5" s="1"/>
  <c r="A148" i="3" s="1"/>
  <c r="O27" i="14"/>
  <c r="N27" i="14"/>
  <c r="S27" i="14" s="1"/>
  <c r="Y25" i="5" s="1"/>
  <c r="M27" i="14"/>
  <c r="S25" i="5" s="1"/>
  <c r="A147" i="3" s="1"/>
  <c r="O26" i="14"/>
  <c r="N26" i="14"/>
  <c r="M26" i="14"/>
  <c r="S24" i="5" s="1"/>
  <c r="A146" i="3" s="1"/>
  <c r="O25" i="14"/>
  <c r="N25" i="14"/>
  <c r="M25" i="14"/>
  <c r="S23" i="5" s="1"/>
  <c r="A145" i="3" s="1"/>
  <c r="Q24" i="14"/>
  <c r="W22" i="5" s="1"/>
  <c r="O24" i="14"/>
  <c r="U22" i="5" s="1"/>
  <c r="C144" i="3" s="1"/>
  <c r="F144" i="3" s="1"/>
  <c r="N24" i="14"/>
  <c r="M24" i="14"/>
  <c r="S22" i="5" s="1"/>
  <c r="A144" i="3" s="1"/>
  <c r="O23" i="14"/>
  <c r="N23" i="14"/>
  <c r="S23" i="14" s="1"/>
  <c r="Y21" i="5" s="1"/>
  <c r="M23" i="14"/>
  <c r="S21" i="5" s="1"/>
  <c r="A143" i="3" s="1"/>
  <c r="O22" i="14"/>
  <c r="N22" i="14"/>
  <c r="M22" i="14"/>
  <c r="S20" i="5" s="1"/>
  <c r="A142" i="3" s="1"/>
  <c r="O21" i="14"/>
  <c r="U19" i="5" s="1"/>
  <c r="C141" i="3" s="1"/>
  <c r="F141" i="3" s="1"/>
  <c r="M21" i="14"/>
  <c r="S19" i="5" s="1"/>
  <c r="A141" i="3" s="1"/>
  <c r="M20" i="14"/>
  <c r="S18" i="5" s="1"/>
  <c r="A140" i="3" s="1"/>
  <c r="E19" i="14"/>
  <c r="D19" i="14"/>
  <c r="M19" i="14" s="1"/>
  <c r="S17" i="5" s="1"/>
  <c r="A139" i="3" s="1"/>
  <c r="C19" i="14"/>
  <c r="B19" i="14"/>
  <c r="E18" i="14"/>
  <c r="D18" i="14"/>
  <c r="M18" i="14" s="1"/>
  <c r="S16" i="5" s="1"/>
  <c r="A138" i="3" s="1"/>
  <c r="C18" i="14"/>
  <c r="B18" i="14"/>
  <c r="E17" i="14"/>
  <c r="D17" i="14"/>
  <c r="M17" i="14" s="1"/>
  <c r="S15" i="5" s="1"/>
  <c r="A137" i="3" s="1"/>
  <c r="C17" i="14"/>
  <c r="B17" i="14"/>
  <c r="E16" i="14"/>
  <c r="D16" i="14"/>
  <c r="M16" i="14" s="1"/>
  <c r="S14" i="5" s="1"/>
  <c r="A136" i="3" s="1"/>
  <c r="C16" i="14"/>
  <c r="B16" i="14"/>
  <c r="E15" i="14"/>
  <c r="D15" i="14"/>
  <c r="M15" i="14" s="1"/>
  <c r="S13" i="5" s="1"/>
  <c r="A135" i="3" s="1"/>
  <c r="C15" i="14"/>
  <c r="B15" i="14"/>
  <c r="E14" i="14"/>
  <c r="D14" i="14"/>
  <c r="M14" i="14" s="1"/>
  <c r="S12" i="5" s="1"/>
  <c r="A134" i="3" s="1"/>
  <c r="C14" i="14"/>
  <c r="B14" i="14"/>
  <c r="E13" i="14"/>
  <c r="D13" i="14"/>
  <c r="M13" i="14" s="1"/>
  <c r="S11" i="5" s="1"/>
  <c r="A133" i="3" s="1"/>
  <c r="C13" i="14"/>
  <c r="B13" i="14"/>
  <c r="N12" i="14"/>
  <c r="E12" i="14"/>
  <c r="D12" i="14"/>
  <c r="M12" i="14" s="1"/>
  <c r="S10" i="5" s="1"/>
  <c r="A132" i="3" s="1"/>
  <c r="C12" i="14"/>
  <c r="B12" i="14"/>
  <c r="E11" i="14"/>
  <c r="D11" i="14"/>
  <c r="M11" i="14" s="1"/>
  <c r="S9" i="5" s="1"/>
  <c r="A131" i="3" s="1"/>
  <c r="C11" i="14"/>
  <c r="B11" i="14"/>
  <c r="E10" i="14"/>
  <c r="D10" i="14"/>
  <c r="M10" i="14" s="1"/>
  <c r="S8" i="5" s="1"/>
  <c r="A130" i="3" s="1"/>
  <c r="C10" i="14"/>
  <c r="B10" i="14"/>
  <c r="E9" i="14"/>
  <c r="D9" i="14"/>
  <c r="M9" i="14" s="1"/>
  <c r="S7" i="5" s="1"/>
  <c r="A129" i="3" s="1"/>
  <c r="C9" i="14"/>
  <c r="B9" i="14"/>
  <c r="E8" i="14"/>
  <c r="D8" i="14"/>
  <c r="M8" i="14" s="1"/>
  <c r="S6" i="5" s="1"/>
  <c r="A128" i="3" s="1"/>
  <c r="C8" i="14"/>
  <c r="B8" i="14"/>
  <c r="E7" i="14"/>
  <c r="D7" i="14"/>
  <c r="M7" i="14" s="1"/>
  <c r="S5" i="5" s="1"/>
  <c r="A127" i="3" s="1"/>
  <c r="C7" i="14"/>
  <c r="B7" i="14"/>
  <c r="O6" i="14"/>
  <c r="U4" i="5" s="1"/>
  <c r="C126" i="3" s="1"/>
  <c r="F126" i="3" s="1"/>
  <c r="E6" i="14"/>
  <c r="D6" i="14"/>
  <c r="M6" i="14" s="1"/>
  <c r="S4" i="5" s="1"/>
  <c r="A126" i="3" s="1"/>
  <c r="C6" i="14"/>
  <c r="B6" i="14"/>
  <c r="E5" i="14"/>
  <c r="D5" i="14"/>
  <c r="M5" i="14" s="1"/>
  <c r="S3" i="5" s="1"/>
  <c r="A125" i="3" s="1"/>
  <c r="C5" i="14"/>
  <c r="B5" i="14"/>
  <c r="P45" i="5"/>
  <c r="N45" i="5"/>
  <c r="K45" i="5"/>
  <c r="B107" i="3" s="1"/>
  <c r="H107" i="3" s="1"/>
  <c r="J45" i="5"/>
  <c r="A107" i="3" s="1"/>
  <c r="N44" i="5"/>
  <c r="P44" i="5"/>
  <c r="J44" i="5"/>
  <c r="A106" i="3" s="1"/>
  <c r="O43" i="5"/>
  <c r="P43" i="5"/>
  <c r="J43" i="5"/>
  <c r="A105" i="3" s="1"/>
  <c r="N42" i="5"/>
  <c r="P42" i="5"/>
  <c r="J42" i="5"/>
  <c r="A104" i="3" s="1"/>
  <c r="N41" i="5"/>
  <c r="K41" i="5"/>
  <c r="B103" i="3" s="1"/>
  <c r="H103" i="3" s="1"/>
  <c r="J41" i="5"/>
  <c r="A103" i="3" s="1"/>
  <c r="O42" i="13"/>
  <c r="L40" i="5" s="1"/>
  <c r="C102" i="3" s="1"/>
  <c r="F102" i="3" s="1"/>
  <c r="N42" i="13"/>
  <c r="S42" i="13" s="1"/>
  <c r="P40" i="5" s="1"/>
  <c r="M42" i="13"/>
  <c r="J40" i="5" s="1"/>
  <c r="A102" i="3" s="1"/>
  <c r="O41" i="13"/>
  <c r="P41" i="13" s="1"/>
  <c r="R41" i="13" s="1"/>
  <c r="O39" i="5" s="1"/>
  <c r="N41" i="13"/>
  <c r="K39" i="5" s="1"/>
  <c r="B101" i="3" s="1"/>
  <c r="H101" i="3" s="1"/>
  <c r="M41" i="13"/>
  <c r="J39" i="5" s="1"/>
  <c r="A101" i="3" s="1"/>
  <c r="O40" i="13"/>
  <c r="Q40" i="13" s="1"/>
  <c r="N38" i="5" s="1"/>
  <c r="N40" i="13"/>
  <c r="S40" i="13" s="1"/>
  <c r="P38" i="5" s="1"/>
  <c r="M40" i="13"/>
  <c r="J38" i="5" s="1"/>
  <c r="A100" i="3" s="1"/>
  <c r="O39" i="13"/>
  <c r="Q39" i="13" s="1"/>
  <c r="N37" i="5" s="1"/>
  <c r="N39" i="13"/>
  <c r="K37" i="5" s="1"/>
  <c r="B99" i="3" s="1"/>
  <c r="H99" i="3" s="1"/>
  <c r="M39" i="13"/>
  <c r="J37" i="5" s="1"/>
  <c r="A99" i="3" s="1"/>
  <c r="Q38" i="13"/>
  <c r="N36" i="5" s="1"/>
  <c r="O38" i="13"/>
  <c r="L36" i="5" s="1"/>
  <c r="C98" i="3" s="1"/>
  <c r="F98" i="3" s="1"/>
  <c r="N38" i="13"/>
  <c r="S38" i="13" s="1"/>
  <c r="P36" i="5" s="1"/>
  <c r="M38" i="13"/>
  <c r="J36" i="5" s="1"/>
  <c r="A98" i="3" s="1"/>
  <c r="Q37" i="13"/>
  <c r="N35" i="5" s="1"/>
  <c r="O37" i="13"/>
  <c r="P37" i="13" s="1"/>
  <c r="R37" i="13" s="1"/>
  <c r="O35" i="5" s="1"/>
  <c r="N37" i="13"/>
  <c r="K35" i="5" s="1"/>
  <c r="B97" i="3" s="1"/>
  <c r="H97" i="3" s="1"/>
  <c r="M37" i="13"/>
  <c r="J35" i="5" s="1"/>
  <c r="A97" i="3" s="1"/>
  <c r="P36" i="13"/>
  <c r="R36" i="13" s="1"/>
  <c r="O34" i="5" s="1"/>
  <c r="O36" i="13"/>
  <c r="Q36" i="13" s="1"/>
  <c r="N34" i="5" s="1"/>
  <c r="N36" i="13"/>
  <c r="S36" i="13" s="1"/>
  <c r="P34" i="5" s="1"/>
  <c r="M36" i="13"/>
  <c r="J34" i="5" s="1"/>
  <c r="A96" i="3" s="1"/>
  <c r="O35" i="13"/>
  <c r="Q35" i="13" s="1"/>
  <c r="N33" i="5" s="1"/>
  <c r="N35" i="13"/>
  <c r="K33" i="5" s="1"/>
  <c r="B95" i="3" s="1"/>
  <c r="H95" i="3" s="1"/>
  <c r="M35" i="13"/>
  <c r="J33" i="5" s="1"/>
  <c r="A95" i="3" s="1"/>
  <c r="O34" i="13"/>
  <c r="Q34" i="13" s="1"/>
  <c r="N32" i="5" s="1"/>
  <c r="N34" i="13"/>
  <c r="S34" i="13" s="1"/>
  <c r="P32" i="5" s="1"/>
  <c r="M34" i="13"/>
  <c r="J32" i="5" s="1"/>
  <c r="A94" i="3" s="1"/>
  <c r="S33" i="13"/>
  <c r="P31" i="5" s="1"/>
  <c r="O33" i="13"/>
  <c r="P33" i="13" s="1"/>
  <c r="R33" i="13" s="1"/>
  <c r="O31" i="5" s="1"/>
  <c r="N33" i="13"/>
  <c r="K31" i="5" s="1"/>
  <c r="B93" i="3" s="1"/>
  <c r="H93" i="3" s="1"/>
  <c r="M33" i="13"/>
  <c r="J31" i="5" s="1"/>
  <c r="A93" i="3" s="1"/>
  <c r="O32" i="13"/>
  <c r="Q32" i="13" s="1"/>
  <c r="N30" i="5" s="1"/>
  <c r="N32" i="13"/>
  <c r="S32" i="13" s="1"/>
  <c r="P30" i="5" s="1"/>
  <c r="M32" i="13"/>
  <c r="J30" i="5" s="1"/>
  <c r="A92" i="3" s="1"/>
  <c r="O31" i="13"/>
  <c r="Q31" i="13" s="1"/>
  <c r="N29" i="5" s="1"/>
  <c r="N31" i="13"/>
  <c r="K29" i="5" s="1"/>
  <c r="B91" i="3" s="1"/>
  <c r="H91" i="3" s="1"/>
  <c r="M31" i="13"/>
  <c r="J29" i="5" s="1"/>
  <c r="A91" i="3" s="1"/>
  <c r="O30" i="13"/>
  <c r="P30" i="13" s="1"/>
  <c r="N30" i="13"/>
  <c r="S30" i="13" s="1"/>
  <c r="P28" i="5" s="1"/>
  <c r="M30" i="13"/>
  <c r="J28" i="5" s="1"/>
  <c r="A90" i="3" s="1"/>
  <c r="O29" i="13"/>
  <c r="P29" i="13" s="1"/>
  <c r="R29" i="13" s="1"/>
  <c r="O27" i="5" s="1"/>
  <c r="N29" i="13"/>
  <c r="S29" i="13" s="1"/>
  <c r="P27" i="5" s="1"/>
  <c r="M29" i="13"/>
  <c r="J27" i="5" s="1"/>
  <c r="A89" i="3" s="1"/>
  <c r="O28" i="13"/>
  <c r="Q28" i="13" s="1"/>
  <c r="N26" i="5" s="1"/>
  <c r="N28" i="13"/>
  <c r="S28" i="13" s="1"/>
  <c r="P26" i="5" s="1"/>
  <c r="M28" i="13"/>
  <c r="J26" i="5" s="1"/>
  <c r="A88" i="3" s="1"/>
  <c r="O27" i="13"/>
  <c r="Q27" i="13" s="1"/>
  <c r="N25" i="5" s="1"/>
  <c r="N27" i="13"/>
  <c r="K25" i="5" s="1"/>
  <c r="B87" i="3" s="1"/>
  <c r="H87" i="3" s="1"/>
  <c r="M27" i="13"/>
  <c r="J25" i="5" s="1"/>
  <c r="A87" i="3" s="1"/>
  <c r="O26" i="13"/>
  <c r="P26" i="13" s="1"/>
  <c r="N26" i="13"/>
  <c r="S26" i="13" s="1"/>
  <c r="P24" i="5" s="1"/>
  <c r="M26" i="13"/>
  <c r="J24" i="5" s="1"/>
  <c r="A86" i="3" s="1"/>
  <c r="O25" i="13"/>
  <c r="P25" i="13" s="1"/>
  <c r="R25" i="13" s="1"/>
  <c r="O23" i="5" s="1"/>
  <c r="N25" i="13"/>
  <c r="S25" i="13" s="1"/>
  <c r="P23" i="5" s="1"/>
  <c r="M25" i="13"/>
  <c r="J23" i="5" s="1"/>
  <c r="A85" i="3" s="1"/>
  <c r="O24" i="13"/>
  <c r="Q24" i="13" s="1"/>
  <c r="N22" i="5" s="1"/>
  <c r="N24" i="13"/>
  <c r="S24" i="13" s="1"/>
  <c r="P22" i="5" s="1"/>
  <c r="M24" i="13"/>
  <c r="J22" i="5" s="1"/>
  <c r="A84" i="3" s="1"/>
  <c r="O23" i="13"/>
  <c r="Q23" i="13" s="1"/>
  <c r="N21" i="5" s="1"/>
  <c r="N23" i="13"/>
  <c r="K21" i="5" s="1"/>
  <c r="B83" i="3" s="1"/>
  <c r="H83" i="3" s="1"/>
  <c r="M23" i="13"/>
  <c r="J21" i="5" s="1"/>
  <c r="A83" i="3" s="1"/>
  <c r="O22" i="13"/>
  <c r="L20" i="5" s="1"/>
  <c r="C82" i="3" s="1"/>
  <c r="F82" i="3" s="1"/>
  <c r="N22" i="13"/>
  <c r="S22" i="13" s="1"/>
  <c r="P20" i="5" s="1"/>
  <c r="M22" i="13"/>
  <c r="J20" i="5" s="1"/>
  <c r="A82" i="3" s="1"/>
  <c r="M21" i="13"/>
  <c r="J19" i="5" s="1"/>
  <c r="A81" i="3" s="1"/>
  <c r="M20" i="13"/>
  <c r="J18" i="5" s="1"/>
  <c r="A80" i="3" s="1"/>
  <c r="M19" i="13"/>
  <c r="J17" i="5" s="1"/>
  <c r="A79" i="3" s="1"/>
  <c r="E18" i="13"/>
  <c r="D18" i="13"/>
  <c r="M18" i="13" s="1"/>
  <c r="J16" i="5" s="1"/>
  <c r="A78" i="3" s="1"/>
  <c r="C18" i="13"/>
  <c r="B18" i="13"/>
  <c r="E17" i="13"/>
  <c r="D17" i="13"/>
  <c r="M17" i="13" s="1"/>
  <c r="J15" i="5" s="1"/>
  <c r="A77" i="3" s="1"/>
  <c r="C17" i="13"/>
  <c r="B17" i="13"/>
  <c r="E16" i="13"/>
  <c r="D16" i="13"/>
  <c r="M16" i="13" s="1"/>
  <c r="J14" i="5" s="1"/>
  <c r="A76" i="3" s="1"/>
  <c r="C16" i="13"/>
  <c r="B16" i="13"/>
  <c r="E15" i="13"/>
  <c r="D15" i="13"/>
  <c r="M15" i="13" s="1"/>
  <c r="J13" i="5" s="1"/>
  <c r="A75" i="3" s="1"/>
  <c r="C15" i="13"/>
  <c r="B15" i="13"/>
  <c r="E14" i="13"/>
  <c r="D14" i="13"/>
  <c r="M14" i="13" s="1"/>
  <c r="J12" i="5" s="1"/>
  <c r="A74" i="3" s="1"/>
  <c r="C14" i="13"/>
  <c r="B14" i="13"/>
  <c r="E13" i="13"/>
  <c r="D13" i="13"/>
  <c r="M13" i="13" s="1"/>
  <c r="J11" i="5" s="1"/>
  <c r="A73" i="3" s="1"/>
  <c r="C13" i="13"/>
  <c r="B13" i="13"/>
  <c r="N12" i="13"/>
  <c r="E12" i="13"/>
  <c r="D12" i="13"/>
  <c r="M12" i="13" s="1"/>
  <c r="J10" i="5" s="1"/>
  <c r="A72" i="3" s="1"/>
  <c r="C12" i="13"/>
  <c r="B12" i="13"/>
  <c r="E11" i="13"/>
  <c r="D11" i="13"/>
  <c r="M11" i="13" s="1"/>
  <c r="J9" i="5" s="1"/>
  <c r="A71" i="3" s="1"/>
  <c r="C11" i="13"/>
  <c r="B11" i="13"/>
  <c r="E10" i="13"/>
  <c r="D10" i="13"/>
  <c r="M10" i="13" s="1"/>
  <c r="J8" i="5" s="1"/>
  <c r="A70" i="3" s="1"/>
  <c r="C10" i="13"/>
  <c r="B10" i="13"/>
  <c r="E9" i="13"/>
  <c r="D9" i="13"/>
  <c r="M9" i="13" s="1"/>
  <c r="J7" i="5" s="1"/>
  <c r="A69" i="3" s="1"/>
  <c r="C9" i="13"/>
  <c r="B9" i="13"/>
  <c r="E8" i="13"/>
  <c r="D8" i="13"/>
  <c r="M8" i="13" s="1"/>
  <c r="J6" i="5" s="1"/>
  <c r="A68" i="3" s="1"/>
  <c r="C8" i="13"/>
  <c r="B8" i="13"/>
  <c r="E7" i="13"/>
  <c r="D7" i="13"/>
  <c r="M7" i="13" s="1"/>
  <c r="J5" i="5" s="1"/>
  <c r="A67" i="3" s="1"/>
  <c r="C7" i="13"/>
  <c r="B7" i="13"/>
  <c r="E6" i="13"/>
  <c r="D6" i="13"/>
  <c r="M6" i="13" s="1"/>
  <c r="J4" i="5" s="1"/>
  <c r="A66" i="3" s="1"/>
  <c r="C6" i="13"/>
  <c r="B6" i="13"/>
  <c r="E5" i="13"/>
  <c r="D5" i="13"/>
  <c r="M5" i="13" s="1"/>
  <c r="J3" i="5" s="1"/>
  <c r="A65" i="3" s="1"/>
  <c r="C5" i="13"/>
  <c r="B5" i="13"/>
  <c r="B6" i="6"/>
  <c r="C6" i="6"/>
  <c r="D6" i="6"/>
  <c r="E6" i="6"/>
  <c r="H6" i="6"/>
  <c r="I6" i="6"/>
  <c r="B7" i="6"/>
  <c r="C7" i="6"/>
  <c r="D7" i="6"/>
  <c r="E7" i="6"/>
  <c r="H7" i="6"/>
  <c r="I7" i="6"/>
  <c r="B8" i="6"/>
  <c r="C8" i="6"/>
  <c r="D8" i="6"/>
  <c r="E8" i="6"/>
  <c r="H8" i="6"/>
  <c r="I8" i="6"/>
  <c r="B9" i="6"/>
  <c r="C9" i="6"/>
  <c r="D9" i="6"/>
  <c r="E9" i="6"/>
  <c r="H9" i="6"/>
  <c r="I9" i="6"/>
  <c r="B10" i="6"/>
  <c r="C10" i="6"/>
  <c r="D10" i="6"/>
  <c r="E10" i="6"/>
  <c r="H10" i="6"/>
  <c r="I10" i="6"/>
  <c r="B11" i="6"/>
  <c r="C11" i="6"/>
  <c r="D11" i="6"/>
  <c r="E11" i="6"/>
  <c r="H11" i="6"/>
  <c r="I11" i="6"/>
  <c r="B12" i="6"/>
  <c r="C12" i="6"/>
  <c r="D12" i="6"/>
  <c r="E12" i="6"/>
  <c r="H12" i="6"/>
  <c r="I12" i="6"/>
  <c r="B13" i="6"/>
  <c r="C13" i="6"/>
  <c r="D13" i="6"/>
  <c r="E13" i="6"/>
  <c r="H13" i="6"/>
  <c r="I13" i="6"/>
  <c r="B14" i="6"/>
  <c r="C14" i="6"/>
  <c r="D14" i="6"/>
  <c r="E14" i="6"/>
  <c r="H14" i="6"/>
  <c r="I14" i="6"/>
  <c r="B15" i="6"/>
  <c r="C15" i="6"/>
  <c r="D15" i="6"/>
  <c r="E15" i="6"/>
  <c r="H15" i="6"/>
  <c r="I15" i="6"/>
  <c r="B16" i="6"/>
  <c r="C16" i="6"/>
  <c r="D16" i="6"/>
  <c r="E16" i="6"/>
  <c r="H16" i="6"/>
  <c r="I16" i="6"/>
  <c r="B17" i="6"/>
  <c r="C17" i="6"/>
  <c r="D17" i="6"/>
  <c r="E17" i="6"/>
  <c r="H17" i="6"/>
  <c r="I17" i="6"/>
  <c r="I5" i="6"/>
  <c r="H5" i="6"/>
  <c r="E5" i="6"/>
  <c r="D5" i="6"/>
  <c r="C5" i="6"/>
  <c r="B5" i="6"/>
  <c r="P34" i="13" l="1"/>
  <c r="R34" i="13" s="1"/>
  <c r="O32" i="5" s="1"/>
  <c r="P40" i="16"/>
  <c r="R40" i="16" s="1"/>
  <c r="AN38" i="5" s="1"/>
  <c r="P45" i="16"/>
  <c r="AL43" i="5" s="1"/>
  <c r="D292" i="3" s="1"/>
  <c r="G292" i="3" s="1"/>
  <c r="Q44" i="17"/>
  <c r="AU42" i="5" s="1"/>
  <c r="S23" i="18"/>
  <c r="BE21" i="5" s="1"/>
  <c r="Q45" i="18"/>
  <c r="BC43" i="5" s="1"/>
  <c r="S39" i="14"/>
  <c r="Y37" i="5" s="1"/>
  <c r="P25" i="16"/>
  <c r="AL23" i="5" s="1"/>
  <c r="D272" i="3" s="1"/>
  <c r="G272" i="3" s="1"/>
  <c r="Q45" i="16"/>
  <c r="AM43" i="5" s="1"/>
  <c r="AJ26" i="5"/>
  <c r="B275" i="3" s="1"/>
  <c r="H275" i="3" s="1"/>
  <c r="P22" i="13"/>
  <c r="R22" i="13" s="1"/>
  <c r="O20" i="5" s="1"/>
  <c r="Q26" i="13"/>
  <c r="N24" i="5" s="1"/>
  <c r="P24" i="14"/>
  <c r="S35" i="16"/>
  <c r="AO33" i="5" s="1"/>
  <c r="Q26" i="18"/>
  <c r="BC24" i="5" s="1"/>
  <c r="P40" i="18"/>
  <c r="R40" i="18" s="1"/>
  <c r="BD38" i="5" s="1"/>
  <c r="AL31" i="5"/>
  <c r="D280" i="3" s="1"/>
  <c r="G280" i="3" s="1"/>
  <c r="R33" i="16"/>
  <c r="AN31" i="5" s="1"/>
  <c r="S33" i="15"/>
  <c r="AG31" i="5" s="1"/>
  <c r="AB31" i="5"/>
  <c r="B214" i="3" s="1"/>
  <c r="H214" i="3" s="1"/>
  <c r="Q35" i="15"/>
  <c r="AE33" i="5" s="1"/>
  <c r="AC33" i="5"/>
  <c r="C216" i="3" s="1"/>
  <c r="F216" i="3" s="1"/>
  <c r="S41" i="15"/>
  <c r="AG39" i="5" s="1"/>
  <c r="AB39" i="5"/>
  <c r="B222" i="3" s="1"/>
  <c r="H222" i="3" s="1"/>
  <c r="AJ38" i="5"/>
  <c r="B287" i="3" s="1"/>
  <c r="H287" i="3" s="1"/>
  <c r="AR24" i="5"/>
  <c r="B334" i="3" s="1"/>
  <c r="H334" i="3" s="1"/>
  <c r="Q22" i="13"/>
  <c r="N20" i="5" s="1"/>
  <c r="P28" i="13"/>
  <c r="R28" i="13" s="1"/>
  <c r="O26" i="5" s="1"/>
  <c r="Q29" i="13"/>
  <c r="N27" i="5" s="1"/>
  <c r="Q30" i="13"/>
  <c r="N28" i="5" s="1"/>
  <c r="S31" i="13"/>
  <c r="P29" i="5" s="1"/>
  <c r="S41" i="13"/>
  <c r="P39" i="5" s="1"/>
  <c r="P42" i="13"/>
  <c r="R42" i="13" s="1"/>
  <c r="O40" i="5" s="1"/>
  <c r="S31" i="14"/>
  <c r="Y29" i="5" s="1"/>
  <c r="P32" i="14"/>
  <c r="S43" i="14"/>
  <c r="Y41" i="5" s="1"/>
  <c r="P44" i="14"/>
  <c r="S23" i="15"/>
  <c r="AG21" i="5" s="1"/>
  <c r="AB21" i="5"/>
  <c r="B204" i="3" s="1"/>
  <c r="H204" i="3" s="1"/>
  <c r="P24" i="15"/>
  <c r="AC22" i="5"/>
  <c r="C205" i="3" s="1"/>
  <c r="F205" i="3" s="1"/>
  <c r="P25" i="15"/>
  <c r="AC23" i="5"/>
  <c r="C206" i="3" s="1"/>
  <c r="F206" i="3" s="1"/>
  <c r="Q26" i="15"/>
  <c r="AE24" i="5" s="1"/>
  <c r="AC24" i="5"/>
  <c r="C207" i="3" s="1"/>
  <c r="F207" i="3" s="1"/>
  <c r="S31" i="15"/>
  <c r="AG29" i="5" s="1"/>
  <c r="AB29" i="5"/>
  <c r="B212" i="3" s="1"/>
  <c r="H212" i="3" s="1"/>
  <c r="P32" i="15"/>
  <c r="AC30" i="5"/>
  <c r="C213" i="3" s="1"/>
  <c r="F213" i="3" s="1"/>
  <c r="P33" i="15"/>
  <c r="AC31" i="5"/>
  <c r="C214" i="3" s="1"/>
  <c r="F214" i="3" s="1"/>
  <c r="Q34" i="15"/>
  <c r="AE32" i="5" s="1"/>
  <c r="AC32" i="5"/>
  <c r="C215" i="3" s="1"/>
  <c r="F215" i="3" s="1"/>
  <c r="S39" i="15"/>
  <c r="AG37" i="5" s="1"/>
  <c r="AB37" i="5"/>
  <c r="B220" i="3" s="1"/>
  <c r="H220" i="3" s="1"/>
  <c r="P40" i="15"/>
  <c r="AC38" i="5"/>
  <c r="C221" i="3" s="1"/>
  <c r="F221" i="3" s="1"/>
  <c r="P41" i="15"/>
  <c r="AC39" i="5"/>
  <c r="C222" i="3" s="1"/>
  <c r="F222" i="3" s="1"/>
  <c r="Q42" i="15"/>
  <c r="AE40" i="5" s="1"/>
  <c r="AC40" i="5"/>
  <c r="C223" i="3" s="1"/>
  <c r="F223" i="3" s="1"/>
  <c r="P24" i="16"/>
  <c r="R24" i="16" s="1"/>
  <c r="AN22" i="5" s="1"/>
  <c r="Q36" i="17"/>
  <c r="AU34" i="5" s="1"/>
  <c r="P22" i="18"/>
  <c r="S28" i="18"/>
  <c r="BE26" i="5" s="1"/>
  <c r="P29" i="18"/>
  <c r="R29" i="18" s="1"/>
  <c r="BD27" i="5" s="1"/>
  <c r="P32" i="18"/>
  <c r="R32" i="18" s="1"/>
  <c r="BD30" i="5" s="1"/>
  <c r="Q33" i="18"/>
  <c r="BC31" i="5" s="1"/>
  <c r="Q38" i="18"/>
  <c r="BC36" i="5" s="1"/>
  <c r="Q42" i="18"/>
  <c r="BC40" i="5" s="1"/>
  <c r="S20" i="15"/>
  <c r="AG18" i="5" s="1"/>
  <c r="AB18" i="5"/>
  <c r="B201" i="3" s="1"/>
  <c r="H201" i="3" s="1"/>
  <c r="U42" i="5"/>
  <c r="C164" i="3" s="1"/>
  <c r="F164" i="3" s="1"/>
  <c r="T21" i="5"/>
  <c r="B143" i="3" s="1"/>
  <c r="H143" i="3" s="1"/>
  <c r="AK23" i="5"/>
  <c r="C272" i="3" s="1"/>
  <c r="F272" i="3" s="1"/>
  <c r="AK27" i="5"/>
  <c r="C276" i="3" s="1"/>
  <c r="F276" i="3" s="1"/>
  <c r="AJ30" i="5"/>
  <c r="B279" i="3" s="1"/>
  <c r="H279" i="3" s="1"/>
  <c r="AJ42" i="5"/>
  <c r="B291" i="3" s="1"/>
  <c r="H291" i="3" s="1"/>
  <c r="AR28" i="5"/>
  <c r="B338" i="3" s="1"/>
  <c r="H338" i="3" s="1"/>
  <c r="S26" i="15"/>
  <c r="AG24" i="5" s="1"/>
  <c r="AB24" i="5"/>
  <c r="B207" i="3" s="1"/>
  <c r="H207" i="3" s="1"/>
  <c r="S34" i="15"/>
  <c r="AG32" i="5" s="1"/>
  <c r="AB32" i="5"/>
  <c r="B215" i="3" s="1"/>
  <c r="H215" i="3" s="1"/>
  <c r="Q43" i="15"/>
  <c r="AE41" i="5" s="1"/>
  <c r="AC41" i="5"/>
  <c r="C224" i="3" s="1"/>
  <c r="F224" i="3" s="1"/>
  <c r="Q42" i="13"/>
  <c r="N40" i="5" s="1"/>
  <c r="S22" i="15"/>
  <c r="AG20" i="5" s="1"/>
  <c r="AB20" i="5"/>
  <c r="B203" i="3" s="1"/>
  <c r="H203" i="3" s="1"/>
  <c r="Q23" i="15"/>
  <c r="AE21" i="5" s="1"/>
  <c r="AC21" i="5"/>
  <c r="C204" i="3" s="1"/>
  <c r="F204" i="3" s="1"/>
  <c r="S29" i="15"/>
  <c r="AG27" i="5" s="1"/>
  <c r="AB27" i="5"/>
  <c r="B210" i="3" s="1"/>
  <c r="H210" i="3" s="1"/>
  <c r="S30" i="15"/>
  <c r="AG28" i="5" s="1"/>
  <c r="AB28" i="5"/>
  <c r="B211" i="3" s="1"/>
  <c r="H211" i="3" s="1"/>
  <c r="Q31" i="15"/>
  <c r="AE29" i="5" s="1"/>
  <c r="AC29" i="5"/>
  <c r="C212" i="3" s="1"/>
  <c r="F212" i="3" s="1"/>
  <c r="S37" i="15"/>
  <c r="AG35" i="5" s="1"/>
  <c r="AB35" i="5"/>
  <c r="B218" i="3" s="1"/>
  <c r="H218" i="3" s="1"/>
  <c r="S38" i="15"/>
  <c r="AG36" i="5" s="1"/>
  <c r="AB36" i="5"/>
  <c r="B219" i="3" s="1"/>
  <c r="H219" i="3" s="1"/>
  <c r="Q39" i="15"/>
  <c r="AE37" i="5" s="1"/>
  <c r="AC37" i="5"/>
  <c r="C220" i="3" s="1"/>
  <c r="F220" i="3" s="1"/>
  <c r="S45" i="15"/>
  <c r="AG43" i="5" s="1"/>
  <c r="AB43" i="5"/>
  <c r="B226" i="3" s="1"/>
  <c r="H226" i="3" s="1"/>
  <c r="S46" i="15"/>
  <c r="AG44" i="5" s="1"/>
  <c r="AB44" i="5"/>
  <c r="B227" i="3" s="1"/>
  <c r="H227" i="3" s="1"/>
  <c r="Q24" i="16"/>
  <c r="AM22" i="5" s="1"/>
  <c r="Q22" i="18"/>
  <c r="BC20" i="5" s="1"/>
  <c r="Q29" i="18"/>
  <c r="BC27" i="5" s="1"/>
  <c r="R38" i="18"/>
  <c r="BD36" i="5" s="1"/>
  <c r="S39" i="18"/>
  <c r="BE37" i="5" s="1"/>
  <c r="S19" i="15"/>
  <c r="AG17" i="5" s="1"/>
  <c r="AB17" i="5"/>
  <c r="B200" i="3" s="1"/>
  <c r="H200" i="3" s="1"/>
  <c r="AK31" i="5"/>
  <c r="C280" i="3" s="1"/>
  <c r="F280" i="3" s="1"/>
  <c r="AK39" i="5"/>
  <c r="C288" i="3" s="1"/>
  <c r="F288" i="3" s="1"/>
  <c r="S25" i="15"/>
  <c r="AG23" i="5" s="1"/>
  <c r="AB23" i="5"/>
  <c r="B206" i="3" s="1"/>
  <c r="H206" i="3" s="1"/>
  <c r="Q27" i="15"/>
  <c r="AE25" i="5" s="1"/>
  <c r="AC25" i="5"/>
  <c r="C208" i="3" s="1"/>
  <c r="F208" i="3" s="1"/>
  <c r="S42" i="15"/>
  <c r="AG40" i="5" s="1"/>
  <c r="AB40" i="5"/>
  <c r="B223" i="3" s="1"/>
  <c r="H223" i="3" s="1"/>
  <c r="S21" i="15"/>
  <c r="AG19" i="5" s="1"/>
  <c r="AB19" i="5"/>
  <c r="B202" i="3" s="1"/>
  <c r="H202" i="3" s="1"/>
  <c r="P40" i="14"/>
  <c r="R40" i="14" s="1"/>
  <c r="X38" i="5" s="1"/>
  <c r="Q22" i="15"/>
  <c r="AE20" i="5" s="1"/>
  <c r="AC20" i="5"/>
  <c r="C203" i="3" s="1"/>
  <c r="F203" i="3" s="1"/>
  <c r="S27" i="15"/>
  <c r="AG25" i="5" s="1"/>
  <c r="AB25" i="5"/>
  <c r="B208" i="3" s="1"/>
  <c r="H208" i="3" s="1"/>
  <c r="P28" i="15"/>
  <c r="AC26" i="5"/>
  <c r="C209" i="3" s="1"/>
  <c r="F209" i="3" s="1"/>
  <c r="P29" i="15"/>
  <c r="AC27" i="5"/>
  <c r="C210" i="3" s="1"/>
  <c r="F210" i="3" s="1"/>
  <c r="Q30" i="15"/>
  <c r="AE28" i="5" s="1"/>
  <c r="AC28" i="5"/>
  <c r="C211" i="3" s="1"/>
  <c r="F211" i="3" s="1"/>
  <c r="S35" i="15"/>
  <c r="AG33" i="5" s="1"/>
  <c r="AB33" i="5"/>
  <c r="B216" i="3" s="1"/>
  <c r="H216" i="3" s="1"/>
  <c r="P36" i="15"/>
  <c r="AC34" i="5"/>
  <c r="C217" i="3" s="1"/>
  <c r="F217" i="3" s="1"/>
  <c r="P37" i="15"/>
  <c r="AC35" i="5"/>
  <c r="C218" i="3" s="1"/>
  <c r="F218" i="3" s="1"/>
  <c r="Q38" i="15"/>
  <c r="AE36" i="5" s="1"/>
  <c r="AC36" i="5"/>
  <c r="C219" i="3" s="1"/>
  <c r="F219" i="3" s="1"/>
  <c r="S43" i="15"/>
  <c r="AG41" i="5" s="1"/>
  <c r="AB41" i="5"/>
  <c r="B224" i="3" s="1"/>
  <c r="H224" i="3" s="1"/>
  <c r="P44" i="15"/>
  <c r="AC42" i="5"/>
  <c r="C225" i="3" s="1"/>
  <c r="F225" i="3" s="1"/>
  <c r="P45" i="15"/>
  <c r="AC43" i="5"/>
  <c r="C226" i="3" s="1"/>
  <c r="F226" i="3" s="1"/>
  <c r="Q46" i="15"/>
  <c r="AE44" i="5" s="1"/>
  <c r="AC44" i="5"/>
  <c r="C227" i="3" s="1"/>
  <c r="F227" i="3" s="1"/>
  <c r="S31" i="16"/>
  <c r="AO29" i="5" s="1"/>
  <c r="P32" i="16"/>
  <c r="R32" i="16" s="1"/>
  <c r="AN30" i="5" s="1"/>
  <c r="Q40" i="16"/>
  <c r="AM38" i="5" s="1"/>
  <c r="P41" i="16"/>
  <c r="R41" i="16" s="1"/>
  <c r="AN39" i="5" s="1"/>
  <c r="P24" i="18"/>
  <c r="R24" i="18" s="1"/>
  <c r="BD22" i="5" s="1"/>
  <c r="U30" i="5"/>
  <c r="C152" i="3" s="1"/>
  <c r="F152" i="3" s="1"/>
  <c r="AJ34" i="5"/>
  <c r="B283" i="3" s="1"/>
  <c r="H283" i="3" s="1"/>
  <c r="AR40" i="5"/>
  <c r="B350" i="3" s="1"/>
  <c r="H350" i="3" s="1"/>
  <c r="M28" i="5"/>
  <c r="D90" i="3" s="1"/>
  <c r="G90" i="3" s="1"/>
  <c r="R30" i="13"/>
  <c r="O28" i="5" s="1"/>
  <c r="P32" i="13"/>
  <c r="Q33" i="13"/>
  <c r="N31" i="5" s="1"/>
  <c r="S37" i="13"/>
  <c r="P35" i="5" s="1"/>
  <c r="P38" i="13"/>
  <c r="L43" i="5"/>
  <c r="C105" i="3" s="1"/>
  <c r="F105" i="3" s="1"/>
  <c r="K42" i="5"/>
  <c r="B104" i="3" s="1"/>
  <c r="H104" i="3" s="1"/>
  <c r="M40" i="5"/>
  <c r="D102" i="3" s="1"/>
  <c r="G102" i="3" s="1"/>
  <c r="L39" i="5"/>
  <c r="C101" i="3" s="1"/>
  <c r="F101" i="3" s="1"/>
  <c r="K38" i="5"/>
  <c r="B100" i="3" s="1"/>
  <c r="H100" i="3" s="1"/>
  <c r="L35" i="5"/>
  <c r="C97" i="3" s="1"/>
  <c r="F97" i="3" s="1"/>
  <c r="K34" i="5"/>
  <c r="B96" i="3" s="1"/>
  <c r="H96" i="3" s="1"/>
  <c r="M32" i="5"/>
  <c r="D94" i="3" s="1"/>
  <c r="G94" i="3" s="1"/>
  <c r="L31" i="5"/>
  <c r="C93" i="3" s="1"/>
  <c r="F93" i="3" s="1"/>
  <c r="K30" i="5"/>
  <c r="B92" i="3" s="1"/>
  <c r="H92" i="3" s="1"/>
  <c r="L27" i="5"/>
  <c r="C89" i="3" s="1"/>
  <c r="F89" i="3" s="1"/>
  <c r="K26" i="5"/>
  <c r="B88" i="3" s="1"/>
  <c r="H88" i="3" s="1"/>
  <c r="S27" i="13"/>
  <c r="P25" i="5" s="1"/>
  <c r="P41" i="5"/>
  <c r="N43" i="5"/>
  <c r="L44" i="5"/>
  <c r="C106" i="3" s="1"/>
  <c r="F106" i="3" s="1"/>
  <c r="K43" i="5"/>
  <c r="B105" i="3" s="1"/>
  <c r="H105" i="3" s="1"/>
  <c r="L32" i="5"/>
  <c r="C94" i="3" s="1"/>
  <c r="F94" i="3" s="1"/>
  <c r="L28" i="5"/>
  <c r="C90" i="3" s="1"/>
  <c r="F90" i="3" s="1"/>
  <c r="K27" i="5"/>
  <c r="B89" i="3" s="1"/>
  <c r="H89" i="3" s="1"/>
  <c r="L24" i="5"/>
  <c r="C86" i="3" s="1"/>
  <c r="F86" i="3" s="1"/>
  <c r="S39" i="13"/>
  <c r="P37" i="5" s="1"/>
  <c r="P40" i="13"/>
  <c r="Q41" i="13"/>
  <c r="N39" i="5" s="1"/>
  <c r="L45" i="5"/>
  <c r="C107" i="3" s="1"/>
  <c r="F107" i="3" s="1"/>
  <c r="K44" i="5"/>
  <c r="B106" i="3" s="1"/>
  <c r="H106" i="3" s="1"/>
  <c r="L41" i="5"/>
  <c r="C103" i="3" s="1"/>
  <c r="F103" i="3" s="1"/>
  <c r="K40" i="5"/>
  <c r="B102" i="3" s="1"/>
  <c r="H102" i="3" s="1"/>
  <c r="L37" i="5"/>
  <c r="C99" i="3" s="1"/>
  <c r="F99" i="3" s="1"/>
  <c r="K36" i="5"/>
  <c r="B98" i="3" s="1"/>
  <c r="H98" i="3" s="1"/>
  <c r="M34" i="5"/>
  <c r="D96" i="3" s="1"/>
  <c r="G96" i="3" s="1"/>
  <c r="L33" i="5"/>
  <c r="C95" i="3" s="1"/>
  <c r="F95" i="3" s="1"/>
  <c r="K32" i="5"/>
  <c r="B94" i="3" s="1"/>
  <c r="H94" i="3" s="1"/>
  <c r="L29" i="5"/>
  <c r="C91" i="3" s="1"/>
  <c r="F91" i="3" s="1"/>
  <c r="K28" i="5"/>
  <c r="B90" i="3" s="1"/>
  <c r="H90" i="3" s="1"/>
  <c r="M26" i="5"/>
  <c r="D88" i="3" s="1"/>
  <c r="G88" i="3" s="1"/>
  <c r="L25" i="5"/>
  <c r="C87" i="3" s="1"/>
  <c r="F87" i="3" s="1"/>
  <c r="L23" i="5"/>
  <c r="C85" i="3" s="1"/>
  <c r="F85" i="3" s="1"/>
  <c r="S35" i="13"/>
  <c r="P33" i="5" s="1"/>
  <c r="M43" i="5"/>
  <c r="D105" i="3" s="1"/>
  <c r="G105" i="3" s="1"/>
  <c r="L42" i="5"/>
  <c r="C104" i="3" s="1"/>
  <c r="F104" i="3" s="1"/>
  <c r="M39" i="5"/>
  <c r="D101" i="3" s="1"/>
  <c r="G101" i="3" s="1"/>
  <c r="L38" i="5"/>
  <c r="C100" i="3" s="1"/>
  <c r="F100" i="3" s="1"/>
  <c r="M35" i="5"/>
  <c r="D97" i="3" s="1"/>
  <c r="G97" i="3" s="1"/>
  <c r="L34" i="5"/>
  <c r="C96" i="3" s="1"/>
  <c r="F96" i="3" s="1"/>
  <c r="M31" i="5"/>
  <c r="D93" i="3" s="1"/>
  <c r="G93" i="3" s="1"/>
  <c r="L30" i="5"/>
  <c r="C92" i="3" s="1"/>
  <c r="F92" i="3" s="1"/>
  <c r="M27" i="5"/>
  <c r="D89" i="3" s="1"/>
  <c r="G89" i="3" s="1"/>
  <c r="L26" i="5"/>
  <c r="C88" i="3" s="1"/>
  <c r="F88" i="3" s="1"/>
  <c r="R26" i="13"/>
  <c r="O24" i="5" s="1"/>
  <c r="M24" i="5"/>
  <c r="D86" i="3" s="1"/>
  <c r="G86" i="3" s="1"/>
  <c r="M20" i="5"/>
  <c r="D82" i="3" s="1"/>
  <c r="G82" i="3" s="1"/>
  <c r="K23" i="5"/>
  <c r="B85" i="3" s="1"/>
  <c r="H85" i="3" s="1"/>
  <c r="S23" i="13"/>
  <c r="P21" i="5" s="1"/>
  <c r="P24" i="13"/>
  <c r="Q25" i="13"/>
  <c r="N23" i="5" s="1"/>
  <c r="K24" i="5"/>
  <c r="B86" i="3" s="1"/>
  <c r="H86" i="3" s="1"/>
  <c r="L21" i="5"/>
  <c r="C83" i="3" s="1"/>
  <c r="F83" i="3" s="1"/>
  <c r="K20" i="5"/>
  <c r="B82" i="3" s="1"/>
  <c r="H82" i="3" s="1"/>
  <c r="K22" i="5"/>
  <c r="B84" i="3" s="1"/>
  <c r="H84" i="3" s="1"/>
  <c r="M23" i="5"/>
  <c r="D85" i="3" s="1"/>
  <c r="G85" i="3" s="1"/>
  <c r="L22" i="5"/>
  <c r="C84" i="3" s="1"/>
  <c r="F84" i="3" s="1"/>
  <c r="S28" i="14"/>
  <c r="Y26" i="5" s="1"/>
  <c r="T26" i="5"/>
  <c r="B148" i="3" s="1"/>
  <c r="H148" i="3" s="1"/>
  <c r="S29" i="14"/>
  <c r="Y27" i="5" s="1"/>
  <c r="T27" i="5"/>
  <c r="B149" i="3" s="1"/>
  <c r="H149" i="3" s="1"/>
  <c r="R32" i="14"/>
  <c r="X30" i="5" s="1"/>
  <c r="V30" i="5"/>
  <c r="D152" i="3" s="1"/>
  <c r="G152" i="3" s="1"/>
  <c r="S24" i="14"/>
  <c r="Y22" i="5" s="1"/>
  <c r="T22" i="5"/>
  <c r="B144" i="3" s="1"/>
  <c r="H144" i="3" s="1"/>
  <c r="S26" i="14"/>
  <c r="Y24" i="5" s="1"/>
  <c r="T24" i="5"/>
  <c r="B146" i="3" s="1"/>
  <c r="H146" i="3" s="1"/>
  <c r="Q27" i="14"/>
  <c r="W25" i="5" s="1"/>
  <c r="U25" i="5"/>
  <c r="C147" i="3" s="1"/>
  <c r="F147" i="3" s="1"/>
  <c r="P29" i="14"/>
  <c r="U27" i="5"/>
  <c r="C149" i="3" s="1"/>
  <c r="F149" i="3" s="1"/>
  <c r="Q29" i="14"/>
  <c r="W27" i="5" s="1"/>
  <c r="S34" i="14"/>
  <c r="Y32" i="5" s="1"/>
  <c r="T32" i="5"/>
  <c r="B154" i="3" s="1"/>
  <c r="H154" i="3" s="1"/>
  <c r="Q35" i="14"/>
  <c r="W33" i="5" s="1"/>
  <c r="U33" i="5"/>
  <c r="C155" i="3" s="1"/>
  <c r="F155" i="3" s="1"/>
  <c r="P37" i="14"/>
  <c r="U35" i="5"/>
  <c r="C157" i="3" s="1"/>
  <c r="F157" i="3" s="1"/>
  <c r="Q37" i="14"/>
  <c r="W35" i="5" s="1"/>
  <c r="P45" i="14"/>
  <c r="U43" i="5"/>
  <c r="C165" i="3" s="1"/>
  <c r="F165" i="3" s="1"/>
  <c r="Q45" i="14"/>
  <c r="W43" i="5" s="1"/>
  <c r="U34" i="5"/>
  <c r="C156" i="3" s="1"/>
  <c r="F156" i="3" s="1"/>
  <c r="T25" i="5"/>
  <c r="B147" i="3" s="1"/>
  <c r="H147" i="3" s="1"/>
  <c r="Q46" i="14"/>
  <c r="W44" i="5" s="1"/>
  <c r="U44" i="5"/>
  <c r="C166" i="3" s="1"/>
  <c r="F166" i="3" s="1"/>
  <c r="S22" i="14"/>
  <c r="Y20" i="5" s="1"/>
  <c r="T20" i="5"/>
  <c r="B142" i="3" s="1"/>
  <c r="H142" i="3" s="1"/>
  <c r="Q23" i="14"/>
  <c r="W21" i="5" s="1"/>
  <c r="U21" i="5"/>
  <c r="C143" i="3" s="1"/>
  <c r="F143" i="3" s="1"/>
  <c r="S25" i="14"/>
  <c r="Y23" i="5" s="1"/>
  <c r="T23" i="5"/>
  <c r="B145" i="3" s="1"/>
  <c r="H145" i="3" s="1"/>
  <c r="Q26" i="14"/>
  <c r="W24" i="5" s="1"/>
  <c r="U24" i="5"/>
  <c r="C146" i="3" s="1"/>
  <c r="F146" i="3" s="1"/>
  <c r="P28" i="14"/>
  <c r="S32" i="14"/>
  <c r="Y30" i="5" s="1"/>
  <c r="T30" i="5"/>
  <c r="B152" i="3" s="1"/>
  <c r="H152" i="3" s="1"/>
  <c r="S33" i="14"/>
  <c r="Y31" i="5" s="1"/>
  <c r="T31" i="5"/>
  <c r="B153" i="3" s="1"/>
  <c r="H153" i="3" s="1"/>
  <c r="Q34" i="14"/>
  <c r="W32" i="5" s="1"/>
  <c r="U32" i="5"/>
  <c r="C154" i="3" s="1"/>
  <c r="F154" i="3" s="1"/>
  <c r="S35" i="14"/>
  <c r="Y33" i="5" s="1"/>
  <c r="P36" i="14"/>
  <c r="S41" i="14"/>
  <c r="Y39" i="5" s="1"/>
  <c r="T39" i="5"/>
  <c r="B161" i="3" s="1"/>
  <c r="H161" i="3" s="1"/>
  <c r="Q42" i="14"/>
  <c r="W40" i="5" s="1"/>
  <c r="U40" i="5"/>
  <c r="C162" i="3" s="1"/>
  <c r="F162" i="3" s="1"/>
  <c r="R44" i="14"/>
  <c r="X42" i="5" s="1"/>
  <c r="V42" i="5"/>
  <c r="D164" i="3" s="1"/>
  <c r="G164" i="3" s="1"/>
  <c r="U38" i="5"/>
  <c r="C160" i="3" s="1"/>
  <c r="F160" i="3" s="1"/>
  <c r="Q30" i="14"/>
  <c r="W28" i="5" s="1"/>
  <c r="U28" i="5"/>
  <c r="C150" i="3" s="1"/>
  <c r="F150" i="3" s="1"/>
  <c r="S37" i="14"/>
  <c r="Y35" i="5" s="1"/>
  <c r="T35" i="5"/>
  <c r="B157" i="3" s="1"/>
  <c r="H157" i="3" s="1"/>
  <c r="Q38" i="14"/>
  <c r="W36" i="5" s="1"/>
  <c r="U36" i="5"/>
  <c r="C158" i="3" s="1"/>
  <c r="F158" i="3" s="1"/>
  <c r="Q22" i="14"/>
  <c r="W20" i="5" s="1"/>
  <c r="U20" i="5"/>
  <c r="C142" i="3" s="1"/>
  <c r="F142" i="3" s="1"/>
  <c r="R24" i="14"/>
  <c r="X22" i="5" s="1"/>
  <c r="V22" i="5"/>
  <c r="D144" i="3" s="1"/>
  <c r="G144" i="3" s="1"/>
  <c r="P25" i="14"/>
  <c r="U23" i="5"/>
  <c r="C145" i="3" s="1"/>
  <c r="F145" i="3" s="1"/>
  <c r="Q25" i="14"/>
  <c r="W23" i="5" s="1"/>
  <c r="S30" i="14"/>
  <c r="Y28" i="5" s="1"/>
  <c r="T28" i="5"/>
  <c r="B150" i="3" s="1"/>
  <c r="H150" i="3" s="1"/>
  <c r="Q31" i="14"/>
  <c r="W29" i="5" s="1"/>
  <c r="U29" i="5"/>
  <c r="C151" i="3" s="1"/>
  <c r="F151" i="3" s="1"/>
  <c r="P33" i="14"/>
  <c r="U31" i="5"/>
  <c r="C153" i="3" s="1"/>
  <c r="F153" i="3" s="1"/>
  <c r="Q33" i="14"/>
  <c r="W31" i="5" s="1"/>
  <c r="S38" i="14"/>
  <c r="Y36" i="5" s="1"/>
  <c r="T36" i="5"/>
  <c r="B158" i="3" s="1"/>
  <c r="H158" i="3" s="1"/>
  <c r="Q39" i="14"/>
  <c r="W37" i="5" s="1"/>
  <c r="U37" i="5"/>
  <c r="C159" i="3" s="1"/>
  <c r="F159" i="3" s="1"/>
  <c r="P41" i="14"/>
  <c r="U39" i="5"/>
  <c r="C161" i="3" s="1"/>
  <c r="F161" i="3" s="1"/>
  <c r="Q41" i="14"/>
  <c r="W39" i="5" s="1"/>
  <c r="U26" i="5"/>
  <c r="C148" i="3" s="1"/>
  <c r="F148" i="3" s="1"/>
  <c r="T42" i="5"/>
  <c r="B164" i="3" s="1"/>
  <c r="H164" i="3" s="1"/>
  <c r="T38" i="5"/>
  <c r="B160" i="3" s="1"/>
  <c r="H160" i="3" s="1"/>
  <c r="T34" i="5"/>
  <c r="B156" i="3" s="1"/>
  <c r="H156" i="3" s="1"/>
  <c r="T43" i="5"/>
  <c r="B165" i="3" s="1"/>
  <c r="H165" i="3" s="1"/>
  <c r="U45" i="5"/>
  <c r="C167" i="3" s="1"/>
  <c r="F167" i="3" s="1"/>
  <c r="T44" i="5"/>
  <c r="B166" i="3" s="1"/>
  <c r="H166" i="3" s="1"/>
  <c r="U41" i="5"/>
  <c r="C163" i="3" s="1"/>
  <c r="F163" i="3" s="1"/>
  <c r="T40" i="5"/>
  <c r="B162" i="3" s="1"/>
  <c r="H162" i="3" s="1"/>
  <c r="S28" i="15"/>
  <c r="AG26" i="5" s="1"/>
  <c r="S36" i="15"/>
  <c r="AG34" i="5" s="1"/>
  <c r="S24" i="15"/>
  <c r="AG22" i="5" s="1"/>
  <c r="S32" i="15"/>
  <c r="AG30" i="5" s="1"/>
  <c r="S40" i="15"/>
  <c r="AG38" i="5" s="1"/>
  <c r="S44" i="15"/>
  <c r="AG42" i="5" s="1"/>
  <c r="S23" i="16"/>
  <c r="AO21" i="5" s="1"/>
  <c r="AJ21" i="5"/>
  <c r="B270" i="3" s="1"/>
  <c r="H270" i="3" s="1"/>
  <c r="Q28" i="16"/>
  <c r="AM26" i="5" s="1"/>
  <c r="AK26" i="5"/>
  <c r="C275" i="3" s="1"/>
  <c r="F275" i="3" s="1"/>
  <c r="P28" i="16"/>
  <c r="Q30" i="16"/>
  <c r="AM28" i="5" s="1"/>
  <c r="AK28" i="5"/>
  <c r="C277" i="3" s="1"/>
  <c r="F277" i="3" s="1"/>
  <c r="AJ22" i="5"/>
  <c r="B271" i="3" s="1"/>
  <c r="H271" i="3" s="1"/>
  <c r="S26" i="16"/>
  <c r="AO24" i="5" s="1"/>
  <c r="AJ24" i="5"/>
  <c r="B273" i="3" s="1"/>
  <c r="H273" i="3" s="1"/>
  <c r="P27" i="16"/>
  <c r="AK25" i="5"/>
  <c r="C274" i="3" s="1"/>
  <c r="F274" i="3" s="1"/>
  <c r="Q37" i="16"/>
  <c r="AM35" i="5" s="1"/>
  <c r="P37" i="16"/>
  <c r="AL39" i="5"/>
  <c r="D288" i="3" s="1"/>
  <c r="G288" i="3" s="1"/>
  <c r="S33" i="16"/>
  <c r="AO31" i="5" s="1"/>
  <c r="AJ31" i="5"/>
  <c r="B280" i="3" s="1"/>
  <c r="H280" i="3" s="1"/>
  <c r="S39" i="16"/>
  <c r="AO37" i="5" s="1"/>
  <c r="AJ37" i="5"/>
  <c r="B286" i="3" s="1"/>
  <c r="H286" i="3" s="1"/>
  <c r="Q44" i="16"/>
  <c r="AM42" i="5" s="1"/>
  <c r="AK42" i="5"/>
  <c r="C291" i="3" s="1"/>
  <c r="F291" i="3" s="1"/>
  <c r="P44" i="16"/>
  <c r="Q46" i="16"/>
  <c r="AM44" i="5" s="1"/>
  <c r="AK44" i="5"/>
  <c r="C293" i="3" s="1"/>
  <c r="F293" i="3" s="1"/>
  <c r="R25" i="16"/>
  <c r="AN23" i="5" s="1"/>
  <c r="S42" i="16"/>
  <c r="AO40" i="5" s="1"/>
  <c r="AJ40" i="5"/>
  <c r="B289" i="3" s="1"/>
  <c r="H289" i="3" s="1"/>
  <c r="Q43" i="16"/>
  <c r="AM41" i="5" s="1"/>
  <c r="AK41" i="5"/>
  <c r="C290" i="3" s="1"/>
  <c r="F290" i="3" s="1"/>
  <c r="S27" i="16"/>
  <c r="AO25" i="5" s="1"/>
  <c r="R29" i="16"/>
  <c r="AN27" i="5" s="1"/>
  <c r="Q32" i="16"/>
  <c r="AM30" i="5" s="1"/>
  <c r="S43" i="16"/>
  <c r="AO41" i="5" s="1"/>
  <c r="R45" i="16"/>
  <c r="AN43" i="5" s="1"/>
  <c r="AJ20" i="5"/>
  <c r="B269" i="3" s="1"/>
  <c r="H269" i="3" s="1"/>
  <c r="AK21" i="5"/>
  <c r="C270" i="3" s="1"/>
  <c r="F270" i="3" s="1"/>
  <c r="AL22" i="5"/>
  <c r="D271" i="3" s="1"/>
  <c r="G271" i="3" s="1"/>
  <c r="AJ28" i="5"/>
  <c r="B277" i="3" s="1"/>
  <c r="H277" i="3" s="1"/>
  <c r="AK29" i="5"/>
  <c r="C278" i="3" s="1"/>
  <c r="F278" i="3" s="1"/>
  <c r="AJ32" i="5"/>
  <c r="B281" i="3" s="1"/>
  <c r="H281" i="3" s="1"/>
  <c r="AK33" i="5"/>
  <c r="C282" i="3" s="1"/>
  <c r="F282" i="3" s="1"/>
  <c r="AL34" i="5"/>
  <c r="D283" i="3" s="1"/>
  <c r="G283" i="3" s="1"/>
  <c r="AJ36" i="5"/>
  <c r="B285" i="3" s="1"/>
  <c r="H285" i="3" s="1"/>
  <c r="AK37" i="5"/>
  <c r="C286" i="3" s="1"/>
  <c r="F286" i="3" s="1"/>
  <c r="AL38" i="5"/>
  <c r="D287" i="3" s="1"/>
  <c r="G287" i="3" s="1"/>
  <c r="AJ44" i="5"/>
  <c r="B293" i="3" s="1"/>
  <c r="H293" i="3" s="1"/>
  <c r="AK20" i="5"/>
  <c r="C269" i="3" s="1"/>
  <c r="F269" i="3" s="1"/>
  <c r="AJ23" i="5"/>
  <c r="B272" i="3" s="1"/>
  <c r="H272" i="3" s="1"/>
  <c r="AK24" i="5"/>
  <c r="C273" i="3" s="1"/>
  <c r="F273" i="3" s="1"/>
  <c r="AJ27" i="5"/>
  <c r="B276" i="3" s="1"/>
  <c r="H276" i="3" s="1"/>
  <c r="AK32" i="5"/>
  <c r="C281" i="3" s="1"/>
  <c r="F281" i="3" s="1"/>
  <c r="AL33" i="5"/>
  <c r="D282" i="3" s="1"/>
  <c r="G282" i="3" s="1"/>
  <c r="AJ35" i="5"/>
  <c r="B284" i="3" s="1"/>
  <c r="H284" i="3" s="1"/>
  <c r="AK36" i="5"/>
  <c r="C285" i="3" s="1"/>
  <c r="F285" i="3" s="1"/>
  <c r="AL37" i="5"/>
  <c r="D286" i="3" s="1"/>
  <c r="G286" i="3" s="1"/>
  <c r="AJ39" i="5"/>
  <c r="B288" i="3" s="1"/>
  <c r="H288" i="3" s="1"/>
  <c r="AK40" i="5"/>
  <c r="C289" i="3" s="1"/>
  <c r="F289" i="3" s="1"/>
  <c r="AJ43" i="5"/>
  <c r="B292" i="3" s="1"/>
  <c r="H292" i="3" s="1"/>
  <c r="P24" i="17"/>
  <c r="P32" i="17"/>
  <c r="Q24" i="17"/>
  <c r="AU22" i="5" s="1"/>
  <c r="Q32" i="17"/>
  <c r="AU30" i="5" s="1"/>
  <c r="Q40" i="17"/>
  <c r="AU38" i="5" s="1"/>
  <c r="AU46" i="5"/>
  <c r="AR20" i="5"/>
  <c r="B330" i="3" s="1"/>
  <c r="H330" i="3" s="1"/>
  <c r="AR36" i="5"/>
  <c r="B346" i="3" s="1"/>
  <c r="H346" i="3" s="1"/>
  <c r="P40" i="17"/>
  <c r="P28" i="17"/>
  <c r="P36" i="17"/>
  <c r="P44" i="17"/>
  <c r="AR32" i="5"/>
  <c r="B342" i="3" s="1"/>
  <c r="H342" i="3" s="1"/>
  <c r="S32" i="17"/>
  <c r="AW30" i="5" s="1"/>
  <c r="AR30" i="5"/>
  <c r="B340" i="3" s="1"/>
  <c r="H340" i="3" s="1"/>
  <c r="AR21" i="5"/>
  <c r="B331" i="3" s="1"/>
  <c r="H331" i="3" s="1"/>
  <c r="S23" i="17"/>
  <c r="AW21" i="5" s="1"/>
  <c r="AR29" i="5"/>
  <c r="B339" i="3" s="1"/>
  <c r="H339" i="3" s="1"/>
  <c r="S31" i="17"/>
  <c r="AW29" i="5" s="1"/>
  <c r="AR37" i="5"/>
  <c r="B347" i="3" s="1"/>
  <c r="H347" i="3" s="1"/>
  <c r="S39" i="17"/>
  <c r="AW37" i="5" s="1"/>
  <c r="AR45" i="5"/>
  <c r="B355" i="3" s="1"/>
  <c r="H355" i="3" s="1"/>
  <c r="AW45" i="5"/>
  <c r="S40" i="17"/>
  <c r="AW38" i="5" s="1"/>
  <c r="AR38" i="5"/>
  <c r="B348" i="3" s="1"/>
  <c r="H348" i="3" s="1"/>
  <c r="AW46" i="5"/>
  <c r="S28" i="17"/>
  <c r="AW26" i="5" s="1"/>
  <c r="AR26" i="5"/>
  <c r="B336" i="3" s="1"/>
  <c r="H336" i="3" s="1"/>
  <c r="S36" i="17"/>
  <c r="AW34" i="5" s="1"/>
  <c r="AR34" i="5"/>
  <c r="B344" i="3" s="1"/>
  <c r="H344" i="3" s="1"/>
  <c r="S44" i="17"/>
  <c r="AW42" i="5" s="1"/>
  <c r="AR42" i="5"/>
  <c r="B352" i="3" s="1"/>
  <c r="H352" i="3" s="1"/>
  <c r="S24" i="17"/>
  <c r="AW22" i="5" s="1"/>
  <c r="AR22" i="5"/>
  <c r="B332" i="3" s="1"/>
  <c r="H332" i="3" s="1"/>
  <c r="AR25" i="5"/>
  <c r="B335" i="3" s="1"/>
  <c r="H335" i="3" s="1"/>
  <c r="S27" i="17"/>
  <c r="AW25" i="5" s="1"/>
  <c r="AR33" i="5"/>
  <c r="B343" i="3" s="1"/>
  <c r="H343" i="3" s="1"/>
  <c r="S35" i="17"/>
  <c r="AW33" i="5" s="1"/>
  <c r="AR41" i="5"/>
  <c r="B351" i="3" s="1"/>
  <c r="H351" i="3" s="1"/>
  <c r="S43" i="17"/>
  <c r="AW41" i="5" s="1"/>
  <c r="AR23" i="5"/>
  <c r="B333" i="3" s="1"/>
  <c r="H333" i="3" s="1"/>
  <c r="AS24" i="5"/>
  <c r="C334" i="3" s="1"/>
  <c r="F334" i="3" s="1"/>
  <c r="AR27" i="5"/>
  <c r="B337" i="3" s="1"/>
  <c r="H337" i="3" s="1"/>
  <c r="AS28" i="5"/>
  <c r="C338" i="3" s="1"/>
  <c r="F338" i="3" s="1"/>
  <c r="AR31" i="5"/>
  <c r="B341" i="3" s="1"/>
  <c r="H341" i="3" s="1"/>
  <c r="AS32" i="5"/>
  <c r="C342" i="3" s="1"/>
  <c r="F342" i="3" s="1"/>
  <c r="AR35" i="5"/>
  <c r="B345" i="3" s="1"/>
  <c r="H345" i="3" s="1"/>
  <c r="AS36" i="5"/>
  <c r="C346" i="3" s="1"/>
  <c r="F346" i="3" s="1"/>
  <c r="AR39" i="5"/>
  <c r="B349" i="3" s="1"/>
  <c r="H349" i="3" s="1"/>
  <c r="AS40" i="5"/>
  <c r="C350" i="3" s="1"/>
  <c r="F350" i="3" s="1"/>
  <c r="AR43" i="5"/>
  <c r="B353" i="3" s="1"/>
  <c r="H353" i="3" s="1"/>
  <c r="AS44" i="5"/>
  <c r="C354" i="3" s="1"/>
  <c r="F354" i="3" s="1"/>
  <c r="AS23" i="5"/>
  <c r="C333" i="3" s="1"/>
  <c r="F333" i="3" s="1"/>
  <c r="AS27" i="5"/>
  <c r="C337" i="3" s="1"/>
  <c r="F337" i="3" s="1"/>
  <c r="AS31" i="5"/>
  <c r="C341" i="3" s="1"/>
  <c r="F341" i="3" s="1"/>
  <c r="AS35" i="5"/>
  <c r="C345" i="3" s="1"/>
  <c r="F345" i="3" s="1"/>
  <c r="AS39" i="5"/>
  <c r="C349" i="3" s="1"/>
  <c r="F349" i="3" s="1"/>
  <c r="AS43" i="5"/>
  <c r="C353" i="3" s="1"/>
  <c r="F353" i="3" s="1"/>
  <c r="Q25" i="17"/>
  <c r="AU23" i="5" s="1"/>
  <c r="Q29" i="17"/>
  <c r="AU27" i="5" s="1"/>
  <c r="Q33" i="17"/>
  <c r="AU31" i="5" s="1"/>
  <c r="Q37" i="17"/>
  <c r="AU35" i="5" s="1"/>
  <c r="Q41" i="17"/>
  <c r="AU39" i="5" s="1"/>
  <c r="Q45" i="17"/>
  <c r="AU43" i="5" s="1"/>
  <c r="AT23" i="5"/>
  <c r="D333" i="3" s="1"/>
  <c r="G333" i="3" s="1"/>
  <c r="AT27" i="5"/>
  <c r="D337" i="3" s="1"/>
  <c r="G337" i="3" s="1"/>
  <c r="AT31" i="5"/>
  <c r="D341" i="3" s="1"/>
  <c r="G341" i="3" s="1"/>
  <c r="AT35" i="5"/>
  <c r="D345" i="3" s="1"/>
  <c r="G345" i="3" s="1"/>
  <c r="AT39" i="5"/>
  <c r="D349" i="3" s="1"/>
  <c r="G349" i="3" s="1"/>
  <c r="AT43" i="5"/>
  <c r="D353" i="3" s="1"/>
  <c r="G353" i="3" s="1"/>
  <c r="R33" i="18"/>
  <c r="BD31" i="5" s="1"/>
  <c r="BB31" i="5"/>
  <c r="D402" i="3" s="1"/>
  <c r="G402" i="3" s="1"/>
  <c r="BB40" i="5"/>
  <c r="D411" i="3" s="1"/>
  <c r="G411" i="3" s="1"/>
  <c r="R42" i="18"/>
  <c r="BD40" i="5" s="1"/>
  <c r="BB24" i="5"/>
  <c r="D395" i="3" s="1"/>
  <c r="G395" i="3" s="1"/>
  <c r="R26" i="18"/>
  <c r="BD24" i="5" s="1"/>
  <c r="S29" i="18"/>
  <c r="BE27" i="5" s="1"/>
  <c r="S45" i="18"/>
  <c r="BE43" i="5" s="1"/>
  <c r="AZ20" i="5"/>
  <c r="B391" i="3" s="1"/>
  <c r="H391" i="3" s="1"/>
  <c r="BA21" i="5"/>
  <c r="C392" i="3" s="1"/>
  <c r="F392" i="3" s="1"/>
  <c r="BB22" i="5"/>
  <c r="D393" i="3" s="1"/>
  <c r="G393" i="3" s="1"/>
  <c r="AZ24" i="5"/>
  <c r="B395" i="3" s="1"/>
  <c r="H395" i="3" s="1"/>
  <c r="BA25" i="5"/>
  <c r="C396" i="3" s="1"/>
  <c r="F396" i="3" s="1"/>
  <c r="AZ28" i="5"/>
  <c r="B399" i="3" s="1"/>
  <c r="H399" i="3" s="1"/>
  <c r="BA29" i="5"/>
  <c r="C400" i="3" s="1"/>
  <c r="F400" i="3" s="1"/>
  <c r="BB30" i="5"/>
  <c r="D401" i="3" s="1"/>
  <c r="G401" i="3" s="1"/>
  <c r="AZ32" i="5"/>
  <c r="B403" i="3" s="1"/>
  <c r="H403" i="3" s="1"/>
  <c r="BA33" i="5"/>
  <c r="C404" i="3" s="1"/>
  <c r="F404" i="3" s="1"/>
  <c r="AZ36" i="5"/>
  <c r="B407" i="3" s="1"/>
  <c r="H407" i="3" s="1"/>
  <c r="BA37" i="5"/>
  <c r="C408" i="3" s="1"/>
  <c r="F408" i="3" s="1"/>
  <c r="BB38" i="5"/>
  <c r="D409" i="3" s="1"/>
  <c r="G409" i="3" s="1"/>
  <c r="AZ40" i="5"/>
  <c r="B411" i="3" s="1"/>
  <c r="H411" i="3" s="1"/>
  <c r="BA41" i="5"/>
  <c r="C412" i="3" s="1"/>
  <c r="F412" i="3" s="1"/>
  <c r="AZ44" i="5"/>
  <c r="B415" i="3" s="1"/>
  <c r="H415" i="3" s="1"/>
  <c r="BA45" i="5"/>
  <c r="C416" i="3" s="1"/>
  <c r="F416" i="3" s="1"/>
  <c r="S24" i="18"/>
  <c r="BE22" i="5" s="1"/>
  <c r="P25" i="18"/>
  <c r="S27" i="18"/>
  <c r="BE25" i="5" s="1"/>
  <c r="P28" i="18"/>
  <c r="Q30" i="18"/>
  <c r="BC28" i="5" s="1"/>
  <c r="S33" i="18"/>
  <c r="BE31" i="5" s="1"/>
  <c r="P34" i="18"/>
  <c r="Q37" i="18"/>
  <c r="BC35" i="5" s="1"/>
  <c r="S40" i="18"/>
  <c r="BE38" i="5" s="1"/>
  <c r="P41" i="18"/>
  <c r="S43" i="18"/>
  <c r="BE41" i="5" s="1"/>
  <c r="P44" i="18"/>
  <c r="BC44" i="5"/>
  <c r="AZ23" i="5"/>
  <c r="B394" i="3" s="1"/>
  <c r="H394" i="3" s="1"/>
  <c r="BA24" i="5"/>
  <c r="C395" i="3" s="1"/>
  <c r="F395" i="3" s="1"/>
  <c r="BA32" i="5"/>
  <c r="C403" i="3" s="1"/>
  <c r="F403" i="3" s="1"/>
  <c r="AZ35" i="5"/>
  <c r="B406" i="3" s="1"/>
  <c r="H406" i="3" s="1"/>
  <c r="AZ39" i="5"/>
  <c r="B410" i="3" s="1"/>
  <c r="H410" i="3" s="1"/>
  <c r="BA40" i="5"/>
  <c r="C411" i="3" s="1"/>
  <c r="F411" i="3" s="1"/>
  <c r="Q25" i="18"/>
  <c r="BC23" i="5" s="1"/>
  <c r="R30" i="18"/>
  <c r="BD28" i="5" s="1"/>
  <c r="S31" i="18"/>
  <c r="BE29" i="5" s="1"/>
  <c r="Q41" i="18"/>
  <c r="BC39" i="5" s="1"/>
  <c r="BD44" i="5"/>
  <c r="BE45" i="5"/>
  <c r="AZ30" i="5"/>
  <c r="B401" i="3" s="1"/>
  <c r="H401" i="3" s="1"/>
  <c r="BA31" i="5"/>
  <c r="C402" i="3" s="1"/>
  <c r="F402" i="3" s="1"/>
  <c r="P36" i="18"/>
  <c r="BA22" i="5"/>
  <c r="C393" i="3" s="1"/>
  <c r="F393" i="3" s="1"/>
  <c r="BA26" i="5"/>
  <c r="C397" i="3" s="1"/>
  <c r="F397" i="3" s="1"/>
  <c r="BB27" i="5"/>
  <c r="D398" i="3" s="1"/>
  <c r="G398" i="3" s="1"/>
  <c r="BA30" i="5"/>
  <c r="C401" i="3" s="1"/>
  <c r="F401" i="3" s="1"/>
  <c r="BA34" i="5"/>
  <c r="C405" i="3" s="1"/>
  <c r="F405" i="3" s="1"/>
  <c r="BB35" i="5"/>
  <c r="D406" i="3" s="1"/>
  <c r="G406" i="3" s="1"/>
  <c r="BA38" i="5"/>
  <c r="C409" i="3" s="1"/>
  <c r="F409" i="3" s="1"/>
  <c r="BA42" i="5"/>
  <c r="C413" i="3" s="1"/>
  <c r="F413" i="3" s="1"/>
  <c r="BB43" i="5"/>
  <c r="D414" i="3" s="1"/>
  <c r="G414" i="3" s="1"/>
  <c r="AR19" i="5"/>
  <c r="B329" i="3" s="1"/>
  <c r="H329" i="3" s="1"/>
  <c r="AJ19" i="5"/>
  <c r="B268" i="3" s="1"/>
  <c r="H268" i="3" s="1"/>
  <c r="K19" i="5"/>
  <c r="B81" i="3" s="1"/>
  <c r="H81" i="3" s="1"/>
  <c r="AT19" i="5"/>
  <c r="D329" i="3" s="1"/>
  <c r="G329" i="3" s="1"/>
  <c r="T19" i="5"/>
  <c r="B141" i="3" s="1"/>
  <c r="H141" i="3" s="1"/>
  <c r="AS19" i="5"/>
  <c r="C329" i="3" s="1"/>
  <c r="F329" i="3" s="1"/>
  <c r="AZ19" i="5"/>
  <c r="B390" i="3" s="1"/>
  <c r="H390" i="3" s="1"/>
  <c r="K15" i="5"/>
  <c r="B77" i="3" s="1"/>
  <c r="H77" i="3" s="1"/>
  <c r="T13" i="5"/>
  <c r="B135" i="3" s="1"/>
  <c r="H135" i="3" s="1"/>
  <c r="P19" i="17"/>
  <c r="AS17" i="5"/>
  <c r="C327" i="3" s="1"/>
  <c r="F327" i="3" s="1"/>
  <c r="P15" i="17"/>
  <c r="AS13" i="5"/>
  <c r="C323" i="3" s="1"/>
  <c r="F323" i="3" s="1"/>
  <c r="S17" i="18"/>
  <c r="BE15" i="5" s="1"/>
  <c r="AZ15" i="5"/>
  <c r="B386" i="3" s="1"/>
  <c r="H386" i="3" s="1"/>
  <c r="AB10" i="5"/>
  <c r="B193" i="3" s="1"/>
  <c r="H193" i="3" s="1"/>
  <c r="S12" i="15"/>
  <c r="AG10" i="5" s="1"/>
  <c r="S14" i="13"/>
  <c r="P12" i="5" s="1"/>
  <c r="K12" i="5"/>
  <c r="B74" i="3" s="1"/>
  <c r="H74" i="3" s="1"/>
  <c r="S19" i="16"/>
  <c r="AO17" i="5" s="1"/>
  <c r="AJ17" i="5"/>
  <c r="B266" i="3" s="1"/>
  <c r="H266" i="3" s="1"/>
  <c r="S16" i="15"/>
  <c r="AG14" i="5" s="1"/>
  <c r="AB14" i="5"/>
  <c r="B197" i="3" s="1"/>
  <c r="H197" i="3" s="1"/>
  <c r="S17" i="14"/>
  <c r="Y15" i="5" s="1"/>
  <c r="T15" i="5"/>
  <c r="B137" i="3" s="1"/>
  <c r="H137" i="3" s="1"/>
  <c r="S18" i="13"/>
  <c r="P16" i="5" s="1"/>
  <c r="K16" i="5"/>
  <c r="B78" i="3" s="1"/>
  <c r="H78" i="3" s="1"/>
  <c r="S12" i="13"/>
  <c r="P10" i="5" s="1"/>
  <c r="K10" i="5"/>
  <c r="B72" i="3" s="1"/>
  <c r="H72" i="3" s="1"/>
  <c r="T17" i="5"/>
  <c r="B139" i="3" s="1"/>
  <c r="H139" i="3" s="1"/>
  <c r="S15" i="13"/>
  <c r="P13" i="5" s="1"/>
  <c r="K13" i="5"/>
  <c r="B75" i="3" s="1"/>
  <c r="H75" i="3" s="1"/>
  <c r="S16" i="13"/>
  <c r="P14" i="5" s="1"/>
  <c r="K14" i="5"/>
  <c r="B76" i="3" s="1"/>
  <c r="H76" i="3" s="1"/>
  <c r="S12" i="14"/>
  <c r="Y10" i="5" s="1"/>
  <c r="T10" i="5"/>
  <c r="B132" i="3" s="1"/>
  <c r="H132" i="3" s="1"/>
  <c r="Q12" i="17"/>
  <c r="AU10" i="5" s="1"/>
  <c r="AS10" i="5"/>
  <c r="C320" i="3" s="1"/>
  <c r="F320" i="3" s="1"/>
  <c r="Q14" i="17"/>
  <c r="AU12" i="5" s="1"/>
  <c r="AS12" i="5"/>
  <c r="C322" i="3" s="1"/>
  <c r="F322" i="3" s="1"/>
  <c r="S15" i="17"/>
  <c r="AW13" i="5" s="1"/>
  <c r="AR13" i="5"/>
  <c r="B323" i="3" s="1"/>
  <c r="H323" i="3" s="1"/>
  <c r="S19" i="17"/>
  <c r="AW17" i="5" s="1"/>
  <c r="AR17" i="5"/>
  <c r="B327" i="3" s="1"/>
  <c r="H327" i="3" s="1"/>
  <c r="S18" i="18"/>
  <c r="BE16" i="5" s="1"/>
  <c r="AZ16" i="5"/>
  <c r="B387" i="3" s="1"/>
  <c r="H387" i="3" s="1"/>
  <c r="T14" i="5"/>
  <c r="B136" i="3" s="1"/>
  <c r="H136" i="3" s="1"/>
  <c r="AJ16" i="5"/>
  <c r="B265" i="3" s="1"/>
  <c r="H265" i="3" s="1"/>
  <c r="AS9" i="5"/>
  <c r="C319" i="3" s="1"/>
  <c r="F319" i="3" s="1"/>
  <c r="AR16" i="5"/>
  <c r="B326" i="3" s="1"/>
  <c r="H326" i="3" s="1"/>
  <c r="S12" i="17"/>
  <c r="AW10" i="5" s="1"/>
  <c r="AR10" i="5"/>
  <c r="B320" i="3" s="1"/>
  <c r="H320" i="3" s="1"/>
  <c r="S12" i="16"/>
  <c r="AO10" i="5" s="1"/>
  <c r="AJ10" i="5"/>
  <c r="B259" i="3" s="1"/>
  <c r="H259" i="3" s="1"/>
  <c r="S15" i="16"/>
  <c r="AO13" i="5" s="1"/>
  <c r="AJ13" i="5"/>
  <c r="B262" i="3" s="1"/>
  <c r="H262" i="3" s="1"/>
  <c r="S19" i="13"/>
  <c r="P17" i="5" s="1"/>
  <c r="K17" i="5"/>
  <c r="B79" i="3" s="1"/>
  <c r="H79" i="3" s="1"/>
  <c r="S8" i="15"/>
  <c r="AG6" i="5" s="1"/>
  <c r="S12" i="18"/>
  <c r="BE10" i="5" s="1"/>
  <c r="AZ10" i="5"/>
  <c r="B381" i="3" s="1"/>
  <c r="H381" i="3" s="1"/>
  <c r="P17" i="17"/>
  <c r="AS15" i="5"/>
  <c r="C325" i="3" s="1"/>
  <c r="F325" i="3" s="1"/>
  <c r="P13" i="17"/>
  <c r="AS11" i="5"/>
  <c r="C321" i="3" s="1"/>
  <c r="F321" i="3" s="1"/>
  <c r="S13" i="16"/>
  <c r="AO11" i="5" s="1"/>
  <c r="AJ11" i="5"/>
  <c r="B260" i="3" s="1"/>
  <c r="H260" i="3" s="1"/>
  <c r="T18" i="5"/>
  <c r="B140" i="3" s="1"/>
  <c r="H140" i="3" s="1"/>
  <c r="T11" i="5"/>
  <c r="B133" i="3" s="1"/>
  <c r="H133" i="3" s="1"/>
  <c r="S16" i="16"/>
  <c r="AO14" i="5" s="1"/>
  <c r="AJ14" i="5"/>
  <c r="B263" i="3" s="1"/>
  <c r="H263" i="3" s="1"/>
  <c r="S16" i="17"/>
  <c r="AW14" i="5" s="1"/>
  <c r="AR14" i="5"/>
  <c r="B324" i="3" s="1"/>
  <c r="H324" i="3" s="1"/>
  <c r="S14" i="18"/>
  <c r="BE12" i="5" s="1"/>
  <c r="AZ12" i="5"/>
  <c r="B383" i="3" s="1"/>
  <c r="H383" i="3" s="1"/>
  <c r="S19" i="18"/>
  <c r="BE17" i="5" s="1"/>
  <c r="AZ17" i="5"/>
  <c r="B388" i="3" s="1"/>
  <c r="H388" i="3" s="1"/>
  <c r="AZ11" i="5"/>
  <c r="B382" i="3" s="1"/>
  <c r="H382" i="3" s="1"/>
  <c r="S14" i="15"/>
  <c r="AG12" i="5" s="1"/>
  <c r="AB12" i="5"/>
  <c r="B195" i="3" s="1"/>
  <c r="H195" i="3" s="1"/>
  <c r="S18" i="15"/>
  <c r="AG16" i="5" s="1"/>
  <c r="AB16" i="5"/>
  <c r="B199" i="3" s="1"/>
  <c r="H199" i="3" s="1"/>
  <c r="S17" i="17"/>
  <c r="AW15" i="5" s="1"/>
  <c r="AR15" i="5"/>
  <c r="B325" i="3" s="1"/>
  <c r="H325" i="3" s="1"/>
  <c r="S15" i="18"/>
  <c r="BE13" i="5" s="1"/>
  <c r="AZ13" i="5"/>
  <c r="B384" i="3" s="1"/>
  <c r="H384" i="3" s="1"/>
  <c r="S16" i="18"/>
  <c r="BE14" i="5" s="1"/>
  <c r="AZ14" i="5"/>
  <c r="B385" i="3" s="1"/>
  <c r="H385" i="3" s="1"/>
  <c r="S13" i="13"/>
  <c r="P11" i="5" s="1"/>
  <c r="K11" i="5"/>
  <c r="B73" i="3" s="1"/>
  <c r="H73" i="3" s="1"/>
  <c r="P13" i="16"/>
  <c r="AK11" i="5"/>
  <c r="C260" i="3" s="1"/>
  <c r="F260" i="3" s="1"/>
  <c r="S17" i="16"/>
  <c r="AO15" i="5" s="1"/>
  <c r="AJ15" i="5"/>
  <c r="B264" i="3" s="1"/>
  <c r="H264" i="3" s="1"/>
  <c r="S13" i="17"/>
  <c r="AW11" i="5" s="1"/>
  <c r="AR11" i="5"/>
  <c r="B321" i="3" s="1"/>
  <c r="H321" i="3" s="1"/>
  <c r="S17" i="15"/>
  <c r="AG15" i="5" s="1"/>
  <c r="AB15" i="5"/>
  <c r="B198" i="3" s="1"/>
  <c r="H198" i="3" s="1"/>
  <c r="S13" i="15"/>
  <c r="AG11" i="5" s="1"/>
  <c r="AB11" i="5"/>
  <c r="B194" i="3" s="1"/>
  <c r="H194" i="3" s="1"/>
  <c r="T16" i="5"/>
  <c r="B138" i="3" s="1"/>
  <c r="H138" i="3" s="1"/>
  <c r="T12" i="5"/>
  <c r="B134" i="3" s="1"/>
  <c r="H134" i="3" s="1"/>
  <c r="AB13" i="5"/>
  <c r="B196" i="3" s="1"/>
  <c r="H196" i="3" s="1"/>
  <c r="AJ12" i="5"/>
  <c r="B261" i="3" s="1"/>
  <c r="H261" i="3" s="1"/>
  <c r="AR12" i="5"/>
  <c r="B322" i="3" s="1"/>
  <c r="H322" i="3" s="1"/>
  <c r="S7" i="17"/>
  <c r="AW5" i="5" s="1"/>
  <c r="AR5" i="5"/>
  <c r="B315" i="3" s="1"/>
  <c r="H315" i="3" s="1"/>
  <c r="Q6" i="15"/>
  <c r="AE4" i="5" s="1"/>
  <c r="AC4" i="5"/>
  <c r="C187" i="3" s="1"/>
  <c r="F187" i="3" s="1"/>
  <c r="S6" i="15"/>
  <c r="AG4" i="5" s="1"/>
  <c r="T9" i="5"/>
  <c r="B131" i="3" s="1"/>
  <c r="H131" i="3" s="1"/>
  <c r="AJ7" i="5"/>
  <c r="B256" i="3" s="1"/>
  <c r="H256" i="3" s="1"/>
  <c r="T6" i="5"/>
  <c r="B128" i="3" s="1"/>
  <c r="H128" i="3" s="1"/>
  <c r="AB7" i="5"/>
  <c r="B190" i="3" s="1"/>
  <c r="H190" i="3" s="1"/>
  <c r="AZ8" i="5"/>
  <c r="B379" i="3" s="1"/>
  <c r="H379" i="3" s="1"/>
  <c r="P11" i="16"/>
  <c r="AK9" i="5"/>
  <c r="C258" i="3" s="1"/>
  <c r="F258" i="3" s="1"/>
  <c r="S8" i="16"/>
  <c r="AO6" i="5" s="1"/>
  <c r="AJ6" i="5"/>
  <c r="B255" i="3" s="1"/>
  <c r="H255" i="3" s="1"/>
  <c r="S11" i="13"/>
  <c r="P9" i="5" s="1"/>
  <c r="K9" i="5"/>
  <c r="B71" i="3" s="1"/>
  <c r="H71" i="3" s="1"/>
  <c r="S7" i="13"/>
  <c r="P5" i="5" s="1"/>
  <c r="K5" i="5"/>
  <c r="B67" i="3" s="1"/>
  <c r="H67" i="3" s="1"/>
  <c r="P9" i="16"/>
  <c r="AK7" i="5"/>
  <c r="C256" i="3" s="1"/>
  <c r="F256" i="3" s="1"/>
  <c r="S11" i="16"/>
  <c r="AO9" i="5" s="1"/>
  <c r="AJ9" i="5"/>
  <c r="B258" i="3" s="1"/>
  <c r="H258" i="3" s="1"/>
  <c r="P5" i="17"/>
  <c r="AS3" i="5"/>
  <c r="C313" i="3" s="1"/>
  <c r="F313" i="3" s="1"/>
  <c r="S6" i="13"/>
  <c r="P4" i="5" s="1"/>
  <c r="K4" i="5"/>
  <c r="B66" i="3" s="1"/>
  <c r="H66" i="3" s="1"/>
  <c r="P7" i="17"/>
  <c r="AS5" i="5"/>
  <c r="C315" i="3" s="1"/>
  <c r="F315" i="3" s="1"/>
  <c r="S5" i="15"/>
  <c r="AG3" i="5" s="1"/>
  <c r="AB3" i="5"/>
  <c r="B186" i="3" s="1"/>
  <c r="H186" i="3" s="1"/>
  <c r="P7" i="16"/>
  <c r="AK5" i="5"/>
  <c r="C254" i="3" s="1"/>
  <c r="F254" i="3" s="1"/>
  <c r="R11" i="17"/>
  <c r="AV9" i="5" s="1"/>
  <c r="AT9" i="5"/>
  <c r="D319" i="3" s="1"/>
  <c r="G319" i="3" s="1"/>
  <c r="S5" i="17"/>
  <c r="AW3" i="5" s="1"/>
  <c r="AR3" i="5"/>
  <c r="B313" i="3" s="1"/>
  <c r="H313" i="3" s="1"/>
  <c r="S10" i="17"/>
  <c r="AW8" i="5" s="1"/>
  <c r="AR8" i="5"/>
  <c r="B318" i="3" s="1"/>
  <c r="H318" i="3" s="1"/>
  <c r="S6" i="17"/>
  <c r="AW4" i="5" s="1"/>
  <c r="AR4" i="5"/>
  <c r="B314" i="3" s="1"/>
  <c r="H314" i="3" s="1"/>
  <c r="S7" i="16"/>
  <c r="AO5" i="5" s="1"/>
  <c r="AJ5" i="5"/>
  <c r="B254" i="3" s="1"/>
  <c r="H254" i="3" s="1"/>
  <c r="S9" i="14"/>
  <c r="Y7" i="5" s="1"/>
  <c r="T7" i="5"/>
  <c r="B129" i="3" s="1"/>
  <c r="H129" i="3" s="1"/>
  <c r="S5" i="13"/>
  <c r="P3" i="5" s="1"/>
  <c r="K3" i="5"/>
  <c r="B65" i="3" s="1"/>
  <c r="H65" i="3" s="1"/>
  <c r="S10" i="13"/>
  <c r="P8" i="5" s="1"/>
  <c r="K8" i="5"/>
  <c r="B70" i="3" s="1"/>
  <c r="H70" i="3" s="1"/>
  <c r="T3" i="5"/>
  <c r="B125" i="3" s="1"/>
  <c r="H125" i="3" s="1"/>
  <c r="S11" i="15"/>
  <c r="AG9" i="5" s="1"/>
  <c r="AB9" i="5"/>
  <c r="B192" i="3" s="1"/>
  <c r="H192" i="3" s="1"/>
  <c r="Q8" i="15"/>
  <c r="AE6" i="5" s="1"/>
  <c r="AC6" i="5"/>
  <c r="C189" i="3" s="1"/>
  <c r="F189" i="3" s="1"/>
  <c r="Q6" i="17"/>
  <c r="AU4" i="5" s="1"/>
  <c r="AS4" i="5"/>
  <c r="C314" i="3" s="1"/>
  <c r="F314" i="3" s="1"/>
  <c r="S5" i="16"/>
  <c r="AO3" i="5" s="1"/>
  <c r="AJ3" i="5"/>
  <c r="B252" i="3" s="1"/>
  <c r="H252" i="3" s="1"/>
  <c r="S10" i="16"/>
  <c r="AO8" i="5" s="1"/>
  <c r="AJ8" i="5"/>
  <c r="B257" i="3" s="1"/>
  <c r="H257" i="3" s="1"/>
  <c r="S7" i="15"/>
  <c r="AG5" i="5" s="1"/>
  <c r="AB5" i="5"/>
  <c r="B188" i="3" s="1"/>
  <c r="H188" i="3" s="1"/>
  <c r="P5" i="16"/>
  <c r="AK3" i="5"/>
  <c r="C252" i="3" s="1"/>
  <c r="F252" i="3" s="1"/>
  <c r="S8" i="18"/>
  <c r="BE6" i="5" s="1"/>
  <c r="AZ6" i="5"/>
  <c r="B377" i="3" s="1"/>
  <c r="H377" i="3" s="1"/>
  <c r="S11" i="18"/>
  <c r="BE9" i="5" s="1"/>
  <c r="AZ9" i="5"/>
  <c r="B380" i="3" s="1"/>
  <c r="H380" i="3" s="1"/>
  <c r="AB8" i="5"/>
  <c r="B191" i="3" s="1"/>
  <c r="H191" i="3" s="1"/>
  <c r="S8" i="17"/>
  <c r="AW6" i="5" s="1"/>
  <c r="AR6" i="5"/>
  <c r="B316" i="3" s="1"/>
  <c r="H316" i="3" s="1"/>
  <c r="S11" i="17"/>
  <c r="AW9" i="5" s="1"/>
  <c r="AR9" i="5"/>
  <c r="B319" i="3" s="1"/>
  <c r="H319" i="3" s="1"/>
  <c r="S5" i="18"/>
  <c r="BE3" i="5" s="1"/>
  <c r="AZ3" i="5"/>
  <c r="B374" i="3" s="1"/>
  <c r="H374" i="3" s="1"/>
  <c r="S9" i="13"/>
  <c r="P7" i="5" s="1"/>
  <c r="K7" i="5"/>
  <c r="B69" i="3" s="1"/>
  <c r="H69" i="3" s="1"/>
  <c r="AJ4" i="5"/>
  <c r="B253" i="3" s="1"/>
  <c r="H253" i="3" s="1"/>
  <c r="S8" i="13"/>
  <c r="P6" i="5" s="1"/>
  <c r="K6" i="5"/>
  <c r="B68" i="3" s="1"/>
  <c r="H68" i="3" s="1"/>
  <c r="S7" i="14"/>
  <c r="Y5" i="5" s="1"/>
  <c r="T5" i="5"/>
  <c r="B127" i="3" s="1"/>
  <c r="H127" i="3" s="1"/>
  <c r="T8" i="5"/>
  <c r="B130" i="3" s="1"/>
  <c r="H130" i="3" s="1"/>
  <c r="T4" i="5"/>
  <c r="B126" i="3" s="1"/>
  <c r="H126" i="3" s="1"/>
  <c r="AZ4" i="5"/>
  <c r="B375" i="3" s="1"/>
  <c r="H375" i="3" s="1"/>
  <c r="AZ5" i="5"/>
  <c r="B376" i="3" s="1"/>
  <c r="H376" i="3" s="1"/>
  <c r="AZ18" i="5"/>
  <c r="B389" i="3" s="1"/>
  <c r="H389" i="3" s="1"/>
  <c r="S20" i="17"/>
  <c r="AW18" i="5" s="1"/>
  <c r="AR18" i="5"/>
  <c r="B328" i="3" s="1"/>
  <c r="H328" i="3" s="1"/>
  <c r="S20" i="13"/>
  <c r="P18" i="5" s="1"/>
  <c r="K18" i="5"/>
  <c r="B80" i="3" s="1"/>
  <c r="H80" i="3" s="1"/>
  <c r="AJ18" i="5"/>
  <c r="B267" i="3" s="1"/>
  <c r="H267" i="3" s="1"/>
  <c r="AS18" i="5"/>
  <c r="C328" i="3" s="1"/>
  <c r="F328" i="3" s="1"/>
  <c r="AS7" i="5"/>
  <c r="C317" i="3" s="1"/>
  <c r="F317" i="3" s="1"/>
  <c r="AT7" i="5"/>
  <c r="D317" i="3" s="1"/>
  <c r="G317" i="3" s="1"/>
  <c r="AR7" i="5"/>
  <c r="B317" i="3" s="1"/>
  <c r="H317" i="3" s="1"/>
  <c r="AZ7" i="5"/>
  <c r="B378" i="3" s="1"/>
  <c r="H378" i="3" s="1"/>
  <c r="P12" i="17"/>
  <c r="P20" i="17"/>
  <c r="P9" i="18"/>
  <c r="Q9" i="18"/>
  <c r="BC7" i="5" s="1"/>
  <c r="P13" i="18"/>
  <c r="Q13" i="18"/>
  <c r="BC11" i="5" s="1"/>
  <c r="Q18" i="18"/>
  <c r="BC16" i="5" s="1"/>
  <c r="P18" i="18"/>
  <c r="P5" i="18"/>
  <c r="Q5" i="18"/>
  <c r="BC3" i="5" s="1"/>
  <c r="Q6" i="18"/>
  <c r="BC4" i="5" s="1"/>
  <c r="P6" i="18"/>
  <c r="Q10" i="18"/>
  <c r="BC8" i="5" s="1"/>
  <c r="P10" i="18"/>
  <c r="Q14" i="18"/>
  <c r="BC12" i="5" s="1"/>
  <c r="P14" i="18"/>
  <c r="P17" i="18"/>
  <c r="Q17" i="18"/>
  <c r="BC15" i="5" s="1"/>
  <c r="P21" i="18"/>
  <c r="Q21" i="18"/>
  <c r="BC19" i="5" s="1"/>
  <c r="P7" i="18"/>
  <c r="Q7" i="18"/>
  <c r="BC5" i="5" s="1"/>
  <c r="Q8" i="18"/>
  <c r="BC6" i="5" s="1"/>
  <c r="P8" i="18"/>
  <c r="P11" i="18"/>
  <c r="Q11" i="18"/>
  <c r="BC9" i="5" s="1"/>
  <c r="Q12" i="18"/>
  <c r="BC10" i="5" s="1"/>
  <c r="P12" i="18"/>
  <c r="P15" i="18"/>
  <c r="Q15" i="18"/>
  <c r="BC13" i="5" s="1"/>
  <c r="Q16" i="18"/>
  <c r="BC14" i="5" s="1"/>
  <c r="P16" i="18"/>
  <c r="P19" i="18"/>
  <c r="Q19" i="18"/>
  <c r="BC17" i="5" s="1"/>
  <c r="Q20" i="18"/>
  <c r="BC18" i="5" s="1"/>
  <c r="P20" i="18"/>
  <c r="P23" i="18"/>
  <c r="P27" i="18"/>
  <c r="P31" i="18"/>
  <c r="P35" i="18"/>
  <c r="P39" i="18"/>
  <c r="P43" i="18"/>
  <c r="Q8" i="17"/>
  <c r="AU6" i="5" s="1"/>
  <c r="P8" i="17"/>
  <c r="Q18" i="17"/>
  <c r="AU16" i="5" s="1"/>
  <c r="P18" i="17"/>
  <c r="Q10" i="17"/>
  <c r="AU8" i="5" s="1"/>
  <c r="P10" i="17"/>
  <c r="Q16" i="17"/>
  <c r="AU14" i="5" s="1"/>
  <c r="P16" i="17"/>
  <c r="P6" i="17"/>
  <c r="Q9" i="17"/>
  <c r="AU7" i="5" s="1"/>
  <c r="P14" i="17"/>
  <c r="Q17" i="17"/>
  <c r="AU15" i="5" s="1"/>
  <c r="Q31" i="17"/>
  <c r="AU29" i="5" s="1"/>
  <c r="P31" i="17"/>
  <c r="AU45" i="5"/>
  <c r="Q7" i="17"/>
  <c r="AU5" i="5" s="1"/>
  <c r="P43" i="17"/>
  <c r="Q43" i="17"/>
  <c r="AU41" i="5" s="1"/>
  <c r="Q11" i="17"/>
  <c r="AU9" i="5" s="1"/>
  <c r="Q19" i="17"/>
  <c r="AU17" i="5" s="1"/>
  <c r="P35" i="17"/>
  <c r="Q35" i="17"/>
  <c r="AU33" i="5" s="1"/>
  <c r="Q15" i="17"/>
  <c r="AU13" i="5" s="1"/>
  <c r="P27" i="17"/>
  <c r="Q27" i="17"/>
  <c r="AU25" i="5" s="1"/>
  <c r="Q5" i="17"/>
  <c r="AU3" i="5" s="1"/>
  <c r="Q13" i="17"/>
  <c r="AU11" i="5" s="1"/>
  <c r="Q21" i="17"/>
  <c r="AU19" i="5" s="1"/>
  <c r="Q22" i="17"/>
  <c r="AU20" i="5" s="1"/>
  <c r="P22" i="17"/>
  <c r="P23" i="17"/>
  <c r="Q23" i="17"/>
  <c r="AU21" i="5" s="1"/>
  <c r="P39" i="17"/>
  <c r="Q39" i="17"/>
  <c r="AU37" i="5" s="1"/>
  <c r="P26" i="17"/>
  <c r="P30" i="17"/>
  <c r="P34" i="17"/>
  <c r="P38" i="17"/>
  <c r="P42" i="17"/>
  <c r="P6" i="16"/>
  <c r="Q6" i="16"/>
  <c r="AM4" i="5" s="1"/>
  <c r="Q14" i="16"/>
  <c r="AM12" i="5" s="1"/>
  <c r="P14" i="16"/>
  <c r="Q8" i="16"/>
  <c r="AM6" i="5" s="1"/>
  <c r="P8" i="16"/>
  <c r="Q11" i="16"/>
  <c r="AM9" i="5" s="1"/>
  <c r="P12" i="16"/>
  <c r="Q12" i="16"/>
  <c r="AM10" i="5" s="1"/>
  <c r="P17" i="16"/>
  <c r="Q17" i="16"/>
  <c r="AM15" i="5" s="1"/>
  <c r="P21" i="16"/>
  <c r="Q21" i="16"/>
  <c r="AM19" i="5" s="1"/>
  <c r="Q7" i="16"/>
  <c r="AM5" i="5" s="1"/>
  <c r="Q16" i="16"/>
  <c r="AM14" i="5" s="1"/>
  <c r="P16" i="16"/>
  <c r="P18" i="16"/>
  <c r="Q18" i="16"/>
  <c r="AM16" i="5" s="1"/>
  <c r="Q20" i="16"/>
  <c r="AM18" i="5" s="1"/>
  <c r="P20" i="16"/>
  <c r="Q9" i="16"/>
  <c r="AM7" i="5" s="1"/>
  <c r="Q10" i="16"/>
  <c r="AM8" i="5" s="1"/>
  <c r="P10" i="16"/>
  <c r="P15" i="16"/>
  <c r="Q15" i="16"/>
  <c r="AM13" i="5" s="1"/>
  <c r="P19" i="16"/>
  <c r="Q19" i="16"/>
  <c r="AM17" i="5" s="1"/>
  <c r="Q5" i="16"/>
  <c r="AM3" i="5" s="1"/>
  <c r="Q13" i="16"/>
  <c r="AM11" i="5" s="1"/>
  <c r="P23" i="16"/>
  <c r="P31" i="16"/>
  <c r="P43" i="16"/>
  <c r="P22" i="16"/>
  <c r="P26" i="16"/>
  <c r="Q27" i="16"/>
  <c r="AM25" i="5" s="1"/>
  <c r="P30" i="16"/>
  <c r="P34" i="16"/>
  <c r="Q35" i="16"/>
  <c r="AM33" i="5" s="1"/>
  <c r="P38" i="16"/>
  <c r="Q39" i="16"/>
  <c r="AM37" i="5" s="1"/>
  <c r="P42" i="16"/>
  <c r="P46" i="16"/>
  <c r="P9" i="15"/>
  <c r="Q9" i="15"/>
  <c r="AE7" i="5" s="1"/>
  <c r="Q10" i="15"/>
  <c r="AE8" i="5" s="1"/>
  <c r="P10" i="15"/>
  <c r="P17" i="15"/>
  <c r="Q17" i="15"/>
  <c r="AE15" i="5" s="1"/>
  <c r="Q18" i="15"/>
  <c r="AE16" i="5" s="1"/>
  <c r="P18" i="15"/>
  <c r="P21" i="15"/>
  <c r="AD19" i="5" s="1"/>
  <c r="D202" i="3" s="1"/>
  <c r="G202" i="3" s="1"/>
  <c r="Q21" i="15"/>
  <c r="AE19" i="5" s="1"/>
  <c r="P5" i="15"/>
  <c r="Q5" i="15"/>
  <c r="AE3" i="5" s="1"/>
  <c r="P11" i="15"/>
  <c r="Q11" i="15"/>
  <c r="AE9" i="5" s="1"/>
  <c r="Q12" i="15"/>
  <c r="AE10" i="5" s="1"/>
  <c r="P12" i="15"/>
  <c r="P19" i="15"/>
  <c r="AD17" i="5" s="1"/>
  <c r="D200" i="3" s="1"/>
  <c r="G200" i="3" s="1"/>
  <c r="Q19" i="15"/>
  <c r="AE17" i="5" s="1"/>
  <c r="Q20" i="15"/>
  <c r="AE18" i="5" s="1"/>
  <c r="P20" i="15"/>
  <c r="AD18" i="5" s="1"/>
  <c r="D201" i="3" s="1"/>
  <c r="G201" i="3" s="1"/>
  <c r="P15" i="15"/>
  <c r="Q15" i="15"/>
  <c r="AE13" i="5" s="1"/>
  <c r="Q16" i="15"/>
  <c r="AE14" i="5" s="1"/>
  <c r="P16" i="15"/>
  <c r="P7" i="15"/>
  <c r="Q7" i="15"/>
  <c r="AE5" i="5" s="1"/>
  <c r="P13" i="15"/>
  <c r="Q13" i="15"/>
  <c r="AE11" i="5" s="1"/>
  <c r="Q14" i="15"/>
  <c r="AE12" i="5" s="1"/>
  <c r="P14" i="15"/>
  <c r="P6" i="15"/>
  <c r="P8" i="15"/>
  <c r="P23" i="15"/>
  <c r="AD21" i="5" s="1"/>
  <c r="D204" i="3" s="1"/>
  <c r="G204" i="3" s="1"/>
  <c r="P27" i="15"/>
  <c r="AD25" i="5" s="1"/>
  <c r="D208" i="3" s="1"/>
  <c r="G208" i="3" s="1"/>
  <c r="P31" i="15"/>
  <c r="AD29" i="5" s="1"/>
  <c r="D212" i="3" s="1"/>
  <c r="G212" i="3" s="1"/>
  <c r="P35" i="15"/>
  <c r="AD33" i="5" s="1"/>
  <c r="D216" i="3" s="1"/>
  <c r="G216" i="3" s="1"/>
  <c r="P39" i="15"/>
  <c r="AD37" i="5" s="1"/>
  <c r="D220" i="3" s="1"/>
  <c r="G220" i="3" s="1"/>
  <c r="P43" i="15"/>
  <c r="AD41" i="5" s="1"/>
  <c r="D224" i="3" s="1"/>
  <c r="G224" i="3" s="1"/>
  <c r="P22" i="15"/>
  <c r="AD20" i="5" s="1"/>
  <c r="D203" i="3" s="1"/>
  <c r="G203" i="3" s="1"/>
  <c r="P26" i="15"/>
  <c r="AD24" i="5" s="1"/>
  <c r="D207" i="3" s="1"/>
  <c r="G207" i="3" s="1"/>
  <c r="P30" i="15"/>
  <c r="AD28" i="5" s="1"/>
  <c r="D211" i="3" s="1"/>
  <c r="G211" i="3" s="1"/>
  <c r="P34" i="15"/>
  <c r="AD32" i="5" s="1"/>
  <c r="D215" i="3" s="1"/>
  <c r="G215" i="3" s="1"/>
  <c r="P38" i="15"/>
  <c r="AD36" i="5" s="1"/>
  <c r="D219" i="3" s="1"/>
  <c r="G219" i="3" s="1"/>
  <c r="P42" i="15"/>
  <c r="AD40" i="5" s="1"/>
  <c r="D223" i="3" s="1"/>
  <c r="G223" i="3" s="1"/>
  <c r="P46" i="15"/>
  <c r="AD44" i="5" s="1"/>
  <c r="D227" i="3" s="1"/>
  <c r="G227" i="3" s="1"/>
  <c r="P7" i="14"/>
  <c r="Q7" i="14"/>
  <c r="W5" i="5" s="1"/>
  <c r="P11" i="14"/>
  <c r="Q11" i="14"/>
  <c r="W9" i="5" s="1"/>
  <c r="P17" i="14"/>
  <c r="Q17" i="14"/>
  <c r="W15" i="5" s="1"/>
  <c r="P21" i="14"/>
  <c r="Q21" i="14"/>
  <c r="W19" i="5" s="1"/>
  <c r="P5" i="14"/>
  <c r="Q5" i="14"/>
  <c r="W3" i="5" s="1"/>
  <c r="Q10" i="14"/>
  <c r="W8" i="5" s="1"/>
  <c r="P10" i="14"/>
  <c r="Q12" i="14"/>
  <c r="W10" i="5" s="1"/>
  <c r="P12" i="14"/>
  <c r="Q18" i="14"/>
  <c r="W16" i="5" s="1"/>
  <c r="P18" i="14"/>
  <c r="P9" i="14"/>
  <c r="Q9" i="14"/>
  <c r="W7" i="5" s="1"/>
  <c r="P13" i="14"/>
  <c r="Q13" i="14"/>
  <c r="W11" i="5" s="1"/>
  <c r="P15" i="14"/>
  <c r="Q15" i="14"/>
  <c r="W13" i="5" s="1"/>
  <c r="P19" i="14"/>
  <c r="Q19" i="14"/>
  <c r="W17" i="5" s="1"/>
  <c r="Q6" i="14"/>
  <c r="W4" i="5" s="1"/>
  <c r="P6" i="14"/>
  <c r="Q8" i="14"/>
  <c r="W6" i="5" s="1"/>
  <c r="P8" i="14"/>
  <c r="Q14" i="14"/>
  <c r="W12" i="5" s="1"/>
  <c r="P14" i="14"/>
  <c r="Q16" i="14"/>
  <c r="W14" i="5" s="1"/>
  <c r="P16" i="14"/>
  <c r="Q20" i="14"/>
  <c r="W18" i="5" s="1"/>
  <c r="P20" i="14"/>
  <c r="P23" i="14"/>
  <c r="P27" i="14"/>
  <c r="P31" i="14"/>
  <c r="P35" i="14"/>
  <c r="P39" i="14"/>
  <c r="P43" i="14"/>
  <c r="P22" i="14"/>
  <c r="P26" i="14"/>
  <c r="P30" i="14"/>
  <c r="P34" i="14"/>
  <c r="P38" i="14"/>
  <c r="P42" i="14"/>
  <c r="P46" i="14"/>
  <c r="P5" i="13"/>
  <c r="Q5" i="13"/>
  <c r="N3" i="5" s="1"/>
  <c r="Q6" i="13"/>
  <c r="N4" i="5" s="1"/>
  <c r="P6" i="13"/>
  <c r="P7" i="13"/>
  <c r="Q7" i="13"/>
  <c r="N5" i="5" s="1"/>
  <c r="Q8" i="13"/>
  <c r="N6" i="5" s="1"/>
  <c r="P8" i="13"/>
  <c r="P9" i="13"/>
  <c r="Q9" i="13"/>
  <c r="N7" i="5" s="1"/>
  <c r="Q10" i="13"/>
  <c r="N8" i="5" s="1"/>
  <c r="P10" i="13"/>
  <c r="P13" i="13"/>
  <c r="Q13" i="13"/>
  <c r="N11" i="5" s="1"/>
  <c r="Q14" i="13"/>
  <c r="N12" i="5" s="1"/>
  <c r="P14" i="13"/>
  <c r="P17" i="13"/>
  <c r="Q17" i="13"/>
  <c r="N15" i="5" s="1"/>
  <c r="Q18" i="13"/>
  <c r="N16" i="5" s="1"/>
  <c r="P18" i="13"/>
  <c r="P21" i="13"/>
  <c r="Q21" i="13"/>
  <c r="N19" i="5" s="1"/>
  <c r="P11" i="13"/>
  <c r="Q11" i="13"/>
  <c r="N9" i="5" s="1"/>
  <c r="Q12" i="13"/>
  <c r="N10" i="5" s="1"/>
  <c r="P12" i="13"/>
  <c r="P15" i="13"/>
  <c r="Q15" i="13"/>
  <c r="N13" i="5" s="1"/>
  <c r="Q16" i="13"/>
  <c r="N14" i="5" s="1"/>
  <c r="P16" i="13"/>
  <c r="P19" i="13"/>
  <c r="Q19" i="13"/>
  <c r="N17" i="5" s="1"/>
  <c r="Q20" i="13"/>
  <c r="N18" i="5" s="1"/>
  <c r="P20" i="13"/>
  <c r="P23" i="13"/>
  <c r="P27" i="13"/>
  <c r="P31" i="13"/>
  <c r="P35" i="13"/>
  <c r="P39" i="13"/>
  <c r="AL30" i="5" l="1"/>
  <c r="D279" i="3" s="1"/>
  <c r="G279" i="3" s="1"/>
  <c r="V38" i="5"/>
  <c r="D160" i="3" s="1"/>
  <c r="G160" i="3" s="1"/>
  <c r="R45" i="15"/>
  <c r="AF43" i="5" s="1"/>
  <c r="AD43" i="5"/>
  <c r="D226" i="3" s="1"/>
  <c r="G226" i="3" s="1"/>
  <c r="R37" i="15"/>
  <c r="AF35" i="5" s="1"/>
  <c r="AD35" i="5"/>
  <c r="D218" i="3" s="1"/>
  <c r="G218" i="3" s="1"/>
  <c r="R29" i="15"/>
  <c r="AF27" i="5" s="1"/>
  <c r="AD27" i="5"/>
  <c r="D210" i="3" s="1"/>
  <c r="G210" i="3" s="1"/>
  <c r="BB20" i="5"/>
  <c r="D391" i="3" s="1"/>
  <c r="G391" i="3" s="1"/>
  <c r="R22" i="18"/>
  <c r="BD20" i="5" s="1"/>
  <c r="R40" i="15"/>
  <c r="AF38" i="5" s="1"/>
  <c r="AD38" i="5"/>
  <c r="D221" i="3" s="1"/>
  <c r="G221" i="3" s="1"/>
  <c r="R32" i="15"/>
  <c r="AF30" i="5" s="1"/>
  <c r="AD30" i="5"/>
  <c r="D213" i="3" s="1"/>
  <c r="G213" i="3" s="1"/>
  <c r="R41" i="15"/>
  <c r="AF39" i="5" s="1"/>
  <c r="AD39" i="5"/>
  <c r="D222" i="3" s="1"/>
  <c r="G222" i="3" s="1"/>
  <c r="R33" i="15"/>
  <c r="AF31" i="5" s="1"/>
  <c r="AD31" i="5"/>
  <c r="D214" i="3" s="1"/>
  <c r="G214" i="3" s="1"/>
  <c r="R25" i="15"/>
  <c r="AF23" i="5" s="1"/>
  <c r="AD23" i="5"/>
  <c r="D206" i="3" s="1"/>
  <c r="G206" i="3" s="1"/>
  <c r="R24" i="15"/>
  <c r="AF22" i="5" s="1"/>
  <c r="AD22" i="5"/>
  <c r="D205" i="3" s="1"/>
  <c r="G205" i="3" s="1"/>
  <c r="R44" i="15"/>
  <c r="AF42" i="5" s="1"/>
  <c r="AD42" i="5"/>
  <c r="D225" i="3" s="1"/>
  <c r="G225" i="3" s="1"/>
  <c r="R36" i="15"/>
  <c r="AF34" i="5" s="1"/>
  <c r="AD34" i="5"/>
  <c r="D217" i="3" s="1"/>
  <c r="G217" i="3" s="1"/>
  <c r="R28" i="15"/>
  <c r="AF26" i="5" s="1"/>
  <c r="AD26" i="5"/>
  <c r="D209" i="3" s="1"/>
  <c r="G209" i="3" s="1"/>
  <c r="M44" i="5"/>
  <c r="D106" i="3" s="1"/>
  <c r="G106" i="3" s="1"/>
  <c r="O44" i="5"/>
  <c r="O45" i="5"/>
  <c r="M45" i="5"/>
  <c r="D107" i="3" s="1"/>
  <c r="G107" i="3" s="1"/>
  <c r="R31" i="13"/>
  <c r="O29" i="5" s="1"/>
  <c r="M29" i="5"/>
  <c r="D91" i="3" s="1"/>
  <c r="G91" i="3" s="1"/>
  <c r="R35" i="13"/>
  <c r="O33" i="5" s="1"/>
  <c r="M33" i="5"/>
  <c r="D95" i="3" s="1"/>
  <c r="G95" i="3" s="1"/>
  <c r="O41" i="5"/>
  <c r="M41" i="5"/>
  <c r="D103" i="3" s="1"/>
  <c r="G103" i="3" s="1"/>
  <c r="R27" i="13"/>
  <c r="O25" i="5" s="1"/>
  <c r="M25" i="5"/>
  <c r="D87" i="3" s="1"/>
  <c r="G87" i="3" s="1"/>
  <c r="R40" i="13"/>
  <c r="O38" i="5" s="1"/>
  <c r="M38" i="5"/>
  <c r="D100" i="3" s="1"/>
  <c r="G100" i="3" s="1"/>
  <c r="R32" i="13"/>
  <c r="O30" i="5" s="1"/>
  <c r="M30" i="5"/>
  <c r="D92" i="3" s="1"/>
  <c r="G92" i="3" s="1"/>
  <c r="O42" i="5"/>
  <c r="M42" i="5"/>
  <c r="D104" i="3" s="1"/>
  <c r="G104" i="3" s="1"/>
  <c r="R38" i="13"/>
  <c r="O36" i="5" s="1"/>
  <c r="M36" i="5"/>
  <c r="D98" i="3" s="1"/>
  <c r="G98" i="3" s="1"/>
  <c r="R39" i="13"/>
  <c r="O37" i="5" s="1"/>
  <c r="M37" i="5"/>
  <c r="D99" i="3" s="1"/>
  <c r="G99" i="3" s="1"/>
  <c r="R23" i="13"/>
  <c r="O21" i="5" s="1"/>
  <c r="M21" i="5"/>
  <c r="D83" i="3" s="1"/>
  <c r="G83" i="3" s="1"/>
  <c r="R24" i="13"/>
  <c r="O22" i="5" s="1"/>
  <c r="M22" i="5"/>
  <c r="D84" i="3" s="1"/>
  <c r="G84" i="3" s="1"/>
  <c r="R34" i="14"/>
  <c r="X32" i="5" s="1"/>
  <c r="V32" i="5"/>
  <c r="D154" i="3" s="1"/>
  <c r="G154" i="3" s="1"/>
  <c r="R31" i="14"/>
  <c r="X29" i="5" s="1"/>
  <c r="V29" i="5"/>
  <c r="D151" i="3" s="1"/>
  <c r="G151" i="3" s="1"/>
  <c r="R37" i="14"/>
  <c r="X35" i="5" s="1"/>
  <c r="V35" i="5"/>
  <c r="D157" i="3" s="1"/>
  <c r="G157" i="3" s="1"/>
  <c r="R33" i="14"/>
  <c r="X31" i="5" s="1"/>
  <c r="V31" i="5"/>
  <c r="D153" i="3" s="1"/>
  <c r="G153" i="3" s="1"/>
  <c r="R45" i="14"/>
  <c r="X43" i="5" s="1"/>
  <c r="V43" i="5"/>
  <c r="D165" i="3" s="1"/>
  <c r="G165" i="3" s="1"/>
  <c r="X45" i="5"/>
  <c r="V45" i="5"/>
  <c r="D167" i="3" s="1"/>
  <c r="G167" i="3" s="1"/>
  <c r="R25" i="14"/>
  <c r="X23" i="5" s="1"/>
  <c r="V23" i="5"/>
  <c r="D145" i="3" s="1"/>
  <c r="G145" i="3" s="1"/>
  <c r="R26" i="14"/>
  <c r="X24" i="5" s="1"/>
  <c r="V24" i="5"/>
  <c r="D146" i="3" s="1"/>
  <c r="G146" i="3" s="1"/>
  <c r="R41" i="14"/>
  <c r="X39" i="5" s="1"/>
  <c r="V39" i="5"/>
  <c r="D161" i="3" s="1"/>
  <c r="G161" i="3" s="1"/>
  <c r="R36" i="14"/>
  <c r="X34" i="5" s="1"/>
  <c r="V34" i="5"/>
  <c r="D156" i="3" s="1"/>
  <c r="G156" i="3" s="1"/>
  <c r="R28" i="14"/>
  <c r="X26" i="5" s="1"/>
  <c r="V26" i="5"/>
  <c r="D148" i="3" s="1"/>
  <c r="G148" i="3" s="1"/>
  <c r="R46" i="14"/>
  <c r="X44" i="5" s="1"/>
  <c r="V44" i="5"/>
  <c r="D166" i="3" s="1"/>
  <c r="G166" i="3" s="1"/>
  <c r="R30" i="14"/>
  <c r="X28" i="5" s="1"/>
  <c r="V28" i="5"/>
  <c r="D150" i="3" s="1"/>
  <c r="G150" i="3" s="1"/>
  <c r="R43" i="14"/>
  <c r="X41" i="5" s="1"/>
  <c r="V41" i="5"/>
  <c r="D163" i="3" s="1"/>
  <c r="G163" i="3" s="1"/>
  <c r="R27" i="14"/>
  <c r="X25" i="5" s="1"/>
  <c r="V25" i="5"/>
  <c r="D147" i="3" s="1"/>
  <c r="G147" i="3" s="1"/>
  <c r="R42" i="14"/>
  <c r="X40" i="5" s="1"/>
  <c r="V40" i="5"/>
  <c r="D162" i="3" s="1"/>
  <c r="G162" i="3" s="1"/>
  <c r="R39" i="14"/>
  <c r="X37" i="5" s="1"/>
  <c r="V37" i="5"/>
  <c r="D159" i="3" s="1"/>
  <c r="G159" i="3" s="1"/>
  <c r="R23" i="14"/>
  <c r="X21" i="5" s="1"/>
  <c r="V21" i="5"/>
  <c r="D143" i="3" s="1"/>
  <c r="G143" i="3" s="1"/>
  <c r="R38" i="14"/>
  <c r="X36" i="5" s="1"/>
  <c r="V36" i="5"/>
  <c r="D158" i="3" s="1"/>
  <c r="G158" i="3" s="1"/>
  <c r="R22" i="14"/>
  <c r="X20" i="5" s="1"/>
  <c r="V20" i="5"/>
  <c r="D142" i="3" s="1"/>
  <c r="G142" i="3" s="1"/>
  <c r="R35" i="14"/>
  <c r="X33" i="5" s="1"/>
  <c r="V33" i="5"/>
  <c r="D155" i="3" s="1"/>
  <c r="G155" i="3" s="1"/>
  <c r="R29" i="14"/>
  <c r="X27" i="5" s="1"/>
  <c r="V27" i="5"/>
  <c r="D149" i="3" s="1"/>
  <c r="G149" i="3" s="1"/>
  <c r="R42" i="15"/>
  <c r="AF40" i="5" s="1"/>
  <c r="R39" i="15"/>
  <c r="AF37" i="5" s="1"/>
  <c r="R26" i="15"/>
  <c r="AF24" i="5" s="1"/>
  <c r="R23" i="15"/>
  <c r="AF21" i="5" s="1"/>
  <c r="R38" i="15"/>
  <c r="AF36" i="5" s="1"/>
  <c r="R22" i="15"/>
  <c r="AF20" i="5" s="1"/>
  <c r="R35" i="15"/>
  <c r="AF33" i="5" s="1"/>
  <c r="R34" i="15"/>
  <c r="AF32" i="5" s="1"/>
  <c r="R31" i="15"/>
  <c r="AF29" i="5" s="1"/>
  <c r="R46" i="15"/>
  <c r="AF44" i="5" s="1"/>
  <c r="R30" i="15"/>
  <c r="AF28" i="5" s="1"/>
  <c r="R43" i="15"/>
  <c r="AF41" i="5" s="1"/>
  <c r="R27" i="15"/>
  <c r="AF25" i="5" s="1"/>
  <c r="R30" i="16"/>
  <c r="AN28" i="5" s="1"/>
  <c r="AL28" i="5"/>
  <c r="D277" i="3" s="1"/>
  <c r="G277" i="3" s="1"/>
  <c r="R37" i="16"/>
  <c r="AN35" i="5" s="1"/>
  <c r="AL35" i="5"/>
  <c r="D284" i="3" s="1"/>
  <c r="G284" i="3" s="1"/>
  <c r="R31" i="16"/>
  <c r="AN29" i="5" s="1"/>
  <c r="AL29" i="5"/>
  <c r="D278" i="3" s="1"/>
  <c r="G278" i="3" s="1"/>
  <c r="R26" i="16"/>
  <c r="AN24" i="5" s="1"/>
  <c r="AL24" i="5"/>
  <c r="D273" i="3" s="1"/>
  <c r="G273" i="3" s="1"/>
  <c r="R43" i="16"/>
  <c r="AN41" i="5" s="1"/>
  <c r="AL41" i="5"/>
  <c r="D290" i="3" s="1"/>
  <c r="G290" i="3" s="1"/>
  <c r="R38" i="16"/>
  <c r="AN36" i="5" s="1"/>
  <c r="AL36" i="5"/>
  <c r="D285" i="3" s="1"/>
  <c r="G285" i="3" s="1"/>
  <c r="R46" i="16"/>
  <c r="AN44" i="5" s="1"/>
  <c r="AL44" i="5"/>
  <c r="D293" i="3" s="1"/>
  <c r="G293" i="3" s="1"/>
  <c r="R23" i="16"/>
  <c r="AN21" i="5" s="1"/>
  <c r="AL21" i="5"/>
  <c r="D270" i="3" s="1"/>
  <c r="G270" i="3" s="1"/>
  <c r="R42" i="16"/>
  <c r="AN40" i="5" s="1"/>
  <c r="AL40" i="5"/>
  <c r="D289" i="3" s="1"/>
  <c r="G289" i="3" s="1"/>
  <c r="R34" i="16"/>
  <c r="AN32" i="5" s="1"/>
  <c r="AL32" i="5"/>
  <c r="D281" i="3" s="1"/>
  <c r="G281" i="3" s="1"/>
  <c r="R22" i="16"/>
  <c r="AN20" i="5" s="1"/>
  <c r="AL20" i="5"/>
  <c r="D269" i="3" s="1"/>
  <c r="G269" i="3" s="1"/>
  <c r="R44" i="16"/>
  <c r="AN42" i="5" s="1"/>
  <c r="AL42" i="5"/>
  <c r="D291" i="3" s="1"/>
  <c r="G291" i="3" s="1"/>
  <c r="R27" i="16"/>
  <c r="AN25" i="5" s="1"/>
  <c r="AL25" i="5"/>
  <c r="D274" i="3" s="1"/>
  <c r="G274" i="3" s="1"/>
  <c r="R28" i="16"/>
  <c r="AN26" i="5" s="1"/>
  <c r="AL26" i="5"/>
  <c r="D275" i="3" s="1"/>
  <c r="G275" i="3" s="1"/>
  <c r="R36" i="17"/>
  <c r="AV34" i="5" s="1"/>
  <c r="AT34" i="5"/>
  <c r="D344" i="3" s="1"/>
  <c r="G344" i="3" s="1"/>
  <c r="R28" i="17"/>
  <c r="AV26" i="5" s="1"/>
  <c r="AT26" i="5"/>
  <c r="D336" i="3" s="1"/>
  <c r="G336" i="3" s="1"/>
  <c r="AV46" i="5"/>
  <c r="AT46" i="5"/>
  <c r="D356" i="3" s="1"/>
  <c r="G356" i="3" s="1"/>
  <c r="R40" i="17"/>
  <c r="AV38" i="5" s="1"/>
  <c r="AT38" i="5"/>
  <c r="D348" i="3" s="1"/>
  <c r="G348" i="3" s="1"/>
  <c r="R32" i="17"/>
  <c r="AV30" i="5" s="1"/>
  <c r="AT30" i="5"/>
  <c r="D340" i="3" s="1"/>
  <c r="G340" i="3" s="1"/>
  <c r="R44" i="17"/>
  <c r="AV42" i="5" s="1"/>
  <c r="AT42" i="5"/>
  <c r="D352" i="3" s="1"/>
  <c r="G352" i="3" s="1"/>
  <c r="R24" i="17"/>
  <c r="AV22" i="5" s="1"/>
  <c r="AT22" i="5"/>
  <c r="D332" i="3" s="1"/>
  <c r="G332" i="3" s="1"/>
  <c r="R34" i="17"/>
  <c r="AV32" i="5" s="1"/>
  <c r="AT32" i="5"/>
  <c r="D342" i="3" s="1"/>
  <c r="G342" i="3" s="1"/>
  <c r="R39" i="17"/>
  <c r="AV37" i="5" s="1"/>
  <c r="AT37" i="5"/>
  <c r="D347" i="3" s="1"/>
  <c r="G347" i="3" s="1"/>
  <c r="R35" i="17"/>
  <c r="AV33" i="5" s="1"/>
  <c r="AT33" i="5"/>
  <c r="D343" i="3" s="1"/>
  <c r="G343" i="3" s="1"/>
  <c r="R43" i="17"/>
  <c r="AV41" i="5" s="1"/>
  <c r="AT41" i="5"/>
  <c r="D351" i="3" s="1"/>
  <c r="G351" i="3" s="1"/>
  <c r="R31" i="17"/>
  <c r="AV29" i="5" s="1"/>
  <c r="AT29" i="5"/>
  <c r="D339" i="3" s="1"/>
  <c r="G339" i="3" s="1"/>
  <c r="R38" i="17"/>
  <c r="AV36" i="5" s="1"/>
  <c r="AT36" i="5"/>
  <c r="D346" i="3" s="1"/>
  <c r="G346" i="3" s="1"/>
  <c r="AV44" i="5"/>
  <c r="AT44" i="5"/>
  <c r="D354" i="3" s="1"/>
  <c r="G354" i="3" s="1"/>
  <c r="R30" i="17"/>
  <c r="AV28" i="5" s="1"/>
  <c r="AT28" i="5"/>
  <c r="D338" i="3" s="1"/>
  <c r="G338" i="3" s="1"/>
  <c r="R27" i="17"/>
  <c r="AV25" i="5" s="1"/>
  <c r="AT25" i="5"/>
  <c r="D335" i="3" s="1"/>
  <c r="G335" i="3" s="1"/>
  <c r="R22" i="17"/>
  <c r="AV20" i="5" s="1"/>
  <c r="AT20" i="5"/>
  <c r="D330" i="3" s="1"/>
  <c r="G330" i="3" s="1"/>
  <c r="R42" i="17"/>
  <c r="AV40" i="5" s="1"/>
  <c r="AT40" i="5"/>
  <c r="D350" i="3" s="1"/>
  <c r="G350" i="3" s="1"/>
  <c r="R26" i="17"/>
  <c r="AV24" i="5" s="1"/>
  <c r="AT24" i="5"/>
  <c r="D334" i="3" s="1"/>
  <c r="G334" i="3" s="1"/>
  <c r="R23" i="17"/>
  <c r="AV21" i="5" s="1"/>
  <c r="AT21" i="5"/>
  <c r="D331" i="3" s="1"/>
  <c r="G331" i="3" s="1"/>
  <c r="AV45" i="5"/>
  <c r="AT45" i="5"/>
  <c r="D355" i="3" s="1"/>
  <c r="G355" i="3" s="1"/>
  <c r="R41" i="18"/>
  <c r="BD39" i="5" s="1"/>
  <c r="BB39" i="5"/>
  <c r="D410" i="3" s="1"/>
  <c r="G410" i="3" s="1"/>
  <c r="R25" i="18"/>
  <c r="BD23" i="5" s="1"/>
  <c r="BB23" i="5"/>
  <c r="D394" i="3" s="1"/>
  <c r="G394" i="3" s="1"/>
  <c r="R35" i="18"/>
  <c r="BD33" i="5" s="1"/>
  <c r="BB33" i="5"/>
  <c r="D404" i="3" s="1"/>
  <c r="G404" i="3" s="1"/>
  <c r="BD45" i="5"/>
  <c r="BB45" i="5"/>
  <c r="D416" i="3" s="1"/>
  <c r="G416" i="3" s="1"/>
  <c r="R31" i="18"/>
  <c r="BD29" i="5" s="1"/>
  <c r="BB29" i="5"/>
  <c r="D400" i="3" s="1"/>
  <c r="G400" i="3" s="1"/>
  <c r="R43" i="18"/>
  <c r="BD41" i="5" s="1"/>
  <c r="BB41" i="5"/>
  <c r="D412" i="3" s="1"/>
  <c r="G412" i="3" s="1"/>
  <c r="R27" i="18"/>
  <c r="BD25" i="5" s="1"/>
  <c r="BB25" i="5"/>
  <c r="D396" i="3" s="1"/>
  <c r="G396" i="3" s="1"/>
  <c r="R36" i="18"/>
  <c r="BD34" i="5" s="1"/>
  <c r="BB34" i="5"/>
  <c r="D405" i="3" s="1"/>
  <c r="G405" i="3" s="1"/>
  <c r="R39" i="18"/>
  <c r="BD37" i="5" s="1"/>
  <c r="BB37" i="5"/>
  <c r="D408" i="3" s="1"/>
  <c r="G408" i="3" s="1"/>
  <c r="R23" i="18"/>
  <c r="BD21" i="5" s="1"/>
  <c r="BB21" i="5"/>
  <c r="D392" i="3" s="1"/>
  <c r="G392" i="3" s="1"/>
  <c r="R44" i="18"/>
  <c r="BD42" i="5" s="1"/>
  <c r="BB42" i="5"/>
  <c r="D413" i="3" s="1"/>
  <c r="G413" i="3" s="1"/>
  <c r="R28" i="18"/>
  <c r="BD26" i="5" s="1"/>
  <c r="BB26" i="5"/>
  <c r="D397" i="3" s="1"/>
  <c r="G397" i="3" s="1"/>
  <c r="R34" i="18"/>
  <c r="BD32" i="5" s="1"/>
  <c r="BB32" i="5"/>
  <c r="D403" i="3" s="1"/>
  <c r="G403" i="3" s="1"/>
  <c r="R21" i="18"/>
  <c r="BD19" i="5" s="1"/>
  <c r="BB19" i="5"/>
  <c r="D390" i="3" s="1"/>
  <c r="G390" i="3" s="1"/>
  <c r="R21" i="13"/>
  <c r="O19" i="5" s="1"/>
  <c r="M19" i="5"/>
  <c r="D81" i="3" s="1"/>
  <c r="G81" i="3" s="1"/>
  <c r="R21" i="14"/>
  <c r="X19" i="5" s="1"/>
  <c r="V19" i="5"/>
  <c r="D141" i="3" s="1"/>
  <c r="G141" i="3" s="1"/>
  <c r="R21" i="15"/>
  <c r="AF19" i="5" s="1"/>
  <c r="R21" i="16"/>
  <c r="AN19" i="5" s="1"/>
  <c r="AL19" i="5"/>
  <c r="D268" i="3" s="1"/>
  <c r="G268" i="3" s="1"/>
  <c r="R13" i="13"/>
  <c r="O11" i="5" s="1"/>
  <c r="M11" i="5"/>
  <c r="D73" i="3" s="1"/>
  <c r="G73" i="3" s="1"/>
  <c r="R17" i="14"/>
  <c r="X15" i="5" s="1"/>
  <c r="V15" i="5"/>
  <c r="D137" i="3" s="1"/>
  <c r="G137" i="3" s="1"/>
  <c r="R19" i="16"/>
  <c r="AN17" i="5" s="1"/>
  <c r="AL17" i="5"/>
  <c r="D266" i="3" s="1"/>
  <c r="G266" i="3" s="1"/>
  <c r="R17" i="16"/>
  <c r="AN15" i="5" s="1"/>
  <c r="AL15" i="5"/>
  <c r="D264" i="3" s="1"/>
  <c r="G264" i="3" s="1"/>
  <c r="R14" i="17"/>
  <c r="AV12" i="5" s="1"/>
  <c r="AT12" i="5"/>
  <c r="D322" i="3" s="1"/>
  <c r="G322" i="3" s="1"/>
  <c r="R13" i="17"/>
  <c r="AV11" i="5" s="1"/>
  <c r="AT11" i="5"/>
  <c r="D321" i="3" s="1"/>
  <c r="G321" i="3" s="1"/>
  <c r="R18" i="14"/>
  <c r="X16" i="5" s="1"/>
  <c r="V16" i="5"/>
  <c r="D138" i="3" s="1"/>
  <c r="G138" i="3" s="1"/>
  <c r="R19" i="18"/>
  <c r="BD17" i="5" s="1"/>
  <c r="BB17" i="5"/>
  <c r="D388" i="3" s="1"/>
  <c r="G388" i="3" s="1"/>
  <c r="R13" i="18"/>
  <c r="BD11" i="5" s="1"/>
  <c r="BB11" i="5"/>
  <c r="D382" i="3" s="1"/>
  <c r="G382" i="3" s="1"/>
  <c r="R12" i="17"/>
  <c r="AV10" i="5" s="1"/>
  <c r="AT10" i="5"/>
  <c r="D320" i="3" s="1"/>
  <c r="G320" i="3" s="1"/>
  <c r="R13" i="16"/>
  <c r="AN11" i="5" s="1"/>
  <c r="AL11" i="5"/>
  <c r="D260" i="3" s="1"/>
  <c r="G260" i="3" s="1"/>
  <c r="R15" i="17"/>
  <c r="AV13" i="5" s="1"/>
  <c r="AT13" i="5"/>
  <c r="D323" i="3" s="1"/>
  <c r="G323" i="3" s="1"/>
  <c r="R19" i="13"/>
  <c r="O17" i="5" s="1"/>
  <c r="M17" i="5"/>
  <c r="D79" i="3" s="1"/>
  <c r="G79" i="3" s="1"/>
  <c r="R15" i="13"/>
  <c r="O13" i="5" s="1"/>
  <c r="M13" i="5"/>
  <c r="D75" i="3" s="1"/>
  <c r="G75" i="3" s="1"/>
  <c r="R19" i="14"/>
  <c r="X17" i="5" s="1"/>
  <c r="V17" i="5"/>
  <c r="D139" i="3" s="1"/>
  <c r="G139" i="3" s="1"/>
  <c r="R13" i="14"/>
  <c r="X11" i="5" s="1"/>
  <c r="V11" i="5"/>
  <c r="D133" i="3" s="1"/>
  <c r="G133" i="3" s="1"/>
  <c r="R15" i="15"/>
  <c r="AF13" i="5" s="1"/>
  <c r="AD13" i="5"/>
  <c r="D196" i="3" s="1"/>
  <c r="G196" i="3" s="1"/>
  <c r="R19" i="15"/>
  <c r="AF17" i="5" s="1"/>
  <c r="R17" i="15"/>
  <c r="AF15" i="5" s="1"/>
  <c r="AD15" i="5"/>
  <c r="D198" i="3" s="1"/>
  <c r="G198" i="3" s="1"/>
  <c r="R15" i="16"/>
  <c r="AN13" i="5" s="1"/>
  <c r="AL13" i="5"/>
  <c r="D262" i="3" s="1"/>
  <c r="G262" i="3" s="1"/>
  <c r="R16" i="16"/>
  <c r="AN14" i="5" s="1"/>
  <c r="AL14" i="5"/>
  <c r="D263" i="3" s="1"/>
  <c r="G263" i="3" s="1"/>
  <c r="R12" i="16"/>
  <c r="AN10" i="5" s="1"/>
  <c r="AL10" i="5"/>
  <c r="D259" i="3" s="1"/>
  <c r="G259" i="3" s="1"/>
  <c r="R14" i="16"/>
  <c r="AN12" i="5" s="1"/>
  <c r="AL12" i="5"/>
  <c r="D261" i="3" s="1"/>
  <c r="G261" i="3" s="1"/>
  <c r="R16" i="18"/>
  <c r="BD14" i="5" s="1"/>
  <c r="BB14" i="5"/>
  <c r="D385" i="3" s="1"/>
  <c r="G385" i="3" s="1"/>
  <c r="R12" i="18"/>
  <c r="BD10" i="5" s="1"/>
  <c r="BB10" i="5"/>
  <c r="D381" i="3" s="1"/>
  <c r="G381" i="3" s="1"/>
  <c r="R14" i="18"/>
  <c r="BD12" i="5" s="1"/>
  <c r="BB12" i="5"/>
  <c r="D383" i="3" s="1"/>
  <c r="G383" i="3" s="1"/>
  <c r="R18" i="18"/>
  <c r="BD16" i="5" s="1"/>
  <c r="BB16" i="5"/>
  <c r="D387" i="3" s="1"/>
  <c r="G387" i="3" s="1"/>
  <c r="R17" i="17"/>
  <c r="AV15" i="5" s="1"/>
  <c r="AT15" i="5"/>
  <c r="D325" i="3" s="1"/>
  <c r="G325" i="3" s="1"/>
  <c r="R17" i="13"/>
  <c r="O15" i="5" s="1"/>
  <c r="M15" i="5"/>
  <c r="D77" i="3" s="1"/>
  <c r="G77" i="3" s="1"/>
  <c r="R15" i="14"/>
  <c r="X13" i="5" s="1"/>
  <c r="V13" i="5"/>
  <c r="D135" i="3" s="1"/>
  <c r="G135" i="3" s="1"/>
  <c r="R13" i="15"/>
  <c r="AF11" i="5" s="1"/>
  <c r="AD11" i="5"/>
  <c r="D194" i="3" s="1"/>
  <c r="G194" i="3" s="1"/>
  <c r="R18" i="13"/>
  <c r="O16" i="5" s="1"/>
  <c r="M16" i="5"/>
  <c r="D78" i="3" s="1"/>
  <c r="G78" i="3" s="1"/>
  <c r="R14" i="13"/>
  <c r="O12" i="5" s="1"/>
  <c r="M12" i="5"/>
  <c r="D74" i="3" s="1"/>
  <c r="G74" i="3" s="1"/>
  <c r="R16" i="14"/>
  <c r="X14" i="5" s="1"/>
  <c r="V14" i="5"/>
  <c r="D136" i="3" s="1"/>
  <c r="G136" i="3" s="1"/>
  <c r="R14" i="15"/>
  <c r="AF12" i="5" s="1"/>
  <c r="AD12" i="5"/>
  <c r="D195" i="3" s="1"/>
  <c r="G195" i="3" s="1"/>
  <c r="R18" i="16"/>
  <c r="AN16" i="5" s="1"/>
  <c r="AL16" i="5"/>
  <c r="D265" i="3" s="1"/>
  <c r="G265" i="3" s="1"/>
  <c r="R15" i="18"/>
  <c r="BD13" i="5" s="1"/>
  <c r="BB13" i="5"/>
  <c r="D384" i="3" s="1"/>
  <c r="G384" i="3" s="1"/>
  <c r="R17" i="18"/>
  <c r="BD15" i="5" s="1"/>
  <c r="BB15" i="5"/>
  <c r="D386" i="3" s="1"/>
  <c r="G386" i="3" s="1"/>
  <c r="R16" i="13"/>
  <c r="O14" i="5" s="1"/>
  <c r="M14" i="5"/>
  <c r="D76" i="3" s="1"/>
  <c r="G76" i="3" s="1"/>
  <c r="R12" i="13"/>
  <c r="O10" i="5" s="1"/>
  <c r="M10" i="5"/>
  <c r="D72" i="3" s="1"/>
  <c r="G72" i="3" s="1"/>
  <c r="R14" i="14"/>
  <c r="X12" i="5" s="1"/>
  <c r="V12" i="5"/>
  <c r="D134" i="3" s="1"/>
  <c r="G134" i="3" s="1"/>
  <c r="R12" i="14"/>
  <c r="X10" i="5" s="1"/>
  <c r="V10" i="5"/>
  <c r="D132" i="3" s="1"/>
  <c r="G132" i="3" s="1"/>
  <c r="R16" i="15"/>
  <c r="AF14" i="5" s="1"/>
  <c r="AD14" i="5"/>
  <c r="D197" i="3" s="1"/>
  <c r="G197" i="3" s="1"/>
  <c r="R12" i="15"/>
  <c r="AF10" i="5" s="1"/>
  <c r="AD10" i="5"/>
  <c r="D193" i="3" s="1"/>
  <c r="G193" i="3" s="1"/>
  <c r="R18" i="15"/>
  <c r="AF16" i="5" s="1"/>
  <c r="AD16" i="5"/>
  <c r="D199" i="3" s="1"/>
  <c r="G199" i="3" s="1"/>
  <c r="R16" i="17"/>
  <c r="AV14" i="5" s="1"/>
  <c r="AT14" i="5"/>
  <c r="D324" i="3" s="1"/>
  <c r="G324" i="3" s="1"/>
  <c r="R18" i="17"/>
  <c r="AV16" i="5" s="1"/>
  <c r="AT16" i="5"/>
  <c r="D326" i="3" s="1"/>
  <c r="G326" i="3" s="1"/>
  <c r="R19" i="17"/>
  <c r="AV17" i="5" s="1"/>
  <c r="AT17" i="5"/>
  <c r="D327" i="3" s="1"/>
  <c r="G327" i="3" s="1"/>
  <c r="R6" i="14"/>
  <c r="X4" i="5" s="1"/>
  <c r="V4" i="5"/>
  <c r="D126" i="3" s="1"/>
  <c r="G126" i="3" s="1"/>
  <c r="R8" i="15"/>
  <c r="AF6" i="5" s="1"/>
  <c r="AD6" i="5"/>
  <c r="D189" i="3" s="1"/>
  <c r="G189" i="3" s="1"/>
  <c r="R10" i="15"/>
  <c r="AF8" i="5" s="1"/>
  <c r="AD8" i="5"/>
  <c r="D191" i="3" s="1"/>
  <c r="G191" i="3" s="1"/>
  <c r="R10" i="16"/>
  <c r="AN8" i="5" s="1"/>
  <c r="AL8" i="5"/>
  <c r="D257" i="3" s="1"/>
  <c r="G257" i="3" s="1"/>
  <c r="R10" i="13"/>
  <c r="O8" i="5" s="1"/>
  <c r="M8" i="5"/>
  <c r="D70" i="3" s="1"/>
  <c r="G70" i="3" s="1"/>
  <c r="R8" i="13"/>
  <c r="O6" i="5" s="1"/>
  <c r="M6" i="5"/>
  <c r="D68" i="3" s="1"/>
  <c r="G68" i="3" s="1"/>
  <c r="R6" i="13"/>
  <c r="O4" i="5" s="1"/>
  <c r="M4" i="5"/>
  <c r="D66" i="3" s="1"/>
  <c r="G66" i="3" s="1"/>
  <c r="R8" i="14"/>
  <c r="X6" i="5" s="1"/>
  <c r="V6" i="5"/>
  <c r="D128" i="3" s="1"/>
  <c r="G128" i="3" s="1"/>
  <c r="R10" i="14"/>
  <c r="X8" i="5" s="1"/>
  <c r="V8" i="5"/>
  <c r="D130" i="3" s="1"/>
  <c r="G130" i="3" s="1"/>
  <c r="R6" i="16"/>
  <c r="AN4" i="5" s="1"/>
  <c r="AL4" i="5"/>
  <c r="D253" i="3" s="1"/>
  <c r="G253" i="3" s="1"/>
  <c r="R10" i="17"/>
  <c r="AV8" i="5" s="1"/>
  <c r="AT8" i="5"/>
  <c r="D318" i="3" s="1"/>
  <c r="G318" i="3" s="1"/>
  <c r="R8" i="17"/>
  <c r="AV6" i="5" s="1"/>
  <c r="AT6" i="5"/>
  <c r="D316" i="3" s="1"/>
  <c r="G316" i="3" s="1"/>
  <c r="R11" i="18"/>
  <c r="BD9" i="5" s="1"/>
  <c r="BB9" i="5"/>
  <c r="D380" i="3" s="1"/>
  <c r="G380" i="3" s="1"/>
  <c r="R7" i="18"/>
  <c r="BD5" i="5" s="1"/>
  <c r="BB5" i="5"/>
  <c r="D376" i="3" s="1"/>
  <c r="G376" i="3" s="1"/>
  <c r="R5" i="18"/>
  <c r="BD3" i="5" s="1"/>
  <c r="BB3" i="5"/>
  <c r="D374" i="3" s="1"/>
  <c r="G374" i="3" s="1"/>
  <c r="R5" i="16"/>
  <c r="AN3" i="5" s="1"/>
  <c r="AL3" i="5"/>
  <c r="D252" i="3" s="1"/>
  <c r="G252" i="3" s="1"/>
  <c r="R11" i="13"/>
  <c r="O9" i="5" s="1"/>
  <c r="M9" i="5"/>
  <c r="D71" i="3" s="1"/>
  <c r="G71" i="3" s="1"/>
  <c r="R11" i="14"/>
  <c r="X9" i="5" s="1"/>
  <c r="V9" i="5"/>
  <c r="D131" i="3" s="1"/>
  <c r="G131" i="3" s="1"/>
  <c r="R7" i="15"/>
  <c r="AF5" i="5" s="1"/>
  <c r="AD5" i="5"/>
  <c r="D188" i="3" s="1"/>
  <c r="G188" i="3" s="1"/>
  <c r="R11" i="15"/>
  <c r="AF9" i="5" s="1"/>
  <c r="AD9" i="5"/>
  <c r="D192" i="3" s="1"/>
  <c r="G192" i="3" s="1"/>
  <c r="R9" i="15"/>
  <c r="AF7" i="5" s="1"/>
  <c r="AD7" i="5"/>
  <c r="D190" i="3" s="1"/>
  <c r="G190" i="3" s="1"/>
  <c r="R6" i="17"/>
  <c r="AV4" i="5" s="1"/>
  <c r="AT4" i="5"/>
  <c r="D314" i="3" s="1"/>
  <c r="G314" i="3" s="1"/>
  <c r="R8" i="18"/>
  <c r="BD6" i="5" s="1"/>
  <c r="BB6" i="5"/>
  <c r="D377" i="3" s="1"/>
  <c r="G377" i="3" s="1"/>
  <c r="R6" i="18"/>
  <c r="BD4" i="5" s="1"/>
  <c r="BB4" i="5"/>
  <c r="D375" i="3" s="1"/>
  <c r="G375" i="3" s="1"/>
  <c r="R9" i="13"/>
  <c r="O7" i="5" s="1"/>
  <c r="M7" i="5"/>
  <c r="D69" i="3" s="1"/>
  <c r="G69" i="3" s="1"/>
  <c r="R7" i="13"/>
  <c r="O5" i="5" s="1"/>
  <c r="M5" i="5"/>
  <c r="D67" i="3" s="1"/>
  <c r="G67" i="3" s="1"/>
  <c r="R5" i="13"/>
  <c r="O3" i="5" s="1"/>
  <c r="M3" i="5"/>
  <c r="D65" i="3" s="1"/>
  <c r="G65" i="3" s="1"/>
  <c r="R9" i="14"/>
  <c r="X7" i="5" s="1"/>
  <c r="V7" i="5"/>
  <c r="D129" i="3" s="1"/>
  <c r="G129" i="3" s="1"/>
  <c r="R5" i="14"/>
  <c r="X3" i="5" s="1"/>
  <c r="V3" i="5"/>
  <c r="D125" i="3" s="1"/>
  <c r="G125" i="3" s="1"/>
  <c r="R7" i="14"/>
  <c r="X5" i="5" s="1"/>
  <c r="V5" i="5"/>
  <c r="D127" i="3" s="1"/>
  <c r="G127" i="3" s="1"/>
  <c r="R6" i="15"/>
  <c r="AF4" i="5" s="1"/>
  <c r="AD4" i="5"/>
  <c r="D187" i="3" s="1"/>
  <c r="G187" i="3" s="1"/>
  <c r="R5" i="15"/>
  <c r="AF3" i="5" s="1"/>
  <c r="AD3" i="5"/>
  <c r="D186" i="3" s="1"/>
  <c r="G186" i="3" s="1"/>
  <c r="R8" i="16"/>
  <c r="AN6" i="5" s="1"/>
  <c r="AL6" i="5"/>
  <c r="D255" i="3" s="1"/>
  <c r="G255" i="3" s="1"/>
  <c r="R10" i="18"/>
  <c r="BD8" i="5" s="1"/>
  <c r="BB8" i="5"/>
  <c r="D379" i="3" s="1"/>
  <c r="G379" i="3" s="1"/>
  <c r="R7" i="16"/>
  <c r="AN5" i="5" s="1"/>
  <c r="AL5" i="5"/>
  <c r="D254" i="3" s="1"/>
  <c r="G254" i="3" s="1"/>
  <c r="R7" i="17"/>
  <c r="AV5" i="5" s="1"/>
  <c r="AT5" i="5"/>
  <c r="D315" i="3" s="1"/>
  <c r="G315" i="3" s="1"/>
  <c r="R5" i="17"/>
  <c r="AV3" i="5" s="1"/>
  <c r="AT3" i="5"/>
  <c r="D313" i="3" s="1"/>
  <c r="G313" i="3" s="1"/>
  <c r="R9" i="16"/>
  <c r="AN7" i="5" s="1"/>
  <c r="AL7" i="5"/>
  <c r="D256" i="3" s="1"/>
  <c r="G256" i="3" s="1"/>
  <c r="R11" i="16"/>
  <c r="AN9" i="5" s="1"/>
  <c r="AL9" i="5"/>
  <c r="D258" i="3" s="1"/>
  <c r="G258" i="3" s="1"/>
  <c r="R20" i="13"/>
  <c r="O18" i="5" s="1"/>
  <c r="M18" i="5"/>
  <c r="D80" i="3" s="1"/>
  <c r="G80" i="3" s="1"/>
  <c r="R20" i="15"/>
  <c r="AF18" i="5" s="1"/>
  <c r="R20" i="17"/>
  <c r="AV18" i="5" s="1"/>
  <c r="AT18" i="5"/>
  <c r="D328" i="3" s="1"/>
  <c r="G328" i="3" s="1"/>
  <c r="R20" i="16"/>
  <c r="AN18" i="5" s="1"/>
  <c r="AL18" i="5"/>
  <c r="D267" i="3" s="1"/>
  <c r="G267" i="3" s="1"/>
  <c r="R20" i="18"/>
  <c r="BD18" i="5" s="1"/>
  <c r="BB18" i="5"/>
  <c r="D389" i="3" s="1"/>
  <c r="G389" i="3" s="1"/>
  <c r="R20" i="14"/>
  <c r="X18" i="5" s="1"/>
  <c r="V18" i="5"/>
  <c r="D140" i="3" s="1"/>
  <c r="G140" i="3" s="1"/>
  <c r="R9" i="18"/>
  <c r="BD7" i="5" s="1"/>
  <c r="BB7" i="5"/>
  <c r="D378" i="3" s="1"/>
  <c r="G378" i="3" s="1"/>
  <c r="B45" i="5"/>
  <c r="A47" i="3" s="1"/>
  <c r="B44" i="5"/>
  <c r="A46" i="3" s="1"/>
  <c r="B43" i="5"/>
  <c r="A45" i="3" s="1"/>
  <c r="B42" i="5"/>
  <c r="A44" i="3" s="1"/>
  <c r="B41" i="5"/>
  <c r="A43" i="3" s="1"/>
  <c r="O42" i="6"/>
  <c r="N42" i="6"/>
  <c r="M42" i="6"/>
  <c r="B40" i="5" s="1"/>
  <c r="A42" i="3" s="1"/>
  <c r="N41" i="6"/>
  <c r="M41" i="6"/>
  <c r="B39" i="5" s="1"/>
  <c r="A41" i="3" s="1"/>
  <c r="N40" i="6"/>
  <c r="O40" i="6"/>
  <c r="D38" i="5" s="1"/>
  <c r="C40" i="3" s="1"/>
  <c r="F40" i="3" s="1"/>
  <c r="M40" i="6"/>
  <c r="B38" i="5" s="1"/>
  <c r="A40" i="3" s="1"/>
  <c r="O39" i="6"/>
  <c r="M39" i="6"/>
  <c r="B37" i="5" s="1"/>
  <c r="A39" i="3" s="1"/>
  <c r="N39" i="6"/>
  <c r="N38" i="6"/>
  <c r="M38" i="6"/>
  <c r="B36" i="5" s="1"/>
  <c r="A38" i="3" s="1"/>
  <c r="N37" i="6"/>
  <c r="M37" i="6"/>
  <c r="B35" i="5" s="1"/>
  <c r="A37" i="3" s="1"/>
  <c r="N36" i="6"/>
  <c r="O36" i="6"/>
  <c r="M36" i="6"/>
  <c r="B34" i="5" s="1"/>
  <c r="A36" i="3" s="1"/>
  <c r="M35" i="6"/>
  <c r="B33" i="5" s="1"/>
  <c r="A35" i="3" s="1"/>
  <c r="N35" i="6"/>
  <c r="O35" i="6"/>
  <c r="D33" i="5" s="1"/>
  <c r="C35" i="3" s="1"/>
  <c r="F35" i="3" s="1"/>
  <c r="N34" i="6"/>
  <c r="M34" i="6"/>
  <c r="B32" i="5" s="1"/>
  <c r="A34" i="3" s="1"/>
  <c r="N33" i="6"/>
  <c r="M33" i="6"/>
  <c r="B31" i="5" s="1"/>
  <c r="A33" i="3" s="1"/>
  <c r="N32" i="6"/>
  <c r="O32" i="6"/>
  <c r="D30" i="5" s="1"/>
  <c r="C32" i="3" s="1"/>
  <c r="F32" i="3" s="1"/>
  <c r="M32" i="6"/>
  <c r="B30" i="5" s="1"/>
  <c r="A32" i="3" s="1"/>
  <c r="N31" i="6"/>
  <c r="O31" i="6"/>
  <c r="D29" i="5" s="1"/>
  <c r="C31" i="3" s="1"/>
  <c r="F31" i="3" s="1"/>
  <c r="M31" i="6"/>
  <c r="B29" i="5" s="1"/>
  <c r="A31" i="3" s="1"/>
  <c r="N30" i="6"/>
  <c r="M30" i="6"/>
  <c r="B28" i="5" s="1"/>
  <c r="A30" i="3" s="1"/>
  <c r="N29" i="6"/>
  <c r="M29" i="6"/>
  <c r="B27" i="5" s="1"/>
  <c r="A29" i="3" s="1"/>
  <c r="M28" i="6"/>
  <c r="B26" i="5" s="1"/>
  <c r="A28" i="3" s="1"/>
  <c r="N28" i="6"/>
  <c r="O28" i="6"/>
  <c r="D26" i="5" s="1"/>
  <c r="C28" i="3" s="1"/>
  <c r="F28" i="3" s="1"/>
  <c r="M27" i="6"/>
  <c r="B25" i="5" s="1"/>
  <c r="A27" i="3" s="1"/>
  <c r="N27" i="6"/>
  <c r="O27" i="6"/>
  <c r="D25" i="5" s="1"/>
  <c r="C27" i="3" s="1"/>
  <c r="F27" i="3" s="1"/>
  <c r="N26" i="6"/>
  <c r="M26" i="6"/>
  <c r="B24" i="5" s="1"/>
  <c r="A26" i="3" s="1"/>
  <c r="N25" i="6"/>
  <c r="M25" i="6"/>
  <c r="B23" i="5" s="1"/>
  <c r="A25" i="3" s="1"/>
  <c r="N24" i="6"/>
  <c r="O24" i="6"/>
  <c r="D22" i="5" s="1"/>
  <c r="C24" i="3" s="1"/>
  <c r="F24" i="3" s="1"/>
  <c r="M24" i="6"/>
  <c r="B22" i="5" s="1"/>
  <c r="A24" i="3" s="1"/>
  <c r="N23" i="6"/>
  <c r="O23" i="6"/>
  <c r="D21" i="5" s="1"/>
  <c r="C23" i="3" s="1"/>
  <c r="F23" i="3" s="1"/>
  <c r="M23" i="6"/>
  <c r="B21" i="5" s="1"/>
  <c r="A23" i="3" s="1"/>
  <c r="N22" i="6"/>
  <c r="M22" i="6"/>
  <c r="B20" i="5" s="1"/>
  <c r="A22" i="3" s="1"/>
  <c r="N21" i="6"/>
  <c r="M21" i="6"/>
  <c r="B19" i="5" s="1"/>
  <c r="A21" i="3" s="1"/>
  <c r="M20" i="6"/>
  <c r="B18" i="5" s="1"/>
  <c r="A20" i="3" s="1"/>
  <c r="N20" i="6"/>
  <c r="O20" i="6"/>
  <c r="D18" i="5" s="1"/>
  <c r="C20" i="3" s="1"/>
  <c r="F20" i="3" s="1"/>
  <c r="M19" i="6"/>
  <c r="B17" i="5" s="1"/>
  <c r="A19" i="3" s="1"/>
  <c r="N19" i="6"/>
  <c r="O19" i="6"/>
  <c r="D17" i="5" s="1"/>
  <c r="C19" i="3" s="1"/>
  <c r="F19" i="3" s="1"/>
  <c r="N18" i="6"/>
  <c r="M18" i="6"/>
  <c r="B16" i="5" s="1"/>
  <c r="A18" i="3" s="1"/>
  <c r="N17" i="6"/>
  <c r="M17" i="6"/>
  <c r="B15" i="5" s="1"/>
  <c r="A17" i="3" s="1"/>
  <c r="N16" i="6"/>
  <c r="M16" i="6"/>
  <c r="B14" i="5" s="1"/>
  <c r="A16" i="3" s="1"/>
  <c r="O16" i="6"/>
  <c r="D14" i="5" s="1"/>
  <c r="C16" i="3" s="1"/>
  <c r="F16" i="3" s="1"/>
  <c r="N15" i="6"/>
  <c r="O15" i="6"/>
  <c r="D13" i="5" s="1"/>
  <c r="C15" i="3" s="1"/>
  <c r="F15" i="3" s="1"/>
  <c r="M15" i="6"/>
  <c r="N14" i="6"/>
  <c r="M14" i="6"/>
  <c r="N13" i="6"/>
  <c r="M13" i="6"/>
  <c r="M12" i="6"/>
  <c r="N12" i="6"/>
  <c r="O12" i="6"/>
  <c r="D10" i="5" s="1"/>
  <c r="C12" i="3" s="1"/>
  <c r="F12" i="3" s="1"/>
  <c r="M11" i="6"/>
  <c r="N11" i="6"/>
  <c r="O11" i="6"/>
  <c r="D9" i="5" s="1"/>
  <c r="C11" i="3" s="1"/>
  <c r="F11" i="3" s="1"/>
  <c r="N10" i="6"/>
  <c r="M10" i="6"/>
  <c r="N9" i="6"/>
  <c r="M9" i="6"/>
  <c r="N8" i="6"/>
  <c r="O8" i="6"/>
  <c r="D6" i="5" s="1"/>
  <c r="C8" i="3" s="1"/>
  <c r="F8" i="3" s="1"/>
  <c r="M8" i="6"/>
  <c r="N7" i="6"/>
  <c r="O7" i="6"/>
  <c r="D5" i="5" s="1"/>
  <c r="C7" i="3" s="1"/>
  <c r="F7" i="3" s="1"/>
  <c r="M7" i="6"/>
  <c r="N6" i="6"/>
  <c r="M6" i="6"/>
  <c r="N5" i="6"/>
  <c r="M5" i="6"/>
  <c r="B3" i="5" s="1"/>
  <c r="A5" i="3" s="1"/>
  <c r="I3" i="6"/>
  <c r="I4" i="6" s="1"/>
  <c r="Q40" i="6" l="1"/>
  <c r="F38" i="5" s="1"/>
  <c r="B6" i="5"/>
  <c r="A8" i="3" s="1"/>
  <c r="B10" i="5"/>
  <c r="A12" i="3" s="1"/>
  <c r="B12" i="5"/>
  <c r="A14" i="3" s="1"/>
  <c r="B4" i="5"/>
  <c r="A6" i="3" s="1"/>
  <c r="B7" i="5"/>
  <c r="A9" i="3" s="1"/>
  <c r="B5" i="5"/>
  <c r="A7" i="3" s="1"/>
  <c r="B8" i="5"/>
  <c r="A10" i="3" s="1"/>
  <c r="B9" i="5"/>
  <c r="A11" i="3" s="1"/>
  <c r="B11" i="5"/>
  <c r="A13" i="3" s="1"/>
  <c r="B13" i="5"/>
  <c r="A15" i="3" s="1"/>
  <c r="S29" i="6"/>
  <c r="H27" i="5" s="1"/>
  <c r="C27" i="5"/>
  <c r="B29" i="3" s="1"/>
  <c r="H29" i="3" s="1"/>
  <c r="S28" i="6"/>
  <c r="H26" i="5" s="1"/>
  <c r="C26" i="5"/>
  <c r="B28" i="3" s="1"/>
  <c r="H28" i="3" s="1"/>
  <c r="S31" i="6"/>
  <c r="H29" i="5" s="1"/>
  <c r="C29" i="5"/>
  <c r="B31" i="3" s="1"/>
  <c r="H31" i="3" s="1"/>
  <c r="F41" i="5"/>
  <c r="D41" i="5"/>
  <c r="C43" i="3" s="1"/>
  <c r="F43" i="3" s="1"/>
  <c r="D45" i="5"/>
  <c r="C47" i="3" s="1"/>
  <c r="F47" i="3" s="1"/>
  <c r="S22" i="6"/>
  <c r="H20" i="5" s="1"/>
  <c r="C20" i="5"/>
  <c r="B22" i="3" s="1"/>
  <c r="H22" i="3" s="1"/>
  <c r="S25" i="6"/>
  <c r="H23" i="5" s="1"/>
  <c r="C23" i="5"/>
  <c r="B25" i="3" s="1"/>
  <c r="H25" i="3" s="1"/>
  <c r="S27" i="6"/>
  <c r="H25" i="5" s="1"/>
  <c r="C25" i="5"/>
  <c r="B27" i="3" s="1"/>
  <c r="H27" i="3" s="1"/>
  <c r="S30" i="6"/>
  <c r="H28" i="5" s="1"/>
  <c r="C28" i="5"/>
  <c r="B30" i="3" s="1"/>
  <c r="H30" i="3" s="1"/>
  <c r="S33" i="6"/>
  <c r="H31" i="5" s="1"/>
  <c r="C31" i="5"/>
  <c r="B33" i="3" s="1"/>
  <c r="H33" i="3" s="1"/>
  <c r="S35" i="6"/>
  <c r="H33" i="5" s="1"/>
  <c r="C33" i="5"/>
  <c r="B35" i="3" s="1"/>
  <c r="H35" i="3" s="1"/>
  <c r="S36" i="6"/>
  <c r="H34" i="5" s="1"/>
  <c r="C34" i="5"/>
  <c r="B36" i="3" s="1"/>
  <c r="H36" i="3" s="1"/>
  <c r="S38" i="6"/>
  <c r="H36" i="5" s="1"/>
  <c r="C36" i="5"/>
  <c r="B38" i="3" s="1"/>
  <c r="H38" i="3" s="1"/>
  <c r="Q42" i="6"/>
  <c r="F40" i="5" s="1"/>
  <c r="D40" i="5"/>
  <c r="C42" i="3" s="1"/>
  <c r="F42" i="3" s="1"/>
  <c r="D42" i="5"/>
  <c r="C44" i="3" s="1"/>
  <c r="F44" i="3" s="1"/>
  <c r="H43" i="5"/>
  <c r="C43" i="5"/>
  <c r="B45" i="3" s="1"/>
  <c r="H45" i="3" s="1"/>
  <c r="H45" i="5"/>
  <c r="C45" i="5"/>
  <c r="B47" i="3" s="1"/>
  <c r="H47" i="3" s="1"/>
  <c r="S26" i="6"/>
  <c r="H24" i="5" s="1"/>
  <c r="C24" i="5"/>
  <c r="B26" i="3" s="1"/>
  <c r="H26" i="3" s="1"/>
  <c r="S32" i="6"/>
  <c r="H30" i="5" s="1"/>
  <c r="C30" i="5"/>
  <c r="B32" i="3" s="1"/>
  <c r="H32" i="3" s="1"/>
  <c r="S34" i="6"/>
  <c r="H32" i="5" s="1"/>
  <c r="C32" i="5"/>
  <c r="B34" i="3" s="1"/>
  <c r="H34" i="3" s="1"/>
  <c r="S37" i="6"/>
  <c r="H35" i="5" s="1"/>
  <c r="C35" i="5"/>
  <c r="B37" i="3" s="1"/>
  <c r="H37" i="3" s="1"/>
  <c r="S40" i="6"/>
  <c r="H38" i="5" s="1"/>
  <c r="C38" i="5"/>
  <c r="B40" i="3" s="1"/>
  <c r="H40" i="3" s="1"/>
  <c r="H42" i="5"/>
  <c r="C42" i="5"/>
  <c r="B44" i="3" s="1"/>
  <c r="H44" i="3" s="1"/>
  <c r="S23" i="6"/>
  <c r="H21" i="5" s="1"/>
  <c r="C21" i="5"/>
  <c r="B23" i="3" s="1"/>
  <c r="H23" i="3" s="1"/>
  <c r="P36" i="6"/>
  <c r="D34" i="5"/>
  <c r="C36" i="3" s="1"/>
  <c r="F36" i="3" s="1"/>
  <c r="Q39" i="6"/>
  <c r="F37" i="5" s="1"/>
  <c r="D37" i="5"/>
  <c r="C39" i="3" s="1"/>
  <c r="F39" i="3" s="1"/>
  <c r="S42" i="6"/>
  <c r="H40" i="5" s="1"/>
  <c r="C40" i="5"/>
  <c r="B42" i="3" s="1"/>
  <c r="H42" i="3" s="1"/>
  <c r="S39" i="6"/>
  <c r="H37" i="5" s="1"/>
  <c r="C37" i="5"/>
  <c r="B39" i="3" s="1"/>
  <c r="H39" i="3" s="1"/>
  <c r="S41" i="6"/>
  <c r="H39" i="5" s="1"/>
  <c r="C39" i="5"/>
  <c r="B41" i="3" s="1"/>
  <c r="H41" i="3" s="1"/>
  <c r="H41" i="5"/>
  <c r="C41" i="5"/>
  <c r="B43" i="3" s="1"/>
  <c r="H43" i="3" s="1"/>
  <c r="S24" i="6"/>
  <c r="H22" i="5" s="1"/>
  <c r="C22" i="5"/>
  <c r="B24" i="3" s="1"/>
  <c r="H24" i="3" s="1"/>
  <c r="H44" i="5"/>
  <c r="C44" i="5"/>
  <c r="B46" i="3" s="1"/>
  <c r="H46" i="3" s="1"/>
  <c r="S13" i="6"/>
  <c r="H11" i="5" s="1"/>
  <c r="C11" i="5"/>
  <c r="B13" i="3" s="1"/>
  <c r="H13" i="3" s="1"/>
  <c r="S16" i="6"/>
  <c r="H14" i="5" s="1"/>
  <c r="C14" i="5"/>
  <c r="B16" i="3" s="1"/>
  <c r="H16" i="3" s="1"/>
  <c r="S18" i="6"/>
  <c r="H16" i="5" s="1"/>
  <c r="C16" i="5"/>
  <c r="B18" i="3" s="1"/>
  <c r="H18" i="3" s="1"/>
  <c r="S12" i="6"/>
  <c r="H10" i="5" s="1"/>
  <c r="C10" i="5"/>
  <c r="B12" i="3" s="1"/>
  <c r="H12" i="3" s="1"/>
  <c r="S15" i="6"/>
  <c r="H13" i="5" s="1"/>
  <c r="C13" i="5"/>
  <c r="B15" i="3" s="1"/>
  <c r="H15" i="3" s="1"/>
  <c r="S14" i="6"/>
  <c r="H12" i="5" s="1"/>
  <c r="C12" i="5"/>
  <c r="B14" i="3" s="1"/>
  <c r="H14" i="3" s="1"/>
  <c r="S17" i="6"/>
  <c r="H15" i="5" s="1"/>
  <c r="C15" i="5"/>
  <c r="B17" i="3" s="1"/>
  <c r="H17" i="3" s="1"/>
  <c r="S19" i="6"/>
  <c r="H17" i="5" s="1"/>
  <c r="C17" i="5"/>
  <c r="B19" i="3" s="1"/>
  <c r="H19" i="3" s="1"/>
  <c r="S10" i="6"/>
  <c r="H8" i="5" s="1"/>
  <c r="C8" i="5"/>
  <c r="B10" i="3" s="1"/>
  <c r="H10" i="3" s="1"/>
  <c r="S7" i="6"/>
  <c r="H5" i="5" s="1"/>
  <c r="C5" i="5"/>
  <c r="B7" i="3" s="1"/>
  <c r="H7" i="3" s="1"/>
  <c r="S5" i="6"/>
  <c r="H3" i="5" s="1"/>
  <c r="C3" i="5"/>
  <c r="B5" i="3" s="1"/>
  <c r="H5" i="3" s="1"/>
  <c r="S8" i="6"/>
  <c r="H6" i="5" s="1"/>
  <c r="C6" i="5"/>
  <c r="B8" i="3" s="1"/>
  <c r="H8" i="3" s="1"/>
  <c r="S6" i="6"/>
  <c r="H4" i="5" s="1"/>
  <c r="C4" i="5"/>
  <c r="B6" i="3" s="1"/>
  <c r="H6" i="3" s="1"/>
  <c r="S9" i="6"/>
  <c r="H7" i="5" s="1"/>
  <c r="C7" i="5"/>
  <c r="B9" i="3" s="1"/>
  <c r="H9" i="3" s="1"/>
  <c r="S11" i="6"/>
  <c r="H9" i="5" s="1"/>
  <c r="C9" i="5"/>
  <c r="B11" i="3" s="1"/>
  <c r="H11" i="3" s="1"/>
  <c r="S20" i="6"/>
  <c r="H18" i="5" s="1"/>
  <c r="C18" i="5"/>
  <c r="B20" i="3" s="1"/>
  <c r="H20" i="3" s="1"/>
  <c r="S21" i="6"/>
  <c r="H19" i="5" s="1"/>
  <c r="C19" i="5"/>
  <c r="B21" i="3" s="1"/>
  <c r="H21" i="3" s="1"/>
  <c r="P40" i="6"/>
  <c r="Q36" i="6"/>
  <c r="F34" i="5" s="1"/>
  <c r="O38" i="6"/>
  <c r="P8" i="6"/>
  <c r="Q8" i="6"/>
  <c r="F6" i="5" s="1"/>
  <c r="P16" i="6"/>
  <c r="Q16" i="6"/>
  <c r="F14" i="5" s="1"/>
  <c r="P24" i="6"/>
  <c r="Q24" i="6"/>
  <c r="F22" i="5" s="1"/>
  <c r="P32" i="6"/>
  <c r="Q32" i="6"/>
  <c r="F30" i="5" s="1"/>
  <c r="Q23" i="6"/>
  <c r="F21" i="5" s="1"/>
  <c r="P23" i="6"/>
  <c r="P11" i="6"/>
  <c r="Q11" i="6"/>
  <c r="F9" i="5" s="1"/>
  <c r="Q19" i="6"/>
  <c r="F17" i="5" s="1"/>
  <c r="P19" i="6"/>
  <c r="Q27" i="6"/>
  <c r="F25" i="5" s="1"/>
  <c r="P27" i="6"/>
  <c r="Q35" i="6"/>
  <c r="F33" i="5" s="1"/>
  <c r="P35" i="6"/>
  <c r="Q7" i="6"/>
  <c r="F5" i="5" s="1"/>
  <c r="P7" i="6"/>
  <c r="Q15" i="6"/>
  <c r="F13" i="5" s="1"/>
  <c r="P15" i="6"/>
  <c r="Q31" i="6"/>
  <c r="F29" i="5" s="1"/>
  <c r="P31" i="6"/>
  <c r="P12" i="6"/>
  <c r="Q12" i="6"/>
  <c r="F10" i="5" s="1"/>
  <c r="P20" i="6"/>
  <c r="Q20" i="6"/>
  <c r="F18" i="5" s="1"/>
  <c r="P28" i="6"/>
  <c r="Q28" i="6"/>
  <c r="F26" i="5" s="1"/>
  <c r="O6" i="6"/>
  <c r="D4" i="5" s="1"/>
  <c r="C6" i="3" s="1"/>
  <c r="F6" i="3" s="1"/>
  <c r="O10" i="6"/>
  <c r="D8" i="5" s="1"/>
  <c r="C10" i="3" s="1"/>
  <c r="F10" i="3" s="1"/>
  <c r="O14" i="6"/>
  <c r="D12" i="5" s="1"/>
  <c r="C14" i="3" s="1"/>
  <c r="F14" i="3" s="1"/>
  <c r="O18" i="6"/>
  <c r="D16" i="5" s="1"/>
  <c r="C18" i="3" s="1"/>
  <c r="F18" i="3" s="1"/>
  <c r="O22" i="6"/>
  <c r="D20" i="5" s="1"/>
  <c r="C22" i="3" s="1"/>
  <c r="F22" i="3" s="1"/>
  <c r="O26" i="6"/>
  <c r="D24" i="5" s="1"/>
  <c r="C26" i="3" s="1"/>
  <c r="F26" i="3" s="1"/>
  <c r="O30" i="6"/>
  <c r="D28" i="5" s="1"/>
  <c r="C30" i="3" s="1"/>
  <c r="F30" i="3" s="1"/>
  <c r="O34" i="6"/>
  <c r="D32" i="5" s="1"/>
  <c r="C34" i="3" s="1"/>
  <c r="F34" i="3" s="1"/>
  <c r="O37" i="6"/>
  <c r="D35" i="5" s="1"/>
  <c r="C37" i="3" s="1"/>
  <c r="F37" i="3" s="1"/>
  <c r="O41" i="6"/>
  <c r="D39" i="5" s="1"/>
  <c r="C41" i="3" s="1"/>
  <c r="F41" i="3" s="1"/>
  <c r="F45" i="5"/>
  <c r="O5" i="6"/>
  <c r="D3" i="5" s="1"/>
  <c r="C5" i="3" s="1"/>
  <c r="F5" i="3" s="1"/>
  <c r="O9" i="6"/>
  <c r="D7" i="5" s="1"/>
  <c r="C9" i="3" s="1"/>
  <c r="F9" i="3" s="1"/>
  <c r="O13" i="6"/>
  <c r="D11" i="5" s="1"/>
  <c r="C13" i="3" s="1"/>
  <c r="F13" i="3" s="1"/>
  <c r="O17" i="6"/>
  <c r="D15" i="5" s="1"/>
  <c r="C17" i="3" s="1"/>
  <c r="F17" i="3" s="1"/>
  <c r="O21" i="6"/>
  <c r="D19" i="5" s="1"/>
  <c r="C21" i="3" s="1"/>
  <c r="F21" i="3" s="1"/>
  <c r="O25" i="6"/>
  <c r="D23" i="5" s="1"/>
  <c r="C25" i="3" s="1"/>
  <c r="F25" i="3" s="1"/>
  <c r="O29" i="6"/>
  <c r="D27" i="5" s="1"/>
  <c r="C29" i="3" s="1"/>
  <c r="F29" i="3" s="1"/>
  <c r="O33" i="6"/>
  <c r="D31" i="5" s="1"/>
  <c r="C33" i="3" s="1"/>
  <c r="F33" i="3" s="1"/>
  <c r="P38" i="6"/>
  <c r="P42" i="6"/>
  <c r="P39" i="6"/>
  <c r="F42" i="5"/>
  <c r="D44" i="5"/>
  <c r="C46" i="3" s="1"/>
  <c r="F46" i="3" s="1"/>
  <c r="G41" i="5" l="1"/>
  <c r="E41" i="5"/>
  <c r="D43" i="3" s="1"/>
  <c r="G43" i="3" s="1"/>
  <c r="R23" i="6"/>
  <c r="G21" i="5" s="1"/>
  <c r="E21" i="5"/>
  <c r="D23" i="3" s="1"/>
  <c r="G23" i="3" s="1"/>
  <c r="R40" i="6"/>
  <c r="G38" i="5" s="1"/>
  <c r="E38" i="5"/>
  <c r="D40" i="3" s="1"/>
  <c r="G40" i="3" s="1"/>
  <c r="R35" i="6"/>
  <c r="G33" i="5" s="1"/>
  <c r="E33" i="5"/>
  <c r="D35" i="3" s="1"/>
  <c r="G35" i="3" s="1"/>
  <c r="R39" i="6"/>
  <c r="G37" i="5" s="1"/>
  <c r="E37" i="5"/>
  <c r="D39" i="3" s="1"/>
  <c r="G39" i="3" s="1"/>
  <c r="R24" i="6"/>
  <c r="G22" i="5" s="1"/>
  <c r="E22" i="5"/>
  <c r="D24" i="3" s="1"/>
  <c r="G24" i="3" s="1"/>
  <c r="R31" i="6"/>
  <c r="G29" i="5" s="1"/>
  <c r="E29" i="5"/>
  <c r="D31" i="3" s="1"/>
  <c r="G31" i="3" s="1"/>
  <c r="R27" i="6"/>
  <c r="G25" i="5" s="1"/>
  <c r="E25" i="5"/>
  <c r="D27" i="3" s="1"/>
  <c r="G27" i="3" s="1"/>
  <c r="F43" i="5"/>
  <c r="D43" i="5"/>
  <c r="C45" i="3" s="1"/>
  <c r="F45" i="3" s="1"/>
  <c r="R38" i="6"/>
  <c r="G36" i="5" s="1"/>
  <c r="E36" i="5"/>
  <c r="D38" i="3" s="1"/>
  <c r="G38" i="3" s="1"/>
  <c r="R28" i="6"/>
  <c r="G26" i="5" s="1"/>
  <c r="E26" i="5"/>
  <c r="D28" i="3" s="1"/>
  <c r="G28" i="3" s="1"/>
  <c r="G43" i="5"/>
  <c r="E43" i="5"/>
  <c r="D45" i="3" s="1"/>
  <c r="G45" i="3" s="1"/>
  <c r="R42" i="6"/>
  <c r="G40" i="5" s="1"/>
  <c r="E40" i="5"/>
  <c r="D42" i="3" s="1"/>
  <c r="G42" i="3" s="1"/>
  <c r="R32" i="6"/>
  <c r="G30" i="5" s="1"/>
  <c r="E30" i="5"/>
  <c r="D32" i="3" s="1"/>
  <c r="G32" i="3" s="1"/>
  <c r="Q38" i="6"/>
  <c r="F36" i="5" s="1"/>
  <c r="D36" i="5"/>
  <c r="C38" i="3" s="1"/>
  <c r="F38" i="3" s="1"/>
  <c r="R36" i="6"/>
  <c r="G34" i="5" s="1"/>
  <c r="E34" i="5"/>
  <c r="D36" i="3" s="1"/>
  <c r="G36" i="3" s="1"/>
  <c r="G42" i="5"/>
  <c r="E42" i="5"/>
  <c r="D44" i="3" s="1"/>
  <c r="G44" i="3" s="1"/>
  <c r="G45" i="5"/>
  <c r="E45" i="5"/>
  <c r="D47" i="3" s="1"/>
  <c r="G47" i="3" s="1"/>
  <c r="R12" i="6"/>
  <c r="G10" i="5" s="1"/>
  <c r="E10" i="5"/>
  <c r="D12" i="3" s="1"/>
  <c r="G12" i="3" s="1"/>
  <c r="R15" i="6"/>
  <c r="G13" i="5" s="1"/>
  <c r="E13" i="5"/>
  <c r="D15" i="3" s="1"/>
  <c r="G15" i="3" s="1"/>
  <c r="R19" i="6"/>
  <c r="G17" i="5" s="1"/>
  <c r="E17" i="5"/>
  <c r="D19" i="3" s="1"/>
  <c r="G19" i="3" s="1"/>
  <c r="R16" i="6"/>
  <c r="G14" i="5" s="1"/>
  <c r="E14" i="5"/>
  <c r="D16" i="3" s="1"/>
  <c r="G16" i="3" s="1"/>
  <c r="R8" i="6"/>
  <c r="G6" i="5" s="1"/>
  <c r="E6" i="5"/>
  <c r="D8" i="3" s="1"/>
  <c r="G8" i="3" s="1"/>
  <c r="R7" i="6"/>
  <c r="G5" i="5" s="1"/>
  <c r="E5" i="5"/>
  <c r="D7" i="3" s="1"/>
  <c r="G7" i="3" s="1"/>
  <c r="R11" i="6"/>
  <c r="G9" i="5" s="1"/>
  <c r="E9" i="5"/>
  <c r="D11" i="3" s="1"/>
  <c r="G11" i="3" s="1"/>
  <c r="R20" i="6"/>
  <c r="G18" i="5" s="1"/>
  <c r="E18" i="5"/>
  <c r="D20" i="3" s="1"/>
  <c r="G20" i="3" s="1"/>
  <c r="Q21" i="6"/>
  <c r="F19" i="5" s="1"/>
  <c r="P21" i="6"/>
  <c r="Q10" i="6"/>
  <c r="F8" i="5" s="1"/>
  <c r="P10" i="6"/>
  <c r="F44" i="5"/>
  <c r="Q33" i="6"/>
  <c r="F31" i="5" s="1"/>
  <c r="P33" i="6"/>
  <c r="Q17" i="6"/>
  <c r="F15" i="5" s="1"/>
  <c r="P17" i="6"/>
  <c r="P37" i="6"/>
  <c r="Q37" i="6"/>
  <c r="F35" i="5" s="1"/>
  <c r="Q22" i="6"/>
  <c r="F20" i="5" s="1"/>
  <c r="P22" i="6"/>
  <c r="Q6" i="6"/>
  <c r="F4" i="5" s="1"/>
  <c r="P6" i="6"/>
  <c r="Q5" i="6"/>
  <c r="F3" i="5" s="1"/>
  <c r="P5" i="6"/>
  <c r="P41" i="6"/>
  <c r="Q41" i="6"/>
  <c r="F39" i="5" s="1"/>
  <c r="Q29" i="6"/>
  <c r="F27" i="5" s="1"/>
  <c r="P29" i="6"/>
  <c r="Q13" i="6"/>
  <c r="F11" i="5" s="1"/>
  <c r="P13" i="6"/>
  <c r="Q34" i="6"/>
  <c r="F32" i="5" s="1"/>
  <c r="P34" i="6"/>
  <c r="Q18" i="6"/>
  <c r="F16" i="5" s="1"/>
  <c r="P18" i="6"/>
  <c r="Q26" i="6"/>
  <c r="F24" i="5" s="1"/>
  <c r="P26" i="6"/>
  <c r="Q25" i="6"/>
  <c r="F23" i="5" s="1"/>
  <c r="P25" i="6"/>
  <c r="Q9" i="6"/>
  <c r="F7" i="5" s="1"/>
  <c r="P9" i="6"/>
  <c r="Q30" i="6"/>
  <c r="F28" i="5" s="1"/>
  <c r="P30" i="6"/>
  <c r="Q14" i="6"/>
  <c r="F12" i="5" s="1"/>
  <c r="P14" i="6"/>
  <c r="R22" i="6" l="1"/>
  <c r="G20" i="5" s="1"/>
  <c r="E20" i="5"/>
  <c r="D22" i="3" s="1"/>
  <c r="G22" i="3" s="1"/>
  <c r="R26" i="6"/>
  <c r="G24" i="5" s="1"/>
  <c r="E24" i="5"/>
  <c r="D26" i="3" s="1"/>
  <c r="G26" i="3" s="1"/>
  <c r="R34" i="6"/>
  <c r="G32" i="5" s="1"/>
  <c r="E32" i="5"/>
  <c r="D34" i="3" s="1"/>
  <c r="G34" i="3" s="1"/>
  <c r="R29" i="6"/>
  <c r="G27" i="5" s="1"/>
  <c r="E27" i="5"/>
  <c r="D29" i="3" s="1"/>
  <c r="G29" i="3" s="1"/>
  <c r="G44" i="5"/>
  <c r="E44" i="5"/>
  <c r="D46" i="3" s="1"/>
  <c r="G46" i="3" s="1"/>
  <c r="R30" i="6"/>
  <c r="G28" i="5" s="1"/>
  <c r="E28" i="5"/>
  <c r="D30" i="3" s="1"/>
  <c r="G30" i="3" s="1"/>
  <c r="R25" i="6"/>
  <c r="G23" i="5" s="1"/>
  <c r="E23" i="5"/>
  <c r="D25" i="3" s="1"/>
  <c r="G25" i="3" s="1"/>
  <c r="R33" i="6"/>
  <c r="G31" i="5" s="1"/>
  <c r="E31" i="5"/>
  <c r="D33" i="3" s="1"/>
  <c r="G33" i="3" s="1"/>
  <c r="R41" i="6"/>
  <c r="G39" i="5" s="1"/>
  <c r="E39" i="5"/>
  <c r="D41" i="3" s="1"/>
  <c r="G41" i="3" s="1"/>
  <c r="R37" i="6"/>
  <c r="G35" i="5" s="1"/>
  <c r="E35" i="5"/>
  <c r="D37" i="3" s="1"/>
  <c r="G37" i="3" s="1"/>
  <c r="R18" i="6"/>
  <c r="G16" i="5" s="1"/>
  <c r="E16" i="5"/>
  <c r="D18" i="3" s="1"/>
  <c r="G18" i="3" s="1"/>
  <c r="R13" i="6"/>
  <c r="G11" i="5" s="1"/>
  <c r="E11" i="5"/>
  <c r="D13" i="3" s="1"/>
  <c r="G13" i="3" s="1"/>
  <c r="R17" i="6"/>
  <c r="G15" i="5" s="1"/>
  <c r="E15" i="5"/>
  <c r="D17" i="3" s="1"/>
  <c r="G17" i="3" s="1"/>
  <c r="R14" i="6"/>
  <c r="G12" i="5" s="1"/>
  <c r="E12" i="5"/>
  <c r="D14" i="3" s="1"/>
  <c r="G14" i="3" s="1"/>
  <c r="R6" i="6"/>
  <c r="G4" i="5" s="1"/>
  <c r="E4" i="5"/>
  <c r="D6" i="3" s="1"/>
  <c r="G6" i="3" s="1"/>
  <c r="R10" i="6"/>
  <c r="G8" i="5" s="1"/>
  <c r="E8" i="5"/>
  <c r="D10" i="3" s="1"/>
  <c r="G10" i="3" s="1"/>
  <c r="R9" i="6"/>
  <c r="G7" i="5" s="1"/>
  <c r="E7" i="5"/>
  <c r="D9" i="3" s="1"/>
  <c r="G9" i="3" s="1"/>
  <c r="R5" i="6"/>
  <c r="G3" i="5" s="1"/>
  <c r="E3" i="5"/>
  <c r="D5" i="3" s="1"/>
  <c r="G5" i="3" s="1"/>
  <c r="R21" i="6"/>
  <c r="G19" i="5" s="1"/>
  <c r="E19" i="5"/>
  <c r="D21" i="3" s="1"/>
  <c r="G21" i="3" s="1"/>
  <c r="G11" i="1" l="1"/>
  <c r="G10" i="1"/>
  <c r="G9" i="1"/>
  <c r="G8" i="1"/>
  <c r="G7" i="1"/>
  <c r="G6" i="1"/>
  <c r="F16" i="16" l="1"/>
  <c r="F16" i="13"/>
  <c r="F16" i="14"/>
  <c r="F16" i="17"/>
  <c r="F16" i="6"/>
  <c r="F16" i="15"/>
  <c r="F16" i="18"/>
  <c r="F17" i="14"/>
  <c r="F17" i="6"/>
  <c r="F17" i="18"/>
  <c r="F17" i="15"/>
  <c r="F17" i="13"/>
  <c r="F17" i="17"/>
  <c r="F17" i="16"/>
  <c r="F13" i="18"/>
  <c r="F13" i="16"/>
  <c r="F13" i="15"/>
  <c r="F13" i="6"/>
  <c r="F13" i="17"/>
  <c r="F13" i="14"/>
  <c r="F13" i="13"/>
  <c r="F14" i="13"/>
  <c r="F14" i="17"/>
  <c r="F14" i="6"/>
  <c r="F14" i="18"/>
  <c r="F14" i="16"/>
  <c r="F14" i="15"/>
  <c r="F14" i="14"/>
  <c r="F18" i="16"/>
  <c r="F18" i="17"/>
  <c r="F18" i="18"/>
  <c r="F18" i="14"/>
  <c r="F18" i="13"/>
  <c r="F18" i="15"/>
  <c r="F12" i="17"/>
  <c r="F12" i="14"/>
  <c r="F12" i="18"/>
  <c r="F12" i="15"/>
  <c r="F12" i="16"/>
  <c r="F12" i="13"/>
  <c r="F12" i="6"/>
  <c r="F15" i="13"/>
  <c r="F15" i="16"/>
  <c r="F15" i="14"/>
  <c r="F15" i="17"/>
  <c r="F15" i="18"/>
  <c r="F15" i="6"/>
  <c r="F15" i="15"/>
  <c r="F19" i="15"/>
  <c r="F19" i="18"/>
  <c r="F19" i="16"/>
  <c r="F19" i="14"/>
  <c r="F10" i="18"/>
  <c r="F10" i="15"/>
  <c r="F10" i="14"/>
  <c r="F10" i="16"/>
  <c r="F10" i="13"/>
  <c r="F10" i="6"/>
  <c r="F10" i="17"/>
  <c r="F7" i="18"/>
  <c r="F7" i="17"/>
  <c r="F7" i="15"/>
  <c r="F7" i="16"/>
  <c r="F7" i="13"/>
  <c r="F7" i="6"/>
  <c r="F7" i="14"/>
  <c r="F11" i="18"/>
  <c r="F11" i="16"/>
  <c r="F11" i="17"/>
  <c r="F11" i="15"/>
  <c r="F11" i="13"/>
  <c r="F11" i="6"/>
  <c r="F11" i="14"/>
  <c r="F8" i="18"/>
  <c r="F8" i="17"/>
  <c r="F8" i="15"/>
  <c r="F8" i="16"/>
  <c r="F8" i="13"/>
  <c r="F8" i="6"/>
  <c r="F8" i="14"/>
  <c r="F9" i="17"/>
  <c r="F9" i="6"/>
  <c r="F9" i="18"/>
  <c r="F9" i="14"/>
  <c r="F9" i="16"/>
  <c r="F9" i="15"/>
  <c r="F9" i="13"/>
  <c r="F3" i="4"/>
  <c r="G3" i="4" s="1"/>
  <c r="H3" i="4" s="1"/>
  <c r="I3" i="4" s="1"/>
  <c r="J3" i="4" s="1"/>
  <c r="J25" i="4"/>
  <c r="I25" i="4"/>
  <c r="H25" i="4"/>
  <c r="G25" i="4"/>
  <c r="F25" i="4"/>
  <c r="E25" i="4"/>
  <c r="D25" i="4"/>
  <c r="J12" i="4"/>
  <c r="I12" i="4"/>
  <c r="H12" i="4"/>
  <c r="H14" i="4" s="1"/>
  <c r="G12" i="4"/>
  <c r="F12" i="4"/>
  <c r="E12" i="4"/>
  <c r="D12" i="4"/>
  <c r="D14" i="4" s="1"/>
  <c r="J8" i="4"/>
  <c r="I8" i="4"/>
  <c r="H8" i="4"/>
  <c r="G8" i="4"/>
  <c r="F8" i="4"/>
  <c r="E8" i="4"/>
  <c r="D8" i="4"/>
  <c r="J7" i="4"/>
  <c r="I7" i="4"/>
  <c r="H7" i="4"/>
  <c r="G7" i="4"/>
  <c r="F7" i="4"/>
  <c r="E7" i="4"/>
  <c r="D7" i="4"/>
  <c r="G14" i="4" l="1"/>
  <c r="G15" i="4" s="1"/>
  <c r="H15" i="4"/>
  <c r="D15" i="4"/>
  <c r="F14" i="4"/>
  <c r="F15" i="4" s="1"/>
  <c r="J14" i="4"/>
  <c r="J15" i="4" s="1"/>
  <c r="E14" i="4"/>
  <c r="E15" i="4" s="1"/>
  <c r="I14" i="4"/>
  <c r="I15" i="4" s="1"/>
  <c r="G5" i="1" l="1"/>
  <c r="F6" i="18" l="1"/>
  <c r="F6" i="16"/>
  <c r="F6" i="17"/>
  <c r="F6" i="15"/>
  <c r="F6" i="13"/>
  <c r="F6" i="14"/>
  <c r="F6" i="6"/>
  <c r="B21" i="2"/>
  <c r="C21" i="2"/>
  <c r="D21" i="2"/>
  <c r="E21" i="2"/>
  <c r="F21" i="2"/>
  <c r="I21" i="2"/>
  <c r="J21" i="2"/>
  <c r="K21" i="2"/>
  <c r="L21" i="2"/>
  <c r="M21" i="2"/>
  <c r="N21" i="2"/>
  <c r="O21" i="2"/>
  <c r="I3" i="2"/>
  <c r="B6" i="2"/>
  <c r="C6" i="2"/>
  <c r="D6" i="2"/>
  <c r="E6" i="2"/>
  <c r="F6" i="2"/>
  <c r="G6" i="2"/>
  <c r="I6" i="2"/>
  <c r="J6" i="2"/>
  <c r="K6" i="2"/>
  <c r="L6" i="2"/>
  <c r="M6" i="2"/>
  <c r="N6" i="2"/>
  <c r="O6" i="2"/>
  <c r="B7" i="2"/>
  <c r="C7" i="2"/>
  <c r="D7" i="2"/>
  <c r="E7" i="2"/>
  <c r="F7" i="2"/>
  <c r="I7" i="2"/>
  <c r="J7" i="2"/>
  <c r="K7" i="2"/>
  <c r="L7" i="2"/>
  <c r="M7" i="2"/>
  <c r="N7" i="2"/>
  <c r="O7" i="2"/>
  <c r="B8" i="2"/>
  <c r="C8" i="2"/>
  <c r="D8" i="2"/>
  <c r="E8" i="2"/>
  <c r="F8" i="2"/>
  <c r="I8" i="2"/>
  <c r="J8" i="2"/>
  <c r="K8" i="2"/>
  <c r="L8" i="2"/>
  <c r="M8" i="2"/>
  <c r="N8" i="2"/>
  <c r="O8" i="2"/>
  <c r="B9" i="2"/>
  <c r="C9" i="2"/>
  <c r="D9" i="2"/>
  <c r="E9" i="2"/>
  <c r="F9" i="2"/>
  <c r="I9" i="2"/>
  <c r="J9" i="2"/>
  <c r="K9" i="2"/>
  <c r="L9" i="2"/>
  <c r="M9" i="2"/>
  <c r="N9" i="2"/>
  <c r="O9" i="2"/>
  <c r="B10" i="2"/>
  <c r="C10" i="2"/>
  <c r="D10" i="2"/>
  <c r="E10" i="2"/>
  <c r="F10" i="2"/>
  <c r="I10" i="2"/>
  <c r="J10" i="2"/>
  <c r="K10" i="2"/>
  <c r="L10" i="2"/>
  <c r="M10" i="2"/>
  <c r="N10" i="2"/>
  <c r="O10" i="2"/>
  <c r="B11" i="2"/>
  <c r="C11" i="2"/>
  <c r="D11" i="2"/>
  <c r="E11" i="2"/>
  <c r="F11" i="2"/>
  <c r="I11" i="2"/>
  <c r="J11" i="2"/>
  <c r="K11" i="2"/>
  <c r="L11" i="2"/>
  <c r="M11" i="2"/>
  <c r="N11" i="2"/>
  <c r="O11" i="2"/>
  <c r="B12" i="2"/>
  <c r="C12" i="2"/>
  <c r="D12" i="2"/>
  <c r="E12" i="2"/>
  <c r="F12" i="2"/>
  <c r="I12" i="2"/>
  <c r="J12" i="2"/>
  <c r="K12" i="2"/>
  <c r="L12" i="2"/>
  <c r="M12" i="2"/>
  <c r="N12" i="2"/>
  <c r="O12" i="2"/>
  <c r="B13" i="2"/>
  <c r="C13" i="2"/>
  <c r="D13" i="2"/>
  <c r="E13" i="2"/>
  <c r="F13" i="2"/>
  <c r="I13" i="2"/>
  <c r="J13" i="2"/>
  <c r="K13" i="2"/>
  <c r="L13" i="2"/>
  <c r="M13" i="2"/>
  <c r="N13" i="2"/>
  <c r="O13" i="2"/>
  <c r="B14" i="2"/>
  <c r="C14" i="2"/>
  <c r="D14" i="2"/>
  <c r="E14" i="2"/>
  <c r="F14" i="2"/>
  <c r="I14" i="2"/>
  <c r="J14" i="2"/>
  <c r="K14" i="2"/>
  <c r="L14" i="2"/>
  <c r="M14" i="2"/>
  <c r="N14" i="2"/>
  <c r="O14" i="2"/>
  <c r="B15" i="2"/>
  <c r="C15" i="2"/>
  <c r="D15" i="2"/>
  <c r="E15" i="2"/>
  <c r="F15" i="2"/>
  <c r="I15" i="2"/>
  <c r="J15" i="2"/>
  <c r="K15" i="2"/>
  <c r="L15" i="2"/>
  <c r="M15" i="2"/>
  <c r="N15" i="2"/>
  <c r="O15" i="2"/>
  <c r="B16" i="2"/>
  <c r="C16" i="2"/>
  <c r="D16" i="2"/>
  <c r="E16" i="2"/>
  <c r="F16" i="2"/>
  <c r="I16" i="2"/>
  <c r="J16" i="2"/>
  <c r="K16" i="2"/>
  <c r="L16" i="2"/>
  <c r="M16" i="2"/>
  <c r="N16" i="2"/>
  <c r="O16" i="2"/>
  <c r="B17" i="2"/>
  <c r="C17" i="2"/>
  <c r="D17" i="2"/>
  <c r="E17" i="2"/>
  <c r="F17" i="2"/>
  <c r="I17" i="2"/>
  <c r="J17" i="2"/>
  <c r="K17" i="2"/>
  <c r="L17" i="2"/>
  <c r="M17" i="2"/>
  <c r="N17" i="2"/>
  <c r="O17" i="2"/>
  <c r="B18" i="2"/>
  <c r="C18" i="2"/>
  <c r="D18" i="2"/>
  <c r="E18" i="2"/>
  <c r="F18" i="2"/>
  <c r="I18" i="2"/>
  <c r="J18" i="2"/>
  <c r="K18" i="2"/>
  <c r="L18" i="2"/>
  <c r="M18" i="2"/>
  <c r="N18" i="2"/>
  <c r="O18" i="2"/>
  <c r="B19" i="2"/>
  <c r="C19" i="2"/>
  <c r="D19" i="2"/>
  <c r="E19" i="2"/>
  <c r="F19" i="2"/>
  <c r="I19" i="2"/>
  <c r="J19" i="2"/>
  <c r="K19" i="2"/>
  <c r="L19" i="2"/>
  <c r="M19" i="2"/>
  <c r="N19" i="2"/>
  <c r="O19" i="2"/>
  <c r="B20" i="2"/>
  <c r="C20" i="2"/>
  <c r="D20" i="2"/>
  <c r="E20" i="2"/>
  <c r="F20" i="2"/>
  <c r="I20" i="2"/>
  <c r="J20" i="2"/>
  <c r="K20" i="2"/>
  <c r="L20" i="2"/>
  <c r="M20" i="2"/>
  <c r="N20" i="2"/>
  <c r="O20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Q21" i="2" s="1"/>
  <c r="H21" i="2" l="1"/>
  <c r="R21" i="2"/>
  <c r="P16" i="2"/>
  <c r="H11" i="2"/>
  <c r="P9" i="2"/>
  <c r="P20" i="2"/>
  <c r="P15" i="2"/>
  <c r="P13" i="2"/>
  <c r="P8" i="2"/>
  <c r="H19" i="2"/>
  <c r="P12" i="2"/>
  <c r="P17" i="2"/>
  <c r="P21" i="2"/>
  <c r="H7" i="2"/>
  <c r="H14" i="2"/>
  <c r="H10" i="2"/>
  <c r="H6" i="2"/>
  <c r="H18" i="2"/>
  <c r="P19" i="2"/>
  <c r="P11" i="2"/>
  <c r="P7" i="2"/>
  <c r="H20" i="2"/>
  <c r="H17" i="2"/>
  <c r="H16" i="2"/>
  <c r="H15" i="2"/>
  <c r="H13" i="2"/>
  <c r="H12" i="2"/>
  <c r="H9" i="2"/>
  <c r="H8" i="2"/>
  <c r="P18" i="2"/>
  <c r="P14" i="2"/>
  <c r="P10" i="2"/>
  <c r="P6" i="2"/>
  <c r="F5" i="2"/>
  <c r="E5" i="2"/>
  <c r="D5" i="2"/>
  <c r="C5" i="2"/>
  <c r="B5" i="2"/>
  <c r="O5" i="2" l="1"/>
  <c r="N5" i="2"/>
  <c r="M5" i="2"/>
  <c r="L5" i="2"/>
  <c r="K5" i="2"/>
  <c r="J5" i="2"/>
  <c r="I5" i="2"/>
  <c r="I4" i="2"/>
  <c r="J3" i="2"/>
  <c r="J4" i="2" s="1"/>
  <c r="P5" i="2" l="1"/>
  <c r="H5" i="2"/>
  <c r="K3" i="2"/>
  <c r="Q20" i="2"/>
  <c r="R20" i="2" l="1"/>
  <c r="L3" i="2"/>
  <c r="K4" i="2"/>
  <c r="H3" i="1"/>
  <c r="R4" i="1" l="1"/>
  <c r="R6" i="1"/>
  <c r="R10" i="1"/>
  <c r="R5" i="1"/>
  <c r="R7" i="1"/>
  <c r="R9" i="1"/>
  <c r="R8" i="1"/>
  <c r="R12" i="1"/>
  <c r="R13" i="1"/>
  <c r="R11" i="1"/>
  <c r="L4" i="2"/>
  <c r="M3" i="2"/>
  <c r="G4" i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G5" i="2" l="1"/>
  <c r="Q5" i="2" s="1"/>
  <c r="F5" i="14"/>
  <c r="F5" i="13"/>
  <c r="F5" i="18"/>
  <c r="F5" i="15"/>
  <c r="F5" i="6"/>
  <c r="F5" i="17"/>
  <c r="F5" i="16"/>
  <c r="R8" i="2"/>
  <c r="R7" i="2"/>
  <c r="R18" i="2"/>
  <c r="R6" i="2"/>
  <c r="R17" i="2"/>
  <c r="R13" i="2"/>
  <c r="R9" i="2"/>
  <c r="R5" i="2"/>
  <c r="R10" i="2"/>
  <c r="R16" i="2"/>
  <c r="R12" i="2"/>
  <c r="R14" i="1"/>
  <c r="D16" i="4" s="1"/>
  <c r="R14" i="2"/>
  <c r="R19" i="2"/>
  <c r="R15" i="2"/>
  <c r="R11" i="2"/>
  <c r="N3" i="2"/>
  <c r="M4" i="2"/>
  <c r="I2" i="1"/>
  <c r="I3" i="13" l="1"/>
  <c r="D22" i="4"/>
  <c r="D24" i="4" s="1"/>
  <c r="D26" i="4" s="1"/>
  <c r="D27" i="4" s="1"/>
  <c r="D28" i="4" s="1"/>
  <c r="D19" i="4"/>
  <c r="D32" i="4" s="1"/>
  <c r="Z4" i="3"/>
  <c r="U43" i="3"/>
  <c r="Y42" i="3"/>
  <c r="U32" i="3"/>
  <c r="Y31" i="3"/>
  <c r="Z49" i="3"/>
  <c r="Z35" i="3"/>
  <c r="Z39" i="3"/>
  <c r="V51" i="3"/>
  <c r="Z45" i="3"/>
  <c r="V49" i="3"/>
  <c r="V35" i="3"/>
  <c r="Z36" i="3"/>
  <c r="Z37" i="3"/>
  <c r="Y45" i="3"/>
  <c r="V25" i="3"/>
  <c r="U12" i="3"/>
  <c r="V14" i="3"/>
  <c r="V41" i="3"/>
  <c r="Z28" i="3"/>
  <c r="V48" i="3"/>
  <c r="Z5" i="3"/>
  <c r="U34" i="3"/>
  <c r="Y35" i="3"/>
  <c r="Y23" i="3"/>
  <c r="U8" i="3"/>
  <c r="Y14" i="3"/>
  <c r="Y50" i="3"/>
  <c r="Y32" i="3"/>
  <c r="V29" i="3"/>
  <c r="V10" i="3"/>
  <c r="U16" i="3"/>
  <c r="Z21" i="3"/>
  <c r="U50" i="3"/>
  <c r="U49" i="3"/>
  <c r="U40" i="3"/>
  <c r="U33" i="3"/>
  <c r="Y41" i="3"/>
  <c r="U23" i="3"/>
  <c r="Y8" i="3"/>
  <c r="Z8" i="3"/>
  <c r="Z27" i="3"/>
  <c r="U6" i="3"/>
  <c r="U9" i="3"/>
  <c r="Z38" i="3"/>
  <c r="Z48" i="3"/>
  <c r="Y30" i="3"/>
  <c r="V4" i="3"/>
  <c r="V5" i="3"/>
  <c r="Y48" i="3"/>
  <c r="Y34" i="3"/>
  <c r="V38" i="3"/>
  <c r="U20" i="3"/>
  <c r="V46" i="3"/>
  <c r="Y46" i="3"/>
  <c r="U36" i="3"/>
  <c r="V23" i="3"/>
  <c r="U13" i="3"/>
  <c r="Z14" i="3"/>
  <c r="U39" i="3"/>
  <c r="Y33" i="3"/>
  <c r="Z44" i="3"/>
  <c r="V43" i="3"/>
  <c r="Y49" i="3"/>
  <c r="Y37" i="3"/>
  <c r="Z43" i="3"/>
  <c r="Z18" i="3"/>
  <c r="Z9" i="3"/>
  <c r="U15" i="3"/>
  <c r="Z31" i="3"/>
  <c r="V13" i="3"/>
  <c r="U19" i="3"/>
  <c r="U24" i="3"/>
  <c r="U27" i="3"/>
  <c r="Y10" i="3"/>
  <c r="Y11" i="3"/>
  <c r="V17" i="3"/>
  <c r="V16" i="3"/>
  <c r="Z7" i="3"/>
  <c r="Y36" i="3"/>
  <c r="Z20" i="3"/>
  <c r="Z19" i="3"/>
  <c r="U11" i="3"/>
  <c r="Y26" i="3"/>
  <c r="V28" i="3"/>
  <c r="Z50" i="3"/>
  <c r="Z46" i="3"/>
  <c r="Z42" i="3"/>
  <c r="Z41" i="3"/>
  <c r="U37" i="3"/>
  <c r="V7" i="3"/>
  <c r="V36" i="3"/>
  <c r="U31" i="3"/>
  <c r="Z29" i="3"/>
  <c r="U48" i="3"/>
  <c r="V45" i="3"/>
  <c r="Z34" i="3"/>
  <c r="U5" i="3"/>
  <c r="Y17" i="3"/>
  <c r="Z15" i="3"/>
  <c r="U41" i="3"/>
  <c r="U4" i="3"/>
  <c r="U18" i="3"/>
  <c r="Z12" i="3"/>
  <c r="V31" i="3"/>
  <c r="V40" i="3"/>
  <c r="V12" i="3"/>
  <c r="Z24" i="3"/>
  <c r="U26" i="3"/>
  <c r="V6" i="3"/>
  <c r="Z10" i="3"/>
  <c r="Z32" i="3"/>
  <c r="U25" i="3"/>
  <c r="Z22" i="3"/>
  <c r="Z11" i="3"/>
  <c r="V47" i="3"/>
  <c r="Y15" i="3"/>
  <c r="V37" i="3"/>
  <c r="Y19" i="3"/>
  <c r="U7" i="3"/>
  <c r="Y29" i="3"/>
  <c r="Y43" i="3"/>
  <c r="Y28" i="3"/>
  <c r="V33" i="3"/>
  <c r="V22" i="3"/>
  <c r="U42" i="3"/>
  <c r="Y6" i="3"/>
  <c r="Y39" i="3"/>
  <c r="U30" i="3"/>
  <c r="U28" i="3"/>
  <c r="U10" i="3"/>
  <c r="U46" i="3"/>
  <c r="V32" i="3"/>
  <c r="Y27" i="3"/>
  <c r="Y40" i="3"/>
  <c r="Z6" i="3"/>
  <c r="Y38" i="3"/>
  <c r="Y20" i="3"/>
  <c r="V11" i="3"/>
  <c r="U35" i="3"/>
  <c r="Z25" i="3"/>
  <c r="Z13" i="3"/>
  <c r="Y47" i="3"/>
  <c r="V15" i="3"/>
  <c r="Y13" i="3"/>
  <c r="U14" i="3"/>
  <c r="V27" i="3"/>
  <c r="V26" i="3"/>
  <c r="Z16" i="3"/>
  <c r="Y9" i="3"/>
  <c r="Z47" i="3"/>
  <c r="Y22" i="3"/>
  <c r="V20" i="3"/>
  <c r="Y44" i="3"/>
  <c r="U22" i="3"/>
  <c r="Z17" i="3"/>
  <c r="Z26" i="3"/>
  <c r="Z51" i="3"/>
  <c r="Z33" i="3"/>
  <c r="V18" i="3"/>
  <c r="U47" i="3"/>
  <c r="Y18" i="3"/>
  <c r="V39" i="3"/>
  <c r="U21" i="3"/>
  <c r="Z30" i="3"/>
  <c r="Y25" i="3"/>
  <c r="V24" i="3"/>
  <c r="Y16" i="3"/>
  <c r="V9" i="3"/>
  <c r="Y4" i="3"/>
  <c r="U51" i="3"/>
  <c r="Y51" i="3"/>
  <c r="Y7" i="3"/>
  <c r="V21" i="3"/>
  <c r="U45" i="3"/>
  <c r="U44" i="3"/>
  <c r="Y24" i="3"/>
  <c r="V50" i="3"/>
  <c r="V34" i="3"/>
  <c r="Z23" i="3"/>
  <c r="U17" i="3"/>
  <c r="U29" i="3"/>
  <c r="Y21" i="3"/>
  <c r="V42" i="3"/>
  <c r="Y12" i="3"/>
  <c r="V19" i="3"/>
  <c r="Y5" i="3"/>
  <c r="V30" i="3"/>
  <c r="U38" i="3"/>
  <c r="V44" i="3"/>
  <c r="Z40" i="3"/>
  <c r="V8" i="3"/>
  <c r="AD17" i="3"/>
  <c r="AG5" i="3"/>
  <c r="AH50" i="3"/>
  <c r="AG50" i="3"/>
  <c r="AG47" i="3"/>
  <c r="AH38" i="3"/>
  <c r="AG25" i="3"/>
  <c r="AH9" i="3"/>
  <c r="AC6" i="3"/>
  <c r="AC40" i="3"/>
  <c r="AH44" i="3"/>
  <c r="AC48" i="3"/>
  <c r="AD38" i="3"/>
  <c r="AD25" i="3"/>
  <c r="AD45" i="3"/>
  <c r="AC25" i="3"/>
  <c r="AG26" i="3"/>
  <c r="AG40" i="3"/>
  <c r="AD5" i="3"/>
  <c r="AG13" i="3"/>
  <c r="AH34" i="3"/>
  <c r="AD32" i="3"/>
  <c r="AH28" i="3"/>
  <c r="AD19" i="3"/>
  <c r="AD23" i="3"/>
  <c r="AH36" i="3"/>
  <c r="AG20" i="3"/>
  <c r="AD28" i="3"/>
  <c r="AD13" i="3"/>
  <c r="AG27" i="3"/>
  <c r="AH11" i="3"/>
  <c r="AG17" i="3"/>
  <c r="AD18" i="3"/>
  <c r="AD8" i="3"/>
  <c r="AH15" i="3"/>
  <c r="AH25" i="3"/>
  <c r="AH24" i="3"/>
  <c r="R24" i="3" s="1"/>
  <c r="AR24" i="3" s="1"/>
  <c r="CB24" i="3" s="1"/>
  <c r="AH14" i="3"/>
  <c r="AD30" i="3"/>
  <c r="AC16" i="3"/>
  <c r="AC14" i="3"/>
  <c r="AC51" i="3"/>
  <c r="AC42" i="3"/>
  <c r="AC27" i="3"/>
  <c r="AD48" i="3"/>
  <c r="AG41" i="3"/>
  <c r="AH49" i="3"/>
  <c r="AH46" i="3"/>
  <c r="AD36" i="3"/>
  <c r="AC12" i="3"/>
  <c r="AG8" i="3"/>
  <c r="AH43" i="3"/>
  <c r="AD47" i="3"/>
  <c r="AG49" i="3"/>
  <c r="AG42" i="3"/>
  <c r="AG12" i="3"/>
  <c r="AD44" i="3"/>
  <c r="AG39" i="3"/>
  <c r="AC24" i="3"/>
  <c r="AD41" i="3"/>
  <c r="AC32" i="3"/>
  <c r="AH23" i="3"/>
  <c r="AG7" i="3"/>
  <c r="AH48" i="3"/>
  <c r="AC43" i="3"/>
  <c r="AD26" i="3"/>
  <c r="AC26" i="3"/>
  <c r="AG19" i="3"/>
  <c r="AC5" i="3"/>
  <c r="AC49" i="3"/>
  <c r="AC21" i="3"/>
  <c r="AH20" i="3"/>
  <c r="AD51" i="3"/>
  <c r="AC29" i="3"/>
  <c r="AG16" i="3"/>
  <c r="AH29" i="3"/>
  <c r="AD33" i="3"/>
  <c r="AD6" i="3"/>
  <c r="AC44" i="3"/>
  <c r="AG24" i="3"/>
  <c r="AC30" i="3"/>
  <c r="AH33" i="3"/>
  <c r="AD12" i="3"/>
  <c r="AH16" i="3"/>
  <c r="AC4" i="3"/>
  <c r="AC22" i="3"/>
  <c r="AD29" i="3"/>
  <c r="AG6" i="3"/>
  <c r="AD34" i="3"/>
  <c r="AH35" i="3"/>
  <c r="AC35" i="3"/>
  <c r="AC15" i="3"/>
  <c r="AC41" i="3"/>
  <c r="AC47" i="3"/>
  <c r="AC10" i="3"/>
  <c r="AD31" i="3"/>
  <c r="AC28" i="3"/>
  <c r="AH8" i="3"/>
  <c r="AC36" i="3"/>
  <c r="AH42" i="3"/>
  <c r="AG9" i="3"/>
  <c r="AD22" i="3"/>
  <c r="AH27" i="3"/>
  <c r="AH13" i="3"/>
  <c r="AC45" i="3"/>
  <c r="AC7" i="3"/>
  <c r="AH31" i="3"/>
  <c r="AH51" i="3"/>
  <c r="R51" i="3" s="1"/>
  <c r="AR51" i="3" s="1"/>
  <c r="CB51" i="3" s="1"/>
  <c r="AD10" i="3"/>
  <c r="AH40" i="3"/>
  <c r="AG46" i="3"/>
  <c r="AD35" i="3"/>
  <c r="AD9" i="3"/>
  <c r="AH32" i="3"/>
  <c r="AH19" i="3"/>
  <c r="AG22" i="3"/>
  <c r="AG44" i="3"/>
  <c r="AC11" i="3"/>
  <c r="AC18" i="3"/>
  <c r="AD24" i="3"/>
  <c r="AH21" i="3"/>
  <c r="AH6" i="3"/>
  <c r="AG23" i="3"/>
  <c r="AC33" i="3"/>
  <c r="AG34" i="3"/>
  <c r="AH26" i="3"/>
  <c r="AD50" i="3"/>
  <c r="AG37" i="3"/>
  <c r="AD46" i="3"/>
  <c r="AC37" i="3"/>
  <c r="AD27" i="3"/>
  <c r="AC13" i="3"/>
  <c r="AG29" i="3"/>
  <c r="AD43" i="3"/>
  <c r="N43" i="3" s="1"/>
  <c r="AN43" i="3" s="1"/>
  <c r="BX43" i="3" s="1"/>
  <c r="AG30" i="3"/>
  <c r="AG18" i="3"/>
  <c r="AD16" i="3"/>
  <c r="AC9" i="3"/>
  <c r="AH5" i="3"/>
  <c r="AG14" i="3"/>
  <c r="AG10" i="3"/>
  <c r="AC20" i="3"/>
  <c r="AD15" i="3"/>
  <c r="AC19" i="3"/>
  <c r="AG38" i="3"/>
  <c r="AG11" i="3"/>
  <c r="AD42" i="3"/>
  <c r="AD21" i="3"/>
  <c r="AH7" i="3"/>
  <c r="R7" i="3" s="1"/>
  <c r="AR7" i="3" s="1"/>
  <c r="CB7" i="3" s="1"/>
  <c r="AG48" i="3"/>
  <c r="AG36" i="3"/>
  <c r="AG4" i="3"/>
  <c r="AC50" i="3"/>
  <c r="AD40" i="3"/>
  <c r="AG43" i="3"/>
  <c r="AH30" i="3"/>
  <c r="AH10" i="3"/>
  <c r="AC39" i="3"/>
  <c r="AC17" i="3"/>
  <c r="AD14" i="3"/>
  <c r="AG32" i="3"/>
  <c r="AD49" i="3"/>
  <c r="AD4" i="3"/>
  <c r="AH22" i="3"/>
  <c r="AD7" i="3"/>
  <c r="AC46" i="3"/>
  <c r="AH17" i="3"/>
  <c r="AC38" i="3"/>
  <c r="AC31" i="3"/>
  <c r="AC23" i="3"/>
  <c r="AH39" i="3"/>
  <c r="AG35" i="3"/>
  <c r="AH12" i="3"/>
  <c r="AD11" i="3"/>
  <c r="AC34" i="3"/>
  <c r="AG15" i="3"/>
  <c r="AG21" i="3"/>
  <c r="AH45" i="3"/>
  <c r="AD20" i="3"/>
  <c r="AG31" i="3"/>
  <c r="AH41" i="3"/>
  <c r="AG51" i="3"/>
  <c r="AH18" i="3"/>
  <c r="AH47" i="3"/>
  <c r="AC8" i="3"/>
  <c r="AD39" i="3"/>
  <c r="AH4" i="3"/>
  <c r="AD37" i="3"/>
  <c r="AG45" i="3"/>
  <c r="AG33" i="3"/>
  <c r="AH37" i="3"/>
  <c r="AG28" i="3"/>
  <c r="W7" i="3"/>
  <c r="T17" i="3"/>
  <c r="W46" i="3"/>
  <c r="T37" i="3"/>
  <c r="X43" i="3"/>
  <c r="W43" i="3"/>
  <c r="X10" i="3"/>
  <c r="X33" i="3"/>
  <c r="T44" i="3"/>
  <c r="W44" i="3"/>
  <c r="W29" i="3"/>
  <c r="X36" i="3"/>
  <c r="T19" i="3"/>
  <c r="T11" i="3"/>
  <c r="T4" i="3"/>
  <c r="T51" i="3"/>
  <c r="T34" i="3"/>
  <c r="X24" i="3"/>
  <c r="T32" i="3"/>
  <c r="X6" i="3"/>
  <c r="X26" i="3"/>
  <c r="W42" i="3"/>
  <c r="X16" i="3"/>
  <c r="X14" i="3"/>
  <c r="T39" i="3"/>
  <c r="W19" i="3"/>
  <c r="T24" i="3"/>
  <c r="W25" i="3"/>
  <c r="X38" i="3"/>
  <c r="W18" i="3"/>
  <c r="W6" i="3"/>
  <c r="T47" i="3"/>
  <c r="X42" i="3"/>
  <c r="X22" i="3"/>
  <c r="W20" i="3"/>
  <c r="T29" i="3"/>
  <c r="X15" i="3"/>
  <c r="X8" i="3"/>
  <c r="X31" i="3"/>
  <c r="W31" i="3"/>
  <c r="X4" i="3"/>
  <c r="X37" i="3"/>
  <c r="T48" i="3"/>
  <c r="W48" i="3"/>
  <c r="T40" i="3"/>
  <c r="T30" i="3"/>
  <c r="X9" i="3"/>
  <c r="X32" i="3"/>
  <c r="T7" i="3"/>
  <c r="X23" i="3"/>
  <c r="T46" i="3"/>
  <c r="X7" i="3"/>
  <c r="T41" i="3"/>
  <c r="W36" i="3"/>
  <c r="X19" i="3"/>
  <c r="X12" i="3"/>
  <c r="X5" i="3"/>
  <c r="T45" i="3"/>
  <c r="W37" i="3"/>
  <c r="T42" i="3"/>
  <c r="X40" i="3"/>
  <c r="T15" i="3"/>
  <c r="T18" i="3"/>
  <c r="W32" i="3"/>
  <c r="T43" i="3"/>
  <c r="T33" i="3"/>
  <c r="X34" i="3"/>
  <c r="X20" i="3"/>
  <c r="T50" i="3"/>
  <c r="W34" i="3"/>
  <c r="T38" i="3"/>
  <c r="W23" i="3"/>
  <c r="T31" i="3"/>
  <c r="W26" i="3"/>
  <c r="W21" i="3"/>
  <c r="X13" i="3"/>
  <c r="T25" i="3"/>
  <c r="W8" i="3"/>
  <c r="W13" i="3"/>
  <c r="X18" i="3"/>
  <c r="T36" i="3"/>
  <c r="W47" i="3"/>
  <c r="W22" i="3"/>
  <c r="T8" i="3"/>
  <c r="X49" i="3"/>
  <c r="T26" i="3"/>
  <c r="X11" i="3"/>
  <c r="W28" i="3"/>
  <c r="W51" i="3"/>
  <c r="X46" i="3"/>
  <c r="W9" i="3"/>
  <c r="W41" i="3"/>
  <c r="W50" i="3"/>
  <c r="X29" i="3"/>
  <c r="T10" i="3"/>
  <c r="T6" i="3"/>
  <c r="W11" i="3"/>
  <c r="W40" i="3"/>
  <c r="X50" i="3"/>
  <c r="T22" i="3"/>
  <c r="X39" i="3"/>
  <c r="T20" i="3"/>
  <c r="X51" i="3"/>
  <c r="W17" i="3"/>
  <c r="W33" i="3"/>
  <c r="X45" i="3"/>
  <c r="W16" i="3"/>
  <c r="T9" i="3"/>
  <c r="W10" i="3"/>
  <c r="T14" i="3"/>
  <c r="W38" i="3"/>
  <c r="T12" i="3"/>
  <c r="T21" i="3"/>
  <c r="X47" i="3"/>
  <c r="W35" i="3"/>
  <c r="W30" i="3"/>
  <c r="W15" i="3"/>
  <c r="T16" i="3"/>
  <c r="W24" i="3"/>
  <c r="T28" i="3"/>
  <c r="W12" i="3"/>
  <c r="X27" i="3"/>
  <c r="W49" i="3"/>
  <c r="T35" i="3"/>
  <c r="T49" i="3"/>
  <c r="X17" i="3"/>
  <c r="W39" i="3"/>
  <c r="T13" i="3"/>
  <c r="X48" i="3"/>
  <c r="X25" i="3"/>
  <c r="X28" i="3"/>
  <c r="X41" i="3"/>
  <c r="X21" i="3"/>
  <c r="T27" i="3"/>
  <c r="W45" i="3"/>
  <c r="W14" i="3"/>
  <c r="X35" i="3"/>
  <c r="X44" i="3"/>
  <c r="W5" i="3"/>
  <c r="W27" i="3"/>
  <c r="X30" i="3"/>
  <c r="T23" i="3"/>
  <c r="W4" i="3"/>
  <c r="T5" i="3"/>
  <c r="AB32" i="3"/>
  <c r="AF33" i="3"/>
  <c r="AB34" i="3"/>
  <c r="AE44" i="3"/>
  <c r="AE51" i="3"/>
  <c r="AE42" i="3"/>
  <c r="AF48" i="3"/>
  <c r="AB24" i="3"/>
  <c r="AE6" i="3"/>
  <c r="AB5" i="3"/>
  <c r="L5" i="3" s="1"/>
  <c r="AL5" i="3" s="1"/>
  <c r="BV5" i="3" s="1"/>
  <c r="AF32" i="3"/>
  <c r="AB43" i="3"/>
  <c r="AE43" i="3"/>
  <c r="AE27" i="3"/>
  <c r="AF49" i="3"/>
  <c r="AB22" i="3"/>
  <c r="AE33" i="3"/>
  <c r="AF27" i="3"/>
  <c r="AE25" i="3"/>
  <c r="AB9" i="3"/>
  <c r="AE11" i="3"/>
  <c r="AE16" i="3"/>
  <c r="O16" i="3" s="1"/>
  <c r="AO16" i="3" s="1"/>
  <c r="BY16" i="3" s="1"/>
  <c r="AF28" i="3"/>
  <c r="AB8" i="3"/>
  <c r="AB13" i="3"/>
  <c r="AB14" i="3"/>
  <c r="AB28" i="3"/>
  <c r="AE5" i="3"/>
  <c r="AF18" i="3"/>
  <c r="AF19" i="3"/>
  <c r="AF51" i="3"/>
  <c r="AE9" i="3"/>
  <c r="AE31" i="3"/>
  <c r="AF42" i="3"/>
  <c r="AF24" i="3"/>
  <c r="AE19" i="3"/>
  <c r="AF14" i="3"/>
  <c r="AB17" i="3"/>
  <c r="AF26" i="3"/>
  <c r="AE4" i="3"/>
  <c r="AB4" i="3"/>
  <c r="AB45" i="3"/>
  <c r="L45" i="3" s="1"/>
  <c r="AL45" i="3" s="1"/>
  <c r="BV45" i="3" s="1"/>
  <c r="AB40" i="3"/>
  <c r="AE36" i="3"/>
  <c r="AE41" i="3"/>
  <c r="AF50" i="3"/>
  <c r="AF34" i="3"/>
  <c r="AB26" i="3"/>
  <c r="AB21" i="3"/>
  <c r="AB46" i="3"/>
  <c r="AB25" i="3"/>
  <c r="AF20" i="3"/>
  <c r="AF38" i="3"/>
  <c r="AE20" i="3"/>
  <c r="AF10" i="3"/>
  <c r="AE48" i="3"/>
  <c r="AB12" i="3"/>
  <c r="AE30" i="3"/>
  <c r="AF17" i="3"/>
  <c r="AF47" i="3"/>
  <c r="AE15" i="3"/>
  <c r="AF23" i="3"/>
  <c r="AF6" i="3"/>
  <c r="AF11" i="3"/>
  <c r="AE49" i="3"/>
  <c r="AF40" i="3"/>
  <c r="AE35" i="3"/>
  <c r="AE46" i="3"/>
  <c r="AB51" i="3"/>
  <c r="AE37" i="3"/>
  <c r="AF36" i="3"/>
  <c r="AB33" i="3"/>
  <c r="AB11" i="3"/>
  <c r="AF4" i="3"/>
  <c r="AF43" i="3"/>
  <c r="AE32" i="3"/>
  <c r="AE50" i="3"/>
  <c r="AF22" i="3"/>
  <c r="AE17" i="3"/>
  <c r="AF5" i="3"/>
  <c r="AB35" i="3"/>
  <c r="AF39" i="3"/>
  <c r="AB41" i="3"/>
  <c r="AB50" i="3"/>
  <c r="AF30" i="3"/>
  <c r="AB47" i="3"/>
  <c r="AE23" i="3"/>
  <c r="AE10" i="3"/>
  <c r="AE22" i="3"/>
  <c r="AF15" i="3"/>
  <c r="AB7" i="3"/>
  <c r="AB20" i="3"/>
  <c r="AE8" i="3"/>
  <c r="AE13" i="3"/>
  <c r="AE26" i="3"/>
  <c r="AE47" i="3"/>
  <c r="AB27" i="3"/>
  <c r="AB42" i="3"/>
  <c r="AF9" i="3"/>
  <c r="AB19" i="3"/>
  <c r="AF37" i="3"/>
  <c r="AB31" i="3"/>
  <c r="L31" i="3" s="1"/>
  <c r="AL31" i="3" s="1"/>
  <c r="BV31" i="3" s="1"/>
  <c r="AB18" i="3"/>
  <c r="AE14" i="3"/>
  <c r="AB39" i="3"/>
  <c r="AE45" i="3"/>
  <c r="AF41" i="3"/>
  <c r="AE28" i="3"/>
  <c r="AB23" i="3"/>
  <c r="AE38" i="3"/>
  <c r="AE24" i="3"/>
  <c r="AB30" i="3"/>
  <c r="AF44" i="3"/>
  <c r="AE7" i="3"/>
  <c r="AF21" i="3"/>
  <c r="AB44" i="3"/>
  <c r="AB6" i="3"/>
  <c r="AE40" i="3"/>
  <c r="AF46" i="3"/>
  <c r="AE34" i="3"/>
  <c r="AB10" i="3"/>
  <c r="AF13" i="3"/>
  <c r="AF31" i="3"/>
  <c r="AF12" i="3"/>
  <c r="AB49" i="3"/>
  <c r="AE12" i="3"/>
  <c r="AB16" i="3"/>
  <c r="AB36" i="3"/>
  <c r="AE39" i="3"/>
  <c r="AE29" i="3"/>
  <c r="O29" i="3" s="1"/>
  <c r="AO29" i="3" s="1"/>
  <c r="BY29" i="3" s="1"/>
  <c r="AE18" i="3"/>
  <c r="AF16" i="3"/>
  <c r="AF29" i="3"/>
  <c r="AF8" i="3"/>
  <c r="P8" i="3" s="1"/>
  <c r="AP8" i="3" s="1"/>
  <c r="BZ8" i="3" s="1"/>
  <c r="AB37" i="3"/>
  <c r="AB29" i="3"/>
  <c r="AF7" i="3"/>
  <c r="AB48" i="3"/>
  <c r="L48" i="3" s="1"/>
  <c r="AL48" i="3" s="1"/>
  <c r="BV48" i="3" s="1"/>
  <c r="AF25" i="3"/>
  <c r="AF45" i="3"/>
  <c r="AB15" i="3"/>
  <c r="AB38" i="3"/>
  <c r="AE21" i="3"/>
  <c r="AF35" i="3"/>
  <c r="O3" i="2"/>
  <c r="N4" i="2"/>
  <c r="J2" i="1"/>
  <c r="I3" i="1"/>
  <c r="S11" i="1" s="1"/>
  <c r="D29" i="4" l="1"/>
  <c r="D30" i="4" s="1"/>
  <c r="S9" i="1"/>
  <c r="S8" i="1"/>
  <c r="S7" i="1"/>
  <c r="S4" i="1"/>
  <c r="S5" i="1"/>
  <c r="S6" i="1"/>
  <c r="I3" i="14"/>
  <c r="S10" i="1"/>
  <c r="S13" i="1"/>
  <c r="S12" i="1"/>
  <c r="L49" i="3"/>
  <c r="AL49" i="3" s="1"/>
  <c r="BV49" i="3" s="1"/>
  <c r="L37" i="3"/>
  <c r="L36" i="3"/>
  <c r="L16" i="3"/>
  <c r="O23" i="3"/>
  <c r="L41" i="3"/>
  <c r="O17" i="3"/>
  <c r="L25" i="3"/>
  <c r="L34" i="3"/>
  <c r="L27" i="3"/>
  <c r="L29" i="3"/>
  <c r="L44" i="3"/>
  <c r="O14" i="3"/>
  <c r="L19" i="3"/>
  <c r="L50" i="3"/>
  <c r="O46" i="3"/>
  <c r="O19" i="3"/>
  <c r="L22" i="3"/>
  <c r="L43" i="3"/>
  <c r="O44" i="3"/>
  <c r="M32" i="3"/>
  <c r="N20" i="3"/>
  <c r="BJ51" i="3"/>
  <c r="BS51" i="3"/>
  <c r="BD48" i="3"/>
  <c r="BM48" i="3"/>
  <c r="BQ8" i="3"/>
  <c r="BH8" i="3"/>
  <c r="BG29" i="3"/>
  <c r="BP29" i="3"/>
  <c r="BM31" i="3"/>
  <c r="BD31" i="3"/>
  <c r="BD45" i="3"/>
  <c r="BM45" i="3"/>
  <c r="BP16" i="3"/>
  <c r="BG16" i="3"/>
  <c r="BM5" i="3"/>
  <c r="BD5" i="3"/>
  <c r="BF43" i="3"/>
  <c r="BO43" i="3"/>
  <c r="BD49" i="3"/>
  <c r="BS7" i="3"/>
  <c r="BJ7" i="3"/>
  <c r="BJ24" i="3"/>
  <c r="BS24" i="3"/>
  <c r="N13" i="3"/>
  <c r="AN13" i="3" s="1"/>
  <c r="BX13" i="3" s="1"/>
  <c r="Q41" i="3"/>
  <c r="AQ41" i="3" s="1"/>
  <c r="CA41" i="3" s="1"/>
  <c r="M12" i="3"/>
  <c r="AM12" i="3" s="1"/>
  <c r="BW12" i="3" s="1"/>
  <c r="R41" i="3"/>
  <c r="AR41" i="3" s="1"/>
  <c r="CB41" i="3" s="1"/>
  <c r="N26" i="3"/>
  <c r="AN26" i="3" s="1"/>
  <c r="BX26" i="3" s="1"/>
  <c r="N25" i="3"/>
  <c r="AN25" i="3" s="1"/>
  <c r="BX25" i="3" s="1"/>
  <c r="M22" i="3"/>
  <c r="AM22" i="3" s="1"/>
  <c r="BW22" i="3" s="1"/>
  <c r="M29" i="3"/>
  <c r="AM29" i="3" s="1"/>
  <c r="BW29" i="3" s="1"/>
  <c r="M47" i="3"/>
  <c r="AM47" i="3" s="1"/>
  <c r="BW47" i="3" s="1"/>
  <c r="M51" i="3"/>
  <c r="AM51" i="3" s="1"/>
  <c r="BW51" i="3" s="1"/>
  <c r="O40" i="3"/>
  <c r="AO40" i="3" s="1"/>
  <c r="BY40" i="3" s="1"/>
  <c r="O37" i="3"/>
  <c r="AO37" i="3" s="1"/>
  <c r="BY37" i="3" s="1"/>
  <c r="R4" i="3"/>
  <c r="AR4" i="3" s="1"/>
  <c r="CB4" i="3" s="1"/>
  <c r="R18" i="3"/>
  <c r="AR18" i="3" s="1"/>
  <c r="CB18" i="3" s="1"/>
  <c r="R42" i="3"/>
  <c r="AR42" i="3" s="1"/>
  <c r="CB42" i="3" s="1"/>
  <c r="R20" i="3"/>
  <c r="AR20" i="3" s="1"/>
  <c r="CB20" i="3" s="1"/>
  <c r="R48" i="3"/>
  <c r="AR48" i="3" s="1"/>
  <c r="CB48" i="3" s="1"/>
  <c r="R43" i="3"/>
  <c r="AR43" i="3" s="1"/>
  <c r="CB43" i="3" s="1"/>
  <c r="R46" i="3"/>
  <c r="AR46" i="3" s="1"/>
  <c r="CB46" i="3" s="1"/>
  <c r="R25" i="3"/>
  <c r="AR25" i="3" s="1"/>
  <c r="CB25" i="3" s="1"/>
  <c r="N28" i="3"/>
  <c r="AN28" i="3" s="1"/>
  <c r="BX28" i="3" s="1"/>
  <c r="R9" i="3"/>
  <c r="AR9" i="3" s="1"/>
  <c r="CB9" i="3" s="1"/>
  <c r="N8" i="3"/>
  <c r="AN8" i="3" s="1"/>
  <c r="BX8" i="3" s="1"/>
  <c r="O21" i="3"/>
  <c r="AO21" i="3" s="1"/>
  <c r="BY21" i="3" s="1"/>
  <c r="N4" i="3"/>
  <c r="AN4" i="3" s="1"/>
  <c r="BX4" i="3" s="1"/>
  <c r="N42" i="3"/>
  <c r="AN42" i="3" s="1"/>
  <c r="BX42" i="3" s="1"/>
  <c r="N27" i="3"/>
  <c r="AN27" i="3" s="1"/>
  <c r="BX27" i="3" s="1"/>
  <c r="R27" i="3"/>
  <c r="AR27" i="3" s="1"/>
  <c r="CB27" i="3" s="1"/>
  <c r="O50" i="3"/>
  <c r="AO50" i="3" s="1"/>
  <c r="BY50" i="3" s="1"/>
  <c r="L51" i="3"/>
  <c r="AL51" i="3" s="1"/>
  <c r="BV51" i="3" s="1"/>
  <c r="L13" i="3"/>
  <c r="AL13" i="3" s="1"/>
  <c r="BV13" i="3" s="1"/>
  <c r="O6" i="3"/>
  <c r="AO6" i="3" s="1"/>
  <c r="BY6" i="3" s="1"/>
  <c r="M49" i="3"/>
  <c r="AM49" i="3" s="1"/>
  <c r="BW49" i="3" s="1"/>
  <c r="Q49" i="3"/>
  <c r="AQ49" i="3" s="1"/>
  <c r="CA49" i="3" s="1"/>
  <c r="Q5" i="3"/>
  <c r="AQ5" i="3" s="1"/>
  <c r="CA5" i="3" s="1"/>
  <c r="M40" i="3"/>
  <c r="AM40" i="3" s="1"/>
  <c r="BW40" i="3" s="1"/>
  <c r="N37" i="3"/>
  <c r="AN37" i="3" s="1"/>
  <c r="BX37" i="3" s="1"/>
  <c r="N29" i="3"/>
  <c r="AN29" i="3" s="1"/>
  <c r="BX29" i="3" s="1"/>
  <c r="N5" i="3"/>
  <c r="AN5" i="3" s="1"/>
  <c r="BX5" i="3" s="1"/>
  <c r="O41" i="3"/>
  <c r="AO41" i="3" s="1"/>
  <c r="BY41" i="3" s="1"/>
  <c r="R47" i="3"/>
  <c r="AR47" i="3" s="1"/>
  <c r="CB47" i="3" s="1"/>
  <c r="M4" i="3"/>
  <c r="AM4" i="3" s="1"/>
  <c r="BW4" i="3" s="1"/>
  <c r="R14" i="3"/>
  <c r="AR14" i="3" s="1"/>
  <c r="CB14" i="3" s="1"/>
  <c r="R30" i="3"/>
  <c r="AR30" i="3" s="1"/>
  <c r="CB30" i="3" s="1"/>
  <c r="N48" i="3"/>
  <c r="AN48" i="3" s="1"/>
  <c r="BX48" i="3" s="1"/>
  <c r="R15" i="3"/>
  <c r="AR15" i="3" s="1"/>
  <c r="CB15" i="3" s="1"/>
  <c r="L38" i="3"/>
  <c r="AL38" i="3" s="1"/>
  <c r="BV38" i="3" s="1"/>
  <c r="O20" i="3"/>
  <c r="AO20" i="3" s="1"/>
  <c r="BY20" i="3" s="1"/>
  <c r="Q47" i="3"/>
  <c r="AQ47" i="3" s="1"/>
  <c r="CA47" i="3" s="1"/>
  <c r="M14" i="3"/>
  <c r="AM14" i="3" s="1"/>
  <c r="BW14" i="3" s="1"/>
  <c r="M45" i="3"/>
  <c r="AM45" i="3" s="1"/>
  <c r="BW45" i="3" s="1"/>
  <c r="M30" i="3"/>
  <c r="AM30" i="3" s="1"/>
  <c r="BW30" i="3" s="1"/>
  <c r="R38" i="3"/>
  <c r="AR38" i="3" s="1"/>
  <c r="CB38" i="3" s="1"/>
  <c r="N30" i="3"/>
  <c r="AN30" i="3" s="1"/>
  <c r="BX30" i="3" s="1"/>
  <c r="N24" i="3"/>
  <c r="AN24" i="3" s="1"/>
  <c r="BX24" i="3" s="1"/>
  <c r="N31" i="3"/>
  <c r="AN31" i="3" s="1"/>
  <c r="BX31" i="3" s="1"/>
  <c r="R29" i="3"/>
  <c r="AR29" i="3" s="1"/>
  <c r="CB29" i="3" s="1"/>
  <c r="P37" i="3"/>
  <c r="AP37" i="3" s="1"/>
  <c r="BZ37" i="3" s="1"/>
  <c r="O22" i="3"/>
  <c r="AO22" i="3" s="1"/>
  <c r="BY22" i="3" s="1"/>
  <c r="P38" i="3"/>
  <c r="AP38" i="3" s="1"/>
  <c r="BZ38" i="3" s="1"/>
  <c r="L21" i="3"/>
  <c r="AL21" i="3" s="1"/>
  <c r="BV21" i="3" s="1"/>
  <c r="L4" i="3"/>
  <c r="AL4" i="3" s="1"/>
  <c r="BV4" i="3" s="1"/>
  <c r="O31" i="3"/>
  <c r="AO31" i="3" s="1"/>
  <c r="BY31" i="3" s="1"/>
  <c r="O51" i="3"/>
  <c r="AO51" i="3" s="1"/>
  <c r="BY51" i="3" s="1"/>
  <c r="Q48" i="3"/>
  <c r="AQ48" i="3" s="1"/>
  <c r="CA48" i="3" s="1"/>
  <c r="M43" i="3"/>
  <c r="AM43" i="3" s="1"/>
  <c r="BW43" i="3" s="1"/>
  <c r="M41" i="3"/>
  <c r="AM41" i="3" s="1"/>
  <c r="BW41" i="3" s="1"/>
  <c r="M39" i="3"/>
  <c r="AM39" i="3" s="1"/>
  <c r="BW39" i="3" s="1"/>
  <c r="N33" i="3"/>
  <c r="AN33" i="3" s="1"/>
  <c r="BX33" i="3" s="1"/>
  <c r="R12" i="3"/>
  <c r="AR12" i="3" s="1"/>
  <c r="CB12" i="3" s="1"/>
  <c r="N15" i="3"/>
  <c r="AN15" i="3" s="1"/>
  <c r="BX15" i="3" s="1"/>
  <c r="R31" i="3"/>
  <c r="AR31" i="3" s="1"/>
  <c r="CB31" i="3" s="1"/>
  <c r="N12" i="3"/>
  <c r="AN12" i="3" s="1"/>
  <c r="BX12" i="3" s="1"/>
  <c r="L30" i="3"/>
  <c r="AL30" i="3" s="1"/>
  <c r="BV30" i="3" s="1"/>
  <c r="O28" i="3"/>
  <c r="AO28" i="3" s="1"/>
  <c r="BY28" i="3" s="1"/>
  <c r="L20" i="3"/>
  <c r="AL20" i="3" s="1"/>
  <c r="BV20" i="3" s="1"/>
  <c r="O32" i="3"/>
  <c r="AO32" i="3" s="1"/>
  <c r="BY32" i="3" s="1"/>
  <c r="O48" i="3"/>
  <c r="AO48" i="3" s="1"/>
  <c r="BY48" i="3" s="1"/>
  <c r="L26" i="3"/>
  <c r="AL26" i="3" s="1"/>
  <c r="BV26" i="3" s="1"/>
  <c r="O9" i="3"/>
  <c r="AO9" i="3" s="1"/>
  <c r="BY9" i="3" s="1"/>
  <c r="O5" i="3"/>
  <c r="AO5" i="3" s="1"/>
  <c r="BY5" i="3" s="1"/>
  <c r="L8" i="3"/>
  <c r="AL8" i="3" s="1"/>
  <c r="BV8" i="3" s="1"/>
  <c r="M5" i="3"/>
  <c r="AM5" i="3" s="1"/>
  <c r="BW5" i="3" s="1"/>
  <c r="M28" i="3"/>
  <c r="AM28" i="3" s="1"/>
  <c r="BW28" i="3" s="1"/>
  <c r="M6" i="3"/>
  <c r="AM6" i="3" s="1"/>
  <c r="BW6" i="3" s="1"/>
  <c r="R33" i="3"/>
  <c r="AR33" i="3" s="1"/>
  <c r="CB33" i="3" s="1"/>
  <c r="R37" i="3"/>
  <c r="AR37" i="3" s="1"/>
  <c r="CB37" i="3" s="1"/>
  <c r="R23" i="3"/>
  <c r="AR23" i="3" s="1"/>
  <c r="CB23" i="3" s="1"/>
  <c r="N38" i="3"/>
  <c r="AN38" i="3" s="1"/>
  <c r="BX38" i="3" s="1"/>
  <c r="R32" i="3"/>
  <c r="AR32" i="3" s="1"/>
  <c r="CB32" i="3" s="1"/>
  <c r="M7" i="3"/>
  <c r="AM7" i="3" s="1"/>
  <c r="BW7" i="3" s="1"/>
  <c r="Q15" i="3"/>
  <c r="AQ15" i="3" s="1"/>
  <c r="CA15" i="3" s="1"/>
  <c r="Q43" i="3"/>
  <c r="AQ43" i="3" s="1"/>
  <c r="CA43" i="3" s="1"/>
  <c r="M38" i="3"/>
  <c r="AM38" i="3" s="1"/>
  <c r="BW38" i="3" s="1"/>
  <c r="M35" i="3"/>
  <c r="AM35" i="3" s="1"/>
  <c r="BW35" i="3" s="1"/>
  <c r="Q20" i="3"/>
  <c r="AQ20" i="3" s="1"/>
  <c r="CA20" i="3" s="1"/>
  <c r="M42" i="3"/>
  <c r="AM42" i="3" s="1"/>
  <c r="BW42" i="3" s="1"/>
  <c r="Q7" i="3"/>
  <c r="AQ7" i="3" s="1"/>
  <c r="CA7" i="3" s="1"/>
  <c r="P44" i="3"/>
  <c r="AP44" i="3" s="1"/>
  <c r="BZ44" i="3" s="1"/>
  <c r="P43" i="3"/>
  <c r="AP43" i="3" s="1"/>
  <c r="BZ43" i="3" s="1"/>
  <c r="P36" i="3"/>
  <c r="AP36" i="3" s="1"/>
  <c r="BZ36" i="3" s="1"/>
  <c r="M13" i="3"/>
  <c r="AM13" i="3" s="1"/>
  <c r="BW13" i="3" s="1"/>
  <c r="Q18" i="3"/>
  <c r="AQ18" i="3" s="1"/>
  <c r="CA18" i="3" s="1"/>
  <c r="O13" i="3"/>
  <c r="AO13" i="3" s="1"/>
  <c r="BY13" i="3" s="1"/>
  <c r="L47" i="3"/>
  <c r="AL47" i="3" s="1"/>
  <c r="BV47" i="3" s="1"/>
  <c r="P40" i="3"/>
  <c r="AP40" i="3" s="1"/>
  <c r="BZ40" i="3" s="1"/>
  <c r="L46" i="3"/>
  <c r="AL46" i="3" s="1"/>
  <c r="BV46" i="3" s="1"/>
  <c r="P51" i="3"/>
  <c r="AP51" i="3" s="1"/>
  <c r="BZ51" i="3" s="1"/>
  <c r="M18" i="3"/>
  <c r="AM18" i="3" s="1"/>
  <c r="BW18" i="3" s="1"/>
  <c r="M46" i="3"/>
  <c r="AM46" i="3" s="1"/>
  <c r="BW46" i="3" s="1"/>
  <c r="Q9" i="3"/>
  <c r="AQ9" i="3" s="1"/>
  <c r="CA9" i="3" s="1"/>
  <c r="P10" i="3"/>
  <c r="AP10" i="3" s="1"/>
  <c r="BZ10" i="3" s="1"/>
  <c r="P33" i="3"/>
  <c r="AP33" i="3" s="1"/>
  <c r="BZ33" i="3" s="1"/>
  <c r="O27" i="3"/>
  <c r="AO27" i="3" s="1"/>
  <c r="BY27" i="3" s="1"/>
  <c r="N10" i="3"/>
  <c r="AN10" i="3" s="1"/>
  <c r="BX10" i="3" s="1"/>
  <c r="R10" i="3"/>
  <c r="AR10" i="3" s="1"/>
  <c r="CB10" i="3" s="1"/>
  <c r="N49" i="3"/>
  <c r="AN49" i="3" s="1"/>
  <c r="BX49" i="3" s="1"/>
  <c r="P22" i="3"/>
  <c r="AP22" i="3" s="1"/>
  <c r="BZ22" i="3" s="1"/>
  <c r="P20" i="3"/>
  <c r="AP20" i="3" s="1"/>
  <c r="BZ20" i="3" s="1"/>
  <c r="P35" i="3"/>
  <c r="AP35" i="3" s="1"/>
  <c r="BZ35" i="3" s="1"/>
  <c r="P45" i="3"/>
  <c r="AP45" i="3" s="1"/>
  <c r="BZ45" i="3" s="1"/>
  <c r="P29" i="3"/>
  <c r="AP29" i="3" s="1"/>
  <c r="BZ29" i="3" s="1"/>
  <c r="P21" i="3"/>
  <c r="AP21" i="3" s="1"/>
  <c r="BZ21" i="3" s="1"/>
  <c r="O24" i="3"/>
  <c r="AO24" i="3" s="1"/>
  <c r="BY24" i="3" s="1"/>
  <c r="Q46" i="3"/>
  <c r="AQ46" i="3" s="1"/>
  <c r="CA46" i="3" s="1"/>
  <c r="R40" i="3"/>
  <c r="AR40" i="3" s="1"/>
  <c r="CB40" i="3" s="1"/>
  <c r="P49" i="3"/>
  <c r="AP49" i="3" s="1"/>
  <c r="BZ49" i="3" s="1"/>
  <c r="Q51" i="3"/>
  <c r="AQ51" i="3" s="1"/>
  <c r="CA51" i="3" s="1"/>
  <c r="P25" i="3"/>
  <c r="AP25" i="3" s="1"/>
  <c r="BZ25" i="3" s="1"/>
  <c r="O12" i="3"/>
  <c r="AO12" i="3" s="1"/>
  <c r="BY12" i="3" s="1"/>
  <c r="P13" i="3"/>
  <c r="AP13" i="3" s="1"/>
  <c r="BZ13" i="3" s="1"/>
  <c r="L18" i="3"/>
  <c r="AL18" i="3" s="1"/>
  <c r="BV18" i="3" s="1"/>
  <c r="L7" i="3"/>
  <c r="AL7" i="3" s="1"/>
  <c r="BV7" i="3" s="1"/>
  <c r="L40" i="3"/>
  <c r="AL40" i="3" s="1"/>
  <c r="BV40" i="3" s="1"/>
  <c r="O43" i="3"/>
  <c r="AO43" i="3" s="1"/>
  <c r="BY43" i="3" s="1"/>
  <c r="M21" i="3"/>
  <c r="AM21" i="3" s="1"/>
  <c r="BW21" i="3" s="1"/>
  <c r="M36" i="3"/>
  <c r="AM36" i="3" s="1"/>
  <c r="BW36" i="3" s="1"/>
  <c r="M50" i="3"/>
  <c r="AM50" i="3" s="1"/>
  <c r="BW50" i="3" s="1"/>
  <c r="Q42" i="3"/>
  <c r="AQ42" i="3" s="1"/>
  <c r="CA42" i="3" s="1"/>
  <c r="M44" i="3"/>
  <c r="AM44" i="3" s="1"/>
  <c r="BW44" i="3" s="1"/>
  <c r="N34" i="3"/>
  <c r="AN34" i="3" s="1"/>
  <c r="BX34" i="3" s="1"/>
  <c r="R21" i="3"/>
  <c r="AR21" i="3" s="1"/>
  <c r="CB21" i="3" s="1"/>
  <c r="O42" i="3"/>
  <c r="AO42" i="3" s="1"/>
  <c r="BY42" i="3" s="1"/>
  <c r="P24" i="3"/>
  <c r="AP24" i="3" s="1"/>
  <c r="BZ24" i="3" s="1"/>
  <c r="N45" i="3"/>
  <c r="AN45" i="3" s="1"/>
  <c r="BX45" i="3" s="1"/>
  <c r="N51" i="3"/>
  <c r="AN51" i="3" s="1"/>
  <c r="BX51" i="3" s="1"/>
  <c r="N22" i="3"/>
  <c r="AN22" i="3" s="1"/>
  <c r="BX22" i="3" s="1"/>
  <c r="O11" i="3"/>
  <c r="AO11" i="3" s="1"/>
  <c r="BY11" i="3" s="1"/>
  <c r="R6" i="3"/>
  <c r="AR6" i="3" s="1"/>
  <c r="CB6" i="3" s="1"/>
  <c r="N18" i="3"/>
  <c r="AN18" i="3" s="1"/>
  <c r="BX18" i="3" s="1"/>
  <c r="P9" i="3"/>
  <c r="AP9" i="3" s="1"/>
  <c r="BZ9" i="3" s="1"/>
  <c r="P6" i="3"/>
  <c r="AP6" i="3" s="1"/>
  <c r="BZ6" i="3" s="1"/>
  <c r="Q21" i="3"/>
  <c r="AQ21" i="3" s="1"/>
  <c r="CA21" i="3" s="1"/>
  <c r="P15" i="3"/>
  <c r="AP15" i="3" s="1"/>
  <c r="BZ15" i="3" s="1"/>
  <c r="P11" i="3"/>
  <c r="AP11" i="3" s="1"/>
  <c r="BZ11" i="3" s="1"/>
  <c r="M31" i="3"/>
  <c r="AM31" i="3" s="1"/>
  <c r="BW31" i="3" s="1"/>
  <c r="P46" i="3"/>
  <c r="AP46" i="3" s="1"/>
  <c r="BZ46" i="3" s="1"/>
  <c r="P39" i="3"/>
  <c r="AP39" i="3" s="1"/>
  <c r="BZ39" i="3" s="1"/>
  <c r="P4" i="3"/>
  <c r="AP4" i="3" s="1"/>
  <c r="BZ4" i="3" s="1"/>
  <c r="Q14" i="3"/>
  <c r="AQ14" i="3" s="1"/>
  <c r="CA14" i="3" s="1"/>
  <c r="P14" i="3"/>
  <c r="AP14" i="3" s="1"/>
  <c r="BZ14" i="3" s="1"/>
  <c r="M37" i="3"/>
  <c r="AM37" i="3" s="1"/>
  <c r="BW37" i="3" s="1"/>
  <c r="R22" i="3"/>
  <c r="AR22" i="3" s="1"/>
  <c r="CB22" i="3" s="1"/>
  <c r="N9" i="3"/>
  <c r="AN9" i="3" s="1"/>
  <c r="BX9" i="3" s="1"/>
  <c r="L10" i="3"/>
  <c r="AL10" i="3" s="1"/>
  <c r="BV10" i="3" s="1"/>
  <c r="O7" i="3"/>
  <c r="AO7" i="3" s="1"/>
  <c r="BY7" i="3" s="1"/>
  <c r="L35" i="3"/>
  <c r="AL35" i="3" s="1"/>
  <c r="BV35" i="3" s="1"/>
  <c r="M10" i="3"/>
  <c r="AM10" i="3" s="1"/>
  <c r="BW10" i="3" s="1"/>
  <c r="M24" i="3"/>
  <c r="AM24" i="3" s="1"/>
  <c r="BW24" i="3" s="1"/>
  <c r="Q16" i="3"/>
  <c r="AQ16" i="3" s="1"/>
  <c r="CA16" i="3" s="1"/>
  <c r="R45" i="3"/>
  <c r="AR45" i="3" s="1"/>
  <c r="CB45" i="3" s="1"/>
  <c r="N11" i="3"/>
  <c r="AN11" i="3" s="1"/>
  <c r="BX11" i="3" s="1"/>
  <c r="R17" i="3"/>
  <c r="AR17" i="3" s="1"/>
  <c r="CB17" i="3" s="1"/>
  <c r="R34" i="3"/>
  <c r="AR34" i="3" s="1"/>
  <c r="CB34" i="3" s="1"/>
  <c r="N6" i="3"/>
  <c r="AN6" i="3" s="1"/>
  <c r="BX6" i="3" s="1"/>
  <c r="P50" i="3"/>
  <c r="AP50" i="3" s="1"/>
  <c r="BZ50" i="3" s="1"/>
  <c r="L9" i="3"/>
  <c r="AL9" i="3" s="1"/>
  <c r="BV9" i="3" s="1"/>
  <c r="L24" i="3"/>
  <c r="AL24" i="3" s="1"/>
  <c r="BV24" i="3" s="1"/>
  <c r="M9" i="3"/>
  <c r="AM9" i="3" s="1"/>
  <c r="BW9" i="3" s="1"/>
  <c r="M8" i="3"/>
  <c r="AM8" i="3" s="1"/>
  <c r="BW8" i="3" s="1"/>
  <c r="Q13" i="3"/>
  <c r="AQ13" i="3" s="1"/>
  <c r="CA13" i="3" s="1"/>
  <c r="Q12" i="3"/>
  <c r="AQ12" i="3" s="1"/>
  <c r="CA12" i="3" s="1"/>
  <c r="Q6" i="3"/>
  <c r="AQ6" i="3" s="1"/>
  <c r="CA6" i="3" s="1"/>
  <c r="N32" i="3"/>
  <c r="AN32" i="3" s="1"/>
  <c r="BX32" i="3" s="1"/>
  <c r="O39" i="3"/>
  <c r="AO39" i="3" s="1"/>
  <c r="BY39" i="3" s="1"/>
  <c r="L6" i="3"/>
  <c r="AL6" i="3" s="1"/>
  <c r="BV6" i="3" s="1"/>
  <c r="L11" i="3"/>
  <c r="AL11" i="3" s="1"/>
  <c r="BV11" i="3" s="1"/>
  <c r="O49" i="3"/>
  <c r="AO49" i="3" s="1"/>
  <c r="BY49" i="3" s="1"/>
  <c r="L12" i="3"/>
  <c r="AL12" i="3" s="1"/>
  <c r="BV12" i="3" s="1"/>
  <c r="Q11" i="3"/>
  <c r="AQ11" i="3" s="1"/>
  <c r="CA11" i="3" s="1"/>
  <c r="P7" i="3"/>
  <c r="AP7" i="3" s="1"/>
  <c r="BZ7" i="3" s="1"/>
  <c r="P16" i="3"/>
  <c r="AP16" i="3" s="1"/>
  <c r="BZ16" i="3" s="1"/>
  <c r="O25" i="3"/>
  <c r="AO25" i="3" s="1"/>
  <c r="BY25" i="3" s="1"/>
  <c r="P12" i="3"/>
  <c r="AP12" i="3" s="1"/>
  <c r="BZ12" i="3" s="1"/>
  <c r="O34" i="3"/>
  <c r="AO34" i="3" s="1"/>
  <c r="BY34" i="3" s="1"/>
  <c r="L23" i="3"/>
  <c r="AL23" i="3" s="1"/>
  <c r="BV23" i="3" s="1"/>
  <c r="L39" i="3"/>
  <c r="AL39" i="3" s="1"/>
  <c r="BV39" i="3" s="1"/>
  <c r="O47" i="3"/>
  <c r="AO47" i="3" s="1"/>
  <c r="BY47" i="3" s="1"/>
  <c r="O10" i="3"/>
  <c r="AO10" i="3" s="1"/>
  <c r="BY10" i="3" s="1"/>
  <c r="L33" i="3"/>
  <c r="AL33" i="3" s="1"/>
  <c r="BV33" i="3" s="1"/>
  <c r="L14" i="3"/>
  <c r="AL14" i="3" s="1"/>
  <c r="BV14" i="3" s="1"/>
  <c r="M23" i="3"/>
  <c r="AM23" i="3" s="1"/>
  <c r="BW23" i="3" s="1"/>
  <c r="Q44" i="3"/>
  <c r="AQ44" i="3" s="1"/>
  <c r="CA44" i="3" s="1"/>
  <c r="M20" i="3"/>
  <c r="AM20" i="3" s="1"/>
  <c r="BW20" i="3" s="1"/>
  <c r="M26" i="3"/>
  <c r="AM26" i="3" s="1"/>
  <c r="BW26" i="3" s="1"/>
  <c r="Q8" i="3"/>
  <c r="AQ8" i="3" s="1"/>
  <c r="CA8" i="3" s="1"/>
  <c r="M11" i="3"/>
  <c r="AM11" i="3" s="1"/>
  <c r="BW11" i="3" s="1"/>
  <c r="N23" i="3"/>
  <c r="AN23" i="3" s="1"/>
  <c r="BX23" i="3" s="1"/>
  <c r="R28" i="3"/>
  <c r="AR28" i="3" s="1"/>
  <c r="CB28" i="3" s="1"/>
  <c r="N39" i="3"/>
  <c r="AN39" i="3" s="1"/>
  <c r="BX39" i="3" s="1"/>
  <c r="N36" i="3"/>
  <c r="AN36" i="3" s="1"/>
  <c r="BX36" i="3" s="1"/>
  <c r="Q10" i="3"/>
  <c r="AQ10" i="3" s="1"/>
  <c r="CA10" i="3" s="1"/>
  <c r="P5" i="3"/>
  <c r="AP5" i="3" s="1"/>
  <c r="BZ5" i="3" s="1"/>
  <c r="P17" i="3"/>
  <c r="AP17" i="3" s="1"/>
  <c r="BZ17" i="3" s="1"/>
  <c r="O8" i="3"/>
  <c r="AO8" i="3" s="1"/>
  <c r="BY8" i="3" s="1"/>
  <c r="N44" i="3"/>
  <c r="AN44" i="3" s="1"/>
  <c r="BX44" i="3" s="1"/>
  <c r="R16" i="3"/>
  <c r="AR16" i="3" s="1"/>
  <c r="CB16" i="3" s="1"/>
  <c r="N21" i="3"/>
  <c r="AN21" i="3" s="1"/>
  <c r="BX21" i="3" s="1"/>
  <c r="O18" i="3"/>
  <c r="AO18" i="3" s="1"/>
  <c r="BY18" i="3" s="1"/>
  <c r="O15" i="3"/>
  <c r="AO15" i="3" s="1"/>
  <c r="BY15" i="3" s="1"/>
  <c r="N46" i="3"/>
  <c r="AN46" i="3" s="1"/>
  <c r="BX46" i="3" s="1"/>
  <c r="O45" i="3"/>
  <c r="AO45" i="3" s="1"/>
  <c r="BY45" i="3" s="1"/>
  <c r="R11" i="3"/>
  <c r="AR11" i="3" s="1"/>
  <c r="CB11" i="3" s="1"/>
  <c r="N19" i="3"/>
  <c r="AN19" i="3" s="1"/>
  <c r="BX19" i="3" s="1"/>
  <c r="R49" i="3"/>
  <c r="AR49" i="3" s="1"/>
  <c r="CB49" i="3" s="1"/>
  <c r="O4" i="3"/>
  <c r="AO4" i="3" s="1"/>
  <c r="BY4" i="3" s="1"/>
  <c r="R8" i="3"/>
  <c r="AR8" i="3" s="1"/>
  <c r="CB8" i="3" s="1"/>
  <c r="N16" i="3"/>
  <c r="AN16" i="3" s="1"/>
  <c r="BX16" i="3" s="1"/>
  <c r="R50" i="3"/>
  <c r="AR50" i="3" s="1"/>
  <c r="CB50" i="3" s="1"/>
  <c r="M17" i="3"/>
  <c r="AM17" i="3" s="1"/>
  <c r="BW17" i="3" s="1"/>
  <c r="P32" i="3"/>
  <c r="AP32" i="3" s="1"/>
  <c r="BZ32" i="3" s="1"/>
  <c r="O26" i="3"/>
  <c r="AO26" i="3" s="1"/>
  <c r="BY26" i="3" s="1"/>
  <c r="O35" i="3"/>
  <c r="AO35" i="3" s="1"/>
  <c r="BY35" i="3" s="1"/>
  <c r="O36" i="3"/>
  <c r="AO36" i="3" s="1"/>
  <c r="BY36" i="3" s="1"/>
  <c r="Q50" i="3"/>
  <c r="AQ50" i="3" s="1"/>
  <c r="CA50" i="3" s="1"/>
  <c r="Q19" i="3"/>
  <c r="AQ19" i="3" s="1"/>
  <c r="CA19" i="3" s="1"/>
  <c r="M48" i="3"/>
  <c r="AM48" i="3" s="1"/>
  <c r="BW48" i="3" s="1"/>
  <c r="R35" i="3"/>
  <c r="AR35" i="3" s="1"/>
  <c r="CB35" i="3" s="1"/>
  <c r="R39" i="3"/>
  <c r="AR39" i="3" s="1"/>
  <c r="CB39" i="3" s="1"/>
  <c r="N40" i="3"/>
  <c r="AN40" i="3" s="1"/>
  <c r="BX40" i="3" s="1"/>
  <c r="R5" i="3"/>
  <c r="AR5" i="3" s="1"/>
  <c r="CB5" i="3" s="1"/>
  <c r="R19" i="3"/>
  <c r="AR19" i="3" s="1"/>
  <c r="CB19" i="3" s="1"/>
  <c r="L15" i="3"/>
  <c r="AL15" i="3" s="1"/>
  <c r="BV15" i="3" s="1"/>
  <c r="L28" i="3"/>
  <c r="AL28" i="3" s="1"/>
  <c r="BV28" i="3" s="1"/>
  <c r="P41" i="3"/>
  <c r="AP41" i="3" s="1"/>
  <c r="BZ41" i="3" s="1"/>
  <c r="L42" i="3"/>
  <c r="AL42" i="3" s="1"/>
  <c r="BV42" i="3" s="1"/>
  <c r="O33" i="3"/>
  <c r="AO33" i="3" s="1"/>
  <c r="BY33" i="3" s="1"/>
  <c r="L17" i="3"/>
  <c r="AL17" i="3" s="1"/>
  <c r="BV17" i="3" s="1"/>
  <c r="M27" i="3"/>
  <c r="AM27" i="3" s="1"/>
  <c r="BW27" i="3" s="1"/>
  <c r="Q17" i="3"/>
  <c r="AQ17" i="3" s="1"/>
  <c r="CA17" i="3" s="1"/>
  <c r="M16" i="3"/>
  <c r="AM16" i="3" s="1"/>
  <c r="BW16" i="3" s="1"/>
  <c r="Q45" i="3"/>
  <c r="AQ45" i="3" s="1"/>
  <c r="CA45" i="3" s="1"/>
  <c r="M33" i="3"/>
  <c r="AM33" i="3" s="1"/>
  <c r="BW33" i="3" s="1"/>
  <c r="M15" i="3"/>
  <c r="AM15" i="3" s="1"/>
  <c r="BW15" i="3" s="1"/>
  <c r="Q22" i="3"/>
  <c r="AQ22" i="3" s="1"/>
  <c r="CA22" i="3" s="1"/>
  <c r="R36" i="3"/>
  <c r="AR36" i="3" s="1"/>
  <c r="CB36" i="3" s="1"/>
  <c r="N35" i="3"/>
  <c r="AN35" i="3" s="1"/>
  <c r="BX35" i="3" s="1"/>
  <c r="R44" i="3"/>
  <c r="AR44" i="3" s="1"/>
  <c r="CB44" i="3" s="1"/>
  <c r="N14" i="3"/>
  <c r="AN14" i="3" s="1"/>
  <c r="BX14" i="3" s="1"/>
  <c r="N50" i="3"/>
  <c r="AN50" i="3" s="1"/>
  <c r="BX50" i="3" s="1"/>
  <c r="L32" i="3"/>
  <c r="AL32" i="3" s="1"/>
  <c r="BV32" i="3" s="1"/>
  <c r="O38" i="3"/>
  <c r="AO38" i="3" s="1"/>
  <c r="BY38" i="3" s="1"/>
  <c r="P30" i="3"/>
  <c r="AP30" i="3" s="1"/>
  <c r="BZ30" i="3" s="1"/>
  <c r="O30" i="3"/>
  <c r="AO30" i="3" s="1"/>
  <c r="BY30" i="3" s="1"/>
  <c r="M25" i="3"/>
  <c r="AM25" i="3" s="1"/>
  <c r="BW25" i="3" s="1"/>
  <c r="Q4" i="3"/>
  <c r="AQ4" i="3" s="1"/>
  <c r="CA4" i="3" s="1"/>
  <c r="M34" i="3"/>
  <c r="AM34" i="3" s="1"/>
  <c r="BW34" i="3" s="1"/>
  <c r="M19" i="3"/>
  <c r="AM19" i="3" s="1"/>
  <c r="BW19" i="3" s="1"/>
  <c r="R26" i="3"/>
  <c r="AR26" i="3" s="1"/>
  <c r="CB26" i="3" s="1"/>
  <c r="N7" i="3"/>
  <c r="AN7" i="3" s="1"/>
  <c r="BX7" i="3" s="1"/>
  <c r="N17" i="3"/>
  <c r="AN17" i="3" s="1"/>
  <c r="BX17" i="3" s="1"/>
  <c r="N47" i="3"/>
  <c r="AN47" i="3" s="1"/>
  <c r="BX47" i="3" s="1"/>
  <c r="R13" i="3"/>
  <c r="AR13" i="3" s="1"/>
  <c r="CB13" i="3" s="1"/>
  <c r="N41" i="3"/>
  <c r="AN41" i="3" s="1"/>
  <c r="BX41" i="3" s="1"/>
  <c r="P48" i="3"/>
  <c r="AP48" i="3" s="1"/>
  <c r="BZ48" i="3" s="1"/>
  <c r="P47" i="3"/>
  <c r="AP47" i="3" s="1"/>
  <c r="BZ47" i="3" s="1"/>
  <c r="P18" i="3"/>
  <c r="AP18" i="3" s="1"/>
  <c r="BZ18" i="3" s="1"/>
  <c r="P19" i="3"/>
  <c r="AP19" i="3" s="1"/>
  <c r="BZ19" i="3" s="1"/>
  <c r="P42" i="3"/>
  <c r="AP42" i="3" s="1"/>
  <c r="BZ42" i="3" s="1"/>
  <c r="Q32" i="3"/>
  <c r="AQ32" i="3" s="1"/>
  <c r="CA32" i="3" s="1"/>
  <c r="Q36" i="3"/>
  <c r="AQ36" i="3" s="1"/>
  <c r="CA36" i="3" s="1"/>
  <c r="Q33" i="3"/>
  <c r="AQ33" i="3" s="1"/>
  <c r="CA33" i="3" s="1"/>
  <c r="P26" i="3"/>
  <c r="AP26" i="3" s="1"/>
  <c r="BZ26" i="3" s="1"/>
  <c r="P31" i="3"/>
  <c r="AP31" i="3" s="1"/>
  <c r="BZ31" i="3" s="1"/>
  <c r="P23" i="3"/>
  <c r="AP23" i="3" s="1"/>
  <c r="BZ23" i="3" s="1"/>
  <c r="Q28" i="3"/>
  <c r="AQ28" i="3" s="1"/>
  <c r="CA28" i="3" s="1"/>
  <c r="Q34" i="3"/>
  <c r="AQ34" i="3" s="1"/>
  <c r="CA34" i="3" s="1"/>
  <c r="Q31" i="3"/>
  <c r="AQ31" i="3" s="1"/>
  <c r="CA31" i="3" s="1"/>
  <c r="Q25" i="3"/>
  <c r="AQ25" i="3" s="1"/>
  <c r="CA25" i="3" s="1"/>
  <c r="Q27" i="3"/>
  <c r="AQ27" i="3" s="1"/>
  <c r="CA27" i="3" s="1"/>
  <c r="Q29" i="3"/>
  <c r="AQ29" i="3" s="1"/>
  <c r="CA29" i="3" s="1"/>
  <c r="Q23" i="3"/>
  <c r="AQ23" i="3" s="1"/>
  <c r="CA23" i="3" s="1"/>
  <c r="Q37" i="3"/>
  <c r="AQ37" i="3" s="1"/>
  <c r="CA37" i="3" s="1"/>
  <c r="Q24" i="3"/>
  <c r="AQ24" i="3" s="1"/>
  <c r="CA24" i="3" s="1"/>
  <c r="P34" i="3"/>
  <c r="AP34" i="3" s="1"/>
  <c r="BZ34" i="3" s="1"/>
  <c r="P28" i="3"/>
  <c r="AP28" i="3" s="1"/>
  <c r="BZ28" i="3" s="1"/>
  <c r="P27" i="3"/>
  <c r="AP27" i="3" s="1"/>
  <c r="BZ27" i="3" s="1"/>
  <c r="Q30" i="3"/>
  <c r="AQ30" i="3" s="1"/>
  <c r="CA30" i="3" s="1"/>
  <c r="Q35" i="3"/>
  <c r="AQ35" i="3" s="1"/>
  <c r="CA35" i="3" s="1"/>
  <c r="Q39" i="3"/>
  <c r="AQ39" i="3" s="1"/>
  <c r="CA39" i="3" s="1"/>
  <c r="Q40" i="3"/>
  <c r="AQ40" i="3" s="1"/>
  <c r="CA40" i="3" s="1"/>
  <c r="Q38" i="3"/>
  <c r="AQ38" i="3" s="1"/>
  <c r="CA38" i="3" s="1"/>
  <c r="Q26" i="3"/>
  <c r="AQ26" i="3" s="1"/>
  <c r="CA26" i="3" s="1"/>
  <c r="O4" i="2"/>
  <c r="K2" i="1"/>
  <c r="J3" i="1"/>
  <c r="T11" i="1" s="1"/>
  <c r="T4" i="1" l="1"/>
  <c r="T9" i="1"/>
  <c r="T5" i="1"/>
  <c r="T6" i="1"/>
  <c r="T10" i="1"/>
  <c r="T7" i="1"/>
  <c r="I3" i="15"/>
  <c r="T8" i="1"/>
  <c r="BM49" i="3"/>
  <c r="T12" i="1"/>
  <c r="T13" i="1"/>
  <c r="AL43" i="3"/>
  <c r="BV43" i="3" s="1"/>
  <c r="AL50" i="3"/>
  <c r="BV50" i="3" s="1"/>
  <c r="AL29" i="3"/>
  <c r="BV29" i="3" s="1"/>
  <c r="AO17" i="3"/>
  <c r="BY17" i="3" s="1"/>
  <c r="AL36" i="3"/>
  <c r="BV36" i="3" s="1"/>
  <c r="AO46" i="3"/>
  <c r="BY46" i="3" s="1"/>
  <c r="AL25" i="3"/>
  <c r="BV25" i="3" s="1"/>
  <c r="AN20" i="3"/>
  <c r="BX20" i="3" s="1"/>
  <c r="AL22" i="3"/>
  <c r="BV22" i="3" s="1"/>
  <c r="AL19" i="3"/>
  <c r="BV19" i="3" s="1"/>
  <c r="AL27" i="3"/>
  <c r="BV27" i="3" s="1"/>
  <c r="AL41" i="3"/>
  <c r="BV41" i="3" s="1"/>
  <c r="AL37" i="3"/>
  <c r="BV37" i="3" s="1"/>
  <c r="AO44" i="3"/>
  <c r="BY44" i="3" s="1"/>
  <c r="AL44" i="3"/>
  <c r="BV44" i="3" s="1"/>
  <c r="AL16" i="3"/>
  <c r="BV16" i="3" s="1"/>
  <c r="AM32" i="3"/>
  <c r="BW32" i="3" s="1"/>
  <c r="AO19" i="3"/>
  <c r="BY19" i="3" s="1"/>
  <c r="AO14" i="3"/>
  <c r="BY14" i="3" s="1"/>
  <c r="AL34" i="3"/>
  <c r="BV34" i="3" s="1"/>
  <c r="AO23" i="3"/>
  <c r="BY23" i="3" s="1"/>
  <c r="BR26" i="3"/>
  <c r="BI26" i="3"/>
  <c r="BR29" i="3"/>
  <c r="BI29" i="3"/>
  <c r="BH42" i="3"/>
  <c r="BQ42" i="3"/>
  <c r="BN34" i="3"/>
  <c r="BE34" i="3"/>
  <c r="BR22" i="3"/>
  <c r="BI22" i="3"/>
  <c r="BM15" i="3"/>
  <c r="BD15" i="3"/>
  <c r="BQ32" i="3"/>
  <c r="BH32" i="3"/>
  <c r="BP18" i="3"/>
  <c r="BG18" i="3"/>
  <c r="BI44" i="3"/>
  <c r="BR44" i="3"/>
  <c r="BR6" i="3"/>
  <c r="BI6" i="3"/>
  <c r="BJ45" i="3"/>
  <c r="BS45" i="3"/>
  <c r="BH4" i="3"/>
  <c r="BQ4" i="3"/>
  <c r="BO22" i="3"/>
  <c r="BF22" i="3"/>
  <c r="BG43" i="3"/>
  <c r="BP43" i="3"/>
  <c r="BQ21" i="3"/>
  <c r="BH21" i="3"/>
  <c r="BO10" i="3"/>
  <c r="BF10" i="3"/>
  <c r="BR18" i="3"/>
  <c r="BI18" i="3"/>
  <c r="BS37" i="3"/>
  <c r="BJ37" i="3"/>
  <c r="BP28" i="3"/>
  <c r="BG28" i="3"/>
  <c r="BP31" i="3"/>
  <c r="BG31" i="3"/>
  <c r="BE45" i="3"/>
  <c r="BN45" i="3"/>
  <c r="BO5" i="3"/>
  <c r="BF5" i="3"/>
  <c r="BO27" i="3"/>
  <c r="BF27" i="3"/>
  <c r="BS9" i="3"/>
  <c r="BJ9" i="3"/>
  <c r="BE51" i="3"/>
  <c r="BN51" i="3"/>
  <c r="BR24" i="3"/>
  <c r="BI24" i="3"/>
  <c r="BI33" i="3"/>
  <c r="BR33" i="3"/>
  <c r="BO7" i="3"/>
  <c r="BF7" i="3"/>
  <c r="BJ44" i="3"/>
  <c r="BS44" i="3"/>
  <c r="BD42" i="3"/>
  <c r="BM42" i="3"/>
  <c r="BS19" i="3"/>
  <c r="BJ19" i="3"/>
  <c r="BS35" i="3"/>
  <c r="BJ35" i="3"/>
  <c r="BP36" i="3"/>
  <c r="BG36" i="3"/>
  <c r="BN17" i="3"/>
  <c r="BE17" i="3"/>
  <c r="BG4" i="3"/>
  <c r="BP4" i="3"/>
  <c r="BG45" i="3"/>
  <c r="BP45" i="3"/>
  <c r="BO21" i="3"/>
  <c r="BF21" i="3"/>
  <c r="BQ17" i="3"/>
  <c r="BH17" i="3"/>
  <c r="BO39" i="3"/>
  <c r="BF39" i="3"/>
  <c r="BR8" i="3"/>
  <c r="BI8" i="3"/>
  <c r="BN23" i="3"/>
  <c r="BE23" i="3"/>
  <c r="BG47" i="3"/>
  <c r="BP47" i="3"/>
  <c r="BQ12" i="3"/>
  <c r="BH12" i="3"/>
  <c r="BR11" i="3"/>
  <c r="BI11" i="3"/>
  <c r="BM6" i="3"/>
  <c r="BD6" i="3"/>
  <c r="BR12" i="3"/>
  <c r="BI12" i="3"/>
  <c r="BM24" i="3"/>
  <c r="BD24" i="3"/>
  <c r="BS34" i="3"/>
  <c r="BJ34" i="3"/>
  <c r="BR16" i="3"/>
  <c r="BI16" i="3"/>
  <c r="BP7" i="3"/>
  <c r="BG7" i="3"/>
  <c r="BN37" i="3"/>
  <c r="BE37" i="3"/>
  <c r="BQ39" i="3"/>
  <c r="BH39" i="3"/>
  <c r="BQ15" i="3"/>
  <c r="BH15" i="3"/>
  <c r="BO18" i="3"/>
  <c r="BF18" i="3"/>
  <c r="BF51" i="3"/>
  <c r="BO51" i="3"/>
  <c r="BS21" i="3"/>
  <c r="BJ21" i="3"/>
  <c r="BE50" i="3"/>
  <c r="BN50" i="3"/>
  <c r="BM40" i="3"/>
  <c r="BD40" i="3"/>
  <c r="BP12" i="3"/>
  <c r="BG12" i="3"/>
  <c r="BJ40" i="3"/>
  <c r="BS40" i="3"/>
  <c r="BQ29" i="3"/>
  <c r="BH29" i="3"/>
  <c r="BH22" i="3"/>
  <c r="BQ22" i="3"/>
  <c r="BP27" i="3"/>
  <c r="BG27" i="3"/>
  <c r="BE46" i="3"/>
  <c r="BN46" i="3"/>
  <c r="BQ40" i="3"/>
  <c r="BH40" i="3"/>
  <c r="BN13" i="3"/>
  <c r="BE13" i="3"/>
  <c r="BI7" i="3"/>
  <c r="BR7" i="3"/>
  <c r="BN38" i="3"/>
  <c r="BE38" i="3"/>
  <c r="BS32" i="3"/>
  <c r="BJ32" i="3"/>
  <c r="BS33" i="3"/>
  <c r="BJ33" i="3"/>
  <c r="BM8" i="3"/>
  <c r="BD8" i="3"/>
  <c r="BG48" i="3"/>
  <c r="BP48" i="3"/>
  <c r="BM30" i="3"/>
  <c r="BD30" i="3"/>
  <c r="BS12" i="3"/>
  <c r="BJ12" i="3"/>
  <c r="BE43" i="3"/>
  <c r="BN43" i="3"/>
  <c r="BD4" i="3"/>
  <c r="BM4" i="3"/>
  <c r="BQ37" i="3"/>
  <c r="BH37" i="3"/>
  <c r="BO30" i="3"/>
  <c r="BF30" i="3"/>
  <c r="BN14" i="3"/>
  <c r="BE14" i="3"/>
  <c r="BS15" i="3"/>
  <c r="BJ15" i="3"/>
  <c r="BE4" i="3"/>
  <c r="BN4" i="3"/>
  <c r="BO29" i="3"/>
  <c r="BF29" i="3"/>
  <c r="BI49" i="3"/>
  <c r="BR49" i="3"/>
  <c r="BD51" i="3"/>
  <c r="BM51" i="3"/>
  <c r="BF42" i="3"/>
  <c r="BO42" i="3"/>
  <c r="BF28" i="3"/>
  <c r="BO28" i="3"/>
  <c r="BJ48" i="3"/>
  <c r="BS48" i="3"/>
  <c r="BJ4" i="3"/>
  <c r="BS4" i="3"/>
  <c r="BE47" i="3"/>
  <c r="BN47" i="3"/>
  <c r="BO26" i="3"/>
  <c r="BF26" i="3"/>
  <c r="BO13" i="3"/>
  <c r="BF13" i="3"/>
  <c r="BR35" i="3"/>
  <c r="BI35" i="3"/>
  <c r="BR34" i="3"/>
  <c r="BI34" i="3"/>
  <c r="BH48" i="3"/>
  <c r="BQ48" i="3"/>
  <c r="BQ30" i="3"/>
  <c r="BH30" i="3"/>
  <c r="BN16" i="3"/>
  <c r="BE16" i="3"/>
  <c r="BS39" i="3"/>
  <c r="BJ39" i="3"/>
  <c r="BS11" i="3"/>
  <c r="BJ11" i="3"/>
  <c r="BF36" i="3"/>
  <c r="BO36" i="3"/>
  <c r="BP10" i="3"/>
  <c r="BG10" i="3"/>
  <c r="BQ7" i="3"/>
  <c r="BH7" i="3"/>
  <c r="BF6" i="3"/>
  <c r="BO6" i="3"/>
  <c r="BS22" i="3"/>
  <c r="BJ22" i="3"/>
  <c r="BQ9" i="3"/>
  <c r="BH9" i="3"/>
  <c r="BI42" i="3"/>
  <c r="BR42" i="3"/>
  <c r="BH49" i="3"/>
  <c r="BQ49" i="3"/>
  <c r="BR9" i="3"/>
  <c r="BI9" i="3"/>
  <c r="BH44" i="3"/>
  <c r="BQ44" i="3"/>
  <c r="BN7" i="3"/>
  <c r="BE7" i="3"/>
  <c r="BD26" i="3"/>
  <c r="BM26" i="3"/>
  <c r="BN41" i="3"/>
  <c r="BE41" i="3"/>
  <c r="BO24" i="3"/>
  <c r="BF24" i="3"/>
  <c r="BS14" i="3"/>
  <c r="BJ14" i="3"/>
  <c r="BM13" i="3"/>
  <c r="BD13" i="3"/>
  <c r="BS18" i="3"/>
  <c r="BJ18" i="3"/>
  <c r="BO25" i="3"/>
  <c r="BF25" i="3"/>
  <c r="BR38" i="3"/>
  <c r="BI38" i="3"/>
  <c r="BR27" i="3"/>
  <c r="BI27" i="3"/>
  <c r="BO41" i="3"/>
  <c r="BF41" i="3"/>
  <c r="BI4" i="3"/>
  <c r="BR4" i="3"/>
  <c r="BI17" i="3"/>
  <c r="BR17" i="3"/>
  <c r="BQ27" i="3"/>
  <c r="BH27" i="3"/>
  <c r="BR25" i="3"/>
  <c r="BI25" i="3"/>
  <c r="BR36" i="3"/>
  <c r="BI36" i="3"/>
  <c r="BQ18" i="3"/>
  <c r="BH18" i="3"/>
  <c r="BS13" i="3"/>
  <c r="BJ13" i="3"/>
  <c r="BS26" i="3"/>
  <c r="BJ26" i="3"/>
  <c r="BN25" i="3"/>
  <c r="BE25" i="3"/>
  <c r="BM32" i="3"/>
  <c r="BD32" i="3"/>
  <c r="BO35" i="3"/>
  <c r="BF35" i="3"/>
  <c r="BN33" i="3"/>
  <c r="BE33" i="3"/>
  <c r="BE27" i="3"/>
  <c r="BN27" i="3"/>
  <c r="BQ41" i="3"/>
  <c r="BH41" i="3"/>
  <c r="BS5" i="3"/>
  <c r="BJ5" i="3"/>
  <c r="BE48" i="3"/>
  <c r="BN48" i="3"/>
  <c r="BP35" i="3"/>
  <c r="BG35" i="3"/>
  <c r="BJ50" i="3"/>
  <c r="BS50" i="3"/>
  <c r="BJ49" i="3"/>
  <c r="BS49" i="3"/>
  <c r="BF46" i="3"/>
  <c r="BO46" i="3"/>
  <c r="BJ16" i="3"/>
  <c r="BS16" i="3"/>
  <c r="BQ5" i="3"/>
  <c r="BH5" i="3"/>
  <c r="BS28" i="3"/>
  <c r="BJ28" i="3"/>
  <c r="BN26" i="3"/>
  <c r="BE26" i="3"/>
  <c r="BM14" i="3"/>
  <c r="BD14" i="3"/>
  <c r="BM39" i="3"/>
  <c r="BD39" i="3"/>
  <c r="BP25" i="3"/>
  <c r="BG25" i="3"/>
  <c r="BM12" i="3"/>
  <c r="BD12" i="3"/>
  <c r="BP39" i="3"/>
  <c r="BG39" i="3"/>
  <c r="BR13" i="3"/>
  <c r="BI13" i="3"/>
  <c r="BM9" i="3"/>
  <c r="BD9" i="3"/>
  <c r="BS17" i="3"/>
  <c r="BJ17" i="3"/>
  <c r="BN24" i="3"/>
  <c r="BE24" i="3"/>
  <c r="BD10" i="3"/>
  <c r="BM10" i="3"/>
  <c r="BH14" i="3"/>
  <c r="BQ14" i="3"/>
  <c r="BH46" i="3"/>
  <c r="BQ46" i="3"/>
  <c r="BR21" i="3"/>
  <c r="BI21" i="3"/>
  <c r="BS6" i="3"/>
  <c r="BJ6" i="3"/>
  <c r="BF45" i="3"/>
  <c r="BO45" i="3"/>
  <c r="BO34" i="3"/>
  <c r="BF34" i="3"/>
  <c r="BN36" i="3"/>
  <c r="BE36" i="3"/>
  <c r="BM7" i="3"/>
  <c r="BD7" i="3"/>
  <c r="BQ25" i="3"/>
  <c r="BH25" i="3"/>
  <c r="BI46" i="3"/>
  <c r="BR46" i="3"/>
  <c r="BH45" i="3"/>
  <c r="BQ45" i="3"/>
  <c r="BF49" i="3"/>
  <c r="BO49" i="3"/>
  <c r="BQ33" i="3"/>
  <c r="BH33" i="3"/>
  <c r="BN18" i="3"/>
  <c r="BE18" i="3"/>
  <c r="BD47" i="3"/>
  <c r="BM47" i="3"/>
  <c r="BQ36" i="3"/>
  <c r="BH36" i="3"/>
  <c r="BE42" i="3"/>
  <c r="BN42" i="3"/>
  <c r="BI43" i="3"/>
  <c r="BR43" i="3"/>
  <c r="BO38" i="3"/>
  <c r="BF38" i="3"/>
  <c r="BN6" i="3"/>
  <c r="BE6" i="3"/>
  <c r="BG5" i="3"/>
  <c r="BP5" i="3"/>
  <c r="BP32" i="3"/>
  <c r="BG32" i="3"/>
  <c r="BF12" i="3"/>
  <c r="BO12" i="3"/>
  <c r="BO33" i="3"/>
  <c r="BF33" i="3"/>
  <c r="BI48" i="3"/>
  <c r="BR48" i="3"/>
  <c r="BM21" i="3"/>
  <c r="BD21" i="3"/>
  <c r="BS29" i="3"/>
  <c r="BJ29" i="3"/>
  <c r="BS38" i="3"/>
  <c r="BJ38" i="3"/>
  <c r="BI47" i="3"/>
  <c r="BR47" i="3"/>
  <c r="BF48" i="3"/>
  <c r="BO48" i="3"/>
  <c r="BJ47" i="3"/>
  <c r="BS47" i="3"/>
  <c r="BO37" i="3"/>
  <c r="BF37" i="3"/>
  <c r="BE49" i="3"/>
  <c r="BN49" i="3"/>
  <c r="BG50" i="3"/>
  <c r="BP50" i="3"/>
  <c r="BF4" i="3"/>
  <c r="BO4" i="3"/>
  <c r="BS25" i="3"/>
  <c r="BJ25" i="3"/>
  <c r="BS20" i="3"/>
  <c r="BJ20" i="3"/>
  <c r="BP37" i="3"/>
  <c r="BG37" i="3"/>
  <c r="BN29" i="3"/>
  <c r="BE29" i="3"/>
  <c r="BS41" i="3"/>
  <c r="BJ41" i="3"/>
  <c r="BQ34" i="3"/>
  <c r="BH34" i="3"/>
  <c r="BQ26" i="3"/>
  <c r="BH26" i="3"/>
  <c r="BO17" i="3"/>
  <c r="BF17" i="3"/>
  <c r="BO14" i="3"/>
  <c r="BF14" i="3"/>
  <c r="BP33" i="3"/>
  <c r="BG33" i="3"/>
  <c r="BI50" i="3"/>
  <c r="BR50" i="3"/>
  <c r="BJ8" i="3"/>
  <c r="BS8" i="3"/>
  <c r="BP8" i="3"/>
  <c r="BG8" i="3"/>
  <c r="BE11" i="3"/>
  <c r="BN11" i="3"/>
  <c r="BP34" i="3"/>
  <c r="BG34" i="3"/>
  <c r="BM11" i="3"/>
  <c r="BD11" i="3"/>
  <c r="BN9" i="3"/>
  <c r="BE9" i="3"/>
  <c r="BM35" i="3"/>
  <c r="BD35" i="3"/>
  <c r="BQ11" i="3"/>
  <c r="BH11" i="3"/>
  <c r="BG42" i="3"/>
  <c r="BP42" i="3"/>
  <c r="BQ13" i="3"/>
  <c r="BH13" i="3"/>
  <c r="BQ20" i="3"/>
  <c r="BH20" i="3"/>
  <c r="BD46" i="3"/>
  <c r="BM46" i="3"/>
  <c r="BN35" i="3"/>
  <c r="BE35" i="3"/>
  <c r="BE5" i="3"/>
  <c r="BN5" i="3"/>
  <c r="BO15" i="3"/>
  <c r="BF15" i="3"/>
  <c r="BP22" i="3"/>
  <c r="BG22" i="3"/>
  <c r="BM38" i="3"/>
  <c r="BD38" i="3"/>
  <c r="BR5" i="3"/>
  <c r="BI5" i="3"/>
  <c r="BO8" i="3"/>
  <c r="BF8" i="3"/>
  <c r="BJ43" i="3"/>
  <c r="BS43" i="3"/>
  <c r="BR41" i="3"/>
  <c r="BI41" i="3"/>
  <c r="BR30" i="3"/>
  <c r="BI30" i="3"/>
  <c r="BR28" i="3"/>
  <c r="BI28" i="3"/>
  <c r="BQ19" i="3"/>
  <c r="BH19" i="3"/>
  <c r="BP38" i="3"/>
  <c r="BG38" i="3"/>
  <c r="BN15" i="3"/>
  <c r="BE15" i="3"/>
  <c r="BR40" i="3"/>
  <c r="BI40" i="3"/>
  <c r="BR37" i="3"/>
  <c r="BI37" i="3"/>
  <c r="BQ23" i="3"/>
  <c r="BH23" i="3"/>
  <c r="BR39" i="3"/>
  <c r="BI39" i="3"/>
  <c r="BQ28" i="3"/>
  <c r="BH28" i="3"/>
  <c r="BI23" i="3"/>
  <c r="BR23" i="3"/>
  <c r="BI31" i="3"/>
  <c r="BR31" i="3"/>
  <c r="BQ31" i="3"/>
  <c r="BH31" i="3"/>
  <c r="BR32" i="3"/>
  <c r="BI32" i="3"/>
  <c r="BH47" i="3"/>
  <c r="BQ47" i="3"/>
  <c r="BF47" i="3"/>
  <c r="BO47" i="3"/>
  <c r="BE19" i="3"/>
  <c r="BN19" i="3"/>
  <c r="BP30" i="3"/>
  <c r="BG30" i="3"/>
  <c r="BF50" i="3"/>
  <c r="BO50" i="3"/>
  <c r="BS36" i="3"/>
  <c r="BJ36" i="3"/>
  <c r="BI45" i="3"/>
  <c r="BR45" i="3"/>
  <c r="BM17" i="3"/>
  <c r="BD17" i="3"/>
  <c r="BM28" i="3"/>
  <c r="BD28" i="3"/>
  <c r="BO40" i="3"/>
  <c r="BF40" i="3"/>
  <c r="BR19" i="3"/>
  <c r="BI19" i="3"/>
  <c r="BP26" i="3"/>
  <c r="BG26" i="3"/>
  <c r="BO16" i="3"/>
  <c r="BF16" i="3"/>
  <c r="BO19" i="3"/>
  <c r="BF19" i="3"/>
  <c r="BG15" i="3"/>
  <c r="BP15" i="3"/>
  <c r="BF44" i="3"/>
  <c r="BO44" i="3"/>
  <c r="BR10" i="3"/>
  <c r="BI10" i="3"/>
  <c r="BO23" i="3"/>
  <c r="BF23" i="3"/>
  <c r="BN20" i="3"/>
  <c r="BE20" i="3"/>
  <c r="BM33" i="3"/>
  <c r="BD33" i="3"/>
  <c r="BM23" i="3"/>
  <c r="BD23" i="3"/>
  <c r="BQ16" i="3"/>
  <c r="BH16" i="3"/>
  <c r="BG49" i="3"/>
  <c r="BP49" i="3"/>
  <c r="BO32" i="3"/>
  <c r="BF32" i="3"/>
  <c r="BN8" i="3"/>
  <c r="BE8" i="3"/>
  <c r="BH50" i="3"/>
  <c r="BQ50" i="3"/>
  <c r="BO11" i="3"/>
  <c r="BF11" i="3"/>
  <c r="BN10" i="3"/>
  <c r="BE10" i="3"/>
  <c r="BO9" i="3"/>
  <c r="BF9" i="3"/>
  <c r="BR14" i="3"/>
  <c r="BI14" i="3"/>
  <c r="BN31" i="3"/>
  <c r="BE31" i="3"/>
  <c r="BH6" i="3"/>
  <c r="BQ6" i="3"/>
  <c r="BP11" i="3"/>
  <c r="BG11" i="3"/>
  <c r="BQ24" i="3"/>
  <c r="BH24" i="3"/>
  <c r="BE44" i="3"/>
  <c r="BN44" i="3"/>
  <c r="BN21" i="3"/>
  <c r="BE21" i="3"/>
  <c r="BD18" i="3"/>
  <c r="BM18" i="3"/>
  <c r="BI51" i="3"/>
  <c r="BR51" i="3"/>
  <c r="BP24" i="3"/>
  <c r="BG24" i="3"/>
  <c r="BQ35" i="3"/>
  <c r="BH35" i="3"/>
  <c r="BS10" i="3"/>
  <c r="BJ10" i="3"/>
  <c r="BQ10" i="3"/>
  <c r="BH10" i="3"/>
  <c r="BH51" i="3"/>
  <c r="BQ51" i="3"/>
  <c r="BG13" i="3"/>
  <c r="BP13" i="3"/>
  <c r="BH43" i="3"/>
  <c r="BQ43" i="3"/>
  <c r="BR20" i="3"/>
  <c r="BI20" i="3"/>
  <c r="BI15" i="3"/>
  <c r="BR15" i="3"/>
  <c r="BS23" i="3"/>
  <c r="BJ23" i="3"/>
  <c r="BN28" i="3"/>
  <c r="BE28" i="3"/>
  <c r="BP9" i="3"/>
  <c r="BG9" i="3"/>
  <c r="BM20" i="3"/>
  <c r="BD20" i="3"/>
  <c r="BS31" i="3"/>
  <c r="BJ31" i="3"/>
  <c r="BN39" i="3"/>
  <c r="BE39" i="3"/>
  <c r="BG51" i="3"/>
  <c r="BP51" i="3"/>
  <c r="BH38" i="3"/>
  <c r="BQ38" i="3"/>
  <c r="BO31" i="3"/>
  <c r="BF31" i="3"/>
  <c r="BN30" i="3"/>
  <c r="BE30" i="3"/>
  <c r="BP20" i="3"/>
  <c r="BG20" i="3"/>
  <c r="BS30" i="3"/>
  <c r="BJ30" i="3"/>
  <c r="BP41" i="3"/>
  <c r="BG41" i="3"/>
  <c r="BN40" i="3"/>
  <c r="BE40" i="3"/>
  <c r="BP6" i="3"/>
  <c r="BG6" i="3"/>
  <c r="BS27" i="3"/>
  <c r="BJ27" i="3"/>
  <c r="BG21" i="3"/>
  <c r="BP21" i="3"/>
  <c r="BJ46" i="3"/>
  <c r="BS46" i="3"/>
  <c r="BJ42" i="3"/>
  <c r="BS42" i="3"/>
  <c r="BP40" i="3"/>
  <c r="BG40" i="3"/>
  <c r="BN22" i="3"/>
  <c r="BE22" i="3"/>
  <c r="BN12" i="3"/>
  <c r="BE12" i="3"/>
  <c r="S14" i="1"/>
  <c r="E16" i="4" s="1"/>
  <c r="L2" i="1"/>
  <c r="K3" i="1"/>
  <c r="U7" i="1" s="1"/>
  <c r="U4" i="1" l="1"/>
  <c r="U5" i="1"/>
  <c r="U8" i="1"/>
  <c r="U10" i="1"/>
  <c r="U9" i="1"/>
  <c r="U6" i="1"/>
  <c r="BM25" i="3"/>
  <c r="BE32" i="3"/>
  <c r="BD37" i="3"/>
  <c r="BG23" i="3"/>
  <c r="BD22" i="3"/>
  <c r="BD36" i="3"/>
  <c r="BD43" i="3"/>
  <c r="U13" i="1"/>
  <c r="U12" i="1"/>
  <c r="BP19" i="3"/>
  <c r="BM44" i="3"/>
  <c r="BM27" i="3"/>
  <c r="BD41" i="3"/>
  <c r="BD29" i="3"/>
  <c r="BG44" i="3"/>
  <c r="BM50" i="3"/>
  <c r="BM34" i="3"/>
  <c r="BG19" i="3"/>
  <c r="BD16" i="3"/>
  <c r="BP44" i="3"/>
  <c r="BM41" i="3"/>
  <c r="BM19" i="3"/>
  <c r="BF20" i="3"/>
  <c r="BP46" i="3"/>
  <c r="BP17" i="3"/>
  <c r="BD50" i="3"/>
  <c r="BO20" i="3"/>
  <c r="BM16" i="3"/>
  <c r="BD19" i="3"/>
  <c r="BG14" i="3"/>
  <c r="BD34" i="3"/>
  <c r="BG46" i="3"/>
  <c r="BG17" i="3"/>
  <c r="BP23" i="3"/>
  <c r="BP14" i="3"/>
  <c r="BN32" i="3"/>
  <c r="BD44" i="3"/>
  <c r="BM37" i="3"/>
  <c r="BD27" i="3"/>
  <c r="BM22" i="3"/>
  <c r="BD25" i="3"/>
  <c r="BM36" i="3"/>
  <c r="BM29" i="3"/>
  <c r="BM43" i="3"/>
  <c r="E22" i="4"/>
  <c r="E24" i="4" s="1"/>
  <c r="E26" i="4" s="1"/>
  <c r="E27" i="4" s="1"/>
  <c r="E28" i="4" s="1"/>
  <c r="E19" i="4"/>
  <c r="E32" i="4" s="1"/>
  <c r="U11" i="1"/>
  <c r="T14" i="1"/>
  <c r="M2" i="1"/>
  <c r="L3" i="1"/>
  <c r="V11" i="1" s="1"/>
  <c r="E29" i="4" l="1"/>
  <c r="E30" i="4" s="1"/>
  <c r="F16" i="4"/>
  <c r="V6" i="1"/>
  <c r="V5" i="1"/>
  <c r="V9" i="1"/>
  <c r="V4" i="1"/>
  <c r="V8" i="1"/>
  <c r="I3" i="17"/>
  <c r="V10" i="1"/>
  <c r="V7" i="1"/>
  <c r="V12" i="1"/>
  <c r="V13" i="1"/>
  <c r="BJ52" i="3"/>
  <c r="U14" i="1"/>
  <c r="G16" i="4" s="1"/>
  <c r="N2" i="1"/>
  <c r="I3" i="18" s="1"/>
  <c r="M3" i="1"/>
  <c r="W11" i="1" s="1"/>
  <c r="F22" i="4" l="1"/>
  <c r="F24" i="4" s="1"/>
  <c r="F26" i="4" s="1"/>
  <c r="F27" i="4" s="1"/>
  <c r="F28" i="4" s="1"/>
  <c r="F19" i="4"/>
  <c r="F32" i="4" s="1"/>
  <c r="W5" i="1"/>
  <c r="W4" i="1"/>
  <c r="W9" i="1"/>
  <c r="W6" i="1"/>
  <c r="W10" i="1"/>
  <c r="W7" i="1"/>
  <c r="W8" i="1"/>
  <c r="W13" i="1"/>
  <c r="W12" i="1"/>
  <c r="G22" i="4"/>
  <c r="G24" i="4" s="1"/>
  <c r="G26" i="4" s="1"/>
  <c r="G27" i="4" s="1"/>
  <c r="G28" i="4" s="1"/>
  <c r="G19" i="4"/>
  <c r="G32" i="4" s="1"/>
  <c r="V14" i="1"/>
  <c r="H16" i="4" s="1"/>
  <c r="N3" i="1"/>
  <c r="X9" i="1" s="1"/>
  <c r="G29" i="4" l="1"/>
  <c r="G30" i="4" s="1"/>
  <c r="F29" i="4"/>
  <c r="F30" i="4" s="1"/>
  <c r="X13" i="1"/>
  <c r="X12" i="1"/>
  <c r="H22" i="4"/>
  <c r="H24" i="4" s="1"/>
  <c r="H26" i="4" s="1"/>
  <c r="H27" i="4" s="1"/>
  <c r="H28" i="4" s="1"/>
  <c r="H19" i="4"/>
  <c r="H32" i="4" s="1"/>
  <c r="X6" i="1"/>
  <c r="X10" i="1"/>
  <c r="X4" i="1"/>
  <c r="X5" i="1"/>
  <c r="X7" i="1"/>
  <c r="X11" i="1"/>
  <c r="X8" i="1"/>
  <c r="W14" i="1"/>
  <c r="I16" i="4" s="1"/>
  <c r="H29" i="4" l="1"/>
  <c r="H30" i="4" s="1"/>
  <c r="I22" i="4"/>
  <c r="I24" i="4" s="1"/>
  <c r="I26" i="4" s="1"/>
  <c r="I27" i="4" s="1"/>
  <c r="I28" i="4" s="1"/>
  <c r="I19" i="4"/>
  <c r="I32" i="4" s="1"/>
  <c r="X14" i="1"/>
  <c r="J16" i="4" s="1"/>
  <c r="I29" i="4" l="1"/>
  <c r="I30" i="4" s="1"/>
  <c r="J22" i="4"/>
  <c r="J24" i="4" s="1"/>
  <c r="J26" i="4" s="1"/>
  <c r="J27" i="4" s="1"/>
  <c r="J28" i="4" s="1"/>
  <c r="J19" i="4"/>
  <c r="J32" i="4" s="1"/>
  <c r="J29" i="4" l="1"/>
  <c r="J3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Sathesh Murugan</author>
    <author>mscox</author>
  </authors>
  <commentList>
    <comment ref="AS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Sathesh Murugan:</t>
        </r>
        <r>
          <rPr>
            <sz val="9"/>
            <color indexed="81"/>
            <rFont val="Tahoma"/>
            <family val="2"/>
          </rPr>
          <t xml:space="preserve">
Shrinkage -  Adjust Here</t>
        </r>
      </text>
    </comment>
    <comment ref="BT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Sathesh Murugan:</t>
        </r>
        <r>
          <rPr>
            <sz val="9"/>
            <color indexed="81"/>
            <rFont val="Tahoma"/>
            <family val="2"/>
          </rPr>
          <t xml:space="preserve">
Occupancy Adjust Here</t>
        </r>
      </text>
    </comment>
    <comment ref="K2" authorId="1" shapeId="0" xr:uid="{00000000-0006-0000-0A00-000003000000}">
      <text>
        <r>
          <rPr>
            <sz val="9"/>
            <color indexed="81"/>
            <rFont val="Tahoma"/>
            <family val="2"/>
          </rPr>
          <t>&lt; modular codes - if you want to change the days, change the code here.</t>
        </r>
      </text>
    </comment>
  </commentList>
</comments>
</file>

<file path=xl/sharedStrings.xml><?xml version="1.0" encoding="utf-8"?>
<sst xmlns="http://schemas.openxmlformats.org/spreadsheetml/2006/main" count="523" uniqueCount="130">
  <si>
    <t>Sno</t>
  </si>
  <si>
    <t>EID</t>
  </si>
  <si>
    <t>Name</t>
  </si>
  <si>
    <t>TL Name</t>
  </si>
  <si>
    <t>SUID</t>
  </si>
  <si>
    <t>Shift Start</t>
  </si>
  <si>
    <t>OFF</t>
  </si>
  <si>
    <t>Sun</t>
  </si>
  <si>
    <t>Mon</t>
  </si>
  <si>
    <t>Sat</t>
  </si>
  <si>
    <t>Tue</t>
  </si>
  <si>
    <t>Wed</t>
  </si>
  <si>
    <t>Thu</t>
  </si>
  <si>
    <t>Fri</t>
  </si>
  <si>
    <t>Overall</t>
  </si>
  <si>
    <t>IST</t>
  </si>
  <si>
    <t>Shift Wise Staffing</t>
  </si>
  <si>
    <t>Shift</t>
  </si>
  <si>
    <t>Late Overflow</t>
  </si>
  <si>
    <t>Overflow PM</t>
  </si>
  <si>
    <t>Staffed</t>
  </si>
  <si>
    <t>Required</t>
  </si>
  <si>
    <t>O/U</t>
  </si>
  <si>
    <t>Schedule</t>
  </si>
  <si>
    <t>Y</t>
  </si>
  <si>
    <t>S</t>
  </si>
  <si>
    <t>M</t>
  </si>
  <si>
    <t>T</t>
  </si>
  <si>
    <t>W</t>
  </si>
  <si>
    <t>R</t>
  </si>
  <si>
    <t>F</t>
  </si>
  <si>
    <t>Start</t>
  </si>
  <si>
    <t>End</t>
  </si>
  <si>
    <t>Days</t>
  </si>
  <si>
    <t>Interval</t>
  </si>
  <si>
    <t>Leave</t>
  </si>
  <si>
    <t>O/U %</t>
  </si>
  <si>
    <t>ITS</t>
  </si>
  <si>
    <t>Date</t>
  </si>
  <si>
    <t>Forecast</t>
  </si>
  <si>
    <t>AHT</t>
  </si>
  <si>
    <t>Work Load</t>
  </si>
  <si>
    <t>Schedule HR</t>
  </si>
  <si>
    <t>Break</t>
  </si>
  <si>
    <t>Coach</t>
  </si>
  <si>
    <t>Planned Leave</t>
  </si>
  <si>
    <t>Total Shrinkage</t>
  </si>
  <si>
    <t>Occupancy</t>
  </si>
  <si>
    <t>Agent Throught Put</t>
  </si>
  <si>
    <t>Tenure</t>
  </si>
  <si>
    <t>Nesting</t>
  </si>
  <si>
    <t>Total</t>
  </si>
  <si>
    <t>Deficit</t>
  </si>
  <si>
    <t>Planned Leave%</t>
  </si>
  <si>
    <t>Workload</t>
  </si>
  <si>
    <t>Shortfall in Work load</t>
  </si>
  <si>
    <t>Abandon</t>
  </si>
  <si>
    <t>Abandon%</t>
  </si>
  <si>
    <t xml:space="preserve">six days </t>
  </si>
  <si>
    <t>Capacity</t>
  </si>
  <si>
    <t>Saturday</t>
  </si>
  <si>
    <t>Monday</t>
  </si>
  <si>
    <t>Tuesday</t>
  </si>
  <si>
    <t>Wednesday</t>
  </si>
  <si>
    <t>Thursday</t>
  </si>
  <si>
    <t>Friday</t>
  </si>
  <si>
    <t>Duration</t>
  </si>
  <si>
    <t>Sunday</t>
  </si>
  <si>
    <t>Resigned</t>
  </si>
  <si>
    <t>Moved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</si>
  <si>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</si>
  <si>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</si>
  <si>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</si>
  <si>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</si>
  <si>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</si>
  <si>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</si>
  <si>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</si>
  <si>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</si>
  <si>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</si>
  <si>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</si>
  <si>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</si>
  <si>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</si>
  <si>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</si>
  <si>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</si>
  <si>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</si>
  <si>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</si>
  <si>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</si>
  <si>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</si>
  <si>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</si>
  <si>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</si>
  <si>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</si>
  <si>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</si>
  <si>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</si>
  <si>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</si>
  <si>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</si>
  <si>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Agent 26</t>
  </si>
  <si>
    <t>Agent 27</t>
  </si>
  <si>
    <t>Agent 28</t>
  </si>
  <si>
    <t>Agent 29</t>
  </si>
  <si>
    <t>Agent 30</t>
  </si>
  <si>
    <t>Agent 31</t>
  </si>
  <si>
    <t>Agent 32</t>
  </si>
  <si>
    <t>Agent 33</t>
  </si>
  <si>
    <t>Agent 34</t>
  </si>
  <si>
    <t>Agent 35</t>
  </si>
  <si>
    <t>Agent 36</t>
  </si>
  <si>
    <t>Agent 37</t>
  </si>
  <si>
    <t>Agent 38</t>
  </si>
  <si>
    <t>Agent 39</t>
  </si>
  <si>
    <t>Agent 40</t>
  </si>
  <si>
    <t>Agent 41</t>
  </si>
  <si>
    <t>Agent 42</t>
  </si>
  <si>
    <t>Agent 43</t>
  </si>
  <si>
    <t>Agent 44</t>
  </si>
  <si>
    <t>Agent 45</t>
  </si>
  <si>
    <t>Agent 46</t>
  </si>
  <si>
    <t>Agent 47</t>
  </si>
  <si>
    <t>Agent 48</t>
  </si>
  <si>
    <t>Agent 49</t>
  </si>
  <si>
    <t>Agent 50</t>
  </si>
  <si>
    <t>Agent 51</t>
  </si>
  <si>
    <t>Agent 52</t>
  </si>
  <si>
    <t>Agent 53</t>
  </si>
  <si>
    <t>Agent 54</t>
  </si>
  <si>
    <t>Agent 55</t>
  </si>
  <si>
    <t>Team 3</t>
  </si>
  <si>
    <t>Team 1</t>
  </si>
  <si>
    <t>Team 4</t>
  </si>
  <si>
    <t>Team 2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</si>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</sst>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-F400]h:mm:ss\ AM/PM"/>
    <numFmt numFmtId="166" formatCode="h:mm;@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20" fontId="1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8" fontId="0" fillId="0" borderId="1" xfId="0" applyNumberFormat="1" applyFill="1" applyBorder="1" applyAlignment="1">
      <alignment horizontal="center" vertical="center"/>
    </xf>
    <xf numFmtId="18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8" fontId="5" fillId="0" borderId="1" xfId="0" applyNumberFormat="1" applyFont="1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4" borderId="0" xfId="0" applyFill="1"/>
    <xf numFmtId="166" fontId="0" fillId="0" borderId="0" xfId="0" applyNumberFormat="1" applyAlignment="1">
      <alignment horizontal="center"/>
    </xf>
    <xf numFmtId="20" fontId="10" fillId="7" borderId="0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1" fontId="0" fillId="0" borderId="3" xfId="0" applyNumberForma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9" borderId="4" xfId="0" applyFill="1" applyBorder="1" applyAlignment="1">
      <alignment horizontal="center"/>
    </xf>
    <xf numFmtId="16" fontId="0" fillId="9" borderId="5" xfId="0" applyNumberForma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3" borderId="1" xfId="1" applyNumberFormat="1" applyFont="1" applyFill="1" applyBorder="1" applyAlignment="1">
      <alignment horizontal="center"/>
    </xf>
    <xf numFmtId="1" fontId="0" fillId="13" borderId="1" xfId="1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0" fontId="0" fillId="14" borderId="1" xfId="0" applyNumberFormat="1" applyFill="1" applyBorder="1" applyAlignment="1">
      <alignment horizontal="center" vertical="center"/>
    </xf>
    <xf numFmtId="20" fontId="0" fillId="15" borderId="1" xfId="0" applyNumberFormat="1" applyFill="1" applyBorder="1" applyAlignment="1">
      <alignment horizontal="center" vertical="center"/>
    </xf>
    <xf numFmtId="9" fontId="0" fillId="0" borderId="0" xfId="0" applyNumberFormat="1"/>
    <xf numFmtId="1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" xfId="0" applyFont="1" applyFill="1" applyBorder="1"/>
    <xf numFmtId="0" fontId="0" fillId="10" borderId="1" xfId="0" applyFill="1" applyBorder="1"/>
    <xf numFmtId="165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Font="1"/>
    <xf numFmtId="18" fontId="0" fillId="0" borderId="0" xfId="0" applyNumberFormat="1" applyFont="1"/>
    <xf numFmtId="20" fontId="0" fillId="0" borderId="1" xfId="0" applyNumberForma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3" fillId="8" borderId="1" xfId="0" applyNumberFormat="1" applyFont="1" applyFill="1" applyBorder="1" applyAlignment="1">
      <alignment horizontal="center"/>
    </xf>
    <xf numFmtId="165" fontId="7" fillId="5" borderId="2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s95708/AppData/Local/Microsoft/Windows/INetCache/Content.Outlook/HG39OMBW/Shift%20Schedule%20TS%20WB%2020%20Feb'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t"/>
      <sheetName val="Fri"/>
      <sheetName val="Thu"/>
      <sheetName val="Wed"/>
      <sheetName val="Tue"/>
      <sheetName val="Mon"/>
      <sheetName val="Overall Schedule"/>
      <sheetName val="Shift Schedule"/>
      <sheetName val="Weekly Cap"/>
      <sheetName val="Aspect Format"/>
      <sheetName val="v2 Staffing Interval Level"/>
      <sheetName val="Staffing Interval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I2">
            <v>44247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64"/>
  <sheetViews>
    <sheetView topLeftCell="A43" workbookViewId="0">
      <selection activeCell="B55" sqref="B55"/>
    </sheetView>
  </sheetViews>
  <sheetFormatPr defaultRowHeight="15" x14ac:dyDescent="0.25"/>
  <cols>
    <col min="2" max="2" width="4" bestFit="1" customWidth="1"/>
    <col min="3" max="3" width="7" bestFit="1" customWidth="1"/>
    <col min="4" max="4" width="32.7109375" bestFit="1" customWidth="1"/>
    <col min="5" max="5" width="6.5703125" bestFit="1" customWidth="1"/>
    <col min="6" max="6" width="6" bestFit="1" customWidth="1"/>
    <col min="7" max="7" width="8.7109375" bestFit="1" customWidth="1"/>
    <col min="8" max="8" width="10.28515625" bestFit="1" customWidth="1"/>
    <col min="9" max="9" width="7" bestFit="1" customWidth="1"/>
    <col min="13" max="13" width="30.85546875" bestFit="1" customWidth="1"/>
    <col min="14" max="14" width="10.7109375" bestFit="1" customWidth="1"/>
    <col min="15" max="15" width="6.85546875" bestFit="1" customWidth="1"/>
    <col min="16" max="16" width="6.42578125" bestFit="1" customWidth="1"/>
    <col min="17" max="18" width="10" bestFit="1" customWidth="1"/>
    <col min="19" max="19" width="10.7109375" bestFit="1" customWidth="1"/>
  </cols>
  <sheetData>
    <row r="3" spans="2:19" x14ac:dyDescent="0.25">
      <c r="D3" s="1"/>
      <c r="G3" s="2"/>
      <c r="H3" s="2"/>
      <c r="I3" s="3">
        <f>'Shift Schedule'!N2</f>
        <v>44288</v>
      </c>
      <c r="Q3" s="58" t="s">
        <v>23</v>
      </c>
      <c r="R3" s="58"/>
      <c r="S3" s="58"/>
    </row>
    <row r="4" spans="2:19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17</v>
      </c>
      <c r="G4" s="4" t="s">
        <v>66</v>
      </c>
      <c r="H4" s="4" t="s">
        <v>17</v>
      </c>
      <c r="I4" s="3" t="s">
        <v>13</v>
      </c>
      <c r="M4" s="52" t="s">
        <v>2</v>
      </c>
      <c r="N4" t="s">
        <v>17</v>
      </c>
      <c r="O4" t="s">
        <v>31</v>
      </c>
      <c r="P4" t="s">
        <v>32</v>
      </c>
      <c r="Q4" s="18" t="s">
        <v>31</v>
      </c>
      <c r="R4" s="18" t="s">
        <v>32</v>
      </c>
      <c r="S4" s="19" t="s">
        <v>33</v>
      </c>
    </row>
    <row r="5" spans="2:19" x14ac:dyDescent="0.25">
      <c r="B5" s="5">
        <f>'Shift Schedule'!B4</f>
        <v>1</v>
      </c>
      <c r="C5" s="5">
        <f>'Shift Schedule'!C4</f>
        <v>1001</v>
      </c>
      <c r="D5" s="5" t="str">
        <f>'Shift Schedule'!D4</f>
        <v>Agent 1</v>
      </c>
      <c r="E5" s="5">
        <f>'Shift Schedule'!F4</f>
        <v>96216</v>
      </c>
      <c r="F5" s="5">
        <f>'Shift Schedule'!G4</f>
        <v>0.9375</v>
      </c>
      <c r="G5" s="54">
        <v>0.375</v>
      </c>
      <c r="H5" s="9">
        <f>'Shift Schedule'!N4</f>
        <v>0.9375</v>
      </c>
      <c r="I5" s="9" t="str">
        <f>IF('Shift Schedule'!N4="Moved","=",IF('Shift Schedule'!N4="Leave","=",IF('Shift Schedule'!N4="OFF","=",IF('Shift Schedule'!N4="Resigned","=",IF('Shift Schedule'!N4="Absconded","=",IF('Shift Schedule'!N4="","=","F"))))))</f>
        <v>F</v>
      </c>
      <c r="M5" s="53" t="str">
        <f t="shared" ref="M5:M45" si="0">D5</f>
        <v>Agent 1</v>
      </c>
      <c r="N5" s="24" t="str">
        <f t="shared" ref="N5:N45" si="1">I5</f>
        <v>F</v>
      </c>
      <c r="O5" s="24">
        <f>IF(H5="OFF","",IF(H5="Leave","",IF(H5="Moved","",IF(H5="Resigned","",IF(H5="Absconded","",H5)))))</f>
        <v>0.9375</v>
      </c>
      <c r="P5" s="24">
        <f t="shared" ref="P5:P45" si="2">IF(O5="","",O5+G5)</f>
        <v>1.3125</v>
      </c>
      <c r="Q5" s="21">
        <f t="shared" ref="Q5:R20" si="3">IFERROR(MOD(O5,1),"")</f>
        <v>0.9375</v>
      </c>
      <c r="R5" s="21">
        <f t="shared" si="3"/>
        <v>0.3125</v>
      </c>
      <c r="S5" t="str">
        <f t="shared" ref="S5:S45" si="4">TEXT(N5,"0")</f>
        <v>F</v>
      </c>
    </row>
    <row r="6" spans="2:19" x14ac:dyDescent="0.25">
      <c r="B6" s="5">
        <f>'Shift Schedule'!B5</f>
        <v>2</v>
      </c>
      <c r="C6" s="5">
        <f>'Shift Schedule'!C5</f>
        <v>1002</v>
      </c>
      <c r="D6" s="5" t="str">
        <f>'Shift Schedule'!D5</f>
        <v>Agent 2</v>
      </c>
      <c r="E6" s="5">
        <f>'Shift Schedule'!F5</f>
        <v>90225</v>
      </c>
      <c r="F6" s="5">
        <f>'Shift Schedule'!G5</f>
        <v>0.77083333333333337</v>
      </c>
      <c r="G6" s="54">
        <v>0.375</v>
      </c>
      <c r="H6" s="9">
        <f>'Shift Schedule'!N5</f>
        <v>0.77083333333333337</v>
      </c>
      <c r="I6" s="9" t="str">
        <f>IF('Shift Schedule'!N5="Moved","=",IF('Shift Schedule'!N5="Leave","=",IF('Shift Schedule'!N5="OFF","=",IF('Shift Schedule'!N5="Resigned","=",IF('Shift Schedule'!N5="Absconded","=",IF('Shift Schedule'!N5="","=","F"))))))</f>
        <v>F</v>
      </c>
      <c r="M6" s="53" t="str">
        <f t="shared" si="0"/>
        <v>Agent 2</v>
      </c>
      <c r="N6" s="24" t="str">
        <f t="shared" si="1"/>
        <v>F</v>
      </c>
      <c r="O6" s="24">
        <f t="shared" ref="O6:O45" si="5">IF(H6="OFF","",IF(H6="Leave","",IF(H6="Moved","",IF(H6="Resigned","",IF(H6="Absconded","",H6)))))</f>
        <v>0.77083333333333337</v>
      </c>
      <c r="P6" s="24">
        <f t="shared" si="2"/>
        <v>1.1458333333333335</v>
      </c>
      <c r="Q6" s="21">
        <f t="shared" si="3"/>
        <v>0.77083333333333337</v>
      </c>
      <c r="R6" s="21">
        <f t="shared" si="3"/>
        <v>0.14583333333333348</v>
      </c>
      <c r="S6" t="str">
        <f t="shared" si="4"/>
        <v>F</v>
      </c>
    </row>
    <row r="7" spans="2:19" x14ac:dyDescent="0.25">
      <c r="B7" s="5">
        <f>'Shift Schedule'!B6</f>
        <v>3</v>
      </c>
      <c r="C7" s="5">
        <f>'Shift Schedule'!C6</f>
        <v>1003</v>
      </c>
      <c r="D7" s="5" t="str">
        <f>'Shift Schedule'!D6</f>
        <v>Agent 3</v>
      </c>
      <c r="E7" s="5">
        <f>'Shift Schedule'!F6</f>
        <v>93404</v>
      </c>
      <c r="F7" s="5">
        <f>'Shift Schedule'!G6</f>
        <v>0.77083333333333337</v>
      </c>
      <c r="G7" s="54">
        <v>0.375</v>
      </c>
      <c r="H7" s="9" t="str">
        <f>'Shift Schedule'!N6</f>
        <v>OFF</v>
      </c>
      <c r="I7" s="9" t="str">
        <f>IF('Shift Schedule'!N6="Moved","=",IF('Shift Schedule'!N6="Leave","=",IF('Shift Schedule'!N6="OFF","=",IF('Shift Schedule'!N6="Resigned","=",IF('Shift Schedule'!N6="Absconded","=",IF('Shift Schedule'!N6="","=","F"))))))</f>
        <v>=</v>
      </c>
      <c r="M7" s="53" t="str">
        <f t="shared" si="0"/>
        <v>Agent 3</v>
      </c>
      <c r="N7" s="24" t="str">
        <f t="shared" si="1"/>
        <v>=</v>
      </c>
      <c r="O7" s="24" t="str">
        <f t="shared" si="5"/>
        <v/>
      </c>
      <c r="P7" s="24" t="str">
        <f t="shared" si="2"/>
        <v/>
      </c>
      <c r="Q7" s="21" t="str">
        <f t="shared" si="3"/>
        <v/>
      </c>
      <c r="R7" s="21" t="str">
        <f t="shared" si="3"/>
        <v/>
      </c>
      <c r="S7" t="str">
        <f t="shared" si="4"/>
        <v>=</v>
      </c>
    </row>
    <row r="8" spans="2:19" x14ac:dyDescent="0.25">
      <c r="B8" s="5">
        <f>'Shift Schedule'!B7</f>
        <v>4</v>
      </c>
      <c r="C8" s="5">
        <f>'Shift Schedule'!C7</f>
        <v>1004</v>
      </c>
      <c r="D8" s="5" t="str">
        <f>'Shift Schedule'!D7</f>
        <v>Agent 4</v>
      </c>
      <c r="E8" s="5">
        <f>'Shift Schedule'!F7</f>
        <v>94009</v>
      </c>
      <c r="F8" s="5">
        <f>'Shift Schedule'!G7</f>
        <v>0.9375</v>
      </c>
      <c r="G8" s="54">
        <v>0.375</v>
      </c>
      <c r="H8" s="9" t="str">
        <f>'Shift Schedule'!N7</f>
        <v>OFF</v>
      </c>
      <c r="I8" s="9" t="str">
        <f>IF('Shift Schedule'!N7="Moved","=",IF('Shift Schedule'!N7="Leave","=",IF('Shift Schedule'!N7="OFF","=",IF('Shift Schedule'!N7="Resigned","=",IF('Shift Schedule'!N7="Absconded","=",IF('Shift Schedule'!N7="","=","F"))))))</f>
        <v>=</v>
      </c>
      <c r="M8" s="53" t="str">
        <f t="shared" si="0"/>
        <v>Agent 4</v>
      </c>
      <c r="N8" s="24" t="str">
        <f t="shared" si="1"/>
        <v>=</v>
      </c>
      <c r="O8" s="24" t="str">
        <f t="shared" si="5"/>
        <v/>
      </c>
      <c r="P8" s="24" t="str">
        <f t="shared" si="2"/>
        <v/>
      </c>
      <c r="Q8" s="21" t="str">
        <f t="shared" si="3"/>
        <v/>
      </c>
      <c r="R8" s="21" t="str">
        <f t="shared" si="3"/>
        <v/>
      </c>
      <c r="S8" t="str">
        <f t="shared" si="4"/>
        <v>=</v>
      </c>
    </row>
    <row r="9" spans="2:19" x14ac:dyDescent="0.25">
      <c r="B9" s="5">
        <f>'Shift Schedule'!B8</f>
        <v>5</v>
      </c>
      <c r="C9" s="5">
        <f>'Shift Schedule'!C8</f>
        <v>1005</v>
      </c>
      <c r="D9" s="5" t="str">
        <f>'Shift Schedule'!D8</f>
        <v>Agent 5</v>
      </c>
      <c r="E9" s="5">
        <f>'Shift Schedule'!F8</f>
        <v>90465</v>
      </c>
      <c r="F9" s="5">
        <f>'Shift Schedule'!G8</f>
        <v>2.0833333333333336E-2</v>
      </c>
      <c r="G9" s="54">
        <v>0.375</v>
      </c>
      <c r="H9" s="9">
        <f>'Shift Schedule'!N8</f>
        <v>2.0833333333333336E-2</v>
      </c>
      <c r="I9" s="9" t="str">
        <f>IF('Shift Schedule'!N8="Moved","=",IF('Shift Schedule'!N8="Leave","=",IF('Shift Schedule'!N8="OFF","=",IF('Shift Schedule'!N8="Resigned","=",IF('Shift Schedule'!N8="Absconded","=",IF('Shift Schedule'!N8="","=","F"))))))</f>
        <v>F</v>
      </c>
      <c r="M9" s="53" t="str">
        <f t="shared" si="0"/>
        <v>Agent 5</v>
      </c>
      <c r="N9" s="24" t="str">
        <f t="shared" si="1"/>
        <v>F</v>
      </c>
      <c r="O9" s="24">
        <f t="shared" si="5"/>
        <v>2.0833333333333336E-2</v>
      </c>
      <c r="P9" s="24">
        <f t="shared" si="2"/>
        <v>0.39583333333333331</v>
      </c>
      <c r="Q9" s="21">
        <f t="shared" si="3"/>
        <v>2.0833333333333336E-2</v>
      </c>
      <c r="R9" s="21">
        <f t="shared" si="3"/>
        <v>0.39583333333333331</v>
      </c>
      <c r="S9" t="str">
        <f t="shared" si="4"/>
        <v>F</v>
      </c>
    </row>
    <row r="10" spans="2:19" x14ac:dyDescent="0.25">
      <c r="B10" s="5">
        <f>'Shift Schedule'!B9</f>
        <v>6</v>
      </c>
      <c r="C10" s="5">
        <f>'Shift Schedule'!C9</f>
        <v>1006</v>
      </c>
      <c r="D10" s="5" t="str">
        <f>'Shift Schedule'!D9</f>
        <v>Agent 6</v>
      </c>
      <c r="E10" s="5">
        <f>'Shift Schedule'!F9</f>
        <v>90380</v>
      </c>
      <c r="F10" s="5">
        <f>'Shift Schedule'!G9</f>
        <v>0.77083333333333337</v>
      </c>
      <c r="G10" s="54">
        <v>0.375</v>
      </c>
      <c r="H10" s="9">
        <f>'Shift Schedule'!N9</f>
        <v>0.77083333333333337</v>
      </c>
      <c r="I10" s="9" t="str">
        <f>IF('Shift Schedule'!N9="Moved","=",IF('Shift Schedule'!N9="Leave","=",IF('Shift Schedule'!N9="OFF","=",IF('Shift Schedule'!N9="Resigned","=",IF('Shift Schedule'!N9="Absconded","=",IF('Shift Schedule'!N9="","=","F"))))))</f>
        <v>F</v>
      </c>
      <c r="M10" s="53" t="str">
        <f t="shared" si="0"/>
        <v>Agent 6</v>
      </c>
      <c r="N10" s="24" t="str">
        <f t="shared" si="1"/>
        <v>F</v>
      </c>
      <c r="O10" s="24">
        <f t="shared" si="5"/>
        <v>0.77083333333333337</v>
      </c>
      <c r="P10" s="24">
        <f t="shared" si="2"/>
        <v>1.1458333333333335</v>
      </c>
      <c r="Q10" s="21">
        <f t="shared" si="3"/>
        <v>0.77083333333333337</v>
      </c>
      <c r="R10" s="21">
        <f t="shared" si="3"/>
        <v>0.14583333333333348</v>
      </c>
      <c r="S10" t="str">
        <f t="shared" si="4"/>
        <v>F</v>
      </c>
    </row>
    <row r="11" spans="2:19" x14ac:dyDescent="0.25">
      <c r="B11" s="5">
        <f>'Shift Schedule'!B10</f>
        <v>7</v>
      </c>
      <c r="C11" s="5">
        <f>'Shift Schedule'!C10</f>
        <v>1007</v>
      </c>
      <c r="D11" s="5" t="str">
        <f>'Shift Schedule'!D10</f>
        <v>Agent 7</v>
      </c>
      <c r="E11" s="5">
        <f>'Shift Schedule'!F10</f>
        <v>91098</v>
      </c>
      <c r="F11" s="5">
        <f>'Shift Schedule'!G10</f>
        <v>0.77083333333333337</v>
      </c>
      <c r="G11" s="54">
        <v>0.375</v>
      </c>
      <c r="H11" s="9">
        <f>'Shift Schedule'!N10</f>
        <v>0.77083333333333337</v>
      </c>
      <c r="I11" s="9" t="str">
        <f>IF('Shift Schedule'!N10="Moved","=",IF('Shift Schedule'!N10="Leave","=",IF('Shift Schedule'!N10="OFF","=",IF('Shift Schedule'!N10="Resigned","=",IF('Shift Schedule'!N10="Absconded","=",IF('Shift Schedule'!N10="","=","F"))))))</f>
        <v>F</v>
      </c>
      <c r="M11" s="53" t="str">
        <f t="shared" si="0"/>
        <v>Agent 7</v>
      </c>
      <c r="N11" s="24" t="str">
        <f t="shared" si="1"/>
        <v>F</v>
      </c>
      <c r="O11" s="24">
        <f t="shared" si="5"/>
        <v>0.77083333333333337</v>
      </c>
      <c r="P11" s="24">
        <f t="shared" si="2"/>
        <v>1.1458333333333335</v>
      </c>
      <c r="Q11" s="21">
        <f t="shared" si="3"/>
        <v>0.77083333333333337</v>
      </c>
      <c r="R11" s="21">
        <f t="shared" si="3"/>
        <v>0.14583333333333348</v>
      </c>
      <c r="S11" t="str">
        <f t="shared" si="4"/>
        <v>F</v>
      </c>
    </row>
    <row r="12" spans="2:19" x14ac:dyDescent="0.25">
      <c r="B12" s="5">
        <f>'Shift Schedule'!B11</f>
        <v>8</v>
      </c>
      <c r="C12" s="5">
        <f>'Shift Schedule'!C11</f>
        <v>1008</v>
      </c>
      <c r="D12" s="5" t="str">
        <f>'Shift Schedule'!D11</f>
        <v>Agent 8</v>
      </c>
      <c r="E12" s="5">
        <f>'Shift Schedule'!F11</f>
        <v>95343</v>
      </c>
      <c r="F12" s="5">
        <f>'Shift Schedule'!G11</f>
        <v>0.77083333333333337</v>
      </c>
      <c r="G12" s="54">
        <v>0.375</v>
      </c>
      <c r="H12" s="9">
        <f>'Shift Schedule'!N11</f>
        <v>0.77083333333333337</v>
      </c>
      <c r="I12" s="9" t="str">
        <f>IF('Shift Schedule'!N11="Moved","=",IF('Shift Schedule'!N11="Leave","=",IF('Shift Schedule'!N11="OFF","=",IF('Shift Schedule'!N11="Resigned","=",IF('Shift Schedule'!N11="Absconded","=",IF('Shift Schedule'!N11="","=","F"))))))</f>
        <v>F</v>
      </c>
      <c r="M12" s="53" t="str">
        <f t="shared" si="0"/>
        <v>Agent 8</v>
      </c>
      <c r="N12" s="24" t="str">
        <f t="shared" si="1"/>
        <v>F</v>
      </c>
      <c r="O12" s="24">
        <f t="shared" si="5"/>
        <v>0.77083333333333337</v>
      </c>
      <c r="P12" s="24">
        <f t="shared" si="2"/>
        <v>1.1458333333333335</v>
      </c>
      <c r="Q12" s="21">
        <f t="shared" si="3"/>
        <v>0.77083333333333337</v>
      </c>
      <c r="R12" s="21">
        <f t="shared" si="3"/>
        <v>0.14583333333333348</v>
      </c>
      <c r="S12" t="str">
        <f t="shared" si="4"/>
        <v>F</v>
      </c>
    </row>
    <row r="13" spans="2:19" x14ac:dyDescent="0.25">
      <c r="B13" s="5">
        <f>'Shift Schedule'!B12</f>
        <v>9</v>
      </c>
      <c r="C13" s="5">
        <f>'Shift Schedule'!C12</f>
        <v>1009</v>
      </c>
      <c r="D13" s="5" t="str">
        <f>'Shift Schedule'!D12</f>
        <v>Agent 9</v>
      </c>
      <c r="E13" s="5">
        <f>'Shift Schedule'!F12</f>
        <v>94339</v>
      </c>
      <c r="F13" s="5">
        <f>'Shift Schedule'!G12</f>
        <v>0.77083333333333337</v>
      </c>
      <c r="G13" s="54">
        <v>0.375</v>
      </c>
      <c r="H13" s="9">
        <f>'Shift Schedule'!N12</f>
        <v>0.77083333333333337</v>
      </c>
      <c r="I13" s="9" t="str">
        <f>IF('Shift Schedule'!N12="Moved","=",IF('Shift Schedule'!N12="Leave","=",IF('Shift Schedule'!N12="OFF","=",IF('Shift Schedule'!N12="Resigned","=",IF('Shift Schedule'!N12="Absconded","=",IF('Shift Schedule'!N12="","=","F"))))))</f>
        <v>F</v>
      </c>
      <c r="M13" s="53" t="str">
        <f t="shared" si="0"/>
        <v>Agent 9</v>
      </c>
      <c r="N13" s="24" t="str">
        <f t="shared" si="1"/>
        <v>F</v>
      </c>
      <c r="O13" s="24">
        <f t="shared" si="5"/>
        <v>0.77083333333333337</v>
      </c>
      <c r="P13" s="24">
        <f t="shared" si="2"/>
        <v>1.1458333333333335</v>
      </c>
      <c r="Q13" s="21">
        <f t="shared" si="3"/>
        <v>0.77083333333333337</v>
      </c>
      <c r="R13" s="21">
        <f t="shared" si="3"/>
        <v>0.14583333333333348</v>
      </c>
      <c r="S13" t="str">
        <f t="shared" si="4"/>
        <v>F</v>
      </c>
    </row>
    <row r="14" spans="2:19" x14ac:dyDescent="0.25">
      <c r="B14" s="5">
        <f>'Shift Schedule'!B13</f>
        <v>10</v>
      </c>
      <c r="C14" s="5">
        <f>'Shift Schedule'!C13</f>
        <v>1010</v>
      </c>
      <c r="D14" s="5" t="str">
        <f>'Shift Schedule'!D13</f>
        <v>Agent 10</v>
      </c>
      <c r="E14" s="5">
        <f>'Shift Schedule'!F13</f>
        <v>93262</v>
      </c>
      <c r="F14" s="5">
        <f>'Shift Schedule'!G13</f>
        <v>0.77083333333333337</v>
      </c>
      <c r="G14" s="54">
        <v>0.375</v>
      </c>
      <c r="H14" s="9" t="str">
        <f>'Shift Schedule'!N13</f>
        <v>OFF</v>
      </c>
      <c r="I14" s="9" t="str">
        <f>IF('Shift Schedule'!N13="Moved","=",IF('Shift Schedule'!N13="Leave","=",IF('Shift Schedule'!N13="OFF","=",IF('Shift Schedule'!N13="Resigned","=",IF('Shift Schedule'!N13="Absconded","=",IF('Shift Schedule'!N13="","=","F"))))))</f>
        <v>=</v>
      </c>
      <c r="M14" s="53" t="str">
        <f t="shared" si="0"/>
        <v>Agent 10</v>
      </c>
      <c r="N14" s="24" t="str">
        <f t="shared" si="1"/>
        <v>=</v>
      </c>
      <c r="O14" s="24" t="str">
        <f t="shared" si="5"/>
        <v/>
      </c>
      <c r="P14" s="24" t="str">
        <f t="shared" si="2"/>
        <v/>
      </c>
      <c r="Q14" s="21" t="str">
        <f t="shared" si="3"/>
        <v/>
      </c>
      <c r="R14" s="21" t="str">
        <f t="shared" si="3"/>
        <v/>
      </c>
      <c r="S14" t="str">
        <f t="shared" si="4"/>
        <v>=</v>
      </c>
    </row>
    <row r="15" spans="2:19" x14ac:dyDescent="0.25">
      <c r="B15" s="5">
        <f>'Shift Schedule'!B14</f>
        <v>11</v>
      </c>
      <c r="C15" s="5">
        <f>'Shift Schedule'!C14</f>
        <v>1011</v>
      </c>
      <c r="D15" s="5" t="str">
        <f>'Shift Schedule'!D14</f>
        <v>Agent 11</v>
      </c>
      <c r="E15" s="5">
        <f>'Shift Schedule'!F14</f>
        <v>91919</v>
      </c>
      <c r="F15" s="5">
        <f>'Shift Schedule'!G14</f>
        <v>0.77083333333333337</v>
      </c>
      <c r="G15" s="54">
        <v>0.375</v>
      </c>
      <c r="H15" s="9">
        <f>'Shift Schedule'!N14</f>
        <v>0.77083333333333337</v>
      </c>
      <c r="I15" s="9" t="str">
        <f>IF('Shift Schedule'!N14="Moved","=",IF('Shift Schedule'!N14="Leave","=",IF('Shift Schedule'!N14="OFF","=",IF('Shift Schedule'!N14="Resigned","=",IF('Shift Schedule'!N14="Absconded","=",IF('Shift Schedule'!N14="","=","F"))))))</f>
        <v>F</v>
      </c>
      <c r="M15" s="53" t="str">
        <f t="shared" si="0"/>
        <v>Agent 11</v>
      </c>
      <c r="N15" s="24" t="str">
        <f t="shared" si="1"/>
        <v>F</v>
      </c>
      <c r="O15" s="24">
        <f t="shared" si="5"/>
        <v>0.77083333333333337</v>
      </c>
      <c r="P15" s="24">
        <f t="shared" si="2"/>
        <v>1.1458333333333335</v>
      </c>
      <c r="Q15" s="21">
        <f t="shared" si="3"/>
        <v>0.77083333333333337</v>
      </c>
      <c r="R15" s="21">
        <f t="shared" si="3"/>
        <v>0.14583333333333348</v>
      </c>
      <c r="S15" t="str">
        <f t="shared" si="4"/>
        <v>F</v>
      </c>
    </row>
    <row r="16" spans="2:19" x14ac:dyDescent="0.25">
      <c r="B16" s="5">
        <f>'Shift Schedule'!B15</f>
        <v>12</v>
      </c>
      <c r="C16" s="5">
        <f>'Shift Schedule'!C15</f>
        <v>1012</v>
      </c>
      <c r="D16" s="5" t="str">
        <f>'Shift Schedule'!D15</f>
        <v>Agent 12</v>
      </c>
      <c r="E16" s="5">
        <f>'Shift Schedule'!F15</f>
        <v>94357</v>
      </c>
      <c r="F16" s="5">
        <f>'Shift Schedule'!G15</f>
        <v>0.77083333333333337</v>
      </c>
      <c r="G16" s="54">
        <v>0.375</v>
      </c>
      <c r="H16" s="9">
        <f>'Shift Schedule'!N15</f>
        <v>0.77083333333333337</v>
      </c>
      <c r="I16" s="9" t="str">
        <f>IF('Shift Schedule'!N15="Moved","=",IF('Shift Schedule'!N15="Leave","=",IF('Shift Schedule'!N15="OFF","=",IF('Shift Schedule'!N15="Resigned","=",IF('Shift Schedule'!N15="Absconded","=",IF('Shift Schedule'!N15="","=","F"))))))</f>
        <v>F</v>
      </c>
      <c r="M16" s="53" t="str">
        <f t="shared" si="0"/>
        <v>Agent 12</v>
      </c>
      <c r="N16" s="24" t="str">
        <f t="shared" si="1"/>
        <v>F</v>
      </c>
      <c r="O16" s="24">
        <f t="shared" si="5"/>
        <v>0.77083333333333337</v>
      </c>
      <c r="P16" s="24">
        <f t="shared" si="2"/>
        <v>1.1458333333333335</v>
      </c>
      <c r="Q16" s="21">
        <f t="shared" si="3"/>
        <v>0.77083333333333337</v>
      </c>
      <c r="R16" s="21">
        <f t="shared" si="3"/>
        <v>0.14583333333333348</v>
      </c>
      <c r="S16" t="str">
        <f t="shared" si="4"/>
        <v>F</v>
      </c>
    </row>
    <row r="17" spans="2:19" x14ac:dyDescent="0.25">
      <c r="B17" s="5">
        <f>'Shift Schedule'!B16</f>
        <v>13</v>
      </c>
      <c r="C17" s="5">
        <f>'Shift Schedule'!C16</f>
        <v>1013</v>
      </c>
      <c r="D17" s="5" t="str">
        <f>'Shift Schedule'!D16</f>
        <v>Agent 13</v>
      </c>
      <c r="E17" s="5">
        <f>'Shift Schedule'!F16</f>
        <v>93021</v>
      </c>
      <c r="F17" s="5">
        <f>'Shift Schedule'!G16</f>
        <v>0.77083333333333337</v>
      </c>
      <c r="G17" s="54">
        <v>0.375</v>
      </c>
      <c r="H17" s="9">
        <f>'Shift Schedule'!N16</f>
        <v>0.77083333333333337</v>
      </c>
      <c r="I17" s="9" t="str">
        <f>IF('Shift Schedule'!N16="Moved","=",IF('Shift Schedule'!N16="Leave","=",IF('Shift Schedule'!N16="OFF","=",IF('Shift Schedule'!N16="Resigned","=",IF('Shift Schedule'!N16="Absconded","=",IF('Shift Schedule'!N16="","=","F"))))))</f>
        <v>F</v>
      </c>
      <c r="M17" s="53" t="str">
        <f t="shared" si="0"/>
        <v>Agent 13</v>
      </c>
      <c r="N17" s="24" t="str">
        <f t="shared" si="1"/>
        <v>F</v>
      </c>
      <c r="O17" s="24">
        <f t="shared" si="5"/>
        <v>0.77083333333333337</v>
      </c>
      <c r="P17" s="24">
        <f t="shared" si="2"/>
        <v>1.1458333333333335</v>
      </c>
      <c r="Q17" s="21">
        <f t="shared" si="3"/>
        <v>0.77083333333333337</v>
      </c>
      <c r="R17" s="21">
        <f t="shared" si="3"/>
        <v>0.14583333333333348</v>
      </c>
      <c r="S17" t="str">
        <f t="shared" si="4"/>
        <v>F</v>
      </c>
    </row>
    <row r="18" spans="2:19" x14ac:dyDescent="0.25">
      <c r="B18" s="5">
        <f>'Shift Schedule'!B17</f>
        <v>14</v>
      </c>
      <c r="C18" s="5">
        <f>'Shift Schedule'!C17</f>
        <v>1014</v>
      </c>
      <c r="D18" s="5" t="str">
        <f>'Shift Schedule'!D17</f>
        <v>Agent 14</v>
      </c>
      <c r="E18" s="5">
        <f>'Shift Schedule'!F17</f>
        <v>92569</v>
      </c>
      <c r="F18" s="5">
        <f>'Shift Schedule'!G17</f>
        <v>0.85416666666666674</v>
      </c>
      <c r="G18" s="54">
        <v>0.375</v>
      </c>
      <c r="H18" s="9">
        <f>'Shift Schedule'!N17</f>
        <v>0.85416666666666674</v>
      </c>
      <c r="I18" s="9" t="str">
        <f>IF('Shift Schedule'!N17="Moved","=",IF('Shift Schedule'!N17="Leave","=",IF('Shift Schedule'!N17="OFF","=",IF('Shift Schedule'!N17="Resigned","=",IF('Shift Schedule'!N17="Absconded","=",IF('Shift Schedule'!N17="","=","F"))))))</f>
        <v>F</v>
      </c>
      <c r="M18" s="53" t="str">
        <f t="shared" si="0"/>
        <v>Agent 14</v>
      </c>
      <c r="N18" s="24" t="str">
        <f t="shared" si="1"/>
        <v>F</v>
      </c>
      <c r="O18" s="24">
        <f t="shared" si="5"/>
        <v>0.85416666666666674</v>
      </c>
      <c r="P18" s="24">
        <f t="shared" si="2"/>
        <v>1.2291666666666667</v>
      </c>
      <c r="Q18" s="21">
        <f t="shared" si="3"/>
        <v>0.85416666666666674</v>
      </c>
      <c r="R18" s="21">
        <f t="shared" si="3"/>
        <v>0.22916666666666674</v>
      </c>
      <c r="S18" t="str">
        <f t="shared" si="4"/>
        <v>F</v>
      </c>
    </row>
    <row r="19" spans="2:19" x14ac:dyDescent="0.25">
      <c r="B19" s="5">
        <f>'Shift Schedule'!B18</f>
        <v>15</v>
      </c>
      <c r="C19" s="5">
        <f>'Shift Schedule'!C18</f>
        <v>1015</v>
      </c>
      <c r="D19" s="5" t="str">
        <f>'Shift Schedule'!D18</f>
        <v>Agent 15</v>
      </c>
      <c r="E19" s="5">
        <f>'Shift Schedule'!F18</f>
        <v>92413</v>
      </c>
      <c r="F19" s="5">
        <f>'Shift Schedule'!G18</f>
        <v>0.85416666666666674</v>
      </c>
      <c r="G19" s="54">
        <v>0.375</v>
      </c>
      <c r="H19" s="9" t="str">
        <f>'Shift Schedule'!N18</f>
        <v>OFF</v>
      </c>
      <c r="I19" s="9" t="str">
        <f>IF('Shift Schedule'!N18="Moved","=",IF('Shift Schedule'!N18="Leave","=",IF('Shift Schedule'!N18="OFF","=",IF('Shift Schedule'!N18="Resigned","=",IF('Shift Schedule'!N18="Absconded","=",IF('Shift Schedule'!N18="","=","F"))))))</f>
        <v>=</v>
      </c>
      <c r="M19" s="53" t="str">
        <f t="shared" si="0"/>
        <v>Agent 15</v>
      </c>
      <c r="N19" s="24" t="str">
        <f t="shared" si="1"/>
        <v>=</v>
      </c>
      <c r="O19" s="24" t="str">
        <f t="shared" si="5"/>
        <v/>
      </c>
      <c r="P19" s="24" t="str">
        <f t="shared" si="2"/>
        <v/>
      </c>
      <c r="Q19" s="21" t="str">
        <f t="shared" si="3"/>
        <v/>
      </c>
      <c r="R19" s="21" t="str">
        <f t="shared" si="3"/>
        <v/>
      </c>
      <c r="S19" t="str">
        <f t="shared" si="4"/>
        <v>=</v>
      </c>
    </row>
    <row r="20" spans="2:19" x14ac:dyDescent="0.25">
      <c r="B20" s="5">
        <f>'Shift Schedule'!B19</f>
        <v>16</v>
      </c>
      <c r="C20" s="5">
        <f>'Shift Schedule'!C19</f>
        <v>1016</v>
      </c>
      <c r="D20" s="5" t="str">
        <f>'Shift Schedule'!D19</f>
        <v>Agent 16</v>
      </c>
      <c r="E20" s="5">
        <f>'Shift Schedule'!F19</f>
        <v>92712</v>
      </c>
      <c r="F20" s="5">
        <f>'Shift Schedule'!G19</f>
        <v>0.85416666666666674</v>
      </c>
      <c r="G20" s="54">
        <v>0.375</v>
      </c>
      <c r="H20" s="9" t="str">
        <f>'Shift Schedule'!N19</f>
        <v>OFF</v>
      </c>
      <c r="I20" s="9" t="str">
        <f>IF('Shift Schedule'!N19="Moved","=",IF('Shift Schedule'!N19="Leave","=",IF('Shift Schedule'!N19="OFF","=",IF('Shift Schedule'!N19="Resigned","=",IF('Shift Schedule'!N19="Absconded","=",IF('Shift Schedule'!N19="","=","F"))))))</f>
        <v>=</v>
      </c>
      <c r="M20" s="53" t="str">
        <f t="shared" si="0"/>
        <v>Agent 16</v>
      </c>
      <c r="N20" s="24" t="str">
        <f t="shared" si="1"/>
        <v>=</v>
      </c>
      <c r="O20" s="24" t="str">
        <f t="shared" si="5"/>
        <v/>
      </c>
      <c r="P20" s="24" t="str">
        <f t="shared" si="2"/>
        <v/>
      </c>
      <c r="Q20" s="21" t="str">
        <f t="shared" si="3"/>
        <v/>
      </c>
      <c r="R20" s="21" t="str">
        <f t="shared" si="3"/>
        <v/>
      </c>
      <c r="S20" t="str">
        <f t="shared" si="4"/>
        <v>=</v>
      </c>
    </row>
    <row r="21" spans="2:19" x14ac:dyDescent="0.25">
      <c r="B21" s="5">
        <f>'Shift Schedule'!B20</f>
        <v>17</v>
      </c>
      <c r="C21" s="5">
        <f>'Shift Schedule'!C20</f>
        <v>1017</v>
      </c>
      <c r="D21" s="5" t="str">
        <f>'Shift Schedule'!D20</f>
        <v>Agent 17</v>
      </c>
      <c r="E21" s="5">
        <f>'Shift Schedule'!F20</f>
        <v>92680</v>
      </c>
      <c r="F21" s="5">
        <f>'Shift Schedule'!G20</f>
        <v>0.85416666666666674</v>
      </c>
      <c r="G21" s="54">
        <v>0.375</v>
      </c>
      <c r="H21" s="9">
        <f>'Shift Schedule'!N20</f>
        <v>0.85416666666666674</v>
      </c>
      <c r="I21" s="9" t="str">
        <f>IF('Shift Schedule'!N20="Moved","=",IF('Shift Schedule'!N20="Leave","=",IF('Shift Schedule'!N20="OFF","=",IF('Shift Schedule'!N20="Resigned","=",IF('Shift Schedule'!N20="Absconded","=",IF('Shift Schedule'!N20="","=","F"))))))</f>
        <v>F</v>
      </c>
      <c r="M21" s="53" t="str">
        <f t="shared" si="0"/>
        <v>Agent 17</v>
      </c>
      <c r="N21" s="24" t="str">
        <f t="shared" si="1"/>
        <v>F</v>
      </c>
      <c r="O21" s="24">
        <f t="shared" si="5"/>
        <v>0.85416666666666674</v>
      </c>
      <c r="P21" s="24">
        <f t="shared" si="2"/>
        <v>1.2291666666666667</v>
      </c>
      <c r="Q21" s="21">
        <f t="shared" ref="Q21:R45" si="6">IFERROR(MOD(O21,1),"")</f>
        <v>0.85416666666666674</v>
      </c>
      <c r="R21" s="21">
        <f t="shared" si="6"/>
        <v>0.22916666666666674</v>
      </c>
      <c r="S21" t="str">
        <f t="shared" si="4"/>
        <v>F</v>
      </c>
    </row>
    <row r="22" spans="2:19" x14ac:dyDescent="0.25">
      <c r="B22" s="5">
        <f>'Shift Schedule'!B21</f>
        <v>18</v>
      </c>
      <c r="C22" s="5">
        <f>'Shift Schedule'!C21</f>
        <v>1018</v>
      </c>
      <c r="D22" s="5" t="str">
        <f>'Shift Schedule'!D21</f>
        <v>Agent 18</v>
      </c>
      <c r="E22" s="5">
        <f>'Shift Schedule'!F21</f>
        <v>91819</v>
      </c>
      <c r="F22" s="5">
        <f>'Shift Schedule'!G21</f>
        <v>0.77083333333333337</v>
      </c>
      <c r="G22" s="54">
        <v>0.375</v>
      </c>
      <c r="H22" s="9">
        <f>'Shift Schedule'!N21</f>
        <v>0.77083333333333337</v>
      </c>
      <c r="I22" s="9" t="str">
        <f>IF('Shift Schedule'!N21="Moved","=",IF('Shift Schedule'!N21="Leave","=",IF('Shift Schedule'!N21="OFF","=",IF('Shift Schedule'!N21="Resigned","=",IF('Shift Schedule'!N21="Absconded","=",IF('Shift Schedule'!N21="","=","F"))))))</f>
        <v>F</v>
      </c>
      <c r="M22" s="53" t="str">
        <f t="shared" si="0"/>
        <v>Agent 18</v>
      </c>
      <c r="N22" s="24" t="str">
        <f t="shared" si="1"/>
        <v>F</v>
      </c>
      <c r="O22" s="24">
        <f t="shared" si="5"/>
        <v>0.77083333333333337</v>
      </c>
      <c r="P22" s="24">
        <f t="shared" si="2"/>
        <v>1.1458333333333335</v>
      </c>
      <c r="Q22" s="21">
        <f t="shared" si="6"/>
        <v>0.77083333333333337</v>
      </c>
      <c r="R22" s="21">
        <f t="shared" si="6"/>
        <v>0.14583333333333348</v>
      </c>
      <c r="S22" t="str">
        <f t="shared" si="4"/>
        <v>F</v>
      </c>
    </row>
    <row r="23" spans="2:19" x14ac:dyDescent="0.25">
      <c r="B23" s="5">
        <f>'Shift Schedule'!B22</f>
        <v>19</v>
      </c>
      <c r="C23" s="5">
        <f>'Shift Schedule'!C22</f>
        <v>1019</v>
      </c>
      <c r="D23" s="5" t="str">
        <f>'Shift Schedule'!D22</f>
        <v>Agent 19</v>
      </c>
      <c r="E23" s="5">
        <f>'Shift Schedule'!F22</f>
        <v>96019</v>
      </c>
      <c r="F23" s="5">
        <f>'Shift Schedule'!G22</f>
        <v>0.77083333333333337</v>
      </c>
      <c r="G23" s="54">
        <v>0.375</v>
      </c>
      <c r="H23" s="9">
        <f>'Shift Schedule'!N22</f>
        <v>0.77083333333333337</v>
      </c>
      <c r="I23" s="9" t="str">
        <f>IF('Shift Schedule'!N22="Moved","=",IF('Shift Schedule'!N22="Leave","=",IF('Shift Schedule'!N22="OFF","=",IF('Shift Schedule'!N22="Resigned","=",IF('Shift Schedule'!N22="Absconded","=",IF('Shift Schedule'!N22="","=","F"))))))</f>
        <v>F</v>
      </c>
      <c r="M23" s="53" t="str">
        <f t="shared" si="0"/>
        <v>Agent 19</v>
      </c>
      <c r="N23" s="24" t="str">
        <f t="shared" si="1"/>
        <v>F</v>
      </c>
      <c r="O23" s="24">
        <f t="shared" si="5"/>
        <v>0.77083333333333337</v>
      </c>
      <c r="P23" s="24">
        <f t="shared" si="2"/>
        <v>1.1458333333333335</v>
      </c>
      <c r="Q23" s="21">
        <f t="shared" si="6"/>
        <v>0.77083333333333337</v>
      </c>
      <c r="R23" s="21">
        <f t="shared" si="6"/>
        <v>0.14583333333333348</v>
      </c>
      <c r="S23" t="str">
        <f t="shared" si="4"/>
        <v>F</v>
      </c>
    </row>
    <row r="24" spans="2:19" x14ac:dyDescent="0.25">
      <c r="B24" s="5">
        <f>'Shift Schedule'!B23</f>
        <v>20</v>
      </c>
      <c r="C24" s="5">
        <f>'Shift Schedule'!C23</f>
        <v>1020</v>
      </c>
      <c r="D24" s="5" t="str">
        <f>'Shift Schedule'!D23</f>
        <v>Agent 20</v>
      </c>
      <c r="E24" s="5">
        <f>'Shift Schedule'!F23</f>
        <v>93001</v>
      </c>
      <c r="F24" s="5">
        <f>'Shift Schedule'!G23</f>
        <v>0.85416666666666663</v>
      </c>
      <c r="G24" s="54">
        <v>0.375</v>
      </c>
      <c r="H24" s="9">
        <f>'Shift Schedule'!N23</f>
        <v>0.85416666666666663</v>
      </c>
      <c r="I24" s="9" t="str">
        <f>IF('Shift Schedule'!N23="Moved","=",IF('Shift Schedule'!N23="Leave","=",IF('Shift Schedule'!N23="OFF","=",IF('Shift Schedule'!N23="Resigned","=",IF('Shift Schedule'!N23="Absconded","=",IF('Shift Schedule'!N23="","=","F"))))))</f>
        <v>F</v>
      </c>
      <c r="M24" s="53" t="str">
        <f t="shared" si="0"/>
        <v>Agent 20</v>
      </c>
      <c r="N24" s="24" t="str">
        <f t="shared" si="1"/>
        <v>F</v>
      </c>
      <c r="O24" s="24">
        <f t="shared" si="5"/>
        <v>0.85416666666666663</v>
      </c>
      <c r="P24" s="24">
        <f t="shared" si="2"/>
        <v>1.2291666666666665</v>
      </c>
      <c r="Q24" s="21">
        <f t="shared" si="6"/>
        <v>0.85416666666666663</v>
      </c>
      <c r="R24" s="21">
        <f t="shared" si="6"/>
        <v>0.22916666666666652</v>
      </c>
      <c r="S24" t="str">
        <f t="shared" si="4"/>
        <v>F</v>
      </c>
    </row>
    <row r="25" spans="2:19" x14ac:dyDescent="0.25">
      <c r="B25" s="5">
        <f>'Shift Schedule'!B24</f>
        <v>21</v>
      </c>
      <c r="C25" s="5">
        <f>'Shift Schedule'!C24</f>
        <v>1021</v>
      </c>
      <c r="D25" s="5" t="str">
        <f>'Shift Schedule'!D24</f>
        <v>Agent 21</v>
      </c>
      <c r="E25" s="5">
        <f>'Shift Schedule'!F24</f>
        <v>91229</v>
      </c>
      <c r="F25" s="5">
        <f>'Shift Schedule'!G24</f>
        <v>0.77083333333333337</v>
      </c>
      <c r="G25" s="54">
        <v>0.375</v>
      </c>
      <c r="H25" s="9">
        <f>'Shift Schedule'!N24</f>
        <v>0.77083333333333337</v>
      </c>
      <c r="I25" s="9" t="str">
        <f>IF('Shift Schedule'!N24="Moved","=",IF('Shift Schedule'!N24="Leave","=",IF('Shift Schedule'!N24="OFF","=",IF('Shift Schedule'!N24="Resigned","=",IF('Shift Schedule'!N24="Absconded","=",IF('Shift Schedule'!N24="","=","F"))))))</f>
        <v>F</v>
      </c>
      <c r="M25" s="53" t="str">
        <f t="shared" si="0"/>
        <v>Agent 21</v>
      </c>
      <c r="N25" s="24" t="str">
        <f t="shared" si="1"/>
        <v>F</v>
      </c>
      <c r="O25" s="24">
        <f t="shared" si="5"/>
        <v>0.77083333333333337</v>
      </c>
      <c r="P25" s="24">
        <f t="shared" si="2"/>
        <v>1.1458333333333335</v>
      </c>
      <c r="Q25" s="21">
        <f t="shared" si="6"/>
        <v>0.77083333333333337</v>
      </c>
      <c r="R25" s="21">
        <f t="shared" si="6"/>
        <v>0.14583333333333348</v>
      </c>
      <c r="S25" t="str">
        <f t="shared" si="4"/>
        <v>F</v>
      </c>
    </row>
    <row r="26" spans="2:19" x14ac:dyDescent="0.25">
      <c r="B26" s="5">
        <f>'Shift Schedule'!B25</f>
        <v>22</v>
      </c>
      <c r="C26" s="5">
        <f>'Shift Schedule'!C25</f>
        <v>1022</v>
      </c>
      <c r="D26" s="5" t="str">
        <f>'Shift Schedule'!D25</f>
        <v>Agent 22</v>
      </c>
      <c r="E26" s="5">
        <f>'Shift Schedule'!F25</f>
        <v>95507</v>
      </c>
      <c r="F26" s="5" t="e">
        <f>'Shift Schedule'!G25</f>
        <v>#N/A</v>
      </c>
      <c r="G26" s="54">
        <v>0.375</v>
      </c>
      <c r="H26" s="9" t="str">
        <f>'Shift Schedule'!N25</f>
        <v>Resigned</v>
      </c>
      <c r="I26" s="9" t="str">
        <f>IF('Shift Schedule'!N25="Moved","=",IF('Shift Schedule'!N25="Leave","=",IF('Shift Schedule'!N25="OFF","=",IF('Shift Schedule'!N25="Resigned","=",IF('Shift Schedule'!N25="Absconded","=",IF('Shift Schedule'!N25="","=","F"))))))</f>
        <v>=</v>
      </c>
      <c r="M26" s="53" t="str">
        <f t="shared" si="0"/>
        <v>Agent 22</v>
      </c>
      <c r="N26" s="24" t="str">
        <f t="shared" si="1"/>
        <v>=</v>
      </c>
      <c r="O26" s="24" t="str">
        <f t="shared" si="5"/>
        <v/>
      </c>
      <c r="P26" s="24" t="str">
        <f t="shared" si="2"/>
        <v/>
      </c>
      <c r="Q26" s="21" t="str">
        <f t="shared" si="6"/>
        <v/>
      </c>
      <c r="R26" s="21" t="str">
        <f t="shared" si="6"/>
        <v/>
      </c>
      <c r="S26" t="str">
        <f t="shared" si="4"/>
        <v>=</v>
      </c>
    </row>
    <row r="27" spans="2:19" x14ac:dyDescent="0.25">
      <c r="B27" s="5">
        <f>'Shift Schedule'!B26</f>
        <v>23</v>
      </c>
      <c r="C27" s="5">
        <f>'Shift Schedule'!C26</f>
        <v>1023</v>
      </c>
      <c r="D27" s="5" t="str">
        <f>'Shift Schedule'!D26</f>
        <v>Agent 23</v>
      </c>
      <c r="E27" s="5">
        <f>'Shift Schedule'!F26</f>
        <v>92195</v>
      </c>
      <c r="F27" s="5">
        <f>'Shift Schedule'!G26</f>
        <v>0.77083333333333337</v>
      </c>
      <c r="G27" s="54">
        <v>0.375</v>
      </c>
      <c r="H27" s="9">
        <f>'Shift Schedule'!N26</f>
        <v>0.77083333333333337</v>
      </c>
      <c r="I27" s="9" t="str">
        <f>IF('Shift Schedule'!N26="Moved","=",IF('Shift Schedule'!N26="Leave","=",IF('Shift Schedule'!N26="OFF","=",IF('Shift Schedule'!N26="Resigned","=",IF('Shift Schedule'!N26="Absconded","=",IF('Shift Schedule'!N26="","=","F"))))))</f>
        <v>F</v>
      </c>
      <c r="M27" s="53" t="str">
        <f t="shared" si="0"/>
        <v>Agent 23</v>
      </c>
      <c r="N27" s="24" t="str">
        <f t="shared" si="1"/>
        <v>F</v>
      </c>
      <c r="O27" s="24">
        <f t="shared" si="5"/>
        <v>0.77083333333333337</v>
      </c>
      <c r="P27" s="24">
        <f t="shared" si="2"/>
        <v>1.1458333333333335</v>
      </c>
      <c r="Q27" s="21">
        <f t="shared" si="6"/>
        <v>0.77083333333333337</v>
      </c>
      <c r="R27" s="21">
        <f t="shared" si="6"/>
        <v>0.14583333333333348</v>
      </c>
      <c r="S27" t="str">
        <f t="shared" si="4"/>
        <v>F</v>
      </c>
    </row>
    <row r="28" spans="2:19" x14ac:dyDescent="0.25">
      <c r="B28" s="5">
        <f>'Shift Schedule'!B27</f>
        <v>24</v>
      </c>
      <c r="C28" s="5">
        <f>'Shift Schedule'!C27</f>
        <v>1024</v>
      </c>
      <c r="D28" s="5" t="str">
        <f>'Shift Schedule'!D27</f>
        <v>Agent 24</v>
      </c>
      <c r="E28" s="5">
        <f>'Shift Schedule'!F27</f>
        <v>90456</v>
      </c>
      <c r="F28" s="5">
        <f>'Shift Schedule'!G27</f>
        <v>0.77083333333333337</v>
      </c>
      <c r="G28" s="54">
        <v>0.375</v>
      </c>
      <c r="H28" s="9">
        <f>'Shift Schedule'!N27</f>
        <v>0.77083333333333337</v>
      </c>
      <c r="I28" s="9" t="str">
        <f>IF('Shift Schedule'!N27="Moved","=",IF('Shift Schedule'!N27="Leave","=",IF('Shift Schedule'!N27="OFF","=",IF('Shift Schedule'!N27="Resigned","=",IF('Shift Schedule'!N27="Absconded","=",IF('Shift Schedule'!N27="","=","F"))))))</f>
        <v>F</v>
      </c>
      <c r="M28" s="53" t="str">
        <f t="shared" si="0"/>
        <v>Agent 24</v>
      </c>
      <c r="N28" s="24" t="str">
        <f t="shared" si="1"/>
        <v>F</v>
      </c>
      <c r="O28" s="24">
        <f t="shared" si="5"/>
        <v>0.77083333333333337</v>
      </c>
      <c r="P28" s="24">
        <f t="shared" si="2"/>
        <v>1.1458333333333335</v>
      </c>
      <c r="Q28" s="21">
        <f t="shared" si="6"/>
        <v>0.77083333333333337</v>
      </c>
      <c r="R28" s="21">
        <f t="shared" si="6"/>
        <v>0.14583333333333348</v>
      </c>
      <c r="S28" t="str">
        <f t="shared" si="4"/>
        <v>F</v>
      </c>
    </row>
    <row r="29" spans="2:19" x14ac:dyDescent="0.25">
      <c r="B29" s="5">
        <f>'Shift Schedule'!B28</f>
        <v>25</v>
      </c>
      <c r="C29" s="5">
        <f>'Shift Schedule'!C28</f>
        <v>1025</v>
      </c>
      <c r="D29" s="5" t="str">
        <f>'Shift Schedule'!D28</f>
        <v>Agent 25</v>
      </c>
      <c r="E29" s="5">
        <f>'Shift Schedule'!F28</f>
        <v>90753</v>
      </c>
      <c r="F29" s="5">
        <f>'Shift Schedule'!G28</f>
        <v>0.77083333333333337</v>
      </c>
      <c r="G29" s="54">
        <v>0.375</v>
      </c>
      <c r="H29" s="9" t="str">
        <f>'Shift Schedule'!N28</f>
        <v>OFF</v>
      </c>
      <c r="I29" s="9" t="str">
        <f>IF('Shift Schedule'!N28="Moved","=",IF('Shift Schedule'!N28="Leave","=",IF('Shift Schedule'!N28="OFF","=",IF('Shift Schedule'!N28="Resigned","=",IF('Shift Schedule'!N28="Absconded","=",IF('Shift Schedule'!N28="","=","F"))))))</f>
        <v>=</v>
      </c>
      <c r="M29" s="53" t="str">
        <f t="shared" si="0"/>
        <v>Agent 25</v>
      </c>
      <c r="N29" s="24" t="str">
        <f t="shared" si="1"/>
        <v>=</v>
      </c>
      <c r="O29" s="24" t="str">
        <f t="shared" si="5"/>
        <v/>
      </c>
      <c r="P29" s="24" t="str">
        <f t="shared" si="2"/>
        <v/>
      </c>
      <c r="Q29" s="21" t="str">
        <f t="shared" si="6"/>
        <v/>
      </c>
      <c r="R29" s="21" t="str">
        <f t="shared" si="6"/>
        <v/>
      </c>
      <c r="S29" t="str">
        <f t="shared" si="4"/>
        <v>=</v>
      </c>
    </row>
    <row r="30" spans="2:19" x14ac:dyDescent="0.25">
      <c r="B30" s="5">
        <f>'Shift Schedule'!B29</f>
        <v>26</v>
      </c>
      <c r="C30" s="5">
        <f>'Shift Schedule'!C29</f>
        <v>1026</v>
      </c>
      <c r="D30" s="5" t="str">
        <f>'Shift Schedule'!D29</f>
        <v>Agent 26</v>
      </c>
      <c r="E30" s="5">
        <f>'Shift Schedule'!F29</f>
        <v>95284</v>
      </c>
      <c r="F30" s="5">
        <f>'Shift Schedule'!G29</f>
        <v>0.77083333333333337</v>
      </c>
      <c r="G30" s="54">
        <v>0.375</v>
      </c>
      <c r="H30" s="9">
        <f>'Shift Schedule'!N29</f>
        <v>0.77083333333333337</v>
      </c>
      <c r="I30" s="9" t="str">
        <f>IF('Shift Schedule'!N29="Moved","=",IF('Shift Schedule'!N29="Leave","=",IF('Shift Schedule'!N29="OFF","=",IF('Shift Schedule'!N29="Resigned","=",IF('Shift Schedule'!N29="Absconded","=",IF('Shift Schedule'!N29="","=","F"))))))</f>
        <v>F</v>
      </c>
      <c r="M30" s="53" t="str">
        <f t="shared" si="0"/>
        <v>Agent 26</v>
      </c>
      <c r="N30" s="24" t="str">
        <f t="shared" si="1"/>
        <v>F</v>
      </c>
      <c r="O30" s="24">
        <f t="shared" si="5"/>
        <v>0.77083333333333337</v>
      </c>
      <c r="P30" s="24">
        <f t="shared" si="2"/>
        <v>1.1458333333333335</v>
      </c>
      <c r="Q30" s="21">
        <f t="shared" si="6"/>
        <v>0.77083333333333337</v>
      </c>
      <c r="R30" s="21">
        <f t="shared" si="6"/>
        <v>0.14583333333333348</v>
      </c>
      <c r="S30" t="str">
        <f t="shared" si="4"/>
        <v>F</v>
      </c>
    </row>
    <row r="31" spans="2:19" x14ac:dyDescent="0.25">
      <c r="B31" s="5">
        <f>'Shift Schedule'!B30</f>
        <v>27</v>
      </c>
      <c r="C31" s="5">
        <f>'Shift Schedule'!C30</f>
        <v>1027</v>
      </c>
      <c r="D31" s="5" t="str">
        <f>'Shift Schedule'!D30</f>
        <v>Agent 27</v>
      </c>
      <c r="E31" s="5">
        <f>'Shift Schedule'!F30</f>
        <v>90893</v>
      </c>
      <c r="F31" s="5">
        <f>'Shift Schedule'!G30</f>
        <v>0.77083333333333337</v>
      </c>
      <c r="G31" s="54">
        <v>0.375</v>
      </c>
      <c r="H31" s="9">
        <f>'Shift Schedule'!N30</f>
        <v>0.77083333333333337</v>
      </c>
      <c r="I31" s="9" t="str">
        <f>IF('Shift Schedule'!N30="Moved","=",IF('Shift Schedule'!N30="Leave","=",IF('Shift Schedule'!N30="OFF","=",IF('Shift Schedule'!N30="Resigned","=",IF('Shift Schedule'!N30="Absconded","=",IF('Shift Schedule'!N30="","=","F"))))))</f>
        <v>F</v>
      </c>
      <c r="M31" s="53" t="str">
        <f t="shared" si="0"/>
        <v>Agent 27</v>
      </c>
      <c r="N31" s="24" t="str">
        <f t="shared" si="1"/>
        <v>F</v>
      </c>
      <c r="O31" s="24">
        <f t="shared" si="5"/>
        <v>0.77083333333333337</v>
      </c>
      <c r="P31" s="24">
        <f t="shared" si="2"/>
        <v>1.1458333333333335</v>
      </c>
      <c r="Q31" s="21">
        <f t="shared" si="6"/>
        <v>0.77083333333333337</v>
      </c>
      <c r="R31" s="21">
        <f t="shared" si="6"/>
        <v>0.14583333333333348</v>
      </c>
      <c r="S31" t="str">
        <f t="shared" si="4"/>
        <v>F</v>
      </c>
    </row>
    <row r="32" spans="2:19" x14ac:dyDescent="0.25">
      <c r="B32" s="5">
        <f>'Shift Schedule'!B31</f>
        <v>28</v>
      </c>
      <c r="C32" s="5">
        <f>'Shift Schedule'!C31</f>
        <v>1028</v>
      </c>
      <c r="D32" s="5" t="str">
        <f>'Shift Schedule'!D31</f>
        <v>Agent 28</v>
      </c>
      <c r="E32" s="5">
        <f>'Shift Schedule'!F31</f>
        <v>92197</v>
      </c>
      <c r="F32" s="5">
        <f>'Shift Schedule'!G31</f>
        <v>0.77083333333333337</v>
      </c>
      <c r="G32" s="54">
        <v>0.375</v>
      </c>
      <c r="H32" s="9" t="str">
        <f>'Shift Schedule'!N31</f>
        <v>Moved</v>
      </c>
      <c r="I32" s="9" t="str">
        <f>IF('Shift Schedule'!N31="Moved","=",IF('Shift Schedule'!N31="Leave","=",IF('Shift Schedule'!N31="OFF","=",IF('Shift Schedule'!N31="Resigned","=",IF('Shift Schedule'!N31="Absconded","=",IF('Shift Schedule'!N31="","=","F"))))))</f>
        <v>=</v>
      </c>
      <c r="M32" s="53" t="str">
        <f t="shared" si="0"/>
        <v>Agent 28</v>
      </c>
      <c r="N32" s="24" t="str">
        <f t="shared" si="1"/>
        <v>=</v>
      </c>
      <c r="O32" s="24" t="str">
        <f t="shared" si="5"/>
        <v/>
      </c>
      <c r="P32" s="24" t="str">
        <f t="shared" si="2"/>
        <v/>
      </c>
      <c r="Q32" s="21" t="str">
        <f t="shared" si="6"/>
        <v/>
      </c>
      <c r="R32" s="21" t="str">
        <f t="shared" si="6"/>
        <v/>
      </c>
      <c r="S32" t="str">
        <f t="shared" si="4"/>
        <v>=</v>
      </c>
    </row>
    <row r="33" spans="2:19" x14ac:dyDescent="0.25">
      <c r="B33" s="5">
        <f>'Shift Schedule'!B32</f>
        <v>29</v>
      </c>
      <c r="C33" s="5">
        <f>'Shift Schedule'!C32</f>
        <v>1029</v>
      </c>
      <c r="D33" s="5" t="str">
        <f>'Shift Schedule'!D32</f>
        <v>Agent 29</v>
      </c>
      <c r="E33" s="5">
        <f>'Shift Schedule'!F32</f>
        <v>94063</v>
      </c>
      <c r="F33" s="5">
        <f>'Shift Schedule'!G32</f>
        <v>0.77083333333333337</v>
      </c>
      <c r="G33" s="54">
        <v>0.375</v>
      </c>
      <c r="H33" s="9">
        <f>'Shift Schedule'!N32</f>
        <v>0.77083333333333337</v>
      </c>
      <c r="I33" s="9" t="str">
        <f>IF('Shift Schedule'!N32="Moved","=",IF('Shift Schedule'!N32="Leave","=",IF('Shift Schedule'!N32="OFF","=",IF('Shift Schedule'!N32="Resigned","=",IF('Shift Schedule'!N32="Absconded","=",IF('Shift Schedule'!N32="","=","F"))))))</f>
        <v>F</v>
      </c>
      <c r="M33" s="53" t="str">
        <f t="shared" si="0"/>
        <v>Agent 29</v>
      </c>
      <c r="N33" s="24" t="str">
        <f t="shared" si="1"/>
        <v>F</v>
      </c>
      <c r="O33" s="24">
        <f t="shared" si="5"/>
        <v>0.77083333333333337</v>
      </c>
      <c r="P33" s="24">
        <f t="shared" si="2"/>
        <v>1.1458333333333335</v>
      </c>
      <c r="Q33" s="21">
        <f t="shared" si="6"/>
        <v>0.77083333333333337</v>
      </c>
      <c r="R33" s="21">
        <f t="shared" si="6"/>
        <v>0.14583333333333348</v>
      </c>
      <c r="S33" t="str">
        <f t="shared" si="4"/>
        <v>F</v>
      </c>
    </row>
    <row r="34" spans="2:19" x14ac:dyDescent="0.25">
      <c r="B34" s="5">
        <f>'Shift Schedule'!B33</f>
        <v>30</v>
      </c>
      <c r="C34" s="5">
        <f>'Shift Schedule'!C33</f>
        <v>1030</v>
      </c>
      <c r="D34" s="5" t="str">
        <f>'Shift Schedule'!D33</f>
        <v>Agent 30</v>
      </c>
      <c r="E34" s="5">
        <f>'Shift Schedule'!F33</f>
        <v>93655</v>
      </c>
      <c r="F34" s="5">
        <f>'Shift Schedule'!G33</f>
        <v>0.9375</v>
      </c>
      <c r="G34" s="54">
        <v>0.375</v>
      </c>
      <c r="H34" s="9" t="str">
        <f>'Shift Schedule'!N33</f>
        <v>OFF</v>
      </c>
      <c r="I34" s="9" t="str">
        <f>IF('Shift Schedule'!N33="Moved","=",IF('Shift Schedule'!N33="Leave","=",IF('Shift Schedule'!N33="OFF","=",IF('Shift Schedule'!N33="Resigned","=",IF('Shift Schedule'!N33="Absconded","=",IF('Shift Schedule'!N33="","=","F"))))))</f>
        <v>=</v>
      </c>
      <c r="M34" s="53" t="str">
        <f t="shared" si="0"/>
        <v>Agent 30</v>
      </c>
      <c r="N34" s="24" t="str">
        <f t="shared" si="1"/>
        <v>=</v>
      </c>
      <c r="O34" s="24" t="str">
        <f t="shared" si="5"/>
        <v/>
      </c>
      <c r="P34" s="24" t="str">
        <f t="shared" si="2"/>
        <v/>
      </c>
      <c r="Q34" s="21" t="str">
        <f t="shared" si="6"/>
        <v/>
      </c>
      <c r="R34" s="21" t="str">
        <f t="shared" si="6"/>
        <v/>
      </c>
      <c r="S34" t="str">
        <f t="shared" si="4"/>
        <v>=</v>
      </c>
    </row>
    <row r="35" spans="2:19" x14ac:dyDescent="0.25">
      <c r="B35" s="5">
        <f>'Shift Schedule'!B34</f>
        <v>31</v>
      </c>
      <c r="C35" s="5">
        <f>'Shift Schedule'!C34</f>
        <v>1031</v>
      </c>
      <c r="D35" s="5" t="str">
        <f>'Shift Schedule'!D34</f>
        <v>Agent 31</v>
      </c>
      <c r="E35" s="5">
        <f>'Shift Schedule'!F34</f>
        <v>90947</v>
      </c>
      <c r="F35" s="5">
        <f>'Shift Schedule'!G34</f>
        <v>0.9375</v>
      </c>
      <c r="G35" s="54">
        <v>0.375</v>
      </c>
      <c r="H35" s="9">
        <f>'Shift Schedule'!N34</f>
        <v>0.9375</v>
      </c>
      <c r="I35" s="9" t="str">
        <f>IF('Shift Schedule'!N34="Moved","=",IF('Shift Schedule'!N34="Leave","=",IF('Shift Schedule'!N34="OFF","=",IF('Shift Schedule'!N34="Resigned","=",IF('Shift Schedule'!N34="Absconded","=",IF('Shift Schedule'!N34="","=","F"))))))</f>
        <v>F</v>
      </c>
      <c r="M35" s="53" t="str">
        <f t="shared" si="0"/>
        <v>Agent 31</v>
      </c>
      <c r="N35" s="24" t="str">
        <f t="shared" si="1"/>
        <v>F</v>
      </c>
      <c r="O35" s="24">
        <f t="shared" si="5"/>
        <v>0.9375</v>
      </c>
      <c r="P35" s="24">
        <f t="shared" si="2"/>
        <v>1.3125</v>
      </c>
      <c r="Q35" s="21">
        <f t="shared" si="6"/>
        <v>0.9375</v>
      </c>
      <c r="R35" s="21">
        <f t="shared" si="6"/>
        <v>0.3125</v>
      </c>
      <c r="S35" t="str">
        <f t="shared" si="4"/>
        <v>F</v>
      </c>
    </row>
    <row r="36" spans="2:19" x14ac:dyDescent="0.25">
      <c r="B36" s="5">
        <f>'Shift Schedule'!B35</f>
        <v>32</v>
      </c>
      <c r="C36" s="5">
        <f>'Shift Schedule'!C35</f>
        <v>1032</v>
      </c>
      <c r="D36" s="5" t="str">
        <f>'Shift Schedule'!D35</f>
        <v>Agent 32</v>
      </c>
      <c r="E36" s="5">
        <f>'Shift Schedule'!F35</f>
        <v>93171</v>
      </c>
      <c r="F36" s="5">
        <f>'Shift Schedule'!G35</f>
        <v>0.9375</v>
      </c>
      <c r="G36" s="54">
        <v>0.375</v>
      </c>
      <c r="H36" s="9">
        <f>'Shift Schedule'!N35</f>
        <v>0.9375</v>
      </c>
      <c r="I36" s="9" t="str">
        <f>IF('Shift Schedule'!N35="Moved","=",IF('Shift Schedule'!N35="Leave","=",IF('Shift Schedule'!N35="OFF","=",IF('Shift Schedule'!N35="Resigned","=",IF('Shift Schedule'!N35="Absconded","=",IF('Shift Schedule'!N35="","=","F"))))))</f>
        <v>F</v>
      </c>
      <c r="M36" s="53" t="str">
        <f t="shared" si="0"/>
        <v>Agent 32</v>
      </c>
      <c r="N36" s="24" t="str">
        <f t="shared" si="1"/>
        <v>F</v>
      </c>
      <c r="O36" s="24">
        <f t="shared" si="5"/>
        <v>0.9375</v>
      </c>
      <c r="P36" s="24">
        <f t="shared" si="2"/>
        <v>1.3125</v>
      </c>
      <c r="Q36" s="21">
        <f t="shared" si="6"/>
        <v>0.9375</v>
      </c>
      <c r="R36" s="21">
        <f t="shared" si="6"/>
        <v>0.3125</v>
      </c>
      <c r="S36" t="str">
        <f t="shared" si="4"/>
        <v>F</v>
      </c>
    </row>
    <row r="37" spans="2:19" x14ac:dyDescent="0.25">
      <c r="B37" s="5">
        <f>'Shift Schedule'!B36</f>
        <v>33</v>
      </c>
      <c r="C37" s="5">
        <f>'Shift Schedule'!C36</f>
        <v>1033</v>
      </c>
      <c r="D37" s="5" t="str">
        <f>'Shift Schedule'!D36</f>
        <v>Agent 33</v>
      </c>
      <c r="E37" s="5">
        <f>'Shift Schedule'!F36</f>
        <v>92744</v>
      </c>
      <c r="F37" s="5">
        <f>'Shift Schedule'!G36</f>
        <v>0.9375</v>
      </c>
      <c r="G37" s="54">
        <v>0.375</v>
      </c>
      <c r="H37" s="9">
        <f>'Shift Schedule'!N36</f>
        <v>0.9375</v>
      </c>
      <c r="I37" s="9" t="str">
        <f>IF('Shift Schedule'!N36="Moved","=",IF('Shift Schedule'!N36="Leave","=",IF('Shift Schedule'!N36="OFF","=",IF('Shift Schedule'!N36="Resigned","=",IF('Shift Schedule'!N36="Absconded","=",IF('Shift Schedule'!N36="","=","F"))))))</f>
        <v>F</v>
      </c>
      <c r="M37" s="53" t="str">
        <f t="shared" si="0"/>
        <v>Agent 33</v>
      </c>
      <c r="N37" s="24" t="str">
        <f t="shared" si="1"/>
        <v>F</v>
      </c>
      <c r="O37" s="24">
        <f t="shared" si="5"/>
        <v>0.9375</v>
      </c>
      <c r="P37" s="24">
        <f t="shared" si="2"/>
        <v>1.3125</v>
      </c>
      <c r="Q37" s="21">
        <f t="shared" si="6"/>
        <v>0.9375</v>
      </c>
      <c r="R37" s="21">
        <f t="shared" si="6"/>
        <v>0.3125</v>
      </c>
      <c r="S37" t="str">
        <f t="shared" si="4"/>
        <v>F</v>
      </c>
    </row>
    <row r="38" spans="2:19" x14ac:dyDescent="0.25">
      <c r="B38" s="5">
        <f>'Shift Schedule'!B37</f>
        <v>34</v>
      </c>
      <c r="C38" s="5">
        <f>'Shift Schedule'!C37</f>
        <v>1034</v>
      </c>
      <c r="D38" s="5" t="str">
        <f>'Shift Schedule'!D37</f>
        <v>Agent 34</v>
      </c>
      <c r="E38" s="5">
        <f>'Shift Schedule'!F37</f>
        <v>92781</v>
      </c>
      <c r="F38" s="5">
        <f>'Shift Schedule'!G37</f>
        <v>0.77083333333333337</v>
      </c>
      <c r="G38" s="54">
        <v>0.375</v>
      </c>
      <c r="H38" s="9">
        <f>'Shift Schedule'!N37</f>
        <v>0.77083333333333337</v>
      </c>
      <c r="I38" s="9" t="str">
        <f>IF('Shift Schedule'!N37="Moved","=",IF('Shift Schedule'!N37="Leave","=",IF('Shift Schedule'!N37="OFF","=",IF('Shift Schedule'!N37="Resigned","=",IF('Shift Schedule'!N37="Absconded","=",IF('Shift Schedule'!N37="","=","F"))))))</f>
        <v>F</v>
      </c>
      <c r="M38" s="53" t="str">
        <f t="shared" si="0"/>
        <v>Agent 34</v>
      </c>
      <c r="N38" s="24" t="str">
        <f t="shared" si="1"/>
        <v>F</v>
      </c>
      <c r="O38" s="24">
        <f t="shared" si="5"/>
        <v>0.77083333333333337</v>
      </c>
      <c r="P38" s="24">
        <f t="shared" si="2"/>
        <v>1.1458333333333335</v>
      </c>
      <c r="Q38" s="21">
        <f t="shared" si="6"/>
        <v>0.77083333333333337</v>
      </c>
      <c r="R38" s="21">
        <f t="shared" si="6"/>
        <v>0.14583333333333348</v>
      </c>
      <c r="S38" t="str">
        <f t="shared" si="4"/>
        <v>F</v>
      </c>
    </row>
    <row r="39" spans="2:19" x14ac:dyDescent="0.25">
      <c r="B39" s="5">
        <f>'Shift Schedule'!B38</f>
        <v>35</v>
      </c>
      <c r="C39" s="5">
        <f>'Shift Schedule'!C38</f>
        <v>1035</v>
      </c>
      <c r="D39" s="5" t="str">
        <f>'Shift Schedule'!D38</f>
        <v>Agent 35</v>
      </c>
      <c r="E39" s="5">
        <f>'Shift Schedule'!F38</f>
        <v>96755</v>
      </c>
      <c r="F39" s="5">
        <f>'Shift Schedule'!G38</f>
        <v>0.9375</v>
      </c>
      <c r="G39" s="54">
        <v>0.375</v>
      </c>
      <c r="H39" s="9">
        <f>'Shift Schedule'!N38</f>
        <v>0.9375</v>
      </c>
      <c r="I39" s="9" t="str">
        <f>IF('Shift Schedule'!N38="Moved","=",IF('Shift Schedule'!N38="Leave","=",IF('Shift Schedule'!N38="OFF","=",IF('Shift Schedule'!N38="Resigned","=",IF('Shift Schedule'!N38="Absconded","=",IF('Shift Schedule'!N38="","=","F"))))))</f>
        <v>F</v>
      </c>
      <c r="M39" s="53" t="str">
        <f t="shared" si="0"/>
        <v>Agent 35</v>
      </c>
      <c r="N39" s="24" t="str">
        <f t="shared" si="1"/>
        <v>F</v>
      </c>
      <c r="O39" s="24">
        <f t="shared" si="5"/>
        <v>0.9375</v>
      </c>
      <c r="P39" s="24">
        <f t="shared" si="2"/>
        <v>1.3125</v>
      </c>
      <c r="Q39" s="21">
        <f t="shared" si="6"/>
        <v>0.9375</v>
      </c>
      <c r="R39" s="21">
        <f t="shared" si="6"/>
        <v>0.3125</v>
      </c>
      <c r="S39" t="str">
        <f t="shared" si="4"/>
        <v>F</v>
      </c>
    </row>
    <row r="40" spans="2:19" x14ac:dyDescent="0.25">
      <c r="B40" s="5">
        <f>'Shift Schedule'!B39</f>
        <v>36</v>
      </c>
      <c r="C40" s="5">
        <f>'Shift Schedule'!C39</f>
        <v>1036</v>
      </c>
      <c r="D40" s="5" t="str">
        <f>'Shift Schedule'!D39</f>
        <v>Agent 36</v>
      </c>
      <c r="E40" s="5">
        <f>'Shift Schedule'!F39</f>
        <v>95374</v>
      </c>
      <c r="F40" s="5">
        <f>'Shift Schedule'!G39</f>
        <v>0.77083333333333337</v>
      </c>
      <c r="G40" s="54">
        <v>0.375</v>
      </c>
      <c r="H40" s="9">
        <f>'Shift Schedule'!N39</f>
        <v>0.77083333333333337</v>
      </c>
      <c r="I40" s="9" t="str">
        <f>IF('Shift Schedule'!N39="Moved","=",IF('Shift Schedule'!N39="Leave","=",IF('Shift Schedule'!N39="OFF","=",IF('Shift Schedule'!N39="Resigned","=",IF('Shift Schedule'!N39="Absconded","=",IF('Shift Schedule'!N39="","=","F"))))))</f>
        <v>F</v>
      </c>
      <c r="M40" s="53" t="str">
        <f t="shared" si="0"/>
        <v>Agent 36</v>
      </c>
      <c r="N40" s="24" t="str">
        <f t="shared" si="1"/>
        <v>F</v>
      </c>
      <c r="O40" s="24">
        <f t="shared" si="5"/>
        <v>0.77083333333333337</v>
      </c>
      <c r="P40" s="24">
        <f t="shared" si="2"/>
        <v>1.1458333333333335</v>
      </c>
      <c r="Q40" s="21">
        <f t="shared" si="6"/>
        <v>0.77083333333333337</v>
      </c>
      <c r="R40" s="21">
        <f t="shared" si="6"/>
        <v>0.14583333333333348</v>
      </c>
      <c r="S40" t="str">
        <f t="shared" si="4"/>
        <v>F</v>
      </c>
    </row>
    <row r="41" spans="2:19" x14ac:dyDescent="0.25">
      <c r="B41" s="5">
        <f>'Shift Schedule'!B40</f>
        <v>37</v>
      </c>
      <c r="C41" s="5">
        <f>'Shift Schedule'!C40</f>
        <v>1037</v>
      </c>
      <c r="D41" s="5" t="str">
        <f>'Shift Schedule'!D40</f>
        <v>Agent 37</v>
      </c>
      <c r="E41" s="5">
        <f>'Shift Schedule'!F40</f>
        <v>94467</v>
      </c>
      <c r="F41" s="5">
        <f>'Shift Schedule'!G40</f>
        <v>0.9375</v>
      </c>
      <c r="G41" s="54">
        <v>0.375</v>
      </c>
      <c r="H41" s="9">
        <f>'Shift Schedule'!N40</f>
        <v>0.9375</v>
      </c>
      <c r="I41" s="9" t="str">
        <f>IF('Shift Schedule'!N40="Moved","=",IF('Shift Schedule'!N40="Leave","=",IF('Shift Schedule'!N40="OFF","=",IF('Shift Schedule'!N40="Resigned","=",IF('Shift Schedule'!N40="Absconded","=",IF('Shift Schedule'!N40="","=","F"))))))</f>
        <v>F</v>
      </c>
      <c r="M41" s="53" t="str">
        <f t="shared" si="0"/>
        <v>Agent 37</v>
      </c>
      <c r="N41" s="24" t="str">
        <f t="shared" si="1"/>
        <v>F</v>
      </c>
      <c r="O41" s="24">
        <f t="shared" si="5"/>
        <v>0.9375</v>
      </c>
      <c r="P41" s="24">
        <f t="shared" si="2"/>
        <v>1.3125</v>
      </c>
      <c r="Q41" s="21">
        <f t="shared" si="6"/>
        <v>0.9375</v>
      </c>
      <c r="R41" s="21">
        <f t="shared" si="6"/>
        <v>0.3125</v>
      </c>
      <c r="S41" t="str">
        <f t="shared" si="4"/>
        <v>F</v>
      </c>
    </row>
    <row r="42" spans="2:19" x14ac:dyDescent="0.25">
      <c r="B42" s="5">
        <f>'Shift Schedule'!B41</f>
        <v>38</v>
      </c>
      <c r="C42" s="5">
        <f>'Shift Schedule'!C41</f>
        <v>1038</v>
      </c>
      <c r="D42" s="5" t="str">
        <f>'Shift Schedule'!D41</f>
        <v>Agent 38</v>
      </c>
      <c r="E42" s="5">
        <f>'Shift Schedule'!F41</f>
        <v>93662</v>
      </c>
      <c r="F42" s="5">
        <f>'Shift Schedule'!G41</f>
        <v>0.9375</v>
      </c>
      <c r="G42" s="54">
        <v>0.375</v>
      </c>
      <c r="H42" s="9">
        <f>'Shift Schedule'!N41</f>
        <v>0.9375</v>
      </c>
      <c r="I42" s="9" t="str">
        <f>IF('Shift Schedule'!N41="Moved","=",IF('Shift Schedule'!N41="Leave","=",IF('Shift Schedule'!N41="OFF","=",IF('Shift Schedule'!N41="Resigned","=",IF('Shift Schedule'!N41="Absconded","=",IF('Shift Schedule'!N41="","=","F"))))))</f>
        <v>F</v>
      </c>
      <c r="M42" s="53" t="str">
        <f t="shared" si="0"/>
        <v>Agent 38</v>
      </c>
      <c r="N42" s="24" t="str">
        <f t="shared" si="1"/>
        <v>F</v>
      </c>
      <c r="O42" s="24">
        <f t="shared" si="5"/>
        <v>0.9375</v>
      </c>
      <c r="P42" s="24">
        <f t="shared" si="2"/>
        <v>1.3125</v>
      </c>
      <c r="Q42" s="21">
        <f t="shared" si="6"/>
        <v>0.9375</v>
      </c>
      <c r="R42" s="21">
        <f t="shared" si="6"/>
        <v>0.3125</v>
      </c>
      <c r="S42" t="str">
        <f t="shared" si="4"/>
        <v>F</v>
      </c>
    </row>
    <row r="43" spans="2:19" x14ac:dyDescent="0.25">
      <c r="B43" s="5">
        <f>'Shift Schedule'!B42</f>
        <v>39</v>
      </c>
      <c r="C43" s="5">
        <f>'Shift Schedule'!C42</f>
        <v>1039</v>
      </c>
      <c r="D43" s="5" t="str">
        <f>'Shift Schedule'!D42</f>
        <v>Agent 39</v>
      </c>
      <c r="E43" s="5">
        <f>'Shift Schedule'!F42</f>
        <v>92235</v>
      </c>
      <c r="F43" s="5">
        <f>'Shift Schedule'!G42</f>
        <v>0.9375</v>
      </c>
      <c r="G43" s="54">
        <v>0.375</v>
      </c>
      <c r="H43" s="9">
        <f>'Shift Schedule'!N42</f>
        <v>0.9375</v>
      </c>
      <c r="I43" s="9" t="str">
        <f>IF('Shift Schedule'!N42="Moved","=",IF('Shift Schedule'!N42="Leave","=",IF('Shift Schedule'!N42="OFF","=",IF('Shift Schedule'!N42="Resigned","=",IF('Shift Schedule'!N42="Absconded","=",IF('Shift Schedule'!N42="","=","F"))))))</f>
        <v>F</v>
      </c>
      <c r="M43" s="53" t="str">
        <f t="shared" si="0"/>
        <v>Agent 39</v>
      </c>
      <c r="N43" s="24" t="str">
        <f t="shared" si="1"/>
        <v>F</v>
      </c>
      <c r="O43" s="24">
        <f t="shared" si="5"/>
        <v>0.9375</v>
      </c>
      <c r="P43" s="24">
        <f t="shared" si="2"/>
        <v>1.3125</v>
      </c>
      <c r="Q43" s="21">
        <f t="shared" si="6"/>
        <v>0.9375</v>
      </c>
      <c r="R43" s="21">
        <f t="shared" si="6"/>
        <v>0.3125</v>
      </c>
      <c r="S43" t="str">
        <f t="shared" si="4"/>
        <v>F</v>
      </c>
    </row>
    <row r="44" spans="2:19" x14ac:dyDescent="0.25">
      <c r="B44" s="5">
        <f>'Shift Schedule'!B43</f>
        <v>40</v>
      </c>
      <c r="C44" s="5">
        <f>'Shift Schedule'!C43</f>
        <v>1040</v>
      </c>
      <c r="D44" s="5" t="str">
        <f>'Shift Schedule'!D43</f>
        <v>Agent 40</v>
      </c>
      <c r="E44" s="5">
        <f>'Shift Schedule'!F43</f>
        <v>93528</v>
      </c>
      <c r="F44" s="5">
        <f>'Shift Schedule'!G43</f>
        <v>0.85416666666666663</v>
      </c>
      <c r="G44" s="54">
        <v>0.375</v>
      </c>
      <c r="H44" s="9">
        <f>'Shift Schedule'!N43</f>
        <v>0.85416666666666663</v>
      </c>
      <c r="I44" s="9" t="str">
        <f>IF('Shift Schedule'!N43="Moved","=",IF('Shift Schedule'!N43="Leave","=",IF('Shift Schedule'!N43="OFF","=",IF('Shift Schedule'!N43="Resigned","=",IF('Shift Schedule'!N43="Absconded","=",IF('Shift Schedule'!N43="","=","F"))))))</f>
        <v>F</v>
      </c>
      <c r="M44" s="53" t="str">
        <f t="shared" si="0"/>
        <v>Agent 40</v>
      </c>
      <c r="N44" s="24" t="str">
        <f t="shared" si="1"/>
        <v>F</v>
      </c>
      <c r="O44" s="24">
        <f t="shared" si="5"/>
        <v>0.85416666666666663</v>
      </c>
      <c r="P44" s="24">
        <f t="shared" si="2"/>
        <v>1.2291666666666665</v>
      </c>
      <c r="Q44" s="21">
        <f t="shared" si="6"/>
        <v>0.85416666666666663</v>
      </c>
      <c r="R44" s="21">
        <f t="shared" si="6"/>
        <v>0.22916666666666652</v>
      </c>
      <c r="S44" t="str">
        <f t="shared" si="4"/>
        <v>F</v>
      </c>
    </row>
    <row r="45" spans="2:19" x14ac:dyDescent="0.25">
      <c r="B45" s="5">
        <f>'Shift Schedule'!B44</f>
        <v>41</v>
      </c>
      <c r="C45" s="5">
        <f>'Shift Schedule'!C44</f>
        <v>1041</v>
      </c>
      <c r="D45" s="5" t="str">
        <f>'Shift Schedule'!D44</f>
        <v>Agent 41</v>
      </c>
      <c r="E45" s="5">
        <f>'Shift Schedule'!F44</f>
        <v>92153</v>
      </c>
      <c r="F45" s="5">
        <f>'Shift Schedule'!G44</f>
        <v>0.22916666666666666</v>
      </c>
      <c r="G45" s="54">
        <v>0.375</v>
      </c>
      <c r="H45" s="9">
        <f>'Shift Schedule'!N44</f>
        <v>0.22916666666666666</v>
      </c>
      <c r="I45" s="9" t="str">
        <f>IF('Shift Schedule'!N44="Moved","=",IF('Shift Schedule'!N44="Leave","=",IF('Shift Schedule'!N44="OFF","=",IF('Shift Schedule'!N44="Resigned","=",IF('Shift Schedule'!N44="Absconded","=",IF('Shift Schedule'!N44="","=","F"))))))</f>
        <v>F</v>
      </c>
      <c r="M45" s="53" t="str">
        <f t="shared" si="0"/>
        <v>Agent 41</v>
      </c>
      <c r="N45" s="24" t="str">
        <f t="shared" si="1"/>
        <v>F</v>
      </c>
      <c r="O45" s="24">
        <f t="shared" si="5"/>
        <v>0.22916666666666666</v>
      </c>
      <c r="P45" s="24">
        <f t="shared" si="2"/>
        <v>0.60416666666666663</v>
      </c>
      <c r="Q45" s="21">
        <f t="shared" si="6"/>
        <v>0.22916666666666666</v>
      </c>
      <c r="R45" s="21">
        <f t="shared" si="6"/>
        <v>0.60416666666666663</v>
      </c>
      <c r="S45" t="str">
        <f t="shared" si="4"/>
        <v>F</v>
      </c>
    </row>
    <row r="46" spans="2:19" x14ac:dyDescent="0.25">
      <c r="B46" s="5">
        <f>'Shift Schedule'!B45</f>
        <v>42</v>
      </c>
      <c r="C46" s="5">
        <f>'Shift Schedule'!C45</f>
        <v>1042</v>
      </c>
      <c r="D46" s="5" t="str">
        <f>'Shift Schedule'!D45</f>
        <v>Agent 42</v>
      </c>
      <c r="E46" s="5">
        <f>'Shift Schedule'!F45</f>
        <v>95808</v>
      </c>
      <c r="F46" s="5">
        <f>'Shift Schedule'!G45</f>
        <v>0.52083333333333337</v>
      </c>
      <c r="G46" s="54">
        <v>0.375</v>
      </c>
      <c r="H46" s="9" t="str">
        <f>'Shift Schedule'!N45</f>
        <v>OFF</v>
      </c>
      <c r="I46" s="9" t="str">
        <f>IF('Shift Schedule'!N45="Moved","=",IF('Shift Schedule'!N45="Leave","=",IF('Shift Schedule'!N45="OFF","=",IF('Shift Schedule'!N45="Resigned","=",IF('Shift Schedule'!N45="Absconded","=",IF('Shift Schedule'!N45="","=","F"))))))</f>
        <v>=</v>
      </c>
      <c r="M46" s="53" t="str">
        <f t="shared" ref="M46:M64" si="7">D46</f>
        <v>Agent 42</v>
      </c>
      <c r="N46" s="24" t="str">
        <f t="shared" ref="N46:N64" si="8">I46</f>
        <v>=</v>
      </c>
      <c r="O46" s="24" t="str">
        <f t="shared" ref="O46:O64" si="9">IF(H46="OFF","",IF(H46="Leave","",IF(H46="Moved","",IF(H46="Resigned","",IF(H46="Absconded","",H46)))))</f>
        <v/>
      </c>
      <c r="P46" s="24" t="str">
        <f t="shared" ref="P46:P64" si="10">IF(O46="","",O46+G46)</f>
        <v/>
      </c>
      <c r="Q46" s="21" t="str">
        <f t="shared" ref="Q46:Q64" si="11">IFERROR(MOD(O46,1),"")</f>
        <v/>
      </c>
      <c r="R46" s="21" t="str">
        <f t="shared" ref="R46:R64" si="12">IFERROR(MOD(P46,1),"")</f>
        <v/>
      </c>
      <c r="S46" t="str">
        <f t="shared" ref="S46:S64" si="13">TEXT(N46,"0")</f>
        <v>=</v>
      </c>
    </row>
    <row r="47" spans="2:19" x14ac:dyDescent="0.25">
      <c r="B47" s="5">
        <f>'Shift Schedule'!B46</f>
        <v>43</v>
      </c>
      <c r="C47" s="5">
        <f>'Shift Schedule'!C46</f>
        <v>1043</v>
      </c>
      <c r="D47" s="5" t="str">
        <f>'Shift Schedule'!D46</f>
        <v>Agent 43</v>
      </c>
      <c r="E47" s="5">
        <f>'Shift Schedule'!F46</f>
        <v>94161</v>
      </c>
      <c r="F47" s="5">
        <f>'Shift Schedule'!G46</f>
        <v>0.6875</v>
      </c>
      <c r="G47" s="54">
        <v>0.375</v>
      </c>
      <c r="H47" s="9">
        <f>'Shift Schedule'!N46</f>
        <v>0.6875</v>
      </c>
      <c r="I47" s="9" t="str">
        <f>IF('Shift Schedule'!N46="Moved","=",IF('Shift Schedule'!N46="Leave","=",IF('Shift Schedule'!N46="OFF","=",IF('Shift Schedule'!N46="Resigned","=",IF('Shift Schedule'!N46="Absconded","=",IF('Shift Schedule'!N46="","=","F"))))))</f>
        <v>F</v>
      </c>
      <c r="M47" s="53" t="str">
        <f t="shared" si="7"/>
        <v>Agent 43</v>
      </c>
      <c r="N47" s="24" t="str">
        <f t="shared" si="8"/>
        <v>F</v>
      </c>
      <c r="O47" s="24">
        <f t="shared" si="9"/>
        <v>0.6875</v>
      </c>
      <c r="P47" s="24">
        <f t="shared" si="10"/>
        <v>1.0625</v>
      </c>
      <c r="Q47" s="21">
        <f t="shared" si="11"/>
        <v>0.6875</v>
      </c>
      <c r="R47" s="21">
        <f t="shared" si="12"/>
        <v>6.25E-2</v>
      </c>
      <c r="S47" t="str">
        <f t="shared" si="13"/>
        <v>F</v>
      </c>
    </row>
    <row r="48" spans="2:19" x14ac:dyDescent="0.25">
      <c r="B48" s="5">
        <f>'Shift Schedule'!B47</f>
        <v>44</v>
      </c>
      <c r="C48" s="5">
        <f>'Shift Schedule'!C47</f>
        <v>1044</v>
      </c>
      <c r="D48" s="5" t="str">
        <f>'Shift Schedule'!D47</f>
        <v>Agent 44</v>
      </c>
      <c r="E48" s="5">
        <f>'Shift Schedule'!F47</f>
        <v>91992</v>
      </c>
      <c r="F48" s="5">
        <f>'Shift Schedule'!G47</f>
        <v>0.77083333333333337</v>
      </c>
      <c r="G48" s="54">
        <v>0.375</v>
      </c>
      <c r="H48" s="9" t="str">
        <f>'Shift Schedule'!N47</f>
        <v>OFF</v>
      </c>
      <c r="I48" s="9" t="str">
        <f>IF('Shift Schedule'!N47="Moved","=",IF('Shift Schedule'!N47="Leave","=",IF('Shift Schedule'!N47="OFF","=",IF('Shift Schedule'!N47="Resigned","=",IF('Shift Schedule'!N47="Absconded","=",IF('Shift Schedule'!N47="","=","F"))))))</f>
        <v>=</v>
      </c>
      <c r="M48" s="53" t="str">
        <f t="shared" si="7"/>
        <v>Agent 44</v>
      </c>
      <c r="N48" s="24" t="str">
        <f t="shared" si="8"/>
        <v>=</v>
      </c>
      <c r="O48" s="24" t="str">
        <f t="shared" si="9"/>
        <v/>
      </c>
      <c r="P48" s="24" t="str">
        <f t="shared" si="10"/>
        <v/>
      </c>
      <c r="Q48" s="21" t="str">
        <f t="shared" si="11"/>
        <v/>
      </c>
      <c r="R48" s="21" t="str">
        <f t="shared" si="12"/>
        <v/>
      </c>
      <c r="S48" t="str">
        <f t="shared" si="13"/>
        <v>=</v>
      </c>
    </row>
    <row r="49" spans="2:19" x14ac:dyDescent="0.25">
      <c r="B49" s="5">
        <f>'Shift Schedule'!B48</f>
        <v>45</v>
      </c>
      <c r="C49" s="5">
        <f>'Shift Schedule'!C48</f>
        <v>1045</v>
      </c>
      <c r="D49" s="5" t="str">
        <f>'Shift Schedule'!D48</f>
        <v>Agent 45</v>
      </c>
      <c r="E49" s="5">
        <f>'Shift Schedule'!F48</f>
        <v>96030</v>
      </c>
      <c r="F49" s="5">
        <f>'Shift Schedule'!G48</f>
        <v>0.60416666666666663</v>
      </c>
      <c r="G49" s="54">
        <v>0.375</v>
      </c>
      <c r="H49" s="9">
        <f>'Shift Schedule'!N48</f>
        <v>0.60416666666666663</v>
      </c>
      <c r="I49" s="9" t="str">
        <f>IF('Shift Schedule'!N48="Moved","=",IF('Shift Schedule'!N48="Leave","=",IF('Shift Schedule'!N48="OFF","=",IF('Shift Schedule'!N48="Resigned","=",IF('Shift Schedule'!N48="Absconded","=",IF('Shift Schedule'!N48="","=","F"))))))</f>
        <v>F</v>
      </c>
      <c r="M49" s="53" t="str">
        <f t="shared" si="7"/>
        <v>Agent 45</v>
      </c>
      <c r="N49" s="24" t="str">
        <f t="shared" si="8"/>
        <v>F</v>
      </c>
      <c r="O49" s="24">
        <f t="shared" si="9"/>
        <v>0.60416666666666663</v>
      </c>
      <c r="P49" s="24">
        <f t="shared" si="10"/>
        <v>0.97916666666666663</v>
      </c>
      <c r="Q49" s="21">
        <f t="shared" si="11"/>
        <v>0.60416666666666663</v>
      </c>
      <c r="R49" s="21">
        <f t="shared" si="12"/>
        <v>0.97916666666666663</v>
      </c>
      <c r="S49" t="str">
        <f t="shared" si="13"/>
        <v>F</v>
      </c>
    </row>
    <row r="50" spans="2:19" x14ac:dyDescent="0.25">
      <c r="B50" s="5">
        <f>'Shift Schedule'!B49</f>
        <v>46</v>
      </c>
      <c r="C50" s="5">
        <f>'Shift Schedule'!C49</f>
        <v>1046</v>
      </c>
      <c r="D50" s="5" t="str">
        <f>'Shift Schedule'!D49</f>
        <v>Agent 46</v>
      </c>
      <c r="E50" s="5">
        <f>'Shift Schedule'!F49</f>
        <v>92936</v>
      </c>
      <c r="F50" s="5">
        <f>'Shift Schedule'!G49</f>
        <v>0.77083333333333337</v>
      </c>
      <c r="G50" s="54">
        <v>0.375</v>
      </c>
      <c r="H50" s="9">
        <f>'Shift Schedule'!N49</f>
        <v>0.77083333333333337</v>
      </c>
      <c r="I50" s="9" t="str">
        <f>IF('Shift Schedule'!N49="Moved","=",IF('Shift Schedule'!N49="Leave","=",IF('Shift Schedule'!N49="OFF","=",IF('Shift Schedule'!N49="Resigned","=",IF('Shift Schedule'!N49="Absconded","=",IF('Shift Schedule'!N49="","=","F"))))))</f>
        <v>F</v>
      </c>
      <c r="M50" s="53" t="str">
        <f t="shared" si="7"/>
        <v>Agent 46</v>
      </c>
      <c r="N50" s="24" t="str">
        <f t="shared" si="8"/>
        <v>F</v>
      </c>
      <c r="O50" s="24">
        <f t="shared" si="9"/>
        <v>0.77083333333333337</v>
      </c>
      <c r="P50" s="24">
        <f t="shared" si="10"/>
        <v>1.1458333333333335</v>
      </c>
      <c r="Q50" s="21">
        <f t="shared" si="11"/>
        <v>0.77083333333333337</v>
      </c>
      <c r="R50" s="21">
        <f t="shared" si="12"/>
        <v>0.14583333333333348</v>
      </c>
      <c r="S50" t="str">
        <f t="shared" si="13"/>
        <v>F</v>
      </c>
    </row>
    <row r="51" spans="2:19" x14ac:dyDescent="0.25">
      <c r="B51" s="5">
        <f>'Shift Schedule'!B50</f>
        <v>47</v>
      </c>
      <c r="C51" s="5">
        <f>'Shift Schedule'!C50</f>
        <v>1047</v>
      </c>
      <c r="D51" s="5" t="str">
        <f>'Shift Schedule'!D50</f>
        <v>Agent 47</v>
      </c>
      <c r="E51" s="5">
        <f>'Shift Schedule'!F50</f>
        <v>96319</v>
      </c>
      <c r="F51" s="5">
        <f>'Shift Schedule'!G50</f>
        <v>0.8125</v>
      </c>
      <c r="G51" s="54">
        <v>0.375</v>
      </c>
      <c r="H51" s="9">
        <f>'Shift Schedule'!N50</f>
        <v>0.8125</v>
      </c>
      <c r="I51" s="9" t="str">
        <f>IF('Shift Schedule'!N50="Moved","=",IF('Shift Schedule'!N50="Leave","=",IF('Shift Schedule'!N50="OFF","=",IF('Shift Schedule'!N50="Resigned","=",IF('Shift Schedule'!N50="Absconded","=",IF('Shift Schedule'!N50="","=","F"))))))</f>
        <v>F</v>
      </c>
      <c r="M51" s="53" t="str">
        <f t="shared" si="7"/>
        <v>Agent 47</v>
      </c>
      <c r="N51" s="24" t="str">
        <f t="shared" si="8"/>
        <v>F</v>
      </c>
      <c r="O51" s="24">
        <f t="shared" si="9"/>
        <v>0.8125</v>
      </c>
      <c r="P51" s="24">
        <f t="shared" si="10"/>
        <v>1.1875</v>
      </c>
      <c r="Q51" s="21">
        <f t="shared" si="11"/>
        <v>0.8125</v>
      </c>
      <c r="R51" s="21">
        <f t="shared" si="12"/>
        <v>0.1875</v>
      </c>
      <c r="S51" t="str">
        <f t="shared" si="13"/>
        <v>F</v>
      </c>
    </row>
    <row r="52" spans="2:19" x14ac:dyDescent="0.25">
      <c r="B52" s="5">
        <f>'Shift Schedule'!B51</f>
        <v>48</v>
      </c>
      <c r="C52" s="5">
        <f>'Shift Schedule'!C51</f>
        <v>1048</v>
      </c>
      <c r="D52" s="5" t="str">
        <f>'Shift Schedule'!D51</f>
        <v>Agent 48</v>
      </c>
      <c r="E52" s="5">
        <f>'Shift Schedule'!F51</f>
        <v>93492</v>
      </c>
      <c r="F52" s="5">
        <f>'Shift Schedule'!G51</f>
        <v>0.77083333333333337</v>
      </c>
      <c r="G52" s="54">
        <v>0.375</v>
      </c>
      <c r="H52" s="9">
        <f>'Shift Schedule'!N51</f>
        <v>0.77083333333333337</v>
      </c>
      <c r="I52" s="9" t="str">
        <f>IF('Shift Schedule'!N51="Moved","=",IF('Shift Schedule'!N51="Leave","=",IF('Shift Schedule'!N51="OFF","=",IF('Shift Schedule'!N51="Resigned","=",IF('Shift Schedule'!N51="Absconded","=",IF('Shift Schedule'!N51="","=","F"))))))</f>
        <v>F</v>
      </c>
      <c r="M52" s="53" t="str">
        <f t="shared" si="7"/>
        <v>Agent 48</v>
      </c>
      <c r="N52" s="24" t="str">
        <f t="shared" si="8"/>
        <v>F</v>
      </c>
      <c r="O52" s="24">
        <f t="shared" si="9"/>
        <v>0.77083333333333337</v>
      </c>
      <c r="P52" s="24">
        <f t="shared" si="10"/>
        <v>1.1458333333333335</v>
      </c>
      <c r="Q52" s="21">
        <f t="shared" si="11"/>
        <v>0.77083333333333337</v>
      </c>
      <c r="R52" s="21">
        <f t="shared" si="12"/>
        <v>0.14583333333333348</v>
      </c>
      <c r="S52" t="str">
        <f t="shared" si="13"/>
        <v>F</v>
      </c>
    </row>
    <row r="53" spans="2:19" x14ac:dyDescent="0.25">
      <c r="B53" s="5">
        <f>'Shift Schedule'!B52</f>
        <v>49</v>
      </c>
      <c r="C53" s="5">
        <f>'Shift Schedule'!C52</f>
        <v>1049</v>
      </c>
      <c r="D53" s="5" t="str">
        <f>'Shift Schedule'!D52</f>
        <v>Agent 49</v>
      </c>
      <c r="E53" s="5">
        <f>'Shift Schedule'!F52</f>
        <v>92545</v>
      </c>
      <c r="F53" s="5">
        <f>'Shift Schedule'!G52</f>
        <v>0.97916666666666663</v>
      </c>
      <c r="G53" s="54">
        <v>0.375</v>
      </c>
      <c r="H53" s="9">
        <f>'Shift Schedule'!N52</f>
        <v>0.97916666666666663</v>
      </c>
      <c r="I53" s="9" t="str">
        <f>IF('Shift Schedule'!N52="Moved","=",IF('Shift Schedule'!N52="Leave","=",IF('Shift Schedule'!N52="OFF","=",IF('Shift Schedule'!N52="Resigned","=",IF('Shift Schedule'!N52="Absconded","=",IF('Shift Schedule'!N52="","=","F"))))))</f>
        <v>F</v>
      </c>
      <c r="M53" s="53" t="str">
        <f t="shared" si="7"/>
        <v>Agent 49</v>
      </c>
      <c r="N53" s="24" t="str">
        <f t="shared" si="8"/>
        <v>F</v>
      </c>
      <c r="O53" s="24">
        <f t="shared" si="9"/>
        <v>0.97916666666666663</v>
      </c>
      <c r="P53" s="24">
        <f t="shared" si="10"/>
        <v>1.3541666666666665</v>
      </c>
      <c r="Q53" s="21">
        <f t="shared" si="11"/>
        <v>0.97916666666666663</v>
      </c>
      <c r="R53" s="21">
        <f t="shared" si="12"/>
        <v>0.35416666666666652</v>
      </c>
      <c r="S53" t="str">
        <f t="shared" si="13"/>
        <v>F</v>
      </c>
    </row>
    <row r="54" spans="2:19" x14ac:dyDescent="0.25">
      <c r="B54" s="5">
        <f>'Shift Schedule'!B53</f>
        <v>50</v>
      </c>
      <c r="C54" s="5">
        <f>'Shift Schedule'!C53</f>
        <v>1050</v>
      </c>
      <c r="D54" s="5" t="str">
        <f>'Shift Schedule'!D53</f>
        <v>Agent 50</v>
      </c>
      <c r="E54" s="5">
        <f>'Shift Schedule'!F53</f>
        <v>93958</v>
      </c>
      <c r="F54" s="5">
        <f>'Shift Schedule'!G53</f>
        <v>0.60416666666666663</v>
      </c>
      <c r="G54" s="54">
        <v>0.375</v>
      </c>
      <c r="H54" s="9">
        <f>'Shift Schedule'!N53</f>
        <v>0.60416666666666663</v>
      </c>
      <c r="I54" s="9" t="str">
        <f>IF('Shift Schedule'!N53="Moved","=",IF('Shift Schedule'!N53="Leave","=",IF('Shift Schedule'!N53="OFF","=",IF('Shift Schedule'!N53="Resigned","=",IF('Shift Schedule'!N53="Absconded","=",IF('Shift Schedule'!N53="","=","F"))))))</f>
        <v>F</v>
      </c>
      <c r="M54" s="53" t="str">
        <f t="shared" si="7"/>
        <v>Agent 50</v>
      </c>
      <c r="N54" s="24" t="str">
        <f t="shared" si="8"/>
        <v>F</v>
      </c>
      <c r="O54" s="24">
        <f t="shared" si="9"/>
        <v>0.60416666666666663</v>
      </c>
      <c r="P54" s="24">
        <f t="shared" si="10"/>
        <v>0.97916666666666663</v>
      </c>
      <c r="Q54" s="21">
        <f t="shared" si="11"/>
        <v>0.60416666666666663</v>
      </c>
      <c r="R54" s="21">
        <f t="shared" si="12"/>
        <v>0.97916666666666663</v>
      </c>
      <c r="S54" t="str">
        <f t="shared" si="13"/>
        <v>F</v>
      </c>
    </row>
    <row r="55" spans="2:19" x14ac:dyDescent="0.25">
      <c r="B55" s="5">
        <f>'Shift Schedule'!B54</f>
        <v>51</v>
      </c>
      <c r="C55" s="5">
        <f>'Shift Schedule'!C54</f>
        <v>1051</v>
      </c>
      <c r="D55" s="5" t="str">
        <f>'Shift Schedule'!D54</f>
        <v>Agent 51</v>
      </c>
      <c r="E55" s="5">
        <f>'Shift Schedule'!F54</f>
        <v>93016</v>
      </c>
      <c r="F55" s="5">
        <f>'Shift Schedule'!G54</f>
        <v>0.97916666666666663</v>
      </c>
      <c r="G55" s="54">
        <v>0.375</v>
      </c>
      <c r="H55" s="9">
        <f>'Shift Schedule'!N54</f>
        <v>0.97916666666666663</v>
      </c>
      <c r="I55" s="9" t="str">
        <f>IF('Shift Schedule'!N54="Moved","=",IF('Shift Schedule'!N54="Leave","=",IF('Shift Schedule'!N54="OFF","=",IF('Shift Schedule'!N54="Resigned","=",IF('Shift Schedule'!N54="Absconded","=",IF('Shift Schedule'!N54="","=","F"))))))</f>
        <v>F</v>
      </c>
      <c r="M55" s="53" t="str">
        <f t="shared" si="7"/>
        <v>Agent 51</v>
      </c>
      <c r="N55" s="24" t="str">
        <f t="shared" si="8"/>
        <v>F</v>
      </c>
      <c r="O55" s="24">
        <f t="shared" si="9"/>
        <v>0.97916666666666663</v>
      </c>
      <c r="P55" s="24">
        <f t="shared" si="10"/>
        <v>1.3541666666666665</v>
      </c>
      <c r="Q55" s="21">
        <f t="shared" si="11"/>
        <v>0.97916666666666663</v>
      </c>
      <c r="R55" s="21">
        <f t="shared" si="12"/>
        <v>0.35416666666666652</v>
      </c>
      <c r="S55" t="str">
        <f t="shared" si="13"/>
        <v>F</v>
      </c>
    </row>
    <row r="56" spans="2:19" x14ac:dyDescent="0.25">
      <c r="B56" s="5">
        <f>'Shift Schedule'!B55</f>
        <v>52</v>
      </c>
      <c r="C56" s="5">
        <f>'Shift Schedule'!C55</f>
        <v>1052</v>
      </c>
      <c r="D56" s="5" t="str">
        <f>'Shift Schedule'!D55</f>
        <v>Agent 52</v>
      </c>
      <c r="E56" s="5">
        <f>'Shift Schedule'!F55</f>
        <v>91780</v>
      </c>
      <c r="F56" s="5">
        <f>'Shift Schedule'!G55</f>
        <v>0.22916666666666666</v>
      </c>
      <c r="G56" s="54">
        <v>0.375</v>
      </c>
      <c r="H56" s="9" t="str">
        <f>'Shift Schedule'!N55</f>
        <v>OFF</v>
      </c>
      <c r="I56" s="9" t="str">
        <f>IF('Shift Schedule'!N55="Moved","=",IF('Shift Schedule'!N55="Leave","=",IF('Shift Schedule'!N55="OFF","=",IF('Shift Schedule'!N55="Resigned","=",IF('Shift Schedule'!N55="Absconded","=",IF('Shift Schedule'!N55="","=","F"))))))</f>
        <v>=</v>
      </c>
      <c r="M56" s="53" t="str">
        <f t="shared" si="7"/>
        <v>Agent 52</v>
      </c>
      <c r="N56" s="24" t="str">
        <f t="shared" si="8"/>
        <v>=</v>
      </c>
      <c r="O56" s="24" t="str">
        <f t="shared" si="9"/>
        <v/>
      </c>
      <c r="P56" s="24" t="str">
        <f t="shared" si="10"/>
        <v/>
      </c>
      <c r="Q56" s="21" t="str">
        <f t="shared" si="11"/>
        <v/>
      </c>
      <c r="R56" s="21" t="str">
        <f t="shared" si="12"/>
        <v/>
      </c>
      <c r="S56" t="str">
        <f t="shared" si="13"/>
        <v>=</v>
      </c>
    </row>
    <row r="57" spans="2:19" x14ac:dyDescent="0.25">
      <c r="B57" s="5">
        <f>'Shift Schedule'!B56</f>
        <v>53</v>
      </c>
      <c r="C57" s="5">
        <f>'Shift Schedule'!C56</f>
        <v>1053</v>
      </c>
      <c r="D57" s="5" t="str">
        <f>'Shift Schedule'!D56</f>
        <v>Agent 53</v>
      </c>
      <c r="E57" s="5">
        <f>'Shift Schedule'!F56</f>
        <v>95364</v>
      </c>
      <c r="F57" s="5">
        <f>'Shift Schedule'!G56</f>
        <v>0.52083333333333337</v>
      </c>
      <c r="G57" s="54">
        <v>0.375</v>
      </c>
      <c r="H57" s="9">
        <f>'Shift Schedule'!N56</f>
        <v>0.52083333333333337</v>
      </c>
      <c r="I57" s="9" t="str">
        <f>IF('Shift Schedule'!N56="Moved","=",IF('Shift Schedule'!N56="Leave","=",IF('Shift Schedule'!N56="OFF","=",IF('Shift Schedule'!N56="Resigned","=",IF('Shift Schedule'!N56="Absconded","=",IF('Shift Schedule'!N56="","=","F"))))))</f>
        <v>F</v>
      </c>
      <c r="M57" s="53" t="str">
        <f t="shared" si="7"/>
        <v>Agent 53</v>
      </c>
      <c r="N57" s="24" t="str">
        <f t="shared" si="8"/>
        <v>F</v>
      </c>
      <c r="O57" s="24">
        <f t="shared" si="9"/>
        <v>0.52083333333333337</v>
      </c>
      <c r="P57" s="24">
        <f t="shared" si="10"/>
        <v>0.89583333333333337</v>
      </c>
      <c r="Q57" s="21">
        <f t="shared" si="11"/>
        <v>0.52083333333333337</v>
      </c>
      <c r="R57" s="21">
        <f t="shared" si="12"/>
        <v>0.89583333333333337</v>
      </c>
      <c r="S57" t="str">
        <f t="shared" si="13"/>
        <v>F</v>
      </c>
    </row>
    <row r="58" spans="2:19" x14ac:dyDescent="0.25">
      <c r="B58" s="5">
        <f>'Shift Schedule'!B57</f>
        <v>54</v>
      </c>
      <c r="C58" s="5">
        <f>'Shift Schedule'!C57</f>
        <v>1054</v>
      </c>
      <c r="D58" s="5" t="str">
        <f>'Shift Schedule'!D57</f>
        <v>Agent 54</v>
      </c>
      <c r="E58" s="5">
        <f>'Shift Schedule'!F57</f>
        <v>96684</v>
      </c>
      <c r="F58" s="5">
        <f>'Shift Schedule'!G57</f>
        <v>0.22916666666666666</v>
      </c>
      <c r="G58" s="54">
        <v>0.375</v>
      </c>
      <c r="H58" s="9">
        <f>'Shift Schedule'!N57</f>
        <v>0.22916666666666666</v>
      </c>
      <c r="I58" s="9" t="str">
        <f>IF('Shift Schedule'!N57="Moved","=",IF('Shift Schedule'!N57="Leave","=",IF('Shift Schedule'!N57="OFF","=",IF('Shift Schedule'!N57="Resigned","=",IF('Shift Schedule'!N57="Absconded","=",IF('Shift Schedule'!N57="","=","F"))))))</f>
        <v>F</v>
      </c>
      <c r="M58" s="53" t="str">
        <f t="shared" si="7"/>
        <v>Agent 54</v>
      </c>
      <c r="N58" s="24" t="str">
        <f t="shared" si="8"/>
        <v>F</v>
      </c>
      <c r="O58" s="24">
        <f t="shared" si="9"/>
        <v>0.22916666666666666</v>
      </c>
      <c r="P58" s="24">
        <f t="shared" si="10"/>
        <v>0.60416666666666663</v>
      </c>
      <c r="Q58" s="21">
        <f t="shared" si="11"/>
        <v>0.22916666666666666</v>
      </c>
      <c r="R58" s="21">
        <f t="shared" si="12"/>
        <v>0.60416666666666663</v>
      </c>
      <c r="S58" t="str">
        <f t="shared" si="13"/>
        <v>F</v>
      </c>
    </row>
    <row r="59" spans="2:19" x14ac:dyDescent="0.25">
      <c r="B59" s="5">
        <f>'Shift Schedule'!B58</f>
        <v>55</v>
      </c>
      <c r="C59" s="5">
        <f>'Shift Schedule'!C58</f>
        <v>1055</v>
      </c>
      <c r="D59" s="5" t="str">
        <f>'Shift Schedule'!D58</f>
        <v>Agent 55</v>
      </c>
      <c r="E59" s="5">
        <f>'Shift Schedule'!F58</f>
        <v>96711</v>
      </c>
      <c r="F59" s="5">
        <f>'Shift Schedule'!G58</f>
        <v>0.77083333333333337</v>
      </c>
      <c r="G59" s="54">
        <v>0.375</v>
      </c>
      <c r="H59" s="9">
        <f>'Shift Schedule'!N58</f>
        <v>0.77083333333333337</v>
      </c>
      <c r="I59" s="9" t="str">
        <f>IF('Shift Schedule'!N58="Moved","=",IF('Shift Schedule'!N58="Leave","=",IF('Shift Schedule'!N58="OFF","=",IF('Shift Schedule'!N58="Resigned","=",IF('Shift Schedule'!N58="Absconded","=",IF('Shift Schedule'!N58="","=","F"))))))</f>
        <v>F</v>
      </c>
      <c r="M59" s="53" t="str">
        <f t="shared" si="7"/>
        <v>Agent 55</v>
      </c>
      <c r="N59" s="24" t="str">
        <f t="shared" si="8"/>
        <v>F</v>
      </c>
      <c r="O59" s="24">
        <f t="shared" si="9"/>
        <v>0.77083333333333337</v>
      </c>
      <c r="P59" s="24">
        <f t="shared" si="10"/>
        <v>1.1458333333333335</v>
      </c>
      <c r="Q59" s="21">
        <f t="shared" si="11"/>
        <v>0.77083333333333337</v>
      </c>
      <c r="R59" s="21">
        <f t="shared" si="12"/>
        <v>0.14583333333333348</v>
      </c>
      <c r="S59" t="str">
        <f t="shared" si="13"/>
        <v>F</v>
      </c>
    </row>
    <row r="60" spans="2:19" x14ac:dyDescent="0.25">
      <c r="B60" s="5" t="e">
        <f>'Shift Schedule'!#REF!</f>
        <v>#REF!</v>
      </c>
      <c r="C60" s="5" t="e">
        <f>'Shift Schedule'!#REF!</f>
        <v>#REF!</v>
      </c>
      <c r="D60" s="5" t="e">
        <f>'Shift Schedule'!#REF!</f>
        <v>#REF!</v>
      </c>
      <c r="E60" s="5" t="e">
        <f>'Shift Schedule'!#REF!</f>
        <v>#REF!</v>
      </c>
      <c r="F60" s="5" t="e">
        <f>'Shift Schedule'!#REF!</f>
        <v>#REF!</v>
      </c>
      <c r="G60" s="54">
        <v>0.375</v>
      </c>
      <c r="H60" s="9" t="e">
        <f>'Shift Schedule'!#REF!</f>
        <v>#REF!</v>
      </c>
      <c r="I60" s="9" t="e">
        <f>IF('Shift Schedule'!#REF!="Moved","=",IF('Shift Schedule'!#REF!="Leave","=",IF('Shift Schedule'!#REF!="OFF","=",IF('Shift Schedule'!#REF!="Resigned","=",IF('Shift Schedule'!#REF!="Absconded","=",IF('Shift Schedule'!#REF!="","=","F"))))))</f>
        <v>#REF!</v>
      </c>
      <c r="M60" s="53" t="e">
        <f t="shared" si="7"/>
        <v>#REF!</v>
      </c>
      <c r="N60" s="24" t="e">
        <f t="shared" si="8"/>
        <v>#REF!</v>
      </c>
      <c r="O60" s="24" t="e">
        <f t="shared" si="9"/>
        <v>#REF!</v>
      </c>
      <c r="P60" s="24" t="e">
        <f t="shared" si="10"/>
        <v>#REF!</v>
      </c>
      <c r="Q60" s="21" t="str">
        <f t="shared" si="11"/>
        <v/>
      </c>
      <c r="R60" s="21" t="str">
        <f t="shared" si="12"/>
        <v/>
      </c>
      <c r="S60" t="e">
        <f t="shared" si="13"/>
        <v>#REF!</v>
      </c>
    </row>
    <row r="61" spans="2:19" x14ac:dyDescent="0.25">
      <c r="B61" s="5" t="e">
        <f>'Shift Schedule'!#REF!</f>
        <v>#REF!</v>
      </c>
      <c r="C61" s="5" t="e">
        <f>'Shift Schedule'!#REF!</f>
        <v>#REF!</v>
      </c>
      <c r="D61" s="5" t="e">
        <f>'Shift Schedule'!#REF!</f>
        <v>#REF!</v>
      </c>
      <c r="E61" s="5" t="e">
        <f>'Shift Schedule'!#REF!</f>
        <v>#REF!</v>
      </c>
      <c r="F61" s="5" t="e">
        <f>'Shift Schedule'!#REF!</f>
        <v>#REF!</v>
      </c>
      <c r="G61" s="54">
        <v>0.375</v>
      </c>
      <c r="H61" s="9" t="e">
        <f>'Shift Schedule'!#REF!</f>
        <v>#REF!</v>
      </c>
      <c r="I61" s="9" t="e">
        <f>IF('Shift Schedule'!#REF!="Moved","=",IF('Shift Schedule'!#REF!="Leave","=",IF('Shift Schedule'!#REF!="OFF","=",IF('Shift Schedule'!#REF!="Resigned","=",IF('Shift Schedule'!#REF!="Absconded","=",IF('Shift Schedule'!#REF!="","=","F"))))))</f>
        <v>#REF!</v>
      </c>
      <c r="M61" s="53" t="e">
        <f t="shared" si="7"/>
        <v>#REF!</v>
      </c>
      <c r="N61" s="24" t="e">
        <f t="shared" si="8"/>
        <v>#REF!</v>
      </c>
      <c r="O61" s="24" t="e">
        <f t="shared" si="9"/>
        <v>#REF!</v>
      </c>
      <c r="P61" s="24" t="e">
        <f t="shared" si="10"/>
        <v>#REF!</v>
      </c>
      <c r="Q61" s="21" t="str">
        <f t="shared" si="11"/>
        <v/>
      </c>
      <c r="R61" s="21" t="str">
        <f t="shared" si="12"/>
        <v/>
      </c>
      <c r="S61" t="e">
        <f t="shared" si="13"/>
        <v>#REF!</v>
      </c>
    </row>
    <row r="62" spans="2:19" x14ac:dyDescent="0.25">
      <c r="B62" s="5" t="e">
        <f>'Shift Schedule'!#REF!</f>
        <v>#REF!</v>
      </c>
      <c r="C62" s="5" t="e">
        <f>'Shift Schedule'!#REF!</f>
        <v>#REF!</v>
      </c>
      <c r="D62" s="5" t="e">
        <f>'Shift Schedule'!#REF!</f>
        <v>#REF!</v>
      </c>
      <c r="E62" s="5" t="e">
        <f>'Shift Schedule'!#REF!</f>
        <v>#REF!</v>
      </c>
      <c r="F62" s="5" t="e">
        <f>'Shift Schedule'!#REF!</f>
        <v>#REF!</v>
      </c>
      <c r="G62" s="54">
        <v>0.375</v>
      </c>
      <c r="H62" s="9" t="e">
        <f>'Shift Schedule'!#REF!</f>
        <v>#REF!</v>
      </c>
      <c r="I62" s="9" t="e">
        <f>IF('Shift Schedule'!#REF!="Moved","=",IF('Shift Schedule'!#REF!="Leave","=",IF('Shift Schedule'!#REF!="OFF","=",IF('Shift Schedule'!#REF!="Resigned","=",IF('Shift Schedule'!#REF!="Absconded","=",IF('Shift Schedule'!#REF!="","=","F"))))))</f>
        <v>#REF!</v>
      </c>
      <c r="M62" s="53" t="e">
        <f t="shared" si="7"/>
        <v>#REF!</v>
      </c>
      <c r="N62" s="24" t="e">
        <f t="shared" si="8"/>
        <v>#REF!</v>
      </c>
      <c r="O62" s="24" t="e">
        <f t="shared" si="9"/>
        <v>#REF!</v>
      </c>
      <c r="P62" s="24" t="e">
        <f t="shared" si="10"/>
        <v>#REF!</v>
      </c>
      <c r="Q62" s="21" t="str">
        <f t="shared" si="11"/>
        <v/>
      </c>
      <c r="R62" s="21" t="str">
        <f t="shared" si="12"/>
        <v/>
      </c>
      <c r="S62" t="e">
        <f t="shared" si="13"/>
        <v>#REF!</v>
      </c>
    </row>
    <row r="63" spans="2:19" x14ac:dyDescent="0.25">
      <c r="B63" s="5" t="e">
        <f>'Shift Schedule'!#REF!</f>
        <v>#REF!</v>
      </c>
      <c r="C63" s="5" t="e">
        <f>'Shift Schedule'!#REF!</f>
        <v>#REF!</v>
      </c>
      <c r="D63" s="5" t="e">
        <f>'Shift Schedule'!#REF!</f>
        <v>#REF!</v>
      </c>
      <c r="E63" s="5" t="e">
        <f>'Shift Schedule'!#REF!</f>
        <v>#REF!</v>
      </c>
      <c r="F63" s="5" t="e">
        <f>'Shift Schedule'!#REF!</f>
        <v>#REF!</v>
      </c>
      <c r="G63" s="54">
        <v>0.375</v>
      </c>
      <c r="H63" s="9" t="e">
        <f>'Shift Schedule'!#REF!</f>
        <v>#REF!</v>
      </c>
      <c r="I63" s="9" t="e">
        <f>IF('Shift Schedule'!#REF!="Moved","=",IF('Shift Schedule'!#REF!="Leave","=",IF('Shift Schedule'!#REF!="OFF","=",IF('Shift Schedule'!#REF!="Resigned","=",IF('Shift Schedule'!#REF!="Absconded","=",IF('Shift Schedule'!#REF!="","=","F"))))))</f>
        <v>#REF!</v>
      </c>
      <c r="M63" s="53" t="e">
        <f t="shared" si="7"/>
        <v>#REF!</v>
      </c>
      <c r="N63" s="24" t="e">
        <f t="shared" si="8"/>
        <v>#REF!</v>
      </c>
      <c r="O63" s="24" t="e">
        <f t="shared" si="9"/>
        <v>#REF!</v>
      </c>
      <c r="P63" s="24" t="e">
        <f t="shared" si="10"/>
        <v>#REF!</v>
      </c>
      <c r="Q63" s="21" t="str">
        <f t="shared" si="11"/>
        <v/>
      </c>
      <c r="R63" s="21" t="str">
        <f t="shared" si="12"/>
        <v/>
      </c>
      <c r="S63" t="e">
        <f t="shared" si="13"/>
        <v>#REF!</v>
      </c>
    </row>
    <row r="64" spans="2:19" x14ac:dyDescent="0.25">
      <c r="B64" s="5" t="e">
        <f>'Shift Schedule'!#REF!</f>
        <v>#REF!</v>
      </c>
      <c r="C64" s="5" t="e">
        <f>'Shift Schedule'!#REF!</f>
        <v>#REF!</v>
      </c>
      <c r="D64" s="5" t="e">
        <f>'Shift Schedule'!#REF!</f>
        <v>#REF!</v>
      </c>
      <c r="E64" s="5" t="e">
        <f>'Shift Schedule'!#REF!</f>
        <v>#REF!</v>
      </c>
      <c r="F64" s="5" t="e">
        <f>'Shift Schedule'!#REF!</f>
        <v>#REF!</v>
      </c>
      <c r="G64" s="54">
        <v>0.375</v>
      </c>
      <c r="H64" s="9" t="e">
        <f>'Shift Schedule'!#REF!</f>
        <v>#REF!</v>
      </c>
      <c r="I64" s="9" t="e">
        <f>IF('Shift Schedule'!#REF!="Moved","=",IF('Shift Schedule'!#REF!="Leave","=",IF('Shift Schedule'!#REF!="OFF","=",IF('Shift Schedule'!#REF!="Resigned","=",IF('Shift Schedule'!#REF!="Absconded","=",IF('Shift Schedule'!#REF!="","=","F"))))))</f>
        <v>#REF!</v>
      </c>
      <c r="M64" s="53" t="e">
        <f t="shared" si="7"/>
        <v>#REF!</v>
      </c>
      <c r="N64" s="24" t="e">
        <f t="shared" si="8"/>
        <v>#REF!</v>
      </c>
      <c r="O64" s="24" t="e">
        <f t="shared" si="9"/>
        <v>#REF!</v>
      </c>
      <c r="P64" s="24" t="e">
        <f t="shared" si="10"/>
        <v>#REF!</v>
      </c>
      <c r="Q64" s="21" t="str">
        <f t="shared" si="11"/>
        <v/>
      </c>
      <c r="R64" s="21" t="str">
        <f t="shared" si="12"/>
        <v/>
      </c>
      <c r="S64" t="e">
        <f t="shared" si="13"/>
        <v>#REF!</v>
      </c>
    </row>
  </sheetData>
  <mergeCells count="1">
    <mergeCell ref="Q3:S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J32"/>
  <sheetViews>
    <sheetView showGridLines="0" workbookViewId="0">
      <selection activeCell="C2" sqref="C2:J2"/>
    </sheetView>
  </sheetViews>
  <sheetFormatPr defaultRowHeight="15" outlineLevelRow="1" x14ac:dyDescent="0.25"/>
  <cols>
    <col min="3" max="3" width="20.42578125" bestFit="1" customWidth="1"/>
    <col min="4" max="4" width="7.140625" bestFit="1" customWidth="1"/>
    <col min="5" max="5" width="7" bestFit="1" customWidth="1"/>
    <col min="6" max="6" width="7.140625" bestFit="1" customWidth="1"/>
    <col min="7" max="10" width="7" bestFit="1" customWidth="1"/>
  </cols>
  <sheetData>
    <row r="2" spans="3:10" x14ac:dyDescent="0.25">
      <c r="C2" s="61" t="s">
        <v>37</v>
      </c>
      <c r="D2" s="61"/>
      <c r="E2" s="61"/>
      <c r="F2" s="61"/>
      <c r="G2" s="61"/>
      <c r="H2" s="61"/>
      <c r="I2" s="61"/>
      <c r="J2" s="61"/>
    </row>
    <row r="3" spans="3:10" x14ac:dyDescent="0.25">
      <c r="C3" s="27" t="s">
        <v>38</v>
      </c>
      <c r="D3" s="28">
        <f>'Shift Schedule'!H2</f>
        <v>44282</v>
      </c>
      <c r="E3" s="28">
        <f t="shared" ref="E3:J3" si="0">D3+1</f>
        <v>44283</v>
      </c>
      <c r="F3" s="28">
        <f t="shared" si="0"/>
        <v>44284</v>
      </c>
      <c r="G3" s="28">
        <f t="shared" si="0"/>
        <v>44285</v>
      </c>
      <c r="H3" s="28">
        <f t="shared" si="0"/>
        <v>44286</v>
      </c>
      <c r="I3" s="28">
        <f t="shared" si="0"/>
        <v>44287</v>
      </c>
      <c r="J3" s="28">
        <f t="shared" si="0"/>
        <v>44288</v>
      </c>
    </row>
    <row r="4" spans="3:10" x14ac:dyDescent="0.25">
      <c r="C4" s="27" t="s">
        <v>129</v>
      </c>
      <c r="D4" s="28" t="str">
        <f>TEXT(D3,"DDD")</f>
        <v>Sat</v>
      </c>
      <c r="E4" s="28" t="str">
        <f t="shared" ref="E4:J4" si="1">TEXT(E3,"DDD")</f>
        <v>Sun</v>
      </c>
      <c r="F4" s="28" t="str">
        <f t="shared" si="1"/>
        <v>Mon</v>
      </c>
      <c r="G4" s="28" t="str">
        <f t="shared" si="1"/>
        <v>Tue</v>
      </c>
      <c r="H4" s="28" t="str">
        <f t="shared" si="1"/>
        <v>Wed</v>
      </c>
      <c r="I4" s="28" t="str">
        <f t="shared" si="1"/>
        <v>Thu</v>
      </c>
      <c r="J4" s="28" t="str">
        <f t="shared" si="1"/>
        <v>Fri</v>
      </c>
    </row>
    <row r="5" spans="3:10" x14ac:dyDescent="0.25">
      <c r="C5" s="29" t="s">
        <v>39</v>
      </c>
      <c r="D5" s="30">
        <v>1200</v>
      </c>
      <c r="E5" s="30">
        <v>300</v>
      </c>
      <c r="F5" s="30">
        <v>1341</v>
      </c>
      <c r="G5" s="30">
        <v>1331</v>
      </c>
      <c r="H5" s="30">
        <v>1231</v>
      </c>
      <c r="I5" s="30">
        <v>1114</v>
      </c>
      <c r="J5" s="30">
        <v>787</v>
      </c>
    </row>
    <row r="6" spans="3:10" x14ac:dyDescent="0.25">
      <c r="C6" s="31" t="s">
        <v>40</v>
      </c>
      <c r="D6" s="32">
        <v>8.5</v>
      </c>
      <c r="E6" s="32">
        <v>8.5</v>
      </c>
      <c r="F6" s="32">
        <v>8.5</v>
      </c>
      <c r="G6" s="32">
        <v>8.5</v>
      </c>
      <c r="H6" s="32">
        <v>8.5</v>
      </c>
      <c r="I6" s="32">
        <v>8.5</v>
      </c>
      <c r="J6" s="32">
        <v>8.5</v>
      </c>
    </row>
    <row r="7" spans="3:10" outlineLevel="1" x14ac:dyDescent="0.25">
      <c r="C7" s="31" t="s">
        <v>41</v>
      </c>
      <c r="D7" s="33">
        <f t="shared" ref="D7:J7" si="2">D5*D6</f>
        <v>10200</v>
      </c>
      <c r="E7" s="33">
        <f t="shared" si="2"/>
        <v>2550</v>
      </c>
      <c r="F7" s="33">
        <f t="shared" si="2"/>
        <v>11398.5</v>
      </c>
      <c r="G7" s="33">
        <f t="shared" si="2"/>
        <v>11313.5</v>
      </c>
      <c r="H7" s="33">
        <f t="shared" si="2"/>
        <v>10463.5</v>
      </c>
      <c r="I7" s="33">
        <f t="shared" si="2"/>
        <v>9469</v>
      </c>
      <c r="J7" s="33">
        <f t="shared" si="2"/>
        <v>6689.5</v>
      </c>
    </row>
    <row r="8" spans="3:10" outlineLevel="1" x14ac:dyDescent="0.25">
      <c r="C8" s="31" t="s">
        <v>42</v>
      </c>
      <c r="D8" s="12">
        <f>9*60</f>
        <v>540</v>
      </c>
      <c r="E8" s="12">
        <f t="shared" ref="E8:J8" si="3">9*60</f>
        <v>540</v>
      </c>
      <c r="F8" s="12">
        <f t="shared" si="3"/>
        <v>540</v>
      </c>
      <c r="G8" s="12">
        <f t="shared" si="3"/>
        <v>540</v>
      </c>
      <c r="H8" s="12">
        <f t="shared" si="3"/>
        <v>540</v>
      </c>
      <c r="I8" s="12">
        <f t="shared" si="3"/>
        <v>540</v>
      </c>
      <c r="J8" s="12">
        <f t="shared" si="3"/>
        <v>540</v>
      </c>
    </row>
    <row r="9" spans="3:10" outlineLevel="1" x14ac:dyDescent="0.25">
      <c r="C9" s="31" t="s">
        <v>43</v>
      </c>
      <c r="D9" s="34">
        <v>0.11</v>
      </c>
      <c r="E9" s="34">
        <v>0.11</v>
      </c>
      <c r="F9" s="34">
        <v>0.11</v>
      </c>
      <c r="G9" s="34">
        <v>0.11</v>
      </c>
      <c r="H9" s="34">
        <v>0.11</v>
      </c>
      <c r="I9" s="34">
        <v>0.11</v>
      </c>
      <c r="J9" s="34">
        <v>0.11</v>
      </c>
    </row>
    <row r="10" spans="3:10" outlineLevel="1" x14ac:dyDescent="0.25">
      <c r="C10" s="31" t="s">
        <v>44</v>
      </c>
      <c r="D10" s="12"/>
      <c r="E10" s="34">
        <v>0.03</v>
      </c>
      <c r="F10" s="34">
        <v>0.03</v>
      </c>
      <c r="G10" s="34">
        <v>0.03</v>
      </c>
      <c r="H10" s="34">
        <v>0.03</v>
      </c>
      <c r="I10" s="34">
        <v>0.03</v>
      </c>
      <c r="J10" s="34">
        <v>0.03</v>
      </c>
    </row>
    <row r="11" spans="3:10" x14ac:dyDescent="0.25">
      <c r="C11" s="31" t="s">
        <v>45</v>
      </c>
      <c r="D11" s="34">
        <v>0.06</v>
      </c>
      <c r="E11" s="34">
        <v>0.06</v>
      </c>
      <c r="F11" s="34">
        <v>0.06</v>
      </c>
      <c r="G11" s="34">
        <v>0.06</v>
      </c>
      <c r="H11" s="34">
        <v>0.06</v>
      </c>
      <c r="I11" s="34">
        <v>0.06</v>
      </c>
      <c r="J11" s="34">
        <v>0.06</v>
      </c>
    </row>
    <row r="12" spans="3:10" x14ac:dyDescent="0.25">
      <c r="C12" s="31" t="s">
        <v>46</v>
      </c>
      <c r="D12" s="35">
        <f t="shared" ref="D12:J12" si="4">SUM(D9:D11)</f>
        <v>0.16999999999999998</v>
      </c>
      <c r="E12" s="35">
        <f t="shared" si="4"/>
        <v>0.2</v>
      </c>
      <c r="F12" s="35">
        <f t="shared" si="4"/>
        <v>0.2</v>
      </c>
      <c r="G12" s="35">
        <f t="shared" si="4"/>
        <v>0.2</v>
      </c>
      <c r="H12" s="35">
        <f t="shared" si="4"/>
        <v>0.2</v>
      </c>
      <c r="I12" s="35">
        <f t="shared" si="4"/>
        <v>0.2</v>
      </c>
      <c r="J12" s="35">
        <f t="shared" si="4"/>
        <v>0.2</v>
      </c>
    </row>
    <row r="13" spans="3:10" outlineLevel="1" x14ac:dyDescent="0.25">
      <c r="C13" s="31" t="s">
        <v>47</v>
      </c>
      <c r="D13" s="34">
        <v>0.6</v>
      </c>
      <c r="E13" s="34">
        <v>0.6</v>
      </c>
      <c r="F13" s="34">
        <v>0.6</v>
      </c>
      <c r="G13" s="34">
        <v>0.6</v>
      </c>
      <c r="H13" s="34">
        <v>0.6</v>
      </c>
      <c r="I13" s="34">
        <v>0.6</v>
      </c>
      <c r="J13" s="34">
        <v>0.6</v>
      </c>
    </row>
    <row r="14" spans="3:10" outlineLevel="1" x14ac:dyDescent="0.25">
      <c r="C14" s="31" t="s">
        <v>48</v>
      </c>
      <c r="D14" s="33">
        <f t="shared" ref="D14:J14" si="5">D8*(1-(D12))*D13</f>
        <v>268.92</v>
      </c>
      <c r="E14" s="33">
        <f t="shared" si="5"/>
        <v>259.2</v>
      </c>
      <c r="F14" s="33">
        <f t="shared" si="5"/>
        <v>259.2</v>
      </c>
      <c r="G14" s="33">
        <f t="shared" si="5"/>
        <v>259.2</v>
      </c>
      <c r="H14" s="33">
        <f t="shared" si="5"/>
        <v>259.2</v>
      </c>
      <c r="I14" s="33">
        <f t="shared" si="5"/>
        <v>259.2</v>
      </c>
      <c r="J14" s="33">
        <f t="shared" si="5"/>
        <v>259.2</v>
      </c>
    </row>
    <row r="15" spans="3:10" outlineLevel="1" x14ac:dyDescent="0.25">
      <c r="C15" s="31" t="s">
        <v>21</v>
      </c>
      <c r="D15" s="36">
        <f t="shared" ref="D15:J15" si="6">D7/D14</f>
        <v>37.929495760821062</v>
      </c>
      <c r="E15" s="36">
        <f t="shared" si="6"/>
        <v>9.8379629629629637</v>
      </c>
      <c r="F15" s="36">
        <f t="shared" si="6"/>
        <v>43.975694444444443</v>
      </c>
      <c r="G15" s="36">
        <f t="shared" si="6"/>
        <v>43.647762345679013</v>
      </c>
      <c r="H15" s="36">
        <f t="shared" si="6"/>
        <v>40.36844135802469</v>
      </c>
      <c r="I15" s="36">
        <f t="shared" si="6"/>
        <v>36.53163580246914</v>
      </c>
      <c r="J15" s="36">
        <f t="shared" si="6"/>
        <v>25.808256172839506</v>
      </c>
    </row>
    <row r="16" spans="3:10" x14ac:dyDescent="0.25">
      <c r="C16" s="31" t="s">
        <v>49</v>
      </c>
      <c r="D16" s="12">
        <f>'Shift Schedule'!R14</f>
        <v>38</v>
      </c>
      <c r="E16" s="12">
        <f>'Shift Schedule'!S14</f>
        <v>6</v>
      </c>
      <c r="F16" s="12">
        <f>'Shift Schedule'!T14</f>
        <v>39</v>
      </c>
      <c r="G16" s="12">
        <f>'Shift Schedule'!U14</f>
        <v>40</v>
      </c>
      <c r="H16" s="12">
        <f>'Shift Schedule'!V14</f>
        <v>37</v>
      </c>
      <c r="I16" s="12">
        <f>'Shift Schedule'!W14</f>
        <v>34</v>
      </c>
      <c r="J16" s="12">
        <f>'Shift Schedule'!X14</f>
        <v>34</v>
      </c>
    </row>
    <row r="17" spans="3:10" x14ac:dyDescent="0.25">
      <c r="C17" s="31" t="s">
        <v>50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</row>
    <row r="18" spans="3:10" x14ac:dyDescent="0.25">
      <c r="C18" s="31" t="s">
        <v>51</v>
      </c>
      <c r="D18" s="12">
        <f>'Shift Schedule'!R14+'Shift Schedule'!R13</f>
        <v>38</v>
      </c>
      <c r="E18" s="12">
        <f>'Shift Schedule'!S14+'Shift Schedule'!S13</f>
        <v>6</v>
      </c>
      <c r="F18" s="12">
        <f>'Shift Schedule'!T14+'Shift Schedule'!T13</f>
        <v>43</v>
      </c>
      <c r="G18" s="12">
        <f>'Shift Schedule'!U14+'Shift Schedule'!U13</f>
        <v>40</v>
      </c>
      <c r="H18" s="12">
        <f>'Shift Schedule'!V14+'Shift Schedule'!V13</f>
        <v>37</v>
      </c>
      <c r="I18" s="12">
        <f>'Shift Schedule'!W14+'Shift Schedule'!W13</f>
        <v>34</v>
      </c>
      <c r="J18" s="12">
        <f>'Shift Schedule'!X14+'Shift Schedule'!X13</f>
        <v>34</v>
      </c>
    </row>
    <row r="19" spans="3:10" x14ac:dyDescent="0.25">
      <c r="C19" s="31" t="s">
        <v>52</v>
      </c>
      <c r="D19" s="33">
        <f t="shared" ref="D19:J19" si="7">IF((D15-D18)&lt;0,0,(D15-D18))</f>
        <v>0</v>
      </c>
      <c r="E19" s="33">
        <f t="shared" si="7"/>
        <v>3.8379629629629637</v>
      </c>
      <c r="F19" s="33">
        <f t="shared" si="7"/>
        <v>0.97569444444444287</v>
      </c>
      <c r="G19" s="33">
        <f t="shared" si="7"/>
        <v>3.6477623456790127</v>
      </c>
      <c r="H19" s="33">
        <f t="shared" si="7"/>
        <v>3.3684413580246897</v>
      </c>
      <c r="I19" s="33">
        <f t="shared" si="7"/>
        <v>2.5316358024691397</v>
      </c>
      <c r="J19" s="33">
        <f t="shared" si="7"/>
        <v>0</v>
      </c>
    </row>
    <row r="20" spans="3:10" outlineLevel="1" x14ac:dyDescent="0.25">
      <c r="C20" s="31" t="s">
        <v>43</v>
      </c>
      <c r="D20" s="34">
        <v>0.11</v>
      </c>
      <c r="E20" s="34">
        <v>0.11</v>
      </c>
      <c r="F20" s="34">
        <v>0.11</v>
      </c>
      <c r="G20" s="34">
        <v>0.11</v>
      </c>
      <c r="H20" s="34">
        <v>0.11</v>
      </c>
      <c r="I20" s="34">
        <v>0.11</v>
      </c>
      <c r="J20" s="34">
        <v>0.11</v>
      </c>
    </row>
    <row r="21" spans="3:10" outlineLevel="1" x14ac:dyDescent="0.25">
      <c r="C21" s="31" t="s">
        <v>45</v>
      </c>
      <c r="D21" s="12">
        <f>'Shift Schedule'!R13</f>
        <v>0</v>
      </c>
      <c r="E21" s="12">
        <f>'Shift Schedule'!S13</f>
        <v>0</v>
      </c>
      <c r="F21" s="12">
        <f>'Shift Schedule'!T13</f>
        <v>4</v>
      </c>
      <c r="G21" s="12">
        <f>'Shift Schedule'!U13</f>
        <v>0</v>
      </c>
      <c r="H21" s="12">
        <f>'Shift Schedule'!V13</f>
        <v>0</v>
      </c>
      <c r="I21" s="12">
        <f>'Shift Schedule'!W13</f>
        <v>0</v>
      </c>
      <c r="J21" s="12">
        <f>'Shift Schedule'!X13</f>
        <v>0</v>
      </c>
    </row>
    <row r="22" spans="3:10" outlineLevel="1" x14ac:dyDescent="0.25">
      <c r="C22" s="31" t="s">
        <v>53</v>
      </c>
      <c r="D22" s="37">
        <f t="shared" ref="D22:J22" si="8">D21/D18</f>
        <v>0</v>
      </c>
      <c r="E22" s="37">
        <f t="shared" si="8"/>
        <v>0</v>
      </c>
      <c r="F22" s="37">
        <f t="shared" si="8"/>
        <v>9.3023255813953487E-2</v>
      </c>
      <c r="G22" s="37">
        <f t="shared" si="8"/>
        <v>0</v>
      </c>
      <c r="H22" s="37">
        <f t="shared" si="8"/>
        <v>0</v>
      </c>
      <c r="I22" s="37">
        <f t="shared" si="8"/>
        <v>0</v>
      </c>
      <c r="J22" s="37">
        <f t="shared" si="8"/>
        <v>0</v>
      </c>
    </row>
    <row r="23" spans="3:10" outlineLevel="1" x14ac:dyDescent="0.25">
      <c r="C23" s="31" t="s">
        <v>44</v>
      </c>
      <c r="D23" s="37"/>
      <c r="E23" s="37"/>
      <c r="F23" s="37">
        <v>0.03</v>
      </c>
      <c r="G23" s="37">
        <v>0.03</v>
      </c>
      <c r="H23" s="37">
        <v>0.03</v>
      </c>
      <c r="I23" s="37">
        <v>0.03</v>
      </c>
      <c r="J23" s="37">
        <v>0.03</v>
      </c>
    </row>
    <row r="24" spans="3:10" x14ac:dyDescent="0.25">
      <c r="C24" s="31" t="s">
        <v>46</v>
      </c>
      <c r="D24" s="38">
        <f t="shared" ref="D24:J24" si="9">D22+D20+D23</f>
        <v>0.11</v>
      </c>
      <c r="E24" s="38">
        <f t="shared" si="9"/>
        <v>0.11</v>
      </c>
      <c r="F24" s="38">
        <f t="shared" si="9"/>
        <v>0.23302325581395347</v>
      </c>
      <c r="G24" s="38">
        <f t="shared" si="9"/>
        <v>0.14000000000000001</v>
      </c>
      <c r="H24" s="38">
        <f t="shared" si="9"/>
        <v>0.14000000000000001</v>
      </c>
      <c r="I24" s="38">
        <f t="shared" si="9"/>
        <v>0.14000000000000001</v>
      </c>
      <c r="J24" s="38">
        <f t="shared" si="9"/>
        <v>0.14000000000000001</v>
      </c>
    </row>
    <row r="25" spans="3:10" outlineLevel="1" x14ac:dyDescent="0.25">
      <c r="C25" s="31" t="s">
        <v>47</v>
      </c>
      <c r="D25" s="34">
        <f t="shared" ref="D25:J25" si="10">D13</f>
        <v>0.6</v>
      </c>
      <c r="E25" s="34">
        <f t="shared" si="10"/>
        <v>0.6</v>
      </c>
      <c r="F25" s="34">
        <f t="shared" si="10"/>
        <v>0.6</v>
      </c>
      <c r="G25" s="34">
        <f t="shared" si="10"/>
        <v>0.6</v>
      </c>
      <c r="H25" s="34">
        <f t="shared" si="10"/>
        <v>0.6</v>
      </c>
      <c r="I25" s="34">
        <f t="shared" si="10"/>
        <v>0.6</v>
      </c>
      <c r="J25" s="34">
        <f t="shared" si="10"/>
        <v>0.6</v>
      </c>
    </row>
    <row r="26" spans="3:10" outlineLevel="1" x14ac:dyDescent="0.25">
      <c r="C26" s="31" t="s">
        <v>48</v>
      </c>
      <c r="D26" s="33">
        <f t="shared" ref="D26:J26" si="11">D8*(1-D24)*D25</f>
        <v>288.36</v>
      </c>
      <c r="E26" s="33">
        <f t="shared" si="11"/>
        <v>288.36</v>
      </c>
      <c r="F26" s="33">
        <f t="shared" si="11"/>
        <v>248.50046511627909</v>
      </c>
      <c r="G26" s="33">
        <f t="shared" si="11"/>
        <v>278.64</v>
      </c>
      <c r="H26" s="33">
        <f t="shared" si="11"/>
        <v>278.64</v>
      </c>
      <c r="I26" s="33">
        <f t="shared" si="11"/>
        <v>278.64</v>
      </c>
      <c r="J26" s="33">
        <f t="shared" si="11"/>
        <v>278.64</v>
      </c>
    </row>
    <row r="27" spans="3:10" outlineLevel="1" x14ac:dyDescent="0.25">
      <c r="C27" s="31" t="s">
        <v>54</v>
      </c>
      <c r="D27" s="33">
        <f t="shared" ref="D27:J27" si="12">D26*D18</f>
        <v>10957.68</v>
      </c>
      <c r="E27" s="33">
        <f t="shared" si="12"/>
        <v>1730.16</v>
      </c>
      <c r="F27" s="33">
        <f t="shared" si="12"/>
        <v>10685.52</v>
      </c>
      <c r="G27" s="33">
        <f t="shared" si="12"/>
        <v>11145.599999999999</v>
      </c>
      <c r="H27" s="33">
        <f t="shared" si="12"/>
        <v>10309.68</v>
      </c>
      <c r="I27" s="33">
        <f t="shared" si="12"/>
        <v>9473.76</v>
      </c>
      <c r="J27" s="33">
        <f t="shared" si="12"/>
        <v>9473.76</v>
      </c>
    </row>
    <row r="28" spans="3:10" outlineLevel="1" x14ac:dyDescent="0.25">
      <c r="C28" s="31" t="s">
        <v>55</v>
      </c>
      <c r="D28" s="39">
        <f t="shared" ref="D28:J28" si="13">ROUND(D27/D6,0)</f>
        <v>1289</v>
      </c>
      <c r="E28" s="39">
        <f t="shared" si="13"/>
        <v>204</v>
      </c>
      <c r="F28" s="39">
        <f t="shared" si="13"/>
        <v>1257</v>
      </c>
      <c r="G28" s="39">
        <f t="shared" si="13"/>
        <v>1311</v>
      </c>
      <c r="H28" s="39">
        <f t="shared" si="13"/>
        <v>1213</v>
      </c>
      <c r="I28" s="39">
        <f t="shared" si="13"/>
        <v>1115</v>
      </c>
      <c r="J28" s="39">
        <f t="shared" si="13"/>
        <v>1115</v>
      </c>
    </row>
    <row r="29" spans="3:10" outlineLevel="1" x14ac:dyDescent="0.25">
      <c r="C29" s="31" t="s">
        <v>56</v>
      </c>
      <c r="D29" s="32">
        <f>IF(D5-D28&lt;0,0,D5-D28)</f>
        <v>0</v>
      </c>
      <c r="E29" s="32">
        <f t="shared" ref="E29:J29" si="14">IF(E5-E28&lt;0,0,E5-E28)</f>
        <v>96</v>
      </c>
      <c r="F29" s="32">
        <f t="shared" si="14"/>
        <v>84</v>
      </c>
      <c r="G29" s="32">
        <f t="shared" si="14"/>
        <v>20</v>
      </c>
      <c r="H29" s="32">
        <f t="shared" si="14"/>
        <v>18</v>
      </c>
      <c r="I29" s="32">
        <f t="shared" si="14"/>
        <v>0</v>
      </c>
      <c r="J29" s="32">
        <f t="shared" si="14"/>
        <v>0</v>
      </c>
    </row>
    <row r="30" spans="3:10" outlineLevel="1" x14ac:dyDescent="0.25">
      <c r="C30" s="31" t="s">
        <v>57</v>
      </c>
      <c r="D30" s="40">
        <f t="shared" ref="D30:J30" si="15">IF((D29/D5)&lt;0,0,(D29/D5))</f>
        <v>0</v>
      </c>
      <c r="E30" s="40">
        <f t="shared" si="15"/>
        <v>0.32</v>
      </c>
      <c r="F30" s="40">
        <f t="shared" si="15"/>
        <v>6.2639821029082776E-2</v>
      </c>
      <c r="G30" s="40">
        <f t="shared" si="15"/>
        <v>1.5026296018031555E-2</v>
      </c>
      <c r="H30" s="40">
        <f t="shared" si="15"/>
        <v>1.462225832656377E-2</v>
      </c>
      <c r="I30" s="40">
        <f t="shared" si="15"/>
        <v>0</v>
      </c>
      <c r="J30" s="40">
        <f t="shared" si="15"/>
        <v>0</v>
      </c>
    </row>
    <row r="31" spans="3:10" x14ac:dyDescent="0.25">
      <c r="C31" s="31" t="s">
        <v>6</v>
      </c>
      <c r="D31" s="41">
        <f>'Shift Schedule'!R12</f>
        <v>16</v>
      </c>
      <c r="E31" s="41">
        <f>'Shift Schedule'!S12</f>
        <v>49</v>
      </c>
      <c r="F31" s="41">
        <f>'Shift Schedule'!T12</f>
        <v>3</v>
      </c>
      <c r="G31" s="41">
        <f>'Shift Schedule'!U12</f>
        <v>2</v>
      </c>
      <c r="H31" s="41">
        <f>'Shift Schedule'!V12</f>
        <v>5</v>
      </c>
      <c r="I31" s="41">
        <f>'Shift Schedule'!W12</f>
        <v>9</v>
      </c>
      <c r="J31" s="41">
        <f>'Shift Schedule'!X12</f>
        <v>10</v>
      </c>
    </row>
    <row r="32" spans="3:10" x14ac:dyDescent="0.25">
      <c r="C32" s="31" t="s">
        <v>58</v>
      </c>
      <c r="D32" s="42">
        <f t="shared" ref="D32:J32" si="16">D19</f>
        <v>0</v>
      </c>
      <c r="E32" s="42">
        <f t="shared" si="16"/>
        <v>3.8379629629629637</v>
      </c>
      <c r="F32" s="42">
        <f t="shared" si="16"/>
        <v>0.97569444444444287</v>
      </c>
      <c r="G32" s="42">
        <f t="shared" si="16"/>
        <v>3.6477623456790127</v>
      </c>
      <c r="H32" s="42">
        <f t="shared" si="16"/>
        <v>3.3684413580246897</v>
      </c>
      <c r="I32" s="42">
        <f t="shared" si="16"/>
        <v>2.5316358024691397</v>
      </c>
      <c r="J32" s="42">
        <f t="shared" si="16"/>
        <v>0</v>
      </c>
    </row>
  </sheetData>
  <mergeCells count="1">
    <mergeCell ref="C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B459"/>
  <sheetViews>
    <sheetView showGridLines="0" tabSelected="1" topLeftCell="Q1" zoomScale="85" zoomScaleNormal="85" workbookViewId="0">
      <selection activeCell="BV4" sqref="BV4"/>
    </sheetView>
  </sheetViews>
  <sheetFormatPr defaultRowHeight="15" outlineLevelCol="2" x14ac:dyDescent="0.25"/>
  <cols>
    <col min="1" max="1" width="27.42578125" bestFit="1" customWidth="1"/>
    <col min="2" max="2" width="32.7109375" bestFit="1" customWidth="1"/>
    <col min="4" max="5" width="8.85546875" bestFit="1" customWidth="1"/>
    <col min="6" max="7" width="8.42578125" bestFit="1" customWidth="1"/>
    <col min="8" max="8" width="10.7109375" bestFit="1" customWidth="1"/>
    <col min="9" max="9" width="5.5703125" bestFit="1" customWidth="1"/>
    <col min="10" max="10" width="9.140625" customWidth="1" outlineLevel="1"/>
    <col min="11" max="11" width="5.5703125" customWidth="1" outlineLevel="1"/>
    <col min="12" max="12" width="3.7109375" customWidth="1" outlineLevel="1"/>
    <col min="13" max="13" width="4.28515625" customWidth="1" outlineLevel="1"/>
    <col min="14" max="14" width="5" customWidth="1" outlineLevel="1"/>
    <col min="15" max="15" width="4.28515625" customWidth="1" outlineLevel="1"/>
    <col min="16" max="16" width="5.140625" customWidth="1" outlineLevel="1"/>
    <col min="17" max="17" width="4.28515625" customWidth="1" outlineLevel="1"/>
    <col min="18" max="18" width="3.28515625" customWidth="1" outlineLevel="1"/>
    <col min="19" max="19" width="9.140625" customWidth="1"/>
    <col min="20" max="20" width="3" hidden="1" customWidth="1"/>
    <col min="21" max="21" width="2" hidden="1" customWidth="1"/>
    <col min="22" max="26" width="3" hidden="1" customWidth="1"/>
    <col min="27" max="27" width="9.140625" hidden="1" customWidth="1"/>
    <col min="28" max="28" width="3" hidden="1" customWidth="1"/>
    <col min="29" max="29" width="2" hidden="1" customWidth="1"/>
    <col min="30" max="34" width="3" hidden="1" customWidth="1"/>
    <col min="35" max="36" width="9.140625" hidden="1" customWidth="1"/>
    <col min="37" max="37" width="7.85546875" customWidth="1" outlineLevel="1"/>
    <col min="38" max="38" width="3.7109375" customWidth="1" outlineLevel="1"/>
    <col min="39" max="39" width="4.28515625" customWidth="1" outlineLevel="1"/>
    <col min="40" max="40" width="5" customWidth="1" outlineLevel="1"/>
    <col min="41" max="41" width="4.28515625" customWidth="1" outlineLevel="1"/>
    <col min="42" max="42" width="5.140625" customWidth="1" outlineLevel="1"/>
    <col min="43" max="43" width="4.28515625" customWidth="1" outlineLevel="1"/>
    <col min="44" max="44" width="3.28515625" customWidth="1" outlineLevel="1"/>
    <col min="46" max="46" width="7.85546875" customWidth="1" outlineLevel="2"/>
    <col min="47" max="47" width="3.7109375" customWidth="1" outlineLevel="2"/>
    <col min="48" max="48" width="4.28515625" customWidth="1" outlineLevel="2"/>
    <col min="49" max="49" width="5" customWidth="1" outlineLevel="2"/>
    <col min="50" max="50" width="4.28515625" customWidth="1" outlineLevel="2"/>
    <col min="51" max="51" width="5.140625" customWidth="1" outlineLevel="2"/>
    <col min="52" max="52" width="4.28515625" customWidth="1" outlineLevel="2"/>
    <col min="53" max="53" width="3.28515625" customWidth="1" outlineLevel="2"/>
    <col min="54" max="54" width="9.140625" customWidth="1"/>
    <col min="55" max="55" width="7.85546875" customWidth="1"/>
    <col min="56" max="56" width="3.7109375" customWidth="1"/>
    <col min="57" max="57" width="4.28515625" customWidth="1"/>
    <col min="58" max="58" width="5" customWidth="1"/>
    <col min="59" max="59" width="4.28515625" customWidth="1"/>
    <col min="60" max="60" width="5.140625" customWidth="1"/>
    <col min="61" max="61" width="4.28515625" customWidth="1"/>
    <col min="62" max="62" width="3.7109375" bestFit="1" customWidth="1"/>
    <col min="63" max="63" width="9.140625" customWidth="1"/>
    <col min="64" max="64" width="7.85546875" bestFit="1" customWidth="1"/>
    <col min="65" max="65" width="5.5703125" bestFit="1" customWidth="1"/>
    <col min="66" max="67" width="6.42578125" bestFit="1" customWidth="1"/>
    <col min="68" max="69" width="5.5703125" bestFit="1" customWidth="1"/>
    <col min="70" max="71" width="6.42578125" bestFit="1" customWidth="1"/>
    <col min="73" max="73" width="7.85546875" bestFit="1" customWidth="1"/>
    <col min="74" max="74" width="3.7109375" bestFit="1" customWidth="1"/>
    <col min="75" max="75" width="4.28515625" bestFit="1" customWidth="1"/>
    <col min="76" max="76" width="5" bestFit="1" customWidth="1"/>
    <col min="77" max="77" width="4.28515625" bestFit="1" customWidth="1"/>
    <col min="78" max="78" width="5.140625" bestFit="1" customWidth="1"/>
    <col min="79" max="79" width="4.28515625" bestFit="1" customWidth="1"/>
    <col min="80" max="80" width="3.28515625" bestFit="1" customWidth="1"/>
  </cols>
  <sheetData>
    <row r="1" spans="1:80" x14ac:dyDescent="0.25">
      <c r="T1" s="63" t="s">
        <v>18</v>
      </c>
      <c r="U1" s="63"/>
      <c r="V1" s="63"/>
      <c r="W1" s="63"/>
      <c r="X1" s="63"/>
      <c r="Y1" s="63"/>
      <c r="Z1" s="63"/>
      <c r="AB1" s="64" t="s">
        <v>19</v>
      </c>
      <c r="AC1" s="64"/>
      <c r="AD1" s="64"/>
      <c r="AE1" s="64"/>
      <c r="AF1" s="64"/>
      <c r="AG1" s="64"/>
      <c r="AH1" s="64"/>
      <c r="AK1" s="62" t="s">
        <v>20</v>
      </c>
      <c r="AL1" s="62"/>
      <c r="AM1" s="62"/>
      <c r="AN1" s="62"/>
      <c r="AO1" s="62"/>
      <c r="AP1" s="62"/>
      <c r="AQ1" s="62"/>
      <c r="AR1" s="62"/>
      <c r="AS1" s="45">
        <v>0.1</v>
      </c>
      <c r="AT1" s="62" t="s">
        <v>21</v>
      </c>
      <c r="AU1" s="62"/>
      <c r="AV1" s="62"/>
      <c r="AW1" s="62"/>
      <c r="AX1" s="62"/>
      <c r="AY1" s="62"/>
      <c r="AZ1" s="62"/>
      <c r="BA1" s="62"/>
      <c r="BC1" s="62" t="s">
        <v>22</v>
      </c>
      <c r="BD1" s="62"/>
      <c r="BE1" s="62"/>
      <c r="BF1" s="62"/>
      <c r="BG1" s="62"/>
      <c r="BH1" s="62"/>
      <c r="BI1" s="62"/>
      <c r="BJ1" s="62"/>
      <c r="BL1" s="62" t="s">
        <v>36</v>
      </c>
      <c r="BM1" s="62"/>
      <c r="BN1" s="62"/>
      <c r="BO1" s="62"/>
      <c r="BP1" s="62"/>
      <c r="BQ1" s="62"/>
      <c r="BR1" s="62"/>
      <c r="BS1" s="62"/>
      <c r="BT1" s="45">
        <v>0.64</v>
      </c>
      <c r="BU1" s="62" t="s">
        <v>59</v>
      </c>
      <c r="BV1" s="62"/>
      <c r="BW1" s="62"/>
      <c r="BX1" s="62"/>
      <c r="BY1" s="62"/>
      <c r="BZ1" s="62"/>
      <c r="CA1" s="62"/>
      <c r="CB1" s="62"/>
    </row>
    <row r="2" spans="1:80" x14ac:dyDescent="0.25">
      <c r="F2" s="58" t="s">
        <v>23</v>
      </c>
      <c r="G2" s="58"/>
      <c r="H2" s="58"/>
      <c r="L2" s="17" t="s">
        <v>24</v>
      </c>
      <c r="M2" s="17" t="s">
        <v>25</v>
      </c>
      <c r="N2" s="17" t="s">
        <v>26</v>
      </c>
      <c r="O2" s="17" t="s">
        <v>27</v>
      </c>
      <c r="P2" s="17" t="s">
        <v>28</v>
      </c>
      <c r="Q2" s="17" t="s">
        <v>29</v>
      </c>
      <c r="R2" s="17" t="s">
        <v>30</v>
      </c>
      <c r="T2" s="17" t="s">
        <v>24</v>
      </c>
      <c r="U2" s="17" t="s">
        <v>25</v>
      </c>
      <c r="V2" s="17" t="s">
        <v>26</v>
      </c>
      <c r="W2" s="17" t="s">
        <v>27</v>
      </c>
      <c r="X2" s="17" t="s">
        <v>28</v>
      </c>
      <c r="Y2" s="17" t="s">
        <v>29</v>
      </c>
      <c r="Z2" s="17" t="s">
        <v>30</v>
      </c>
      <c r="AB2" s="17" t="s">
        <v>24</v>
      </c>
      <c r="AC2" s="17" t="s">
        <v>25</v>
      </c>
      <c r="AD2" s="17" t="s">
        <v>26</v>
      </c>
      <c r="AE2" s="17" t="s">
        <v>27</v>
      </c>
      <c r="AF2" s="17" t="s">
        <v>28</v>
      </c>
      <c r="AG2" s="17" t="s">
        <v>29</v>
      </c>
      <c r="AH2" s="17" t="s">
        <v>30</v>
      </c>
      <c r="AK2" s="62"/>
      <c r="AL2" s="62"/>
      <c r="AM2" s="62"/>
      <c r="AN2" s="62"/>
      <c r="AO2" s="62"/>
      <c r="AP2" s="62"/>
      <c r="AQ2" s="62"/>
      <c r="AR2" s="62"/>
      <c r="AT2" s="62"/>
      <c r="AU2" s="62"/>
      <c r="AV2" s="62"/>
      <c r="AW2" s="62"/>
      <c r="AX2" s="62"/>
      <c r="AY2" s="62"/>
      <c r="AZ2" s="62"/>
      <c r="BA2" s="62"/>
      <c r="BC2" s="62"/>
      <c r="BD2" s="62"/>
      <c r="BE2" s="62"/>
      <c r="BF2" s="62"/>
      <c r="BG2" s="62"/>
      <c r="BH2" s="62"/>
      <c r="BI2" s="62"/>
      <c r="BJ2" s="62"/>
      <c r="BL2" s="62"/>
      <c r="BM2" s="62"/>
      <c r="BN2" s="62"/>
      <c r="BO2" s="62"/>
      <c r="BP2" s="62"/>
      <c r="BQ2" s="62"/>
      <c r="BR2" s="62"/>
      <c r="BS2" s="62"/>
      <c r="BU2" s="62"/>
      <c r="BV2" s="62"/>
      <c r="BW2" s="62"/>
      <c r="BX2" s="62"/>
      <c r="BY2" s="62"/>
      <c r="BZ2" s="62"/>
      <c r="CA2" s="62"/>
      <c r="CB2" s="62"/>
    </row>
    <row r="3" spans="1:80" x14ac:dyDescent="0.25">
      <c r="A3" s="52" t="s">
        <v>2</v>
      </c>
      <c r="B3" t="s">
        <v>17</v>
      </c>
      <c r="C3" t="s">
        <v>31</v>
      </c>
      <c r="D3" t="s">
        <v>32</v>
      </c>
      <c r="F3" s="18" t="s">
        <v>31</v>
      </c>
      <c r="G3" s="18" t="s">
        <v>32</v>
      </c>
      <c r="H3" s="19" t="s">
        <v>33</v>
      </c>
      <c r="L3" s="17" t="s">
        <v>9</v>
      </c>
      <c r="M3" s="17" t="s">
        <v>7</v>
      </c>
      <c r="N3" s="17" t="s">
        <v>8</v>
      </c>
      <c r="O3" s="17" t="s">
        <v>10</v>
      </c>
      <c r="P3" s="17" t="s">
        <v>11</v>
      </c>
      <c r="Q3" s="17" t="s">
        <v>12</v>
      </c>
      <c r="R3" s="17" t="s">
        <v>13</v>
      </c>
      <c r="AK3" s="20" t="s">
        <v>34</v>
      </c>
      <c r="AL3" s="17" t="s">
        <v>9</v>
      </c>
      <c r="AM3" s="17" t="s">
        <v>7</v>
      </c>
      <c r="AN3" s="17" t="s">
        <v>8</v>
      </c>
      <c r="AO3" s="17" t="s">
        <v>10</v>
      </c>
      <c r="AP3" s="17" t="s">
        <v>11</v>
      </c>
      <c r="AQ3" s="17" t="s">
        <v>12</v>
      </c>
      <c r="AR3" s="17" t="s">
        <v>13</v>
      </c>
      <c r="AT3" s="20" t="s">
        <v>34</v>
      </c>
      <c r="AU3" s="17" t="s">
        <v>9</v>
      </c>
      <c r="AV3" s="17" t="s">
        <v>7</v>
      </c>
      <c r="AW3" s="17" t="s">
        <v>8</v>
      </c>
      <c r="AX3" s="17" t="s">
        <v>10</v>
      </c>
      <c r="AY3" s="17" t="s">
        <v>11</v>
      </c>
      <c r="AZ3" s="17" t="s">
        <v>12</v>
      </c>
      <c r="BA3" s="17" t="s">
        <v>13</v>
      </c>
      <c r="BC3" s="20" t="s">
        <v>34</v>
      </c>
      <c r="BD3" s="17" t="s">
        <v>9</v>
      </c>
      <c r="BE3" s="17" t="s">
        <v>7</v>
      </c>
      <c r="BF3" s="17" t="s">
        <v>8</v>
      </c>
      <c r="BG3" s="17" t="s">
        <v>10</v>
      </c>
      <c r="BH3" s="17" t="s">
        <v>11</v>
      </c>
      <c r="BI3" s="17" t="s">
        <v>12</v>
      </c>
      <c r="BJ3" s="17" t="s">
        <v>13</v>
      </c>
      <c r="BL3" s="20" t="s">
        <v>34</v>
      </c>
      <c r="BM3" s="17" t="s">
        <v>9</v>
      </c>
      <c r="BN3" s="17" t="s">
        <v>7</v>
      </c>
      <c r="BO3" s="17" t="s">
        <v>8</v>
      </c>
      <c r="BP3" s="17" t="s">
        <v>10</v>
      </c>
      <c r="BQ3" s="17" t="s">
        <v>11</v>
      </c>
      <c r="BR3" s="17" t="s">
        <v>12</v>
      </c>
      <c r="BS3" s="17" t="s">
        <v>13</v>
      </c>
      <c r="BU3" s="20" t="s">
        <v>34</v>
      </c>
      <c r="BV3" s="17" t="s">
        <v>9</v>
      </c>
      <c r="BW3" s="17" t="s">
        <v>7</v>
      </c>
      <c r="BX3" s="17" t="s">
        <v>8</v>
      </c>
      <c r="BY3" s="17" t="s">
        <v>10</v>
      </c>
      <c r="BZ3" s="17" t="s">
        <v>11</v>
      </c>
      <c r="CA3" s="17" t="s">
        <v>12</v>
      </c>
      <c r="CB3" s="17" t="s">
        <v>13</v>
      </c>
    </row>
    <row r="4" spans="1:80" x14ac:dyDescent="0.25">
      <c r="B4" s="11"/>
      <c r="C4" s="10"/>
      <c r="D4" s="10"/>
      <c r="F4" s="21"/>
      <c r="G4" s="21"/>
      <c r="H4" s="21"/>
      <c r="I4" s="21"/>
      <c r="K4" s="22">
        <v>5.9952043329758501E-15</v>
      </c>
      <c r="L4" s="13">
        <f t="shared" ref="L4:L51" si="0">COUNTIFS($H$4:$H$1973,"*"&amp;L$2&amp;"*",$F$4:$F$1973,"&lt;="&amp;$K4,$G$4:$G$1973,"&gt;"&amp;$K4)+Z4+AB4</f>
        <v>37</v>
      </c>
      <c r="M4" s="13">
        <f t="shared" ref="M4:R46" si="1">COUNTIFS($H$4:$H$1973,"*"&amp;M$2&amp;"*",$F$4:$F$1973,"&lt;="&amp;$K4,$G$4:$G$1973,"&gt;"&amp;$K4)+T4+AC4</f>
        <v>35</v>
      </c>
      <c r="N4" s="13">
        <f t="shared" si="1"/>
        <v>3</v>
      </c>
      <c r="O4" s="13">
        <f t="shared" si="1"/>
        <v>41</v>
      </c>
      <c r="P4" s="13">
        <f t="shared" si="1"/>
        <v>43</v>
      </c>
      <c r="Q4" s="13">
        <f t="shared" si="1"/>
        <v>41</v>
      </c>
      <c r="R4" s="13">
        <f t="shared" si="1"/>
        <v>33</v>
      </c>
      <c r="T4" s="13">
        <f t="shared" ref="T4:Y19" si="2">COUNTIFS($H$4:$H$1973,"*"&amp;T$2&amp;"*",$G$4:$G$1973,"&lt;="&amp;$K$25,$G$4:$G$1973,"&gt;="&amp;$K4,$F$4:$F$1973,"&gt;="&amp;$K$25)</f>
        <v>35</v>
      </c>
      <c r="U4" s="13">
        <f t="shared" si="2"/>
        <v>3</v>
      </c>
      <c r="V4" s="13">
        <f t="shared" si="2"/>
        <v>41</v>
      </c>
      <c r="W4" s="13">
        <f t="shared" si="2"/>
        <v>43</v>
      </c>
      <c r="X4" s="13">
        <f t="shared" si="2"/>
        <v>41</v>
      </c>
      <c r="Y4" s="13">
        <f t="shared" si="2"/>
        <v>33</v>
      </c>
      <c r="Z4" s="13">
        <f>COUNTIFS($H$4:$H$1973,"*"&amp;Z$2&amp;"*",$G$4:$G$1973,"&lt;="&amp;$K25,$G$4:$G$1973,"&gt;="&amp;$K4,$F$4:$F$1973,"&gt;="&amp;$K25)</f>
        <v>37</v>
      </c>
      <c r="AB4" s="13">
        <f t="shared" ref="AB4:AH19" si="3">COUNTIFS($H$4:$H$1973,"*"&amp;AB$2&amp;"*",$F$4:$F$1973,"&lt;="&amp;$K4,$G$4:$G$1973,"&gt;="&amp;$K$4,$G$4:$G$1973,"&lt;="&amp;$K$28,$F$4:$F$1973,"&gt;="&amp;$K$28)</f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13">
        <f t="shared" si="3"/>
        <v>0</v>
      </c>
      <c r="AH4" s="13">
        <f t="shared" si="3"/>
        <v>0</v>
      </c>
      <c r="AK4" s="22">
        <v>5.9952043329758501E-15</v>
      </c>
      <c r="AL4" s="23">
        <f>L4*(1-$AS$1)</f>
        <v>33.300000000000004</v>
      </c>
      <c r="AM4" s="23">
        <f t="shared" ref="AM4:AM51" si="4">M4*(1-$AS$1)</f>
        <v>31.5</v>
      </c>
      <c r="AN4" s="23">
        <f t="shared" ref="AN4:AN51" si="5">N4*(1-$AS$1)</f>
        <v>2.7</v>
      </c>
      <c r="AO4" s="23">
        <f t="shared" ref="AO4:AO51" si="6">O4*(1-$AS$1)</f>
        <v>36.9</v>
      </c>
      <c r="AP4" s="23">
        <f t="shared" ref="AP4:AP51" si="7">P4*(1-$AS$1)</f>
        <v>38.700000000000003</v>
      </c>
      <c r="AQ4" s="23">
        <f t="shared" ref="AQ4:AQ51" si="8">Q4*(1-$AS$1)</f>
        <v>36.9</v>
      </c>
      <c r="AR4" s="23">
        <f t="shared" ref="AR4:AR51" si="9">R4*(1-$AS$1)</f>
        <v>29.7</v>
      </c>
      <c r="AT4" s="22">
        <v>5.9952043329758501E-15</v>
      </c>
      <c r="AU4" s="23">
        <v>26.99467658996582</v>
      </c>
      <c r="AV4" s="23">
        <v>18.511857986450195</v>
      </c>
      <c r="AW4" s="23">
        <v>2.6609475612640381</v>
      </c>
      <c r="AX4" s="23">
        <v>38.992118835449219</v>
      </c>
      <c r="AY4" s="23">
        <v>31.5333251953125</v>
      </c>
      <c r="AZ4" s="23">
        <v>28.86390495300293</v>
      </c>
      <c r="BA4" s="23">
        <v>30.991504669189453</v>
      </c>
      <c r="BC4" s="22">
        <v>5.9952043329758501E-15</v>
      </c>
      <c r="BD4" s="23">
        <f>AL4-AU4</f>
        <v>6.305323410034184</v>
      </c>
      <c r="BE4" s="23">
        <f t="shared" ref="BE4:BJ51" si="10">AM4-AV4</f>
        <v>12.988142013549805</v>
      </c>
      <c r="BF4" s="23">
        <f t="shared" si="10"/>
        <v>3.9052438735962092E-2</v>
      </c>
      <c r="BG4" s="23">
        <f t="shared" si="10"/>
        <v>-2.0921188354492202</v>
      </c>
      <c r="BH4" s="23">
        <f t="shared" si="10"/>
        <v>7.1666748046875028</v>
      </c>
      <c r="BI4" s="23">
        <f t="shared" si="10"/>
        <v>8.0360950469970689</v>
      </c>
      <c r="BJ4" s="23">
        <f t="shared" si="10"/>
        <v>-1.2915046691894538</v>
      </c>
      <c r="BL4" s="22">
        <v>5.9952043329758501E-15</v>
      </c>
      <c r="BM4" s="26">
        <f>(AL4-AU4)/AU4</f>
        <v>0.23357654939929648</v>
      </c>
      <c r="BN4" s="26">
        <f t="shared" ref="BN4:BN51" si="11">(AM4-AV4)/AV4</f>
        <v>0.70161201663585093</v>
      </c>
      <c r="BO4" s="26">
        <f t="shared" ref="BO4:BO51" si="12">(AN4-AW4)/AW4</f>
        <v>1.4676139922656308E-2</v>
      </c>
      <c r="BP4" s="26">
        <f t="shared" ref="BP4:BP51" si="13">(AO4-AX4)/AX4</f>
        <v>-5.3654915350411669E-2</v>
      </c>
      <c r="BQ4" s="26">
        <f t="shared" ref="BQ4:BQ51" si="14">(AP4-AY4)/AY4</f>
        <v>0.22727304400339121</v>
      </c>
      <c r="BR4" s="26">
        <f t="shared" ref="BR4:BR51" si="15">(AQ4-AZ4)/AZ4</f>
        <v>0.278413300628646</v>
      </c>
      <c r="BS4" s="26">
        <f t="shared" ref="BS4:BS51" si="16">(AR4-BA4)/BA4</f>
        <v>-4.1672861094524963E-2</v>
      </c>
      <c r="BU4" s="22">
        <v>5.9952043329758501E-15</v>
      </c>
      <c r="BV4" s="46">
        <f>(AL4*30)/9*$BT$1</f>
        <v>71.040000000000006</v>
      </c>
      <c r="BW4" s="46">
        <f t="shared" ref="BW4:BW51" si="17">(AM4*30)/9*$BT$1</f>
        <v>67.2</v>
      </c>
      <c r="BX4" s="46">
        <f t="shared" ref="BX4:BX51" si="18">(AN4*30)/9*$BT$1</f>
        <v>5.76</v>
      </c>
      <c r="BY4" s="46">
        <f t="shared" ref="BY4:BY51" si="19">(AO4*30)/9*$BT$1</f>
        <v>78.72</v>
      </c>
      <c r="BZ4" s="46">
        <f t="shared" ref="BZ4:BZ51" si="20">(AP4*30)/9*$BT$1</f>
        <v>82.56</v>
      </c>
      <c r="CA4" s="46">
        <f t="shared" ref="CA4:CA51" si="21">(AQ4*30)/9*$BT$1</f>
        <v>78.72</v>
      </c>
      <c r="CB4" s="46">
        <f t="shared" ref="CB4:CB51" si="22">(AR4*30)/9*$BT$1</f>
        <v>63.36</v>
      </c>
    </row>
    <row r="5" spans="1:80" x14ac:dyDescent="0.25">
      <c r="A5" s="53" t="str">
        <f>IF('Overall Schedule'!B3=TIMEVALUE("0:00"),"",'Overall Schedule'!B3)</f>
        <v>Agent 1</v>
      </c>
      <c r="B5" s="53" t="str">
        <f>IF('Overall Schedule'!C3=TIMEVALUE("0:00"),"",'Overall Schedule'!C3)</f>
        <v>Y</v>
      </c>
      <c r="C5" s="53">
        <f>IF('Overall Schedule'!D3=TIMEVALUE("0:00"),"",'Overall Schedule'!D3)</f>
        <v>0.85416666666666674</v>
      </c>
      <c r="D5" s="53">
        <f>IF('Overall Schedule'!E3=TIMEVALUE("0:00"),"",'Overall Schedule'!E3)</f>
        <v>1.2291666666666667</v>
      </c>
      <c r="E5" s="11"/>
      <c r="F5" s="21">
        <f>IFERROR(MOD(C5,1),"")</f>
        <v>0.85416666666666674</v>
      </c>
      <c r="G5" s="21">
        <f>IFERROR(MOD(D5,1),"")</f>
        <v>0.22916666666666674</v>
      </c>
      <c r="H5" s="53" t="str">
        <f t="shared" ref="H5" si="23">TEXT(B5,"0")</f>
        <v>Y</v>
      </c>
      <c r="I5" s="21"/>
      <c r="K5" s="22">
        <v>2.0833333333339001E-2</v>
      </c>
      <c r="L5" s="13">
        <f t="shared" si="0"/>
        <v>38</v>
      </c>
      <c r="M5" s="13">
        <f t="shared" si="1"/>
        <v>35</v>
      </c>
      <c r="N5" s="13">
        <f t="shared" si="1"/>
        <v>3</v>
      </c>
      <c r="O5" s="13">
        <f t="shared" si="1"/>
        <v>42</v>
      </c>
      <c r="P5" s="13">
        <f t="shared" si="1"/>
        <v>44</v>
      </c>
      <c r="Q5" s="13">
        <f t="shared" si="1"/>
        <v>42</v>
      </c>
      <c r="R5" s="13">
        <f t="shared" si="1"/>
        <v>34</v>
      </c>
      <c r="T5" s="13">
        <f t="shared" si="2"/>
        <v>35</v>
      </c>
      <c r="U5" s="13">
        <f t="shared" si="2"/>
        <v>3</v>
      </c>
      <c r="V5" s="13">
        <f t="shared" si="2"/>
        <v>41</v>
      </c>
      <c r="W5" s="13">
        <f t="shared" si="2"/>
        <v>43</v>
      </c>
      <c r="X5" s="13">
        <f t="shared" si="2"/>
        <v>41</v>
      </c>
      <c r="Y5" s="13">
        <f t="shared" si="2"/>
        <v>33</v>
      </c>
      <c r="Z5" s="13">
        <f t="shared" ref="Z5:Z51" si="24">COUNTIFS($H$4:$H$1973,"*"&amp;Z$2&amp;"*",$G$4:$G$1973,"&lt;="&amp;$K26,$G$4:$G$1973,"&gt;="&amp;$K5,$F$4:$F$1973,"&gt;="&amp;$K26)</f>
        <v>37</v>
      </c>
      <c r="AB5" s="13">
        <f t="shared" si="3"/>
        <v>0</v>
      </c>
      <c r="AC5" s="13">
        <f t="shared" si="3"/>
        <v>0</v>
      </c>
      <c r="AD5" s="13">
        <f t="shared" si="3"/>
        <v>0</v>
      </c>
      <c r="AE5" s="13">
        <f t="shared" si="3"/>
        <v>0</v>
      </c>
      <c r="AF5" s="13">
        <f t="shared" si="3"/>
        <v>0</v>
      </c>
      <c r="AG5" s="13">
        <f t="shared" si="3"/>
        <v>0</v>
      </c>
      <c r="AH5" s="13">
        <f t="shared" si="3"/>
        <v>0</v>
      </c>
      <c r="AK5" s="22">
        <v>2.0833333333339001E-2</v>
      </c>
      <c r="AL5" s="23">
        <f t="shared" ref="AL5:AL51" si="25">L5*(1-$AS$1)</f>
        <v>34.200000000000003</v>
      </c>
      <c r="AM5" s="23">
        <f t="shared" si="4"/>
        <v>31.5</v>
      </c>
      <c r="AN5" s="23">
        <f t="shared" si="5"/>
        <v>2.7</v>
      </c>
      <c r="AO5" s="23">
        <f t="shared" si="6"/>
        <v>37.800000000000004</v>
      </c>
      <c r="AP5" s="23">
        <f t="shared" si="7"/>
        <v>39.6</v>
      </c>
      <c r="AQ5" s="23">
        <f t="shared" si="8"/>
        <v>37.800000000000004</v>
      </c>
      <c r="AR5" s="23">
        <f t="shared" si="9"/>
        <v>30.6</v>
      </c>
      <c r="AT5" s="22">
        <v>2.0833333333339001E-2</v>
      </c>
      <c r="AU5" s="23">
        <v>29.940713882446289</v>
      </c>
      <c r="AV5" s="23">
        <v>16.653436660766602</v>
      </c>
      <c r="AW5" s="23">
        <v>2.6018176078796387</v>
      </c>
      <c r="AX5" s="23">
        <v>36.464656829833984</v>
      </c>
      <c r="AY5" s="23">
        <v>31.802959442138672</v>
      </c>
      <c r="AZ5" s="23">
        <v>26.474885940551758</v>
      </c>
      <c r="BA5" s="23">
        <v>27.817272186279297</v>
      </c>
      <c r="BC5" s="22">
        <v>2.0833333333339001E-2</v>
      </c>
      <c r="BD5" s="23">
        <f t="shared" ref="BD5:BD41" si="26">AL5-AU5</f>
        <v>4.2592861175537138</v>
      </c>
      <c r="BE5" s="23">
        <f t="shared" ref="BE5:BE41" si="27">AM5-AV5</f>
        <v>14.846563339233398</v>
      </c>
      <c r="BF5" s="23">
        <f t="shared" ref="BF5:BF41" si="28">AN5-AW5</f>
        <v>9.8182392120361506E-2</v>
      </c>
      <c r="BG5" s="23">
        <f t="shared" ref="BG5:BG41" si="29">AO5-AX5</f>
        <v>1.3353431701660199</v>
      </c>
      <c r="BH5" s="23">
        <f t="shared" ref="BH5:BH41" si="30">AP5-AY5</f>
        <v>7.7970405578613295</v>
      </c>
      <c r="BI5" s="23">
        <f t="shared" ref="BI5:BI41" si="31">AQ5-AZ5</f>
        <v>11.325114059448246</v>
      </c>
      <c r="BJ5" s="23">
        <f t="shared" ref="BJ5:BJ41" si="32">AR5-BA5</f>
        <v>2.7827278137207045</v>
      </c>
      <c r="BL5" s="22">
        <v>2.0833333333339001E-2</v>
      </c>
      <c r="BM5" s="26">
        <f t="shared" ref="BM5:BM51" si="33">(AL5-AU5)/AU5</f>
        <v>0.14225733341818739</v>
      </c>
      <c r="BN5" s="26">
        <f t="shared" si="11"/>
        <v>0.89150147454008888</v>
      </c>
      <c r="BO5" s="26">
        <f t="shared" si="12"/>
        <v>3.7736077972189461E-2</v>
      </c>
      <c r="BP5" s="26">
        <f t="shared" si="13"/>
        <v>3.6620203952488405E-2</v>
      </c>
      <c r="BQ5" s="26">
        <f t="shared" si="14"/>
        <v>0.24516713836166806</v>
      </c>
      <c r="BR5" s="26">
        <f t="shared" si="15"/>
        <v>0.42776819076306177</v>
      </c>
      <c r="BS5" s="26">
        <f t="shared" si="16"/>
        <v>0.10003597028084114</v>
      </c>
      <c r="BU5" s="22">
        <v>2.0833333333339001E-2</v>
      </c>
      <c r="BV5" s="46">
        <f t="shared" ref="BV5:BV51" si="34">(AL5*30)/9*$BT$1</f>
        <v>72.960000000000008</v>
      </c>
      <c r="BW5" s="46">
        <f t="shared" si="17"/>
        <v>67.2</v>
      </c>
      <c r="BX5" s="46">
        <f t="shared" si="18"/>
        <v>5.76</v>
      </c>
      <c r="BY5" s="46">
        <f t="shared" si="19"/>
        <v>80.640000000000015</v>
      </c>
      <c r="BZ5" s="46">
        <f t="shared" si="20"/>
        <v>84.48</v>
      </c>
      <c r="CA5" s="46">
        <f t="shared" si="21"/>
        <v>80.640000000000015</v>
      </c>
      <c r="CB5" s="46">
        <f t="shared" si="22"/>
        <v>65.28</v>
      </c>
    </row>
    <row r="6" spans="1:80" x14ac:dyDescent="0.25">
      <c r="A6" s="53" t="str">
        <f>IF('Overall Schedule'!B4=TIMEVALUE("0:00"),"",'Overall Schedule'!B4)</f>
        <v>Agent 2</v>
      </c>
      <c r="B6" s="53" t="str">
        <f>IF('Overall Schedule'!C4=TIMEVALUE("0:00"),"",'Overall Schedule'!C4)</f>
        <v>Y</v>
      </c>
      <c r="C6" s="53">
        <f>IF('Overall Schedule'!D4=TIMEVALUE("0:00"),"",'Overall Schedule'!D4)</f>
        <v>0.77083333333333337</v>
      </c>
      <c r="D6" s="53">
        <f>IF('Overall Schedule'!E4=TIMEVALUE("0:00"),"",'Overall Schedule'!E4)</f>
        <v>1.1458333333333335</v>
      </c>
      <c r="E6" s="47"/>
      <c r="F6" s="21">
        <f t="shared" ref="F6:F15" si="35">IFERROR(MOD(C6,1),"")</f>
        <v>0.77083333333333337</v>
      </c>
      <c r="G6" s="21">
        <f t="shared" ref="G6:G15" si="36">IFERROR(MOD(D6,1),"")</f>
        <v>0.14583333333333348</v>
      </c>
      <c r="H6" s="53" t="str">
        <f t="shared" ref="H6:H15" si="37">TEXT(B6,"0")</f>
        <v>Y</v>
      </c>
      <c r="I6" s="21"/>
      <c r="K6" s="22">
        <v>4.1666666666672E-2</v>
      </c>
      <c r="L6" s="13">
        <f t="shared" si="0"/>
        <v>38</v>
      </c>
      <c r="M6" s="13">
        <f t="shared" si="1"/>
        <v>35</v>
      </c>
      <c r="N6" s="13">
        <f t="shared" si="1"/>
        <v>3</v>
      </c>
      <c r="O6" s="13">
        <f t="shared" si="1"/>
        <v>42</v>
      </c>
      <c r="P6" s="13">
        <f t="shared" si="1"/>
        <v>44</v>
      </c>
      <c r="Q6" s="13">
        <f t="shared" si="1"/>
        <v>42</v>
      </c>
      <c r="R6" s="13">
        <f t="shared" si="1"/>
        <v>34</v>
      </c>
      <c r="T6" s="13">
        <f t="shared" si="2"/>
        <v>35</v>
      </c>
      <c r="U6" s="13">
        <f t="shared" si="2"/>
        <v>3</v>
      </c>
      <c r="V6" s="13">
        <f t="shared" si="2"/>
        <v>41</v>
      </c>
      <c r="W6" s="13">
        <f t="shared" si="2"/>
        <v>43</v>
      </c>
      <c r="X6" s="13">
        <f t="shared" si="2"/>
        <v>41</v>
      </c>
      <c r="Y6" s="13">
        <f t="shared" si="2"/>
        <v>33</v>
      </c>
      <c r="Z6" s="13">
        <f t="shared" si="24"/>
        <v>37</v>
      </c>
      <c r="AB6" s="13">
        <f t="shared" si="3"/>
        <v>0</v>
      </c>
      <c r="AC6" s="13">
        <f t="shared" si="3"/>
        <v>0</v>
      </c>
      <c r="AD6" s="13">
        <f t="shared" si="3"/>
        <v>0</v>
      </c>
      <c r="AE6" s="13">
        <f t="shared" si="3"/>
        <v>0</v>
      </c>
      <c r="AF6" s="13">
        <f t="shared" si="3"/>
        <v>0</v>
      </c>
      <c r="AG6" s="13">
        <f t="shared" si="3"/>
        <v>0</v>
      </c>
      <c r="AH6" s="13">
        <f t="shared" si="3"/>
        <v>0</v>
      </c>
      <c r="AK6" s="22">
        <v>4.1666666666672E-2</v>
      </c>
      <c r="AL6" s="23">
        <f t="shared" si="25"/>
        <v>34.200000000000003</v>
      </c>
      <c r="AM6" s="23">
        <f t="shared" si="4"/>
        <v>31.5</v>
      </c>
      <c r="AN6" s="23">
        <f t="shared" si="5"/>
        <v>2.7</v>
      </c>
      <c r="AO6" s="23">
        <f t="shared" si="6"/>
        <v>37.800000000000004</v>
      </c>
      <c r="AP6" s="23">
        <f t="shared" si="7"/>
        <v>39.6</v>
      </c>
      <c r="AQ6" s="23">
        <f t="shared" si="8"/>
        <v>37.800000000000004</v>
      </c>
      <c r="AR6" s="23">
        <f t="shared" si="9"/>
        <v>30.6</v>
      </c>
      <c r="AT6" s="22">
        <v>4.1666666666672E-2</v>
      </c>
      <c r="AU6" s="23">
        <v>28.488271713256836</v>
      </c>
      <c r="AV6" s="23">
        <v>17.895751953125</v>
      </c>
      <c r="AW6" s="23">
        <v>1.7433496713638306</v>
      </c>
      <c r="AX6" s="23">
        <v>38.089237213134766</v>
      </c>
      <c r="AY6" s="23">
        <v>30.968452453613281</v>
      </c>
      <c r="AZ6" s="23">
        <v>31.291221618652344</v>
      </c>
      <c r="BA6" s="23">
        <v>27.401838302612305</v>
      </c>
      <c r="BC6" s="22">
        <v>4.1666666666672E-2</v>
      </c>
      <c r="BD6" s="23">
        <f t="shared" si="26"/>
        <v>5.7117282867431669</v>
      </c>
      <c r="BE6" s="23">
        <f t="shared" si="27"/>
        <v>13.604248046875</v>
      </c>
      <c r="BF6" s="23">
        <f t="shared" si="28"/>
        <v>0.95665032863616961</v>
      </c>
      <c r="BG6" s="23">
        <f t="shared" si="29"/>
        <v>-0.28923721313476136</v>
      </c>
      <c r="BH6" s="23">
        <f t="shared" si="30"/>
        <v>8.6315475463867202</v>
      </c>
      <c r="BI6" s="23">
        <f t="shared" si="31"/>
        <v>6.5087783813476605</v>
      </c>
      <c r="BJ6" s="23">
        <f t="shared" si="32"/>
        <v>3.1981616973876967</v>
      </c>
      <c r="BL6" s="22">
        <v>4.1666666666672E-2</v>
      </c>
      <c r="BM6" s="26">
        <f t="shared" si="33"/>
        <v>0.20049402590067444</v>
      </c>
      <c r="BN6" s="26">
        <f t="shared" si="11"/>
        <v>0.76019426747247654</v>
      </c>
      <c r="BO6" s="26">
        <f t="shared" si="12"/>
        <v>0.54874265579077863</v>
      </c>
      <c r="BP6" s="26">
        <f t="shared" si="13"/>
        <v>-7.5936730241218968E-3</v>
      </c>
      <c r="BQ6" s="26">
        <f t="shared" si="14"/>
        <v>0.27872066127022838</v>
      </c>
      <c r="BR6" s="26">
        <f t="shared" si="15"/>
        <v>0.20800652849768739</v>
      </c>
      <c r="BS6" s="26">
        <f t="shared" si="16"/>
        <v>0.11671339937374953</v>
      </c>
      <c r="BU6" s="22">
        <v>4.1666666666672E-2</v>
      </c>
      <c r="BV6" s="46">
        <f t="shared" si="34"/>
        <v>72.960000000000008</v>
      </c>
      <c r="BW6" s="46">
        <f t="shared" si="17"/>
        <v>67.2</v>
      </c>
      <c r="BX6" s="46">
        <f t="shared" si="18"/>
        <v>5.76</v>
      </c>
      <c r="BY6" s="46">
        <f t="shared" si="19"/>
        <v>80.640000000000015</v>
      </c>
      <c r="BZ6" s="46">
        <f t="shared" si="20"/>
        <v>84.48</v>
      </c>
      <c r="CA6" s="46">
        <f t="shared" si="21"/>
        <v>80.640000000000015</v>
      </c>
      <c r="CB6" s="46">
        <f t="shared" si="22"/>
        <v>65.28</v>
      </c>
    </row>
    <row r="7" spans="1:80" x14ac:dyDescent="0.25">
      <c r="A7" s="53" t="str">
        <f>IF('Overall Schedule'!B5=TIMEVALUE("0:00"),"",'Overall Schedule'!B5)</f>
        <v>Agent 3</v>
      </c>
      <c r="B7" s="53" t="str">
        <f>IF('Overall Schedule'!C5=TIMEVALUE("0:00"),"",'Overall Schedule'!C5)</f>
        <v>Y</v>
      </c>
      <c r="C7" s="53">
        <f>IF('Overall Schedule'!D5=TIMEVALUE("0:00"),"",'Overall Schedule'!D5)</f>
        <v>0.77083333333333337</v>
      </c>
      <c r="D7" s="53">
        <f>IF('Overall Schedule'!E5=TIMEVALUE("0:00"),"",'Overall Schedule'!E5)</f>
        <v>1.1458333333333335</v>
      </c>
      <c r="E7" s="47"/>
      <c r="F7" s="21">
        <f t="shared" si="35"/>
        <v>0.77083333333333337</v>
      </c>
      <c r="G7" s="21">
        <f t="shared" si="36"/>
        <v>0.14583333333333348</v>
      </c>
      <c r="H7" s="53" t="str">
        <f t="shared" si="37"/>
        <v>Y</v>
      </c>
      <c r="I7" s="21"/>
      <c r="K7" s="22">
        <v>6.2500000000004996E-2</v>
      </c>
      <c r="L7" s="13">
        <f t="shared" si="0"/>
        <v>37</v>
      </c>
      <c r="M7" s="13">
        <f t="shared" si="1"/>
        <v>34</v>
      </c>
      <c r="N7" s="13">
        <f t="shared" si="1"/>
        <v>2</v>
      </c>
      <c r="O7" s="13">
        <f t="shared" si="1"/>
        <v>41</v>
      </c>
      <c r="P7" s="13">
        <f t="shared" si="1"/>
        <v>44</v>
      </c>
      <c r="Q7" s="13">
        <f t="shared" si="1"/>
        <v>42</v>
      </c>
      <c r="R7" s="13">
        <f t="shared" si="1"/>
        <v>33</v>
      </c>
      <c r="T7" s="13">
        <f t="shared" si="2"/>
        <v>34</v>
      </c>
      <c r="U7" s="13">
        <f t="shared" si="2"/>
        <v>2</v>
      </c>
      <c r="V7" s="13">
        <f t="shared" si="2"/>
        <v>40</v>
      </c>
      <c r="W7" s="13">
        <f t="shared" si="2"/>
        <v>43</v>
      </c>
      <c r="X7" s="13">
        <f t="shared" si="2"/>
        <v>41</v>
      </c>
      <c r="Y7" s="13">
        <f t="shared" si="2"/>
        <v>32</v>
      </c>
      <c r="Z7" s="13">
        <f t="shared" si="24"/>
        <v>36</v>
      </c>
      <c r="AB7" s="13">
        <f t="shared" si="3"/>
        <v>0</v>
      </c>
      <c r="AC7" s="13">
        <f t="shared" si="3"/>
        <v>0</v>
      </c>
      <c r="AD7" s="13">
        <f t="shared" si="3"/>
        <v>0</v>
      </c>
      <c r="AE7" s="13">
        <f t="shared" si="3"/>
        <v>0</v>
      </c>
      <c r="AF7" s="13">
        <f t="shared" si="3"/>
        <v>0</v>
      </c>
      <c r="AG7" s="13">
        <f t="shared" si="3"/>
        <v>0</v>
      </c>
      <c r="AH7" s="13">
        <f t="shared" si="3"/>
        <v>0</v>
      </c>
      <c r="AK7" s="22">
        <v>6.2500000000004996E-2</v>
      </c>
      <c r="AL7" s="23">
        <f t="shared" si="25"/>
        <v>33.300000000000004</v>
      </c>
      <c r="AM7" s="23">
        <f t="shared" si="4"/>
        <v>30.6</v>
      </c>
      <c r="AN7" s="23">
        <f t="shared" si="5"/>
        <v>1.8</v>
      </c>
      <c r="AO7" s="23">
        <f t="shared" si="6"/>
        <v>36.9</v>
      </c>
      <c r="AP7" s="23">
        <f t="shared" si="7"/>
        <v>39.6</v>
      </c>
      <c r="AQ7" s="23">
        <f t="shared" si="8"/>
        <v>37.800000000000004</v>
      </c>
      <c r="AR7" s="23">
        <f t="shared" si="9"/>
        <v>29.7</v>
      </c>
      <c r="AT7" s="22">
        <v>6.2500000000004996E-2</v>
      </c>
      <c r="AU7" s="23">
        <v>28.105981826782227</v>
      </c>
      <c r="AV7" s="23">
        <v>15.307168960571289</v>
      </c>
      <c r="AW7" s="23">
        <v>1.9014160633087158</v>
      </c>
      <c r="AX7" s="23">
        <v>31.949142456054688</v>
      </c>
      <c r="AY7" s="23">
        <v>29.844219207763672</v>
      </c>
      <c r="AZ7" s="23">
        <v>27.062885284423828</v>
      </c>
      <c r="BA7" s="23">
        <v>28.02415657043457</v>
      </c>
      <c r="BC7" s="22">
        <v>6.2500000000004996E-2</v>
      </c>
      <c r="BD7" s="23">
        <f t="shared" si="26"/>
        <v>5.1940181732177777</v>
      </c>
      <c r="BE7" s="23">
        <f t="shared" si="27"/>
        <v>15.292831039428712</v>
      </c>
      <c r="BF7" s="23">
        <f t="shared" si="28"/>
        <v>-0.10141606330871578</v>
      </c>
      <c r="BG7" s="23">
        <f t="shared" si="29"/>
        <v>4.9508575439453111</v>
      </c>
      <c r="BH7" s="23">
        <f t="shared" si="30"/>
        <v>9.7557807922363295</v>
      </c>
      <c r="BI7" s="23">
        <f t="shared" si="31"/>
        <v>10.737114715576176</v>
      </c>
      <c r="BJ7" s="23">
        <f t="shared" si="32"/>
        <v>1.675843429565429</v>
      </c>
      <c r="BL7" s="22">
        <v>6.2500000000004996E-2</v>
      </c>
      <c r="BM7" s="26">
        <f t="shared" si="33"/>
        <v>0.18480116457872292</v>
      </c>
      <c r="BN7" s="26">
        <f t="shared" si="11"/>
        <v>0.99906331986146435</v>
      </c>
      <c r="BO7" s="26">
        <f t="shared" si="12"/>
        <v>-5.3337123455367466E-2</v>
      </c>
      <c r="BP7" s="26">
        <f t="shared" si="13"/>
        <v>0.15496057682158768</v>
      </c>
      <c r="BQ7" s="26">
        <f t="shared" si="14"/>
        <v>0.32689013320537674</v>
      </c>
      <c r="BR7" s="26">
        <f t="shared" si="15"/>
        <v>0.39674685839044566</v>
      </c>
      <c r="BS7" s="26">
        <f t="shared" si="16"/>
        <v>5.9799959558227721E-2</v>
      </c>
      <c r="BU7" s="22">
        <v>6.2500000000004996E-2</v>
      </c>
      <c r="BV7" s="46">
        <f t="shared" si="34"/>
        <v>71.040000000000006</v>
      </c>
      <c r="BW7" s="46">
        <f t="shared" si="17"/>
        <v>65.28</v>
      </c>
      <c r="BX7" s="46">
        <f t="shared" si="18"/>
        <v>3.84</v>
      </c>
      <c r="BY7" s="46">
        <f t="shared" si="19"/>
        <v>78.72</v>
      </c>
      <c r="BZ7" s="46">
        <f t="shared" si="20"/>
        <v>84.48</v>
      </c>
      <c r="CA7" s="46">
        <f t="shared" si="21"/>
        <v>80.640000000000015</v>
      </c>
      <c r="CB7" s="46">
        <f t="shared" si="22"/>
        <v>63.36</v>
      </c>
    </row>
    <row r="8" spans="1:80" x14ac:dyDescent="0.25">
      <c r="A8" s="53" t="str">
        <f>IF('Overall Schedule'!B6=TIMEVALUE("0:00"),"",'Overall Schedule'!B6)</f>
        <v>Agent 4</v>
      </c>
      <c r="B8" s="53" t="str">
        <f>IF('Overall Schedule'!C6=TIMEVALUE("0:00"),"",'Overall Schedule'!C6)</f>
        <v>Y</v>
      </c>
      <c r="C8" s="53">
        <f>IF('Overall Schedule'!D6=TIMEVALUE("0:00"),"",'Overall Schedule'!D6)</f>
        <v>0.85416666666666674</v>
      </c>
      <c r="D8" s="53">
        <f>IF('Overall Schedule'!E6=TIMEVALUE("0:00"),"",'Overall Schedule'!E6)</f>
        <v>1.2291666666666667</v>
      </c>
      <c r="E8" s="47"/>
      <c r="F8" s="21">
        <f t="shared" si="35"/>
        <v>0.85416666666666674</v>
      </c>
      <c r="G8" s="21">
        <f t="shared" si="36"/>
        <v>0.22916666666666674</v>
      </c>
      <c r="H8" s="53" t="str">
        <f t="shared" si="37"/>
        <v>Y</v>
      </c>
      <c r="I8" s="21"/>
      <c r="K8" s="22">
        <v>8.3333333333338006E-2</v>
      </c>
      <c r="L8" s="13">
        <f t="shared" si="0"/>
        <v>37</v>
      </c>
      <c r="M8" s="13">
        <f t="shared" si="1"/>
        <v>34</v>
      </c>
      <c r="N8" s="13">
        <f t="shared" si="1"/>
        <v>2</v>
      </c>
      <c r="O8" s="13">
        <f t="shared" si="1"/>
        <v>41</v>
      </c>
      <c r="P8" s="13">
        <f t="shared" si="1"/>
        <v>44</v>
      </c>
      <c r="Q8" s="13">
        <f t="shared" si="1"/>
        <v>42</v>
      </c>
      <c r="R8" s="13">
        <f t="shared" si="1"/>
        <v>33</v>
      </c>
      <c r="T8" s="13">
        <f t="shared" si="2"/>
        <v>34</v>
      </c>
      <c r="U8" s="13">
        <f t="shared" si="2"/>
        <v>2</v>
      </c>
      <c r="V8" s="13">
        <f t="shared" si="2"/>
        <v>40</v>
      </c>
      <c r="W8" s="13">
        <f t="shared" si="2"/>
        <v>43</v>
      </c>
      <c r="X8" s="13">
        <f t="shared" si="2"/>
        <v>41</v>
      </c>
      <c r="Y8" s="13">
        <f t="shared" si="2"/>
        <v>32</v>
      </c>
      <c r="Z8" s="13">
        <f t="shared" si="24"/>
        <v>36</v>
      </c>
      <c r="AB8" s="13">
        <f t="shared" si="3"/>
        <v>0</v>
      </c>
      <c r="AC8" s="13">
        <f t="shared" si="3"/>
        <v>0</v>
      </c>
      <c r="AD8" s="13">
        <f t="shared" si="3"/>
        <v>0</v>
      </c>
      <c r="AE8" s="13">
        <f t="shared" si="3"/>
        <v>0</v>
      </c>
      <c r="AF8" s="13">
        <f t="shared" si="3"/>
        <v>0</v>
      </c>
      <c r="AG8" s="13">
        <f t="shared" si="3"/>
        <v>0</v>
      </c>
      <c r="AH8" s="13">
        <f t="shared" si="3"/>
        <v>0</v>
      </c>
      <c r="AK8" s="22">
        <v>8.3333333333338006E-2</v>
      </c>
      <c r="AL8" s="23">
        <f t="shared" si="25"/>
        <v>33.300000000000004</v>
      </c>
      <c r="AM8" s="23">
        <f t="shared" si="4"/>
        <v>30.6</v>
      </c>
      <c r="AN8" s="23">
        <f t="shared" si="5"/>
        <v>1.8</v>
      </c>
      <c r="AO8" s="23">
        <f t="shared" si="6"/>
        <v>36.9</v>
      </c>
      <c r="AP8" s="23">
        <f t="shared" si="7"/>
        <v>39.6</v>
      </c>
      <c r="AQ8" s="23">
        <f t="shared" si="8"/>
        <v>37.800000000000004</v>
      </c>
      <c r="AR8" s="23">
        <f t="shared" si="9"/>
        <v>29.7</v>
      </c>
      <c r="AT8" s="22">
        <v>8.3333333333338006E-2</v>
      </c>
      <c r="AU8" s="23">
        <v>26.018119812011719</v>
      </c>
      <c r="AV8" s="23">
        <v>14.830307006835938</v>
      </c>
      <c r="AW8" s="23">
        <v>2.1411681175231934</v>
      </c>
      <c r="AX8" s="23">
        <v>36.987842559814453</v>
      </c>
      <c r="AY8" s="23">
        <v>28.602691650390625</v>
      </c>
      <c r="AZ8" s="23">
        <v>25.919013977050781</v>
      </c>
      <c r="BA8" s="23">
        <v>25.719169616699219</v>
      </c>
      <c r="BC8" s="22">
        <v>8.3333333333338006E-2</v>
      </c>
      <c r="BD8" s="23">
        <f t="shared" si="26"/>
        <v>7.2818801879882855</v>
      </c>
      <c r="BE8" s="23">
        <f t="shared" si="27"/>
        <v>15.769692993164064</v>
      </c>
      <c r="BF8" s="23">
        <f t="shared" si="28"/>
        <v>-0.34116811752319331</v>
      </c>
      <c r="BG8" s="23">
        <f t="shared" si="29"/>
        <v>-8.7842559814454546E-2</v>
      </c>
      <c r="BH8" s="23">
        <f t="shared" si="30"/>
        <v>10.997308349609376</v>
      </c>
      <c r="BI8" s="23">
        <f t="shared" si="31"/>
        <v>11.880986022949223</v>
      </c>
      <c r="BJ8" s="23">
        <f t="shared" si="32"/>
        <v>3.9808303833007805</v>
      </c>
      <c r="BL8" s="22">
        <v>8.3333333333338006E-2</v>
      </c>
      <c r="BM8" s="26">
        <f t="shared" si="33"/>
        <v>0.27987726402222496</v>
      </c>
      <c r="BN8" s="26">
        <f t="shared" si="11"/>
        <v>1.0633423155633341</v>
      </c>
      <c r="BO8" s="26">
        <f t="shared" si="12"/>
        <v>-0.1593373797840037</v>
      </c>
      <c r="BP8" s="26">
        <f t="shared" si="13"/>
        <v>-2.3749035827759076E-3</v>
      </c>
      <c r="BQ8" s="26">
        <f t="shared" si="14"/>
        <v>0.38448508567057138</v>
      </c>
      <c r="BR8" s="26">
        <f t="shared" si="15"/>
        <v>0.45838881191502456</v>
      </c>
      <c r="BS8" s="26">
        <f t="shared" si="16"/>
        <v>0.15478067303992832</v>
      </c>
      <c r="BU8" s="22">
        <v>8.3333333333338006E-2</v>
      </c>
      <c r="BV8" s="46">
        <f t="shared" si="34"/>
        <v>71.040000000000006</v>
      </c>
      <c r="BW8" s="46">
        <f t="shared" si="17"/>
        <v>65.28</v>
      </c>
      <c r="BX8" s="46">
        <f t="shared" si="18"/>
        <v>3.84</v>
      </c>
      <c r="BY8" s="46">
        <f t="shared" si="19"/>
        <v>78.72</v>
      </c>
      <c r="BZ8" s="46">
        <f t="shared" si="20"/>
        <v>84.48</v>
      </c>
      <c r="CA8" s="46">
        <f t="shared" si="21"/>
        <v>80.640000000000015</v>
      </c>
      <c r="CB8" s="46">
        <f t="shared" si="22"/>
        <v>63.36</v>
      </c>
    </row>
    <row r="9" spans="1:80" x14ac:dyDescent="0.25">
      <c r="A9" s="53" t="str">
        <f>IF('Overall Schedule'!B7=TIMEVALUE("0:00"),"",'Overall Schedule'!B7)</f>
        <v>Agent 5</v>
      </c>
      <c r="B9" s="53" t="str">
        <f>IF('Overall Schedule'!C7=TIMEVALUE("0:00"),"",'Overall Schedule'!C7)</f>
        <v>Y</v>
      </c>
      <c r="C9" s="53">
        <f>IF('Overall Schedule'!D7=TIMEVALUE("0:00"),"",'Overall Schedule'!D7)</f>
        <v>2.0833333333333336E-2</v>
      </c>
      <c r="D9" s="53">
        <f>IF('Overall Schedule'!E7=TIMEVALUE("0:00"),"",'Overall Schedule'!E7)</f>
        <v>0.39583333333333331</v>
      </c>
      <c r="E9" s="47"/>
      <c r="F9" s="21">
        <f t="shared" si="35"/>
        <v>2.0833333333333336E-2</v>
      </c>
      <c r="G9" s="21">
        <f t="shared" si="36"/>
        <v>0.39583333333333331</v>
      </c>
      <c r="H9" s="53" t="str">
        <f t="shared" si="37"/>
        <v>Y</v>
      </c>
      <c r="I9" s="21"/>
      <c r="K9" s="22">
        <v>0.104166666666671</v>
      </c>
      <c r="L9" s="13">
        <f t="shared" si="0"/>
        <v>37</v>
      </c>
      <c r="M9" s="13">
        <f t="shared" si="1"/>
        <v>34</v>
      </c>
      <c r="N9" s="13">
        <f t="shared" si="1"/>
        <v>2</v>
      </c>
      <c r="O9" s="13">
        <f t="shared" si="1"/>
        <v>41</v>
      </c>
      <c r="P9" s="13">
        <f t="shared" si="1"/>
        <v>44</v>
      </c>
      <c r="Q9" s="13">
        <f t="shared" si="1"/>
        <v>42</v>
      </c>
      <c r="R9" s="13">
        <f t="shared" si="1"/>
        <v>33</v>
      </c>
      <c r="T9" s="13">
        <f t="shared" si="2"/>
        <v>34</v>
      </c>
      <c r="U9" s="13">
        <f t="shared" si="2"/>
        <v>2</v>
      </c>
      <c r="V9" s="13">
        <f t="shared" si="2"/>
        <v>40</v>
      </c>
      <c r="W9" s="13">
        <f t="shared" si="2"/>
        <v>43</v>
      </c>
      <c r="X9" s="13">
        <f t="shared" si="2"/>
        <v>41</v>
      </c>
      <c r="Y9" s="13">
        <f t="shared" si="2"/>
        <v>32</v>
      </c>
      <c r="Z9" s="13">
        <f t="shared" si="24"/>
        <v>36</v>
      </c>
      <c r="AB9" s="13">
        <f t="shared" si="3"/>
        <v>0</v>
      </c>
      <c r="AC9" s="13">
        <f t="shared" si="3"/>
        <v>0</v>
      </c>
      <c r="AD9" s="13">
        <f t="shared" si="3"/>
        <v>0</v>
      </c>
      <c r="AE9" s="13">
        <f t="shared" si="3"/>
        <v>0</v>
      </c>
      <c r="AF9" s="13">
        <f t="shared" si="3"/>
        <v>0</v>
      </c>
      <c r="AG9" s="13">
        <f t="shared" si="3"/>
        <v>0</v>
      </c>
      <c r="AH9" s="13">
        <f t="shared" si="3"/>
        <v>0</v>
      </c>
      <c r="AK9" s="22">
        <v>0.104166666666671</v>
      </c>
      <c r="AL9" s="23">
        <f t="shared" si="25"/>
        <v>33.300000000000004</v>
      </c>
      <c r="AM9" s="23">
        <f t="shared" si="4"/>
        <v>30.6</v>
      </c>
      <c r="AN9" s="23">
        <f t="shared" si="5"/>
        <v>1.8</v>
      </c>
      <c r="AO9" s="23">
        <f t="shared" si="6"/>
        <v>36.9</v>
      </c>
      <c r="AP9" s="23">
        <f t="shared" si="7"/>
        <v>39.6</v>
      </c>
      <c r="AQ9" s="23">
        <f t="shared" si="8"/>
        <v>37.800000000000004</v>
      </c>
      <c r="AR9" s="23">
        <f t="shared" si="9"/>
        <v>29.7</v>
      </c>
      <c r="AT9" s="22">
        <v>0.104166666666671</v>
      </c>
      <c r="AU9" s="23">
        <v>26.533288955688477</v>
      </c>
      <c r="AV9" s="23">
        <v>13.684574127197266</v>
      </c>
      <c r="AW9" s="23">
        <v>2.1411681175231934</v>
      </c>
      <c r="AX9" s="23">
        <v>33.363479614257813</v>
      </c>
      <c r="AY9" s="23">
        <v>26.901323318481445</v>
      </c>
      <c r="AZ9" s="23">
        <v>28.174070358276367</v>
      </c>
      <c r="BA9" s="23">
        <v>25.629423141479492</v>
      </c>
      <c r="BC9" s="22">
        <v>0.104166666666671</v>
      </c>
      <c r="BD9" s="23">
        <f t="shared" si="26"/>
        <v>6.7667110443115277</v>
      </c>
      <c r="BE9" s="23">
        <f t="shared" si="27"/>
        <v>16.915425872802736</v>
      </c>
      <c r="BF9" s="23">
        <f t="shared" si="28"/>
        <v>-0.34116811752319331</v>
      </c>
      <c r="BG9" s="23">
        <f t="shared" si="29"/>
        <v>3.5365203857421861</v>
      </c>
      <c r="BH9" s="23">
        <f t="shared" si="30"/>
        <v>12.698676681518556</v>
      </c>
      <c r="BI9" s="23">
        <f t="shared" si="31"/>
        <v>9.6259296417236371</v>
      </c>
      <c r="BJ9" s="23">
        <f t="shared" si="32"/>
        <v>4.0705768585205071</v>
      </c>
      <c r="BL9" s="22">
        <v>0.104166666666671</v>
      </c>
      <c r="BM9" s="26">
        <f t="shared" si="33"/>
        <v>0.25502722469167588</v>
      </c>
      <c r="BN9" s="26">
        <f t="shared" si="11"/>
        <v>1.2360944312606956</v>
      </c>
      <c r="BO9" s="26">
        <f t="shared" si="12"/>
        <v>-0.1593373797840037</v>
      </c>
      <c r="BP9" s="26">
        <f t="shared" si="13"/>
        <v>0.10599974662807238</v>
      </c>
      <c r="BQ9" s="26">
        <f t="shared" si="14"/>
        <v>0.47204654325664541</v>
      </c>
      <c r="BR9" s="26">
        <f t="shared" si="15"/>
        <v>0.34165917523862294</v>
      </c>
      <c r="BS9" s="26">
        <f t="shared" si="16"/>
        <v>0.15882436510763884</v>
      </c>
      <c r="BU9" s="22">
        <v>0.104166666666671</v>
      </c>
      <c r="BV9" s="46">
        <f t="shared" si="34"/>
        <v>71.040000000000006</v>
      </c>
      <c r="BW9" s="46">
        <f t="shared" si="17"/>
        <v>65.28</v>
      </c>
      <c r="BX9" s="46">
        <f t="shared" si="18"/>
        <v>3.84</v>
      </c>
      <c r="BY9" s="46">
        <f t="shared" si="19"/>
        <v>78.72</v>
      </c>
      <c r="BZ9" s="46">
        <f t="shared" si="20"/>
        <v>84.48</v>
      </c>
      <c r="CA9" s="46">
        <f t="shared" si="21"/>
        <v>80.640000000000015</v>
      </c>
      <c r="CB9" s="46">
        <f t="shared" si="22"/>
        <v>63.36</v>
      </c>
    </row>
    <row r="10" spans="1:80" x14ac:dyDescent="0.25">
      <c r="A10" s="53" t="str">
        <f>IF('Overall Schedule'!B8=TIMEVALUE("0:00"),"",'Overall Schedule'!B8)</f>
        <v>Agent 6</v>
      </c>
      <c r="B10" s="53" t="str">
        <f>IF('Overall Schedule'!C8=TIMEVALUE("0:00"),"",'Overall Schedule'!C8)</f>
        <v>Y</v>
      </c>
      <c r="C10" s="53">
        <f>IF('Overall Schedule'!D8=TIMEVALUE("0:00"),"",'Overall Schedule'!D8)</f>
        <v>0.77083333333333337</v>
      </c>
      <c r="D10" s="53">
        <f>IF('Overall Schedule'!E8=TIMEVALUE("0:00"),"",'Overall Schedule'!E8)</f>
        <v>1.1458333333333335</v>
      </c>
      <c r="E10" s="47"/>
      <c r="F10" s="21">
        <f t="shared" si="35"/>
        <v>0.77083333333333337</v>
      </c>
      <c r="G10" s="21">
        <f t="shared" si="36"/>
        <v>0.14583333333333348</v>
      </c>
      <c r="H10" s="53" t="str">
        <f t="shared" si="37"/>
        <v>Y</v>
      </c>
      <c r="I10" s="21"/>
      <c r="K10" s="22">
        <v>0.125000000000004</v>
      </c>
      <c r="L10" s="13">
        <f t="shared" si="0"/>
        <v>37</v>
      </c>
      <c r="M10" s="13">
        <f t="shared" si="1"/>
        <v>34</v>
      </c>
      <c r="N10" s="13">
        <f t="shared" si="1"/>
        <v>2</v>
      </c>
      <c r="O10" s="13">
        <f t="shared" si="1"/>
        <v>41</v>
      </c>
      <c r="P10" s="13">
        <f t="shared" si="1"/>
        <v>44</v>
      </c>
      <c r="Q10" s="13">
        <f t="shared" si="1"/>
        <v>42</v>
      </c>
      <c r="R10" s="13">
        <f t="shared" si="1"/>
        <v>33</v>
      </c>
      <c r="T10" s="13">
        <f t="shared" si="2"/>
        <v>34</v>
      </c>
      <c r="U10" s="13">
        <f t="shared" si="2"/>
        <v>2</v>
      </c>
      <c r="V10" s="13">
        <f t="shared" si="2"/>
        <v>40</v>
      </c>
      <c r="W10" s="13">
        <f t="shared" si="2"/>
        <v>43</v>
      </c>
      <c r="X10" s="13">
        <f t="shared" si="2"/>
        <v>41</v>
      </c>
      <c r="Y10" s="13">
        <f t="shared" si="2"/>
        <v>32</v>
      </c>
      <c r="Z10" s="13">
        <f t="shared" si="24"/>
        <v>36</v>
      </c>
      <c r="AB10" s="13">
        <f t="shared" si="3"/>
        <v>0</v>
      </c>
      <c r="AC10" s="13">
        <f t="shared" si="3"/>
        <v>0</v>
      </c>
      <c r="AD10" s="13">
        <f t="shared" si="3"/>
        <v>0</v>
      </c>
      <c r="AE10" s="13">
        <f t="shared" si="3"/>
        <v>0</v>
      </c>
      <c r="AF10" s="13">
        <f t="shared" si="3"/>
        <v>0</v>
      </c>
      <c r="AG10" s="13">
        <f t="shared" si="3"/>
        <v>0</v>
      </c>
      <c r="AH10" s="13">
        <f t="shared" si="3"/>
        <v>0</v>
      </c>
      <c r="AK10" s="22">
        <v>0.125000000000004</v>
      </c>
      <c r="AL10" s="23">
        <f t="shared" si="25"/>
        <v>33.300000000000004</v>
      </c>
      <c r="AM10" s="23">
        <f t="shared" si="4"/>
        <v>30.6</v>
      </c>
      <c r="AN10" s="23">
        <f t="shared" si="5"/>
        <v>1.8</v>
      </c>
      <c r="AO10" s="23">
        <f t="shared" si="6"/>
        <v>36.9</v>
      </c>
      <c r="AP10" s="23">
        <f t="shared" si="7"/>
        <v>39.6</v>
      </c>
      <c r="AQ10" s="23">
        <f t="shared" si="8"/>
        <v>37.800000000000004</v>
      </c>
      <c r="AR10" s="23">
        <f t="shared" si="9"/>
        <v>29.7</v>
      </c>
      <c r="AT10" s="22">
        <v>0.125000000000004</v>
      </c>
      <c r="AU10" s="23">
        <v>25.496807098388672</v>
      </c>
      <c r="AV10" s="23">
        <v>11.896808624267578</v>
      </c>
      <c r="AW10" s="23">
        <v>1.9014160633087158</v>
      </c>
      <c r="AX10" s="23">
        <v>30.823898315429688</v>
      </c>
      <c r="AY10" s="23">
        <v>24.738197326660156</v>
      </c>
      <c r="AZ10" s="23">
        <v>24.982259750366211</v>
      </c>
      <c r="BA10" s="23">
        <v>25.114070892333984</v>
      </c>
      <c r="BC10" s="22">
        <v>0.125000000000004</v>
      </c>
      <c r="BD10" s="23">
        <f t="shared" si="26"/>
        <v>7.8031929016113324</v>
      </c>
      <c r="BE10" s="23">
        <f t="shared" si="27"/>
        <v>18.703191375732423</v>
      </c>
      <c r="BF10" s="23">
        <f t="shared" si="28"/>
        <v>-0.10141606330871578</v>
      </c>
      <c r="BG10" s="23">
        <f t="shared" si="29"/>
        <v>6.0761016845703111</v>
      </c>
      <c r="BH10" s="23">
        <f t="shared" si="30"/>
        <v>14.861802673339845</v>
      </c>
      <c r="BI10" s="23">
        <f t="shared" si="31"/>
        <v>12.817740249633793</v>
      </c>
      <c r="BJ10" s="23">
        <f t="shared" si="32"/>
        <v>4.5859291076660149</v>
      </c>
      <c r="BL10" s="22">
        <v>0.125000000000004</v>
      </c>
      <c r="BM10" s="26">
        <f t="shared" si="33"/>
        <v>0.30604588533379429</v>
      </c>
      <c r="BN10" s="26">
        <f t="shared" si="11"/>
        <v>1.5721183694239578</v>
      </c>
      <c r="BO10" s="26">
        <f t="shared" si="12"/>
        <v>-5.3337123455367466E-2</v>
      </c>
      <c r="BP10" s="26">
        <f t="shared" si="13"/>
        <v>0.19712307711347346</v>
      </c>
      <c r="BQ10" s="26">
        <f t="shared" si="14"/>
        <v>0.60076336513507389</v>
      </c>
      <c r="BR10" s="26">
        <f t="shared" si="15"/>
        <v>0.51307369220055843</v>
      </c>
      <c r="BS10" s="26">
        <f t="shared" si="16"/>
        <v>0.18260397238369905</v>
      </c>
      <c r="BU10" s="22">
        <v>0.125000000000004</v>
      </c>
      <c r="BV10" s="46">
        <f t="shared" si="34"/>
        <v>71.040000000000006</v>
      </c>
      <c r="BW10" s="46">
        <f t="shared" si="17"/>
        <v>65.28</v>
      </c>
      <c r="BX10" s="46">
        <f t="shared" si="18"/>
        <v>3.84</v>
      </c>
      <c r="BY10" s="46">
        <f t="shared" si="19"/>
        <v>78.72</v>
      </c>
      <c r="BZ10" s="46">
        <f t="shared" si="20"/>
        <v>84.48</v>
      </c>
      <c r="CA10" s="46">
        <f t="shared" si="21"/>
        <v>80.640000000000015</v>
      </c>
      <c r="CB10" s="46">
        <f t="shared" si="22"/>
        <v>63.36</v>
      </c>
    </row>
    <row r="11" spans="1:80" x14ac:dyDescent="0.25">
      <c r="A11" s="53" t="str">
        <f>IF('Overall Schedule'!B9=TIMEVALUE("0:00"),"",'Overall Schedule'!B9)</f>
        <v>Agent 7</v>
      </c>
      <c r="B11" s="53" t="str">
        <f>IF('Overall Schedule'!C9=TIMEVALUE("0:00"),"",'Overall Schedule'!C9)</f>
        <v>Y</v>
      </c>
      <c r="C11" s="53">
        <f>IF('Overall Schedule'!D9=TIMEVALUE("0:00"),"",'Overall Schedule'!D9)</f>
        <v>0.77083333333333337</v>
      </c>
      <c r="D11" s="53">
        <f>IF('Overall Schedule'!E9=TIMEVALUE("0:00"),"",'Overall Schedule'!E9)</f>
        <v>1.1458333333333335</v>
      </c>
      <c r="E11" s="47"/>
      <c r="F11" s="21">
        <f t="shared" si="35"/>
        <v>0.77083333333333337</v>
      </c>
      <c r="G11" s="21">
        <f t="shared" si="36"/>
        <v>0.14583333333333348</v>
      </c>
      <c r="H11" s="53" t="str">
        <f t="shared" si="37"/>
        <v>Y</v>
      </c>
      <c r="I11" s="21"/>
      <c r="K11" s="22">
        <v>0.14583333333333701</v>
      </c>
      <c r="L11" s="13">
        <f t="shared" si="0"/>
        <v>16</v>
      </c>
      <c r="M11" s="13">
        <f t="shared" si="1"/>
        <v>5</v>
      </c>
      <c r="N11" s="13">
        <f t="shared" si="1"/>
        <v>1</v>
      </c>
      <c r="O11" s="13">
        <f t="shared" si="1"/>
        <v>17</v>
      </c>
      <c r="P11" s="13">
        <f t="shared" si="1"/>
        <v>20</v>
      </c>
      <c r="Q11" s="13">
        <f t="shared" si="1"/>
        <v>19</v>
      </c>
      <c r="R11" s="13">
        <f t="shared" si="1"/>
        <v>15</v>
      </c>
      <c r="T11" s="13">
        <f t="shared" si="2"/>
        <v>5</v>
      </c>
      <c r="U11" s="13">
        <f t="shared" si="2"/>
        <v>1</v>
      </c>
      <c r="V11" s="13">
        <f t="shared" si="2"/>
        <v>16</v>
      </c>
      <c r="W11" s="13">
        <f t="shared" si="2"/>
        <v>19</v>
      </c>
      <c r="X11" s="13">
        <f t="shared" si="2"/>
        <v>18</v>
      </c>
      <c r="Y11" s="13">
        <f t="shared" si="2"/>
        <v>14</v>
      </c>
      <c r="Z11" s="13">
        <f t="shared" si="24"/>
        <v>15</v>
      </c>
      <c r="AB11" s="13">
        <f t="shared" si="3"/>
        <v>0</v>
      </c>
      <c r="AC11" s="13">
        <f t="shared" si="3"/>
        <v>0</v>
      </c>
      <c r="AD11" s="13">
        <f t="shared" si="3"/>
        <v>0</v>
      </c>
      <c r="AE11" s="13">
        <f t="shared" si="3"/>
        <v>0</v>
      </c>
      <c r="AF11" s="13">
        <f t="shared" si="3"/>
        <v>0</v>
      </c>
      <c r="AG11" s="13">
        <f t="shared" si="3"/>
        <v>0</v>
      </c>
      <c r="AH11" s="13">
        <f t="shared" si="3"/>
        <v>0</v>
      </c>
      <c r="AK11" s="22">
        <v>0.14583333333333701</v>
      </c>
      <c r="AL11" s="23">
        <f t="shared" si="25"/>
        <v>14.4</v>
      </c>
      <c r="AM11" s="23">
        <f t="shared" si="4"/>
        <v>4.5</v>
      </c>
      <c r="AN11" s="23">
        <f t="shared" si="5"/>
        <v>0.9</v>
      </c>
      <c r="AO11" s="23">
        <f t="shared" si="6"/>
        <v>15.3</v>
      </c>
      <c r="AP11" s="23">
        <f t="shared" si="7"/>
        <v>18</v>
      </c>
      <c r="AQ11" s="23">
        <f t="shared" si="8"/>
        <v>17.100000000000001</v>
      </c>
      <c r="AR11" s="23">
        <f t="shared" si="9"/>
        <v>13.5</v>
      </c>
      <c r="AT11" s="22">
        <v>0.14583333333333701</v>
      </c>
      <c r="AU11" s="23">
        <v>19.495525360107422</v>
      </c>
      <c r="AV11" s="23">
        <v>14.830307006835938</v>
      </c>
      <c r="AW11" s="23">
        <v>1.7749714851379395</v>
      </c>
      <c r="AX11" s="23">
        <v>24.272018432617188</v>
      </c>
      <c r="AY11" s="23">
        <v>23.092363357543945</v>
      </c>
      <c r="AZ11" s="23">
        <v>17.798007965087891</v>
      </c>
      <c r="BA11" s="23">
        <v>19.153835296630859</v>
      </c>
      <c r="BC11" s="22">
        <v>0.14583333333333701</v>
      </c>
      <c r="BD11" s="23">
        <f t="shared" si="26"/>
        <v>-5.0955253601074215</v>
      </c>
      <c r="BE11" s="23">
        <f t="shared" si="27"/>
        <v>-10.330307006835938</v>
      </c>
      <c r="BF11" s="23">
        <f t="shared" si="28"/>
        <v>-0.87497148513793943</v>
      </c>
      <c r="BG11" s="23">
        <f t="shared" si="29"/>
        <v>-8.9720184326171868</v>
      </c>
      <c r="BH11" s="23">
        <f t="shared" si="30"/>
        <v>-5.0923633575439453</v>
      </c>
      <c r="BI11" s="23">
        <f t="shared" si="31"/>
        <v>-0.6980079650878892</v>
      </c>
      <c r="BJ11" s="23">
        <f t="shared" si="32"/>
        <v>-5.6538352966308594</v>
      </c>
      <c r="BL11" s="22">
        <v>0.14583333333333701</v>
      </c>
      <c r="BM11" s="26">
        <f t="shared" si="33"/>
        <v>-0.26136896882677002</v>
      </c>
      <c r="BN11" s="26">
        <f t="shared" si="11"/>
        <v>-0.69656730653480381</v>
      </c>
      <c r="BO11" s="26">
        <f t="shared" si="12"/>
        <v>-0.49294960086073847</v>
      </c>
      <c r="BP11" s="26">
        <f t="shared" si="13"/>
        <v>-0.36964451298209394</v>
      </c>
      <c r="BQ11" s="26">
        <f t="shared" si="14"/>
        <v>-0.22052153253860624</v>
      </c>
      <c r="BR11" s="26">
        <f t="shared" si="15"/>
        <v>-3.9218319626392092E-2</v>
      </c>
      <c r="BS11" s="26">
        <f t="shared" si="16"/>
        <v>-0.29518032336977251</v>
      </c>
      <c r="BU11" s="22">
        <v>0.14583333333333701</v>
      </c>
      <c r="BV11" s="46">
        <f t="shared" si="34"/>
        <v>30.72</v>
      </c>
      <c r="BW11" s="46">
        <f t="shared" si="17"/>
        <v>9.6</v>
      </c>
      <c r="BX11" s="46">
        <f t="shared" si="18"/>
        <v>1.92</v>
      </c>
      <c r="BY11" s="46">
        <f t="shared" si="19"/>
        <v>32.64</v>
      </c>
      <c r="BZ11" s="46">
        <f t="shared" si="20"/>
        <v>38.4</v>
      </c>
      <c r="CA11" s="46">
        <f t="shared" si="21"/>
        <v>36.480000000000004</v>
      </c>
      <c r="CB11" s="46">
        <f t="shared" si="22"/>
        <v>28.8</v>
      </c>
    </row>
    <row r="12" spans="1:80" x14ac:dyDescent="0.25">
      <c r="A12" s="53" t="str">
        <f>IF('Overall Schedule'!B10=TIMEVALUE("0:00"),"",'Overall Schedule'!B10)</f>
        <v>Agent 8</v>
      </c>
      <c r="B12" s="53" t="str">
        <f>IF('Overall Schedule'!C10=TIMEVALUE("0:00"),"",'Overall Schedule'!C10)</f>
        <v>Y</v>
      </c>
      <c r="C12" s="53">
        <f>IF('Overall Schedule'!D10=TIMEVALUE("0:00"),"",'Overall Schedule'!D10)</f>
        <v>0.77083333333333337</v>
      </c>
      <c r="D12" s="53">
        <f>IF('Overall Schedule'!E10=TIMEVALUE("0:00"),"",'Overall Schedule'!E10)</f>
        <v>1.1458333333333335</v>
      </c>
      <c r="E12" s="47"/>
      <c r="F12" s="21">
        <f t="shared" si="35"/>
        <v>0.77083333333333337</v>
      </c>
      <c r="G12" s="21">
        <f t="shared" si="36"/>
        <v>0.14583333333333348</v>
      </c>
      <c r="H12" s="53" t="str">
        <f t="shared" si="37"/>
        <v>Y</v>
      </c>
      <c r="I12" s="21"/>
      <c r="K12" s="22">
        <v>0.16666666666666999</v>
      </c>
      <c r="L12" s="13">
        <f t="shared" si="0"/>
        <v>16</v>
      </c>
      <c r="M12" s="13">
        <f t="shared" si="1"/>
        <v>5</v>
      </c>
      <c r="N12" s="13">
        <f t="shared" si="1"/>
        <v>1</v>
      </c>
      <c r="O12" s="13">
        <f t="shared" si="1"/>
        <v>17</v>
      </c>
      <c r="P12" s="13">
        <f t="shared" si="1"/>
        <v>20</v>
      </c>
      <c r="Q12" s="13">
        <f t="shared" si="1"/>
        <v>19</v>
      </c>
      <c r="R12" s="13">
        <f t="shared" si="1"/>
        <v>15</v>
      </c>
      <c r="T12" s="13">
        <f t="shared" si="2"/>
        <v>5</v>
      </c>
      <c r="U12" s="13">
        <f t="shared" si="2"/>
        <v>1</v>
      </c>
      <c r="V12" s="13">
        <f t="shared" si="2"/>
        <v>16</v>
      </c>
      <c r="W12" s="13">
        <f t="shared" si="2"/>
        <v>19</v>
      </c>
      <c r="X12" s="13">
        <f t="shared" si="2"/>
        <v>18</v>
      </c>
      <c r="Y12" s="13">
        <f t="shared" si="2"/>
        <v>14</v>
      </c>
      <c r="Z12" s="13">
        <f t="shared" si="24"/>
        <v>15</v>
      </c>
      <c r="AB12" s="13">
        <f t="shared" si="3"/>
        <v>0</v>
      </c>
      <c r="AC12" s="13">
        <f t="shared" si="3"/>
        <v>0</v>
      </c>
      <c r="AD12" s="13">
        <f t="shared" si="3"/>
        <v>0</v>
      </c>
      <c r="AE12" s="13">
        <f t="shared" si="3"/>
        <v>0</v>
      </c>
      <c r="AF12" s="13">
        <f t="shared" si="3"/>
        <v>0</v>
      </c>
      <c r="AG12" s="13">
        <f t="shared" si="3"/>
        <v>0</v>
      </c>
      <c r="AH12" s="13">
        <f t="shared" si="3"/>
        <v>0</v>
      </c>
      <c r="AK12" s="22">
        <v>0.16666666666666999</v>
      </c>
      <c r="AL12" s="23">
        <f t="shared" si="25"/>
        <v>14.4</v>
      </c>
      <c r="AM12" s="23">
        <f t="shared" si="4"/>
        <v>4.5</v>
      </c>
      <c r="AN12" s="23">
        <f t="shared" si="5"/>
        <v>0.9</v>
      </c>
      <c r="AO12" s="23">
        <f t="shared" si="6"/>
        <v>15.3</v>
      </c>
      <c r="AP12" s="23">
        <f t="shared" si="7"/>
        <v>18</v>
      </c>
      <c r="AQ12" s="23">
        <f t="shared" si="8"/>
        <v>17.100000000000001</v>
      </c>
      <c r="AR12" s="23">
        <f t="shared" si="9"/>
        <v>13.5</v>
      </c>
      <c r="AT12" s="22">
        <v>0.16666666666666999</v>
      </c>
      <c r="AU12" s="23">
        <v>18.327524185180664</v>
      </c>
      <c r="AV12" s="23">
        <v>12.12891960144043</v>
      </c>
      <c r="AW12" s="23">
        <v>2.6018176078796387</v>
      </c>
      <c r="AX12" s="23">
        <v>22.115144729614258</v>
      </c>
      <c r="AY12" s="23">
        <v>19.870054244995117</v>
      </c>
      <c r="AZ12" s="23">
        <v>17.584482192993164</v>
      </c>
      <c r="BA12" s="23">
        <v>17.895751953125</v>
      </c>
      <c r="BC12" s="22">
        <v>0.16666666666666999</v>
      </c>
      <c r="BD12" s="23">
        <f t="shared" si="26"/>
        <v>-3.9275241851806637</v>
      </c>
      <c r="BE12" s="23">
        <f t="shared" si="27"/>
        <v>-7.6289196014404297</v>
      </c>
      <c r="BF12" s="23">
        <f t="shared" si="28"/>
        <v>-1.7018176078796388</v>
      </c>
      <c r="BG12" s="23">
        <f t="shared" si="29"/>
        <v>-6.8151447296142571</v>
      </c>
      <c r="BH12" s="23">
        <f t="shared" si="30"/>
        <v>-1.8700542449951172</v>
      </c>
      <c r="BI12" s="23">
        <f t="shared" si="31"/>
        <v>-0.48448219299316264</v>
      </c>
      <c r="BJ12" s="23">
        <f t="shared" si="32"/>
        <v>-4.395751953125</v>
      </c>
      <c r="BL12" s="22">
        <v>0.16666666666666999</v>
      </c>
      <c r="BM12" s="26">
        <f t="shared" si="33"/>
        <v>-0.21429649446903448</v>
      </c>
      <c r="BN12" s="26">
        <f t="shared" si="11"/>
        <v>-0.62898591565685869</v>
      </c>
      <c r="BO12" s="26">
        <f t="shared" si="12"/>
        <v>-0.65408797400927021</v>
      </c>
      <c r="BP12" s="26">
        <f t="shared" si="13"/>
        <v>-0.3081664087184624</v>
      </c>
      <c r="BQ12" s="26">
        <f t="shared" si="14"/>
        <v>-9.411419928388709E-2</v>
      </c>
      <c r="BR12" s="26">
        <f t="shared" si="15"/>
        <v>-2.755168947688507E-2</v>
      </c>
      <c r="BS12" s="26">
        <f t="shared" si="16"/>
        <v>-0.24563102822608149</v>
      </c>
      <c r="BU12" s="22">
        <v>0.16666666666666999</v>
      </c>
      <c r="BV12" s="46">
        <f t="shared" si="34"/>
        <v>30.72</v>
      </c>
      <c r="BW12" s="46">
        <f t="shared" si="17"/>
        <v>9.6</v>
      </c>
      <c r="BX12" s="46">
        <f t="shared" si="18"/>
        <v>1.92</v>
      </c>
      <c r="BY12" s="46">
        <f t="shared" si="19"/>
        <v>32.64</v>
      </c>
      <c r="BZ12" s="46">
        <f t="shared" si="20"/>
        <v>38.4</v>
      </c>
      <c r="CA12" s="46">
        <f t="shared" si="21"/>
        <v>36.480000000000004</v>
      </c>
      <c r="CB12" s="46">
        <f t="shared" si="22"/>
        <v>28.8</v>
      </c>
    </row>
    <row r="13" spans="1:80" x14ac:dyDescent="0.25">
      <c r="A13" s="53" t="str">
        <f>IF('Overall Schedule'!B11=TIMEVALUE("0:00"),"",'Overall Schedule'!B11)</f>
        <v>Agent 9</v>
      </c>
      <c r="B13" s="53" t="str">
        <f>IF('Overall Schedule'!C11=TIMEVALUE("0:00"),"",'Overall Schedule'!C11)</f>
        <v>Y</v>
      </c>
      <c r="C13" s="53">
        <f>IF('Overall Schedule'!D11=TIMEVALUE("0:00"),"",'Overall Schedule'!D11)</f>
        <v>0.77083333333333337</v>
      </c>
      <c r="D13" s="53">
        <f>IF('Overall Schedule'!E11=TIMEVALUE("0:00"),"",'Overall Schedule'!E11)</f>
        <v>1.1458333333333335</v>
      </c>
      <c r="E13" s="47"/>
      <c r="F13" s="21">
        <f t="shared" si="35"/>
        <v>0.77083333333333337</v>
      </c>
      <c r="G13" s="21">
        <f t="shared" si="36"/>
        <v>0.14583333333333348</v>
      </c>
      <c r="H13" s="53" t="str">
        <f t="shared" si="37"/>
        <v>Y</v>
      </c>
      <c r="I13" s="21"/>
      <c r="K13" s="22">
        <v>0.187500000000003</v>
      </c>
      <c r="L13" s="13">
        <f t="shared" si="0"/>
        <v>15</v>
      </c>
      <c r="M13" s="13">
        <f t="shared" si="1"/>
        <v>5</v>
      </c>
      <c r="N13" s="13">
        <f t="shared" si="1"/>
        <v>1</v>
      </c>
      <c r="O13" s="13">
        <f t="shared" si="1"/>
        <v>16</v>
      </c>
      <c r="P13" s="13">
        <f t="shared" si="1"/>
        <v>19</v>
      </c>
      <c r="Q13" s="13">
        <f t="shared" si="1"/>
        <v>18</v>
      </c>
      <c r="R13" s="13">
        <f t="shared" si="1"/>
        <v>15</v>
      </c>
      <c r="T13" s="13">
        <f t="shared" si="2"/>
        <v>5</v>
      </c>
      <c r="U13" s="13">
        <f t="shared" si="2"/>
        <v>1</v>
      </c>
      <c r="V13" s="13">
        <f t="shared" si="2"/>
        <v>15</v>
      </c>
      <c r="W13" s="13">
        <f t="shared" si="2"/>
        <v>18</v>
      </c>
      <c r="X13" s="13">
        <f t="shared" si="2"/>
        <v>17</v>
      </c>
      <c r="Y13" s="13">
        <f t="shared" si="2"/>
        <v>14</v>
      </c>
      <c r="Z13" s="13">
        <f t="shared" si="24"/>
        <v>14</v>
      </c>
      <c r="AB13" s="13">
        <f t="shared" si="3"/>
        <v>0</v>
      </c>
      <c r="AC13" s="13">
        <f t="shared" si="3"/>
        <v>0</v>
      </c>
      <c r="AD13" s="13">
        <f t="shared" si="3"/>
        <v>0</v>
      </c>
      <c r="AE13" s="13">
        <f t="shared" si="3"/>
        <v>0</v>
      </c>
      <c r="AF13" s="13">
        <f t="shared" si="3"/>
        <v>0</v>
      </c>
      <c r="AG13" s="13">
        <f t="shared" si="3"/>
        <v>0</v>
      </c>
      <c r="AH13" s="13">
        <f t="shared" si="3"/>
        <v>0</v>
      </c>
      <c r="AK13" s="22">
        <v>0.187500000000003</v>
      </c>
      <c r="AL13" s="23">
        <f t="shared" si="25"/>
        <v>13.5</v>
      </c>
      <c r="AM13" s="23">
        <f t="shared" si="4"/>
        <v>4.5</v>
      </c>
      <c r="AN13" s="23">
        <f t="shared" si="5"/>
        <v>0.9</v>
      </c>
      <c r="AO13" s="23">
        <f t="shared" si="6"/>
        <v>14.4</v>
      </c>
      <c r="AP13" s="23">
        <f t="shared" si="7"/>
        <v>17.100000000000001</v>
      </c>
      <c r="AQ13" s="23">
        <f t="shared" si="8"/>
        <v>16.2</v>
      </c>
      <c r="AR13" s="23">
        <f t="shared" si="9"/>
        <v>13.5</v>
      </c>
      <c r="AT13" s="22">
        <v>0.187500000000003</v>
      </c>
      <c r="AU13" s="23">
        <v>16.906980514526367</v>
      </c>
      <c r="AV13" s="23">
        <v>9.9889488220214844</v>
      </c>
      <c r="AW13" s="23">
        <v>2.2342064380645752</v>
      </c>
      <c r="AX13" s="23">
        <v>23.807388305664063</v>
      </c>
      <c r="AY13" s="23">
        <v>17.278713226318359</v>
      </c>
      <c r="AZ13" s="23">
        <v>18.784830093383789</v>
      </c>
      <c r="BA13" s="23">
        <v>17.814693450927734</v>
      </c>
      <c r="BC13" s="22">
        <v>0.187500000000003</v>
      </c>
      <c r="BD13" s="23">
        <f t="shared" si="26"/>
        <v>-3.4069805145263672</v>
      </c>
      <c r="BE13" s="23">
        <f t="shared" si="27"/>
        <v>-5.4889488220214844</v>
      </c>
      <c r="BF13" s="23">
        <f t="shared" si="28"/>
        <v>-1.3342064380645753</v>
      </c>
      <c r="BG13" s="23">
        <f t="shared" si="29"/>
        <v>-9.4073883056640621</v>
      </c>
      <c r="BH13" s="23">
        <f t="shared" si="30"/>
        <v>-0.17871322631835795</v>
      </c>
      <c r="BI13" s="23">
        <f t="shared" si="31"/>
        <v>-2.5848300933837898</v>
      </c>
      <c r="BJ13" s="23">
        <f t="shared" si="32"/>
        <v>-4.3146934509277344</v>
      </c>
      <c r="BL13" s="22">
        <v>0.187500000000003</v>
      </c>
      <c r="BM13" s="26">
        <f t="shared" si="33"/>
        <v>-0.20151324546681246</v>
      </c>
      <c r="BN13" s="26">
        <f t="shared" si="11"/>
        <v>-0.54950214680453979</v>
      </c>
      <c r="BO13" s="26">
        <f t="shared" si="12"/>
        <v>-0.59717240776566627</v>
      </c>
      <c r="BP13" s="26">
        <f t="shared" si="13"/>
        <v>-0.39514574991940349</v>
      </c>
      <c r="BQ13" s="26">
        <f t="shared" si="14"/>
        <v>-1.0342970797509848E-2</v>
      </c>
      <c r="BR13" s="26">
        <f t="shared" si="15"/>
        <v>-0.13760199482955099</v>
      </c>
      <c r="BS13" s="26">
        <f t="shared" si="16"/>
        <v>-0.24219857966194969</v>
      </c>
      <c r="BU13" s="22">
        <v>0.187500000000003</v>
      </c>
      <c r="BV13" s="46">
        <f t="shared" si="34"/>
        <v>28.8</v>
      </c>
      <c r="BW13" s="46">
        <f t="shared" si="17"/>
        <v>9.6</v>
      </c>
      <c r="BX13" s="46">
        <f t="shared" si="18"/>
        <v>1.92</v>
      </c>
      <c r="BY13" s="46">
        <f t="shared" si="19"/>
        <v>30.72</v>
      </c>
      <c r="BZ13" s="46">
        <f t="shared" si="20"/>
        <v>36.480000000000004</v>
      </c>
      <c r="CA13" s="46">
        <f t="shared" si="21"/>
        <v>34.56</v>
      </c>
      <c r="CB13" s="46">
        <f t="shared" si="22"/>
        <v>28.8</v>
      </c>
    </row>
    <row r="14" spans="1:80" x14ac:dyDescent="0.25">
      <c r="A14" s="53" t="str">
        <f>IF('Overall Schedule'!B12=TIMEVALUE("0:00"),"",'Overall Schedule'!B12)</f>
        <v>Agent 10</v>
      </c>
      <c r="B14" s="53" t="str">
        <f>IF('Overall Schedule'!C12=TIMEVALUE("0:00"),"",'Overall Schedule'!C12)</f>
        <v>Y</v>
      </c>
      <c r="C14" s="53">
        <f>IF('Overall Schedule'!D12=TIMEVALUE("0:00"),"",'Overall Schedule'!D12)</f>
        <v>0.77083333333333337</v>
      </c>
      <c r="D14" s="53">
        <f>IF('Overall Schedule'!E12=TIMEVALUE("0:00"),"",'Overall Schedule'!E12)</f>
        <v>1.1458333333333335</v>
      </c>
      <c r="E14" s="47"/>
      <c r="F14" s="21">
        <f t="shared" si="35"/>
        <v>0.77083333333333337</v>
      </c>
      <c r="G14" s="21">
        <f t="shared" si="36"/>
        <v>0.14583333333333348</v>
      </c>
      <c r="H14" s="53" t="str">
        <f t="shared" si="37"/>
        <v>Y</v>
      </c>
      <c r="I14" s="21"/>
      <c r="K14" s="22">
        <v>0.20833333333333601</v>
      </c>
      <c r="L14" s="13">
        <f t="shared" si="0"/>
        <v>15</v>
      </c>
      <c r="M14" s="13">
        <f t="shared" si="1"/>
        <v>5</v>
      </c>
      <c r="N14" s="13">
        <f t="shared" si="1"/>
        <v>1</v>
      </c>
      <c r="O14" s="13">
        <f t="shared" si="1"/>
        <v>16</v>
      </c>
      <c r="P14" s="13">
        <f t="shared" si="1"/>
        <v>19</v>
      </c>
      <c r="Q14" s="13">
        <f t="shared" si="1"/>
        <v>18</v>
      </c>
      <c r="R14" s="13">
        <f t="shared" si="1"/>
        <v>15</v>
      </c>
      <c r="T14" s="13">
        <f t="shared" si="2"/>
        <v>5</v>
      </c>
      <c r="U14" s="13">
        <f t="shared" si="2"/>
        <v>1</v>
      </c>
      <c r="V14" s="13">
        <f t="shared" si="2"/>
        <v>15</v>
      </c>
      <c r="W14" s="13">
        <f t="shared" si="2"/>
        <v>18</v>
      </c>
      <c r="X14" s="13">
        <f t="shared" si="2"/>
        <v>17</v>
      </c>
      <c r="Y14" s="13">
        <f t="shared" si="2"/>
        <v>14</v>
      </c>
      <c r="Z14" s="13">
        <f t="shared" si="24"/>
        <v>14</v>
      </c>
      <c r="AB14" s="13">
        <f t="shared" si="3"/>
        <v>0</v>
      </c>
      <c r="AC14" s="13">
        <f t="shared" si="3"/>
        <v>0</v>
      </c>
      <c r="AD14" s="13">
        <f t="shared" si="3"/>
        <v>0</v>
      </c>
      <c r="AE14" s="13">
        <f t="shared" si="3"/>
        <v>0</v>
      </c>
      <c r="AF14" s="13">
        <f t="shared" si="3"/>
        <v>0</v>
      </c>
      <c r="AG14" s="13">
        <f t="shared" si="3"/>
        <v>0</v>
      </c>
      <c r="AH14" s="13">
        <f t="shared" si="3"/>
        <v>0</v>
      </c>
      <c r="AK14" s="22">
        <v>0.20833333333333601</v>
      </c>
      <c r="AL14" s="23">
        <f t="shared" si="25"/>
        <v>13.5</v>
      </c>
      <c r="AM14" s="23">
        <f t="shared" si="4"/>
        <v>4.5</v>
      </c>
      <c r="AN14" s="23">
        <f t="shared" si="5"/>
        <v>0.9</v>
      </c>
      <c r="AO14" s="23">
        <f t="shared" si="6"/>
        <v>14.4</v>
      </c>
      <c r="AP14" s="23">
        <f t="shared" si="7"/>
        <v>17.100000000000001</v>
      </c>
      <c r="AQ14" s="23">
        <f t="shared" si="8"/>
        <v>16.2</v>
      </c>
      <c r="AR14" s="23">
        <f t="shared" si="9"/>
        <v>13.5</v>
      </c>
      <c r="AT14" s="22">
        <v>0.20833333333333601</v>
      </c>
      <c r="AU14" s="23">
        <v>13.838300704956055</v>
      </c>
      <c r="AV14" s="23">
        <v>11.204967498779297</v>
      </c>
      <c r="AW14" s="23">
        <v>1.6388846635818481</v>
      </c>
      <c r="AX14" s="23">
        <v>20.7030029296875</v>
      </c>
      <c r="AY14" s="23">
        <v>16.598012924194336</v>
      </c>
      <c r="AZ14" s="23">
        <v>17.071109771728516</v>
      </c>
      <c r="BA14" s="23">
        <v>15.56295108795166</v>
      </c>
      <c r="BC14" s="22">
        <v>0.20833333333333601</v>
      </c>
      <c r="BD14" s="23">
        <f t="shared" si="26"/>
        <v>-0.33830070495605469</v>
      </c>
      <c r="BE14" s="23">
        <f t="shared" si="27"/>
        <v>-6.7049674987792969</v>
      </c>
      <c r="BF14" s="23">
        <f t="shared" si="28"/>
        <v>-0.73888466358184812</v>
      </c>
      <c r="BG14" s="23">
        <f t="shared" si="29"/>
        <v>-6.3030029296874996</v>
      </c>
      <c r="BH14" s="23">
        <f t="shared" si="30"/>
        <v>0.50198707580566548</v>
      </c>
      <c r="BI14" s="23">
        <f t="shared" si="31"/>
        <v>-0.87110977172851634</v>
      </c>
      <c r="BJ14" s="23">
        <f t="shared" si="32"/>
        <v>-2.0629510879516602</v>
      </c>
      <c r="BL14" s="22">
        <v>0.20833333333333601</v>
      </c>
      <c r="BM14" s="26">
        <f t="shared" si="33"/>
        <v>-2.4446694154788496E-2</v>
      </c>
      <c r="BN14" s="26">
        <f t="shared" si="11"/>
        <v>-0.59839240939429372</v>
      </c>
      <c r="BO14" s="26">
        <f t="shared" si="12"/>
        <v>-0.45084604182394755</v>
      </c>
      <c r="BP14" s="26">
        <f t="shared" si="13"/>
        <v>-0.30444872906090248</v>
      </c>
      <c r="BQ14" s="26">
        <f t="shared" si="14"/>
        <v>3.0243805574698444E-2</v>
      </c>
      <c r="BR14" s="26">
        <f t="shared" si="15"/>
        <v>-5.1028303571169241E-2</v>
      </c>
      <c r="BS14" s="26">
        <f t="shared" si="16"/>
        <v>-0.13255526386308128</v>
      </c>
      <c r="BU14" s="22">
        <v>0.20833333333333601</v>
      </c>
      <c r="BV14" s="46">
        <f t="shared" si="34"/>
        <v>28.8</v>
      </c>
      <c r="BW14" s="46">
        <f t="shared" si="17"/>
        <v>9.6</v>
      </c>
      <c r="BX14" s="46">
        <f t="shared" si="18"/>
        <v>1.92</v>
      </c>
      <c r="BY14" s="46">
        <f t="shared" si="19"/>
        <v>30.72</v>
      </c>
      <c r="BZ14" s="46">
        <f t="shared" si="20"/>
        <v>36.480000000000004</v>
      </c>
      <c r="CA14" s="46">
        <f t="shared" si="21"/>
        <v>34.56</v>
      </c>
      <c r="CB14" s="46">
        <f t="shared" si="22"/>
        <v>28.8</v>
      </c>
    </row>
    <row r="15" spans="1:80" x14ac:dyDescent="0.25">
      <c r="A15" s="53" t="str">
        <f>IF('Overall Schedule'!B13=TIMEVALUE("0:00"),"",'Overall Schedule'!B13)</f>
        <v>Agent 11</v>
      </c>
      <c r="B15" s="53" t="str">
        <f>IF('Overall Schedule'!C13=TIMEVALUE("0:00"),"",'Overall Schedule'!C13)</f>
        <v>Y</v>
      </c>
      <c r="C15" s="53">
        <f>IF('Overall Schedule'!D13=TIMEVALUE("0:00"),"",'Overall Schedule'!D13)</f>
        <v>0.77083333333333337</v>
      </c>
      <c r="D15" s="53">
        <f>IF('Overall Schedule'!E13=TIMEVALUE("0:00"),"",'Overall Schedule'!E13)</f>
        <v>1.1458333333333335</v>
      </c>
      <c r="E15" s="47"/>
      <c r="F15" s="21">
        <f t="shared" si="35"/>
        <v>0.77083333333333337</v>
      </c>
      <c r="G15" s="21">
        <f t="shared" si="36"/>
        <v>0.14583333333333348</v>
      </c>
      <c r="H15" s="53" t="str">
        <f t="shared" si="37"/>
        <v>Y</v>
      </c>
      <c r="I15" s="21"/>
      <c r="K15" s="22">
        <v>0.22916666666666899</v>
      </c>
      <c r="L15" s="13">
        <f t="shared" si="0"/>
        <v>13</v>
      </c>
      <c r="M15" s="13">
        <f t="shared" si="1"/>
        <v>3</v>
      </c>
      <c r="N15" s="13">
        <f t="shared" si="1"/>
        <v>3</v>
      </c>
      <c r="O15" s="13">
        <f t="shared" si="1"/>
        <v>14</v>
      </c>
      <c r="P15" s="13">
        <f t="shared" si="1"/>
        <v>15</v>
      </c>
      <c r="Q15" s="13">
        <f t="shared" si="1"/>
        <v>13</v>
      </c>
      <c r="R15" s="13">
        <f t="shared" si="1"/>
        <v>12</v>
      </c>
      <c r="T15" s="13">
        <f t="shared" si="2"/>
        <v>1</v>
      </c>
      <c r="U15" s="13">
        <f t="shared" si="2"/>
        <v>1</v>
      </c>
      <c r="V15" s="13">
        <f t="shared" si="2"/>
        <v>10</v>
      </c>
      <c r="W15" s="13">
        <f t="shared" si="2"/>
        <v>12</v>
      </c>
      <c r="X15" s="13">
        <f t="shared" si="2"/>
        <v>11</v>
      </c>
      <c r="Y15" s="13">
        <f t="shared" si="2"/>
        <v>9</v>
      </c>
      <c r="Z15" s="13">
        <f t="shared" si="24"/>
        <v>10</v>
      </c>
      <c r="AB15" s="13">
        <f t="shared" si="3"/>
        <v>0</v>
      </c>
      <c r="AC15" s="13">
        <f t="shared" si="3"/>
        <v>0</v>
      </c>
      <c r="AD15" s="13">
        <f t="shared" si="3"/>
        <v>0</v>
      </c>
      <c r="AE15" s="13">
        <f t="shared" si="3"/>
        <v>0</v>
      </c>
      <c r="AF15" s="13">
        <f t="shared" si="3"/>
        <v>0</v>
      </c>
      <c r="AG15" s="13">
        <f t="shared" si="3"/>
        <v>0</v>
      </c>
      <c r="AH15" s="13">
        <f t="shared" si="3"/>
        <v>0</v>
      </c>
      <c r="AK15" s="22">
        <v>0.22916666666666899</v>
      </c>
      <c r="AL15" s="23">
        <f t="shared" si="25"/>
        <v>11.700000000000001</v>
      </c>
      <c r="AM15" s="23">
        <f t="shared" si="4"/>
        <v>2.7</v>
      </c>
      <c r="AN15" s="23">
        <f t="shared" si="5"/>
        <v>2.7</v>
      </c>
      <c r="AO15" s="23">
        <f t="shared" si="6"/>
        <v>12.6</v>
      </c>
      <c r="AP15" s="23">
        <f t="shared" si="7"/>
        <v>13.5</v>
      </c>
      <c r="AQ15" s="23">
        <f t="shared" si="8"/>
        <v>11.700000000000001</v>
      </c>
      <c r="AR15" s="23">
        <f t="shared" si="9"/>
        <v>10.8</v>
      </c>
      <c r="AT15" s="22">
        <v>0.22916666666666899</v>
      </c>
      <c r="AU15" s="23">
        <v>12.462791442871094</v>
      </c>
      <c r="AV15" s="23">
        <v>8.8963613510131836</v>
      </c>
      <c r="AW15" s="23">
        <v>1.6975810527801514</v>
      </c>
      <c r="AX15" s="23">
        <v>15.963019371032715</v>
      </c>
      <c r="AY15" s="23">
        <v>15.171653747558594</v>
      </c>
      <c r="AZ15" s="23">
        <v>13.788660049438477</v>
      </c>
      <c r="BA15" s="23">
        <v>13.145926475524902</v>
      </c>
      <c r="BC15" s="22">
        <v>0.22916666666666899</v>
      </c>
      <c r="BD15" s="23">
        <f t="shared" si="26"/>
        <v>-0.76279144287109268</v>
      </c>
      <c r="BE15" s="23">
        <f t="shared" si="27"/>
        <v>-6.1963613510131834</v>
      </c>
      <c r="BF15" s="23">
        <f t="shared" si="28"/>
        <v>1.0024189472198488</v>
      </c>
      <c r="BG15" s="23">
        <f t="shared" si="29"/>
        <v>-3.3630193710327152</v>
      </c>
      <c r="BH15" s="23">
        <f t="shared" si="30"/>
        <v>-1.6716537475585938</v>
      </c>
      <c r="BI15" s="23">
        <f t="shared" si="31"/>
        <v>-2.0886600494384755</v>
      </c>
      <c r="BJ15" s="23">
        <f t="shared" si="32"/>
        <v>-2.3459264755249016</v>
      </c>
      <c r="BL15" s="22">
        <v>0.22916666666666899</v>
      </c>
      <c r="BM15" s="26">
        <f t="shared" si="33"/>
        <v>-6.1205504911776488E-2</v>
      </c>
      <c r="BN15" s="26">
        <f t="shared" si="11"/>
        <v>-0.69650513356311627</v>
      </c>
      <c r="BO15" s="26">
        <f t="shared" si="12"/>
        <v>0.59049843044499928</v>
      </c>
      <c r="BP15" s="26">
        <f t="shared" si="13"/>
        <v>-0.21067564305130249</v>
      </c>
      <c r="BQ15" s="26">
        <f t="shared" si="14"/>
        <v>-0.11018269829863435</v>
      </c>
      <c r="BR15" s="26">
        <f t="shared" si="15"/>
        <v>-0.15147665124455173</v>
      </c>
      <c r="BS15" s="26">
        <f t="shared" si="16"/>
        <v>-0.1784527305772286</v>
      </c>
      <c r="BU15" s="22">
        <v>0.22916666666666899</v>
      </c>
      <c r="BV15" s="46">
        <f t="shared" si="34"/>
        <v>24.960000000000004</v>
      </c>
      <c r="BW15" s="46">
        <f t="shared" si="17"/>
        <v>5.76</v>
      </c>
      <c r="BX15" s="46">
        <f t="shared" si="18"/>
        <v>5.76</v>
      </c>
      <c r="BY15" s="46">
        <f t="shared" si="19"/>
        <v>26.88</v>
      </c>
      <c r="BZ15" s="46">
        <f t="shared" si="20"/>
        <v>28.8</v>
      </c>
      <c r="CA15" s="46">
        <f t="shared" si="21"/>
        <v>24.960000000000004</v>
      </c>
      <c r="CB15" s="46">
        <f t="shared" si="22"/>
        <v>23.04</v>
      </c>
    </row>
    <row r="16" spans="1:80" x14ac:dyDescent="0.25">
      <c r="A16" s="53" t="str">
        <f>IF('Overall Schedule'!B14=TIMEVALUE("0:00"),"",'Overall Schedule'!B14)</f>
        <v>Agent 12</v>
      </c>
      <c r="B16" s="53" t="str">
        <f>IF('Overall Schedule'!C14=TIMEVALUE("0:00"),"",'Overall Schedule'!C14)</f>
        <v>Y</v>
      </c>
      <c r="C16" s="53">
        <f>IF('Overall Schedule'!D14=TIMEVALUE("0:00"),"",'Overall Schedule'!D14)</f>
        <v>0.77083333333333337</v>
      </c>
      <c r="D16" s="53">
        <f>IF('Overall Schedule'!E14=TIMEVALUE("0:00"),"",'Overall Schedule'!E14)</f>
        <v>1.1458333333333335</v>
      </c>
      <c r="E16" s="56"/>
      <c r="F16" s="21">
        <f t="shared" ref="F16:F24" si="38">IFERROR(MOD(C16,1),"")</f>
        <v>0.77083333333333337</v>
      </c>
      <c r="G16" s="21">
        <f t="shared" ref="G16:G24" si="39">IFERROR(MOD(D16,1),"")</f>
        <v>0.14583333333333348</v>
      </c>
      <c r="H16" s="53" t="str">
        <f t="shared" ref="H16:H24" si="40">TEXT(B16,"0")</f>
        <v>Y</v>
      </c>
      <c r="I16" s="21"/>
      <c r="K16" s="22">
        <v>0.250000000000002</v>
      </c>
      <c r="L16" s="13">
        <f t="shared" si="0"/>
        <v>13</v>
      </c>
      <c r="M16" s="13">
        <f t="shared" si="1"/>
        <v>3</v>
      </c>
      <c r="N16" s="13">
        <f t="shared" si="1"/>
        <v>3</v>
      </c>
      <c r="O16" s="13">
        <f t="shared" si="1"/>
        <v>14</v>
      </c>
      <c r="P16" s="13">
        <f t="shared" si="1"/>
        <v>15</v>
      </c>
      <c r="Q16" s="13">
        <f t="shared" si="1"/>
        <v>13</v>
      </c>
      <c r="R16" s="13">
        <f t="shared" si="1"/>
        <v>12</v>
      </c>
      <c r="T16" s="13">
        <f t="shared" si="2"/>
        <v>1</v>
      </c>
      <c r="U16" s="13">
        <f t="shared" si="2"/>
        <v>1</v>
      </c>
      <c r="V16" s="13">
        <f t="shared" si="2"/>
        <v>10</v>
      </c>
      <c r="W16" s="13">
        <f t="shared" si="2"/>
        <v>12</v>
      </c>
      <c r="X16" s="13">
        <f t="shared" si="2"/>
        <v>11</v>
      </c>
      <c r="Y16" s="13">
        <f t="shared" si="2"/>
        <v>9</v>
      </c>
      <c r="Z16" s="13">
        <f t="shared" si="24"/>
        <v>10</v>
      </c>
      <c r="AB16" s="13">
        <f t="shared" si="3"/>
        <v>0</v>
      </c>
      <c r="AC16" s="13">
        <f t="shared" si="3"/>
        <v>0</v>
      </c>
      <c r="AD16" s="13">
        <f t="shared" si="3"/>
        <v>0</v>
      </c>
      <c r="AE16" s="13">
        <f t="shared" si="3"/>
        <v>0</v>
      </c>
      <c r="AF16" s="13">
        <f t="shared" si="3"/>
        <v>0</v>
      </c>
      <c r="AG16" s="13">
        <f t="shared" si="3"/>
        <v>0</v>
      </c>
      <c r="AH16" s="13">
        <f t="shared" si="3"/>
        <v>0</v>
      </c>
      <c r="AK16" s="22">
        <v>0.250000000000002</v>
      </c>
      <c r="AL16" s="23">
        <f t="shared" si="25"/>
        <v>11.700000000000001</v>
      </c>
      <c r="AM16" s="23">
        <f t="shared" si="4"/>
        <v>2.7</v>
      </c>
      <c r="AN16" s="23">
        <f t="shared" si="5"/>
        <v>2.7</v>
      </c>
      <c r="AO16" s="23">
        <f t="shared" si="6"/>
        <v>12.6</v>
      </c>
      <c r="AP16" s="23">
        <f t="shared" si="7"/>
        <v>13.5</v>
      </c>
      <c r="AQ16" s="23">
        <f t="shared" si="8"/>
        <v>11.700000000000001</v>
      </c>
      <c r="AR16" s="23">
        <f t="shared" si="9"/>
        <v>10.8</v>
      </c>
      <c r="AT16" s="22">
        <v>0.250000000000002</v>
      </c>
      <c r="AU16" s="23">
        <v>10.343378067016602</v>
      </c>
      <c r="AV16" s="23">
        <v>1.33851158618927</v>
      </c>
      <c r="AW16" s="23">
        <v>1.4263572692871094</v>
      </c>
      <c r="AX16" s="23">
        <v>14.971391677856445</v>
      </c>
      <c r="AY16" s="23">
        <v>12.462791442871094</v>
      </c>
      <c r="AZ16" s="23">
        <v>11.405799865722656</v>
      </c>
      <c r="BA16" s="23">
        <v>10.777616500854492</v>
      </c>
      <c r="BC16" s="22">
        <v>0.250000000000002</v>
      </c>
      <c r="BD16" s="23">
        <f t="shared" si="26"/>
        <v>1.3566219329833995</v>
      </c>
      <c r="BE16" s="23">
        <f t="shared" si="27"/>
        <v>1.3614884138107302</v>
      </c>
      <c r="BF16" s="23">
        <f t="shared" si="28"/>
        <v>1.2736427307128908</v>
      </c>
      <c r="BG16" s="23">
        <f t="shared" si="29"/>
        <v>-2.3713916778564457</v>
      </c>
      <c r="BH16" s="23">
        <f t="shared" si="30"/>
        <v>1.0372085571289063</v>
      </c>
      <c r="BI16" s="23">
        <f t="shared" si="31"/>
        <v>0.29420013427734482</v>
      </c>
      <c r="BJ16" s="23">
        <f t="shared" si="32"/>
        <v>2.2383499145508523E-2</v>
      </c>
      <c r="BL16" s="22">
        <v>0.250000000000002</v>
      </c>
      <c r="BM16" s="26">
        <f t="shared" si="33"/>
        <v>0.13115849814186456</v>
      </c>
      <c r="BN16" s="26">
        <f t="shared" si="11"/>
        <v>1.0171659534803692</v>
      </c>
      <c r="BO16" s="26">
        <f t="shared" si="12"/>
        <v>0.89293387998748375</v>
      </c>
      <c r="BP16" s="26">
        <f t="shared" si="13"/>
        <v>-0.15839487262656224</v>
      </c>
      <c r="BQ16" s="26">
        <f t="shared" si="14"/>
        <v>8.3224417409488577E-2</v>
      </c>
      <c r="BR16" s="26">
        <f t="shared" si="15"/>
        <v>2.57939064108508E-2</v>
      </c>
      <c r="BS16" s="26">
        <f t="shared" si="16"/>
        <v>2.0768505860023754E-3</v>
      </c>
      <c r="BU16" s="22">
        <v>0.250000000000002</v>
      </c>
      <c r="BV16" s="46">
        <f t="shared" si="34"/>
        <v>24.960000000000004</v>
      </c>
      <c r="BW16" s="46">
        <f t="shared" si="17"/>
        <v>5.76</v>
      </c>
      <c r="BX16" s="46">
        <f t="shared" si="18"/>
        <v>5.76</v>
      </c>
      <c r="BY16" s="46">
        <f t="shared" si="19"/>
        <v>26.88</v>
      </c>
      <c r="BZ16" s="46">
        <f t="shared" si="20"/>
        <v>28.8</v>
      </c>
      <c r="CA16" s="46">
        <f t="shared" si="21"/>
        <v>24.960000000000004</v>
      </c>
      <c r="CB16" s="46">
        <f t="shared" si="22"/>
        <v>23.04</v>
      </c>
    </row>
    <row r="17" spans="1:80" x14ac:dyDescent="0.25">
      <c r="A17" s="53" t="str">
        <f>IF('Overall Schedule'!B15=TIMEVALUE("0:00"),"",'Overall Schedule'!B15)</f>
        <v>Agent 13</v>
      </c>
      <c r="B17" s="53" t="str">
        <f>IF('Overall Schedule'!C15=TIMEVALUE("0:00"),"",'Overall Schedule'!C15)</f>
        <v>Y</v>
      </c>
      <c r="C17" s="53">
        <f>IF('Overall Schedule'!D15=TIMEVALUE("0:00"),"",'Overall Schedule'!D15)</f>
        <v>0.77083333333333337</v>
      </c>
      <c r="D17" s="53">
        <f>IF('Overall Schedule'!E15=TIMEVALUE("0:00"),"",'Overall Schedule'!E15)</f>
        <v>1.1458333333333335</v>
      </c>
      <c r="E17" s="56"/>
      <c r="F17" s="21">
        <f t="shared" si="38"/>
        <v>0.77083333333333337</v>
      </c>
      <c r="G17" s="21">
        <f t="shared" si="39"/>
        <v>0.14583333333333348</v>
      </c>
      <c r="H17" s="53" t="str">
        <f t="shared" si="40"/>
        <v>Y</v>
      </c>
      <c r="I17" s="21"/>
      <c r="K17" s="22">
        <v>0.27083333333333498</v>
      </c>
      <c r="L17" s="13">
        <f t="shared" si="0"/>
        <v>13</v>
      </c>
      <c r="M17" s="13">
        <f t="shared" si="1"/>
        <v>3</v>
      </c>
      <c r="N17" s="13">
        <f t="shared" si="1"/>
        <v>3</v>
      </c>
      <c r="O17" s="13">
        <f t="shared" si="1"/>
        <v>14</v>
      </c>
      <c r="P17" s="13">
        <f t="shared" si="1"/>
        <v>15</v>
      </c>
      <c r="Q17" s="13">
        <f t="shared" si="1"/>
        <v>13</v>
      </c>
      <c r="R17" s="13">
        <f t="shared" si="1"/>
        <v>12</v>
      </c>
      <c r="T17" s="13">
        <f t="shared" si="2"/>
        <v>1</v>
      </c>
      <c r="U17" s="13">
        <f t="shared" si="2"/>
        <v>1</v>
      </c>
      <c r="V17" s="13">
        <f t="shared" si="2"/>
        <v>10</v>
      </c>
      <c r="W17" s="13">
        <f t="shared" si="2"/>
        <v>12</v>
      </c>
      <c r="X17" s="13">
        <f t="shared" si="2"/>
        <v>11</v>
      </c>
      <c r="Y17" s="13">
        <f t="shared" si="2"/>
        <v>9</v>
      </c>
      <c r="Z17" s="13">
        <f t="shared" si="24"/>
        <v>10</v>
      </c>
      <c r="AB17" s="13">
        <f t="shared" si="3"/>
        <v>0</v>
      </c>
      <c r="AC17" s="13">
        <f t="shared" si="3"/>
        <v>0</v>
      </c>
      <c r="AD17" s="13">
        <f t="shared" si="3"/>
        <v>0</v>
      </c>
      <c r="AE17" s="13">
        <f t="shared" si="3"/>
        <v>0</v>
      </c>
      <c r="AF17" s="13">
        <f t="shared" si="3"/>
        <v>0</v>
      </c>
      <c r="AG17" s="13">
        <f t="shared" si="3"/>
        <v>0</v>
      </c>
      <c r="AH17" s="13">
        <f t="shared" si="3"/>
        <v>0</v>
      </c>
      <c r="AK17" s="22">
        <v>0.27083333333333498</v>
      </c>
      <c r="AL17" s="23">
        <f t="shared" si="25"/>
        <v>11.700000000000001</v>
      </c>
      <c r="AM17" s="23">
        <f t="shared" si="4"/>
        <v>2.7</v>
      </c>
      <c r="AN17" s="23">
        <f t="shared" si="5"/>
        <v>2.7</v>
      </c>
      <c r="AO17" s="23">
        <f t="shared" si="6"/>
        <v>12.6</v>
      </c>
      <c r="AP17" s="23">
        <f t="shared" si="7"/>
        <v>13.5</v>
      </c>
      <c r="AQ17" s="23">
        <f t="shared" si="8"/>
        <v>11.700000000000001</v>
      </c>
      <c r="AR17" s="23">
        <f t="shared" si="9"/>
        <v>10.8</v>
      </c>
      <c r="AT17" s="22">
        <v>0.27083333333333498</v>
      </c>
      <c r="AU17" s="23">
        <v>10.206174850463867</v>
      </c>
      <c r="AV17" s="23">
        <v>1.4263572692871094</v>
      </c>
      <c r="AW17" s="23">
        <v>0.76173877716064453</v>
      </c>
      <c r="AX17" s="23">
        <v>13.933098793029785</v>
      </c>
      <c r="AY17" s="23">
        <v>12.637271881103516</v>
      </c>
      <c r="AZ17" s="23">
        <v>13.121881484985352</v>
      </c>
      <c r="BA17" s="23">
        <v>10.170223236083984</v>
      </c>
      <c r="BC17" s="22">
        <v>0.27083333333333498</v>
      </c>
      <c r="BD17" s="23">
        <f t="shared" si="26"/>
        <v>1.4938251495361339</v>
      </c>
      <c r="BE17" s="23">
        <f t="shared" si="27"/>
        <v>1.2736427307128908</v>
      </c>
      <c r="BF17" s="23">
        <f t="shared" si="28"/>
        <v>1.9382612228393556</v>
      </c>
      <c r="BG17" s="23">
        <f t="shared" si="29"/>
        <v>-1.3330987930297855</v>
      </c>
      <c r="BH17" s="23">
        <f t="shared" si="30"/>
        <v>0.86272811889648438</v>
      </c>
      <c r="BI17" s="23">
        <f t="shared" si="31"/>
        <v>-1.4218814849853505</v>
      </c>
      <c r="BJ17" s="23">
        <f t="shared" si="32"/>
        <v>0.62977676391601634</v>
      </c>
      <c r="BL17" s="22">
        <v>0.27083333333333498</v>
      </c>
      <c r="BM17" s="26">
        <f t="shared" si="33"/>
        <v>0.14636484005251391</v>
      </c>
      <c r="BN17" s="26">
        <f t="shared" si="11"/>
        <v>0.89293387998748375</v>
      </c>
      <c r="BO17" s="26">
        <f t="shared" si="12"/>
        <v>2.5445221917993446</v>
      </c>
      <c r="BP17" s="26">
        <f t="shared" si="13"/>
        <v>-9.5678557428781424E-2</v>
      </c>
      <c r="BQ17" s="26">
        <f t="shared" si="14"/>
        <v>6.8268541423605819E-2</v>
      </c>
      <c r="BR17" s="26">
        <f t="shared" si="15"/>
        <v>-0.10835957378614731</v>
      </c>
      <c r="BS17" s="26">
        <f t="shared" si="16"/>
        <v>6.1923592953354888E-2</v>
      </c>
      <c r="BU17" s="22">
        <v>0.27083333333333498</v>
      </c>
      <c r="BV17" s="46">
        <f t="shared" si="34"/>
        <v>24.960000000000004</v>
      </c>
      <c r="BW17" s="46">
        <f t="shared" si="17"/>
        <v>5.76</v>
      </c>
      <c r="BX17" s="46">
        <f t="shared" si="18"/>
        <v>5.76</v>
      </c>
      <c r="BY17" s="46">
        <f t="shared" si="19"/>
        <v>26.88</v>
      </c>
      <c r="BZ17" s="46">
        <f t="shared" si="20"/>
        <v>28.8</v>
      </c>
      <c r="CA17" s="46">
        <f t="shared" si="21"/>
        <v>24.960000000000004</v>
      </c>
      <c r="CB17" s="46">
        <f t="shared" si="22"/>
        <v>23.04</v>
      </c>
    </row>
    <row r="18" spans="1:80" x14ac:dyDescent="0.25">
      <c r="A18" s="53" t="str">
        <f>IF('Overall Schedule'!B16=TIMEVALUE("0:00"),"",'Overall Schedule'!B16)</f>
        <v>Agent 14</v>
      </c>
      <c r="B18" s="53" t="str">
        <f>IF('Overall Schedule'!C16=TIMEVALUE("0:00"),"",'Overall Schedule'!C16)</f>
        <v>Y</v>
      </c>
      <c r="C18" s="53">
        <f>IF('Overall Schedule'!D16=TIMEVALUE("0:00"),"",'Overall Schedule'!D16)</f>
        <v>0.77083333333333337</v>
      </c>
      <c r="D18" s="53">
        <f>IF('Overall Schedule'!E16=TIMEVALUE("0:00"),"",'Overall Schedule'!E16)</f>
        <v>1.1458333333333335</v>
      </c>
      <c r="E18" s="56"/>
      <c r="F18" s="21">
        <f t="shared" si="38"/>
        <v>0.77083333333333337</v>
      </c>
      <c r="G18" s="21">
        <f t="shared" si="39"/>
        <v>0.14583333333333348</v>
      </c>
      <c r="H18" s="53" t="str">
        <f t="shared" si="40"/>
        <v>Y</v>
      </c>
      <c r="I18" s="21"/>
      <c r="K18" s="22">
        <v>0.29166666666666802</v>
      </c>
      <c r="L18" s="13">
        <f t="shared" si="0"/>
        <v>13</v>
      </c>
      <c r="M18" s="13">
        <f t="shared" si="1"/>
        <v>3</v>
      </c>
      <c r="N18" s="13">
        <f t="shared" si="1"/>
        <v>3</v>
      </c>
      <c r="O18" s="13">
        <f t="shared" si="1"/>
        <v>14</v>
      </c>
      <c r="P18" s="13">
        <f t="shared" si="1"/>
        <v>15</v>
      </c>
      <c r="Q18" s="13">
        <f t="shared" si="1"/>
        <v>13</v>
      </c>
      <c r="R18" s="13">
        <f t="shared" si="1"/>
        <v>12</v>
      </c>
      <c r="T18" s="13">
        <f t="shared" si="2"/>
        <v>1</v>
      </c>
      <c r="U18" s="13">
        <f t="shared" si="2"/>
        <v>1</v>
      </c>
      <c r="V18" s="13">
        <f t="shared" si="2"/>
        <v>10</v>
      </c>
      <c r="W18" s="13">
        <f t="shared" si="2"/>
        <v>12</v>
      </c>
      <c r="X18" s="13">
        <f t="shared" si="2"/>
        <v>11</v>
      </c>
      <c r="Y18" s="13">
        <f t="shared" si="2"/>
        <v>9</v>
      </c>
      <c r="Z18" s="13">
        <f t="shared" si="24"/>
        <v>10</v>
      </c>
      <c r="AB18" s="13">
        <f t="shared" si="3"/>
        <v>0</v>
      </c>
      <c r="AC18" s="13">
        <f t="shared" si="3"/>
        <v>0</v>
      </c>
      <c r="AD18" s="13">
        <f t="shared" si="3"/>
        <v>0</v>
      </c>
      <c r="AE18" s="13">
        <f t="shared" si="3"/>
        <v>0</v>
      </c>
      <c r="AF18" s="13">
        <f t="shared" si="3"/>
        <v>0</v>
      </c>
      <c r="AG18" s="13">
        <f t="shared" si="3"/>
        <v>0</v>
      </c>
      <c r="AH18" s="13">
        <f t="shared" si="3"/>
        <v>0</v>
      </c>
      <c r="AK18" s="22">
        <v>0.29166666666666802</v>
      </c>
      <c r="AL18" s="23">
        <f t="shared" si="25"/>
        <v>11.700000000000001</v>
      </c>
      <c r="AM18" s="23">
        <f t="shared" si="4"/>
        <v>2.7</v>
      </c>
      <c r="AN18" s="23">
        <f t="shared" si="5"/>
        <v>2.7</v>
      </c>
      <c r="AO18" s="23">
        <f t="shared" si="6"/>
        <v>12.6</v>
      </c>
      <c r="AP18" s="23">
        <f t="shared" si="7"/>
        <v>13.5</v>
      </c>
      <c r="AQ18" s="23">
        <f t="shared" si="8"/>
        <v>11.700000000000001</v>
      </c>
      <c r="AR18" s="23">
        <f t="shared" si="9"/>
        <v>10.8</v>
      </c>
      <c r="AT18" s="22">
        <v>0.29166666666666802</v>
      </c>
      <c r="AU18" s="23">
        <v>7.5191183090209961</v>
      </c>
      <c r="AV18" s="23">
        <v>0.70993471145629883</v>
      </c>
      <c r="AW18" s="23">
        <v>1.2384147644042969</v>
      </c>
      <c r="AX18" s="23">
        <v>10.645424842834473</v>
      </c>
      <c r="AY18" s="23">
        <v>9.8990774154663086</v>
      </c>
      <c r="AZ18" s="23">
        <v>11.749286651611328</v>
      </c>
      <c r="BA18" s="23">
        <v>8.7236185073852539</v>
      </c>
      <c r="BC18" s="22">
        <v>0.29166666666666802</v>
      </c>
      <c r="BD18" s="23">
        <f t="shared" si="26"/>
        <v>4.180881690979005</v>
      </c>
      <c r="BE18" s="23">
        <f t="shared" si="27"/>
        <v>1.9900652885437013</v>
      </c>
      <c r="BF18" s="23">
        <f t="shared" si="28"/>
        <v>1.4615852355957033</v>
      </c>
      <c r="BG18" s="23">
        <f t="shared" si="29"/>
        <v>1.954575157165527</v>
      </c>
      <c r="BH18" s="23">
        <f t="shared" si="30"/>
        <v>3.6009225845336914</v>
      </c>
      <c r="BI18" s="23">
        <f t="shared" si="31"/>
        <v>-4.9286651611327059E-2</v>
      </c>
      <c r="BJ18" s="23">
        <f t="shared" si="32"/>
        <v>2.0763814926147468</v>
      </c>
      <c r="BL18" s="22">
        <v>0.29166666666666802</v>
      </c>
      <c r="BM18" s="26">
        <f t="shared" si="33"/>
        <v>0.55603350275297958</v>
      </c>
      <c r="BN18" s="26">
        <f t="shared" si="11"/>
        <v>2.8031666242399291</v>
      </c>
      <c r="BO18" s="26">
        <f t="shared" si="12"/>
        <v>1.1802065653656479</v>
      </c>
      <c r="BP18" s="26">
        <f t="shared" si="13"/>
        <v>0.18360705993628507</v>
      </c>
      <c r="BQ18" s="26">
        <f t="shared" si="14"/>
        <v>0.36376345323935072</v>
      </c>
      <c r="BR18" s="26">
        <f t="shared" si="15"/>
        <v>-4.1948633200269867E-3</v>
      </c>
      <c r="BS18" s="26">
        <f t="shared" si="16"/>
        <v>0.23801837401038578</v>
      </c>
      <c r="BU18" s="22">
        <v>0.29166666666666802</v>
      </c>
      <c r="BV18" s="46">
        <f t="shared" si="34"/>
        <v>24.960000000000004</v>
      </c>
      <c r="BW18" s="46">
        <f t="shared" si="17"/>
        <v>5.76</v>
      </c>
      <c r="BX18" s="46">
        <f t="shared" si="18"/>
        <v>5.76</v>
      </c>
      <c r="BY18" s="46">
        <f t="shared" si="19"/>
        <v>26.88</v>
      </c>
      <c r="BZ18" s="46">
        <f t="shared" si="20"/>
        <v>28.8</v>
      </c>
      <c r="CA18" s="46">
        <f t="shared" si="21"/>
        <v>24.960000000000004</v>
      </c>
      <c r="CB18" s="46">
        <f t="shared" si="22"/>
        <v>23.04</v>
      </c>
    </row>
    <row r="19" spans="1:80" x14ac:dyDescent="0.25">
      <c r="A19" s="53" t="str">
        <f>IF('Overall Schedule'!B17=TIMEVALUE("0:00"),"",'Overall Schedule'!B17)</f>
        <v>Agent 15</v>
      </c>
      <c r="B19" s="53" t="str">
        <f>IF('Overall Schedule'!C17=TIMEVALUE("0:00"),"",'Overall Schedule'!C17)</f>
        <v>Y</v>
      </c>
      <c r="C19" s="53">
        <f>IF('Overall Schedule'!D17=TIMEVALUE("0:00"),"",'Overall Schedule'!D17)</f>
        <v>0.77083333333333337</v>
      </c>
      <c r="D19" s="53">
        <f>IF('Overall Schedule'!E17=TIMEVALUE("0:00"),"",'Overall Schedule'!E17)</f>
        <v>1.1458333333333335</v>
      </c>
      <c r="E19" s="56"/>
      <c r="F19" s="21">
        <f t="shared" si="38"/>
        <v>0.77083333333333337</v>
      </c>
      <c r="G19" s="21">
        <f t="shared" si="39"/>
        <v>0.14583333333333348</v>
      </c>
      <c r="H19" s="53" t="str">
        <f t="shared" si="40"/>
        <v>Y</v>
      </c>
      <c r="I19" s="21"/>
      <c r="K19" s="22">
        <v>0.312500000000001</v>
      </c>
      <c r="L19" s="13">
        <f t="shared" si="0"/>
        <v>5</v>
      </c>
      <c r="M19" s="13">
        <f t="shared" si="1"/>
        <v>3</v>
      </c>
      <c r="N19" s="13">
        <f t="shared" si="1"/>
        <v>3</v>
      </c>
      <c r="O19" s="13">
        <f t="shared" si="1"/>
        <v>6</v>
      </c>
      <c r="P19" s="13">
        <f t="shared" si="1"/>
        <v>5</v>
      </c>
      <c r="Q19" s="13">
        <f t="shared" si="1"/>
        <v>3</v>
      </c>
      <c r="R19" s="13">
        <f t="shared" si="1"/>
        <v>3</v>
      </c>
      <c r="T19" s="13">
        <f t="shared" si="2"/>
        <v>1</v>
      </c>
      <c r="U19" s="13">
        <f t="shared" si="2"/>
        <v>1</v>
      </c>
      <c r="V19" s="13">
        <f t="shared" si="2"/>
        <v>2</v>
      </c>
      <c r="W19" s="13">
        <f t="shared" si="2"/>
        <v>2</v>
      </c>
      <c r="X19" s="13">
        <f t="shared" si="2"/>
        <v>1</v>
      </c>
      <c r="Y19" s="13">
        <f t="shared" si="2"/>
        <v>0</v>
      </c>
      <c r="Z19" s="13">
        <f t="shared" si="24"/>
        <v>2</v>
      </c>
      <c r="AB19" s="13">
        <f t="shared" si="3"/>
        <v>0</v>
      </c>
      <c r="AC19" s="13">
        <f t="shared" si="3"/>
        <v>0</v>
      </c>
      <c r="AD19" s="13">
        <f t="shared" si="3"/>
        <v>0</v>
      </c>
      <c r="AE19" s="13">
        <f t="shared" si="3"/>
        <v>0</v>
      </c>
      <c r="AF19" s="13">
        <f t="shared" si="3"/>
        <v>0</v>
      </c>
      <c r="AG19" s="13">
        <f t="shared" si="3"/>
        <v>0</v>
      </c>
      <c r="AH19" s="13">
        <f t="shared" si="3"/>
        <v>0</v>
      </c>
      <c r="AK19" s="22">
        <v>0.312500000000001</v>
      </c>
      <c r="AL19" s="23">
        <f t="shared" si="25"/>
        <v>4.5</v>
      </c>
      <c r="AM19" s="23">
        <f t="shared" si="4"/>
        <v>2.7</v>
      </c>
      <c r="AN19" s="23">
        <f t="shared" si="5"/>
        <v>2.7</v>
      </c>
      <c r="AO19" s="23">
        <f t="shared" si="6"/>
        <v>5.4</v>
      </c>
      <c r="AP19" s="23">
        <f t="shared" si="7"/>
        <v>4.5</v>
      </c>
      <c r="AQ19" s="23">
        <f t="shared" si="8"/>
        <v>2.7</v>
      </c>
      <c r="AR19" s="23">
        <f t="shared" si="9"/>
        <v>2.7</v>
      </c>
      <c r="AT19" s="22">
        <v>0.312500000000001</v>
      </c>
      <c r="AU19" s="23">
        <v>1.7749714851379395</v>
      </c>
      <c r="AV19" s="23">
        <v>0.82338404655456543</v>
      </c>
      <c r="AW19" s="23">
        <v>1.5748929977416992</v>
      </c>
      <c r="AX19" s="23">
        <v>3.3294594287872314</v>
      </c>
      <c r="AY19" s="23">
        <v>2.8567097187042236</v>
      </c>
      <c r="AZ19" s="23">
        <v>2.9897620677947998</v>
      </c>
      <c r="BA19" s="23">
        <v>2.6891462802886963</v>
      </c>
      <c r="BC19" s="22">
        <v>0.312500000000001</v>
      </c>
      <c r="BD19" s="23">
        <f t="shared" si="26"/>
        <v>2.7250285148620605</v>
      </c>
      <c r="BE19" s="23">
        <f t="shared" si="27"/>
        <v>1.8766159534454347</v>
      </c>
      <c r="BF19" s="23">
        <f t="shared" si="28"/>
        <v>1.125107002258301</v>
      </c>
      <c r="BG19" s="23">
        <f t="shared" si="29"/>
        <v>2.0705405712127689</v>
      </c>
      <c r="BH19" s="23">
        <f t="shared" si="30"/>
        <v>1.6432902812957764</v>
      </c>
      <c r="BI19" s="23">
        <f t="shared" si="31"/>
        <v>-0.28976206779479963</v>
      </c>
      <c r="BJ19" s="23">
        <f t="shared" si="32"/>
        <v>1.0853719711303889E-2</v>
      </c>
      <c r="BL19" s="22">
        <v>0.312500000000001</v>
      </c>
      <c r="BM19" s="26">
        <f t="shared" si="33"/>
        <v>1.5352519956963075</v>
      </c>
      <c r="BN19" s="26">
        <f t="shared" si="11"/>
        <v>2.2791502474429737</v>
      </c>
      <c r="BO19" s="26">
        <f t="shared" si="12"/>
        <v>0.7144021872416958</v>
      </c>
      <c r="BP19" s="26">
        <f t="shared" si="13"/>
        <v>0.62188490819573417</v>
      </c>
      <c r="BQ19" s="26">
        <f t="shared" si="14"/>
        <v>0.57523880376657843</v>
      </c>
      <c r="BR19" s="26">
        <f t="shared" si="15"/>
        <v>-9.691810292065263E-2</v>
      </c>
      <c r="BS19" s="26">
        <f t="shared" si="16"/>
        <v>4.0361209767059139E-3</v>
      </c>
      <c r="BU19" s="22">
        <v>0.312500000000001</v>
      </c>
      <c r="BV19" s="46">
        <f t="shared" si="34"/>
        <v>9.6</v>
      </c>
      <c r="BW19" s="46">
        <f t="shared" si="17"/>
        <v>5.76</v>
      </c>
      <c r="BX19" s="46">
        <f t="shared" si="18"/>
        <v>5.76</v>
      </c>
      <c r="BY19" s="46">
        <f t="shared" si="19"/>
        <v>11.52</v>
      </c>
      <c r="BZ19" s="46">
        <f t="shared" si="20"/>
        <v>9.6</v>
      </c>
      <c r="CA19" s="46">
        <f t="shared" si="21"/>
        <v>5.76</v>
      </c>
      <c r="CB19" s="46">
        <f t="shared" si="22"/>
        <v>5.76</v>
      </c>
    </row>
    <row r="20" spans="1:80" x14ac:dyDescent="0.25">
      <c r="A20" s="53" t="str">
        <f>IF('Overall Schedule'!B18=TIMEVALUE("0:00"),"",'Overall Schedule'!B18)</f>
        <v>Agent 16</v>
      </c>
      <c r="B20" s="53" t="str">
        <f>IF('Overall Schedule'!C18=TIMEVALUE("0:00"),"",'Overall Schedule'!C18)</f>
        <v>Y</v>
      </c>
      <c r="C20" s="53">
        <f>IF('Overall Schedule'!D18=TIMEVALUE("0:00"),"",'Overall Schedule'!D18)</f>
        <v>0.77083333333333337</v>
      </c>
      <c r="D20" s="53">
        <f>IF('Overall Schedule'!E18=TIMEVALUE("0:00"),"",'Overall Schedule'!E18)</f>
        <v>1.1458333333333335</v>
      </c>
      <c r="E20" s="56"/>
      <c r="F20" s="21">
        <f t="shared" si="38"/>
        <v>0.77083333333333337</v>
      </c>
      <c r="G20" s="21">
        <f t="shared" si="39"/>
        <v>0.14583333333333348</v>
      </c>
      <c r="H20" s="53" t="str">
        <f t="shared" si="40"/>
        <v>Y</v>
      </c>
      <c r="I20" s="21"/>
      <c r="K20" s="22">
        <v>0.33333333333333398</v>
      </c>
      <c r="L20" s="13">
        <f t="shared" si="0"/>
        <v>5</v>
      </c>
      <c r="M20" s="13">
        <f t="shared" si="1"/>
        <v>3</v>
      </c>
      <c r="N20" s="13">
        <f t="shared" si="1"/>
        <v>3</v>
      </c>
      <c r="O20" s="13">
        <f t="shared" si="1"/>
        <v>6</v>
      </c>
      <c r="P20" s="13">
        <f t="shared" si="1"/>
        <v>5</v>
      </c>
      <c r="Q20" s="13">
        <f t="shared" si="1"/>
        <v>3</v>
      </c>
      <c r="R20" s="13">
        <f t="shared" si="1"/>
        <v>3</v>
      </c>
      <c r="T20" s="13">
        <f t="shared" ref="T20:Y35" si="41">COUNTIFS($H$4:$H$1973,"*"&amp;T$2&amp;"*",$G$4:$G$1973,"&lt;="&amp;$K$25,$G$4:$G$1973,"&gt;="&amp;$K20,$F$4:$F$1973,"&gt;="&amp;$K$25)</f>
        <v>1</v>
      </c>
      <c r="U20" s="13">
        <f t="shared" si="41"/>
        <v>1</v>
      </c>
      <c r="V20" s="13">
        <f t="shared" si="41"/>
        <v>2</v>
      </c>
      <c r="W20" s="13">
        <f t="shared" si="41"/>
        <v>2</v>
      </c>
      <c r="X20" s="13">
        <f t="shared" si="41"/>
        <v>1</v>
      </c>
      <c r="Y20" s="13">
        <f t="shared" si="41"/>
        <v>0</v>
      </c>
      <c r="Z20" s="13">
        <f t="shared" si="24"/>
        <v>2</v>
      </c>
      <c r="AB20" s="13">
        <f t="shared" ref="AB20:AH35" si="42">COUNTIFS($H$4:$H$1973,"*"&amp;AB$2&amp;"*",$F$4:$F$1973,"&lt;="&amp;$K20,$G$4:$G$1973,"&gt;="&amp;$K$4,$G$4:$G$1973,"&lt;="&amp;$K$28,$F$4:$F$1973,"&gt;="&amp;$K$28)</f>
        <v>0</v>
      </c>
      <c r="AC20" s="13">
        <f t="shared" si="42"/>
        <v>0</v>
      </c>
      <c r="AD20" s="13">
        <f t="shared" si="42"/>
        <v>0</v>
      </c>
      <c r="AE20" s="13">
        <f t="shared" si="42"/>
        <v>0</v>
      </c>
      <c r="AF20" s="13">
        <f t="shared" si="42"/>
        <v>0</v>
      </c>
      <c r="AG20" s="13">
        <f t="shared" si="42"/>
        <v>0</v>
      </c>
      <c r="AH20" s="13">
        <f t="shared" si="42"/>
        <v>0</v>
      </c>
      <c r="AK20" s="22">
        <v>0.33333333333333398</v>
      </c>
      <c r="AL20" s="23">
        <f t="shared" si="25"/>
        <v>4.5</v>
      </c>
      <c r="AM20" s="23">
        <f t="shared" si="4"/>
        <v>2.7</v>
      </c>
      <c r="AN20" s="23">
        <f t="shared" si="5"/>
        <v>2.7</v>
      </c>
      <c r="AO20" s="23">
        <f t="shared" si="6"/>
        <v>5.4</v>
      </c>
      <c r="AP20" s="23">
        <f t="shared" si="7"/>
        <v>4.5</v>
      </c>
      <c r="AQ20" s="23">
        <f t="shared" si="8"/>
        <v>2.7</v>
      </c>
      <c r="AR20" s="23">
        <f t="shared" si="9"/>
        <v>2.7</v>
      </c>
      <c r="AT20" s="22">
        <v>0.33333333333333398</v>
      </c>
      <c r="AU20" s="23">
        <v>2.3981921672821045</v>
      </c>
      <c r="AV20" s="23">
        <v>0.98985052108764648</v>
      </c>
      <c r="AW20" s="23">
        <v>1.33851158618927</v>
      </c>
      <c r="AX20" s="23">
        <v>2.4709978103637695</v>
      </c>
      <c r="AY20" s="23">
        <v>1.6388846635818481</v>
      </c>
      <c r="AZ20" s="23">
        <v>2.6018176078796387</v>
      </c>
      <c r="BA20" s="23">
        <v>3.0779182910919189</v>
      </c>
      <c r="BC20" s="22">
        <v>0.33333333333333398</v>
      </c>
      <c r="BD20" s="23">
        <f t="shared" si="26"/>
        <v>2.1018078327178955</v>
      </c>
      <c r="BE20" s="23">
        <f t="shared" si="27"/>
        <v>1.7101494789123537</v>
      </c>
      <c r="BF20" s="23">
        <f t="shared" si="28"/>
        <v>1.3614884138107302</v>
      </c>
      <c r="BG20" s="23">
        <f t="shared" si="29"/>
        <v>2.9290021896362308</v>
      </c>
      <c r="BH20" s="23">
        <f t="shared" si="30"/>
        <v>2.8611153364181519</v>
      </c>
      <c r="BI20" s="23">
        <f t="shared" si="31"/>
        <v>9.8182392120361506E-2</v>
      </c>
      <c r="BJ20" s="23">
        <f t="shared" si="32"/>
        <v>-0.37791829109191877</v>
      </c>
      <c r="BL20" s="22">
        <v>0.33333333333333398</v>
      </c>
      <c r="BM20" s="26">
        <f t="shared" si="33"/>
        <v>0.8764134339992844</v>
      </c>
      <c r="BN20" s="26">
        <f t="shared" si="11"/>
        <v>1.7276845770947755</v>
      </c>
      <c r="BO20" s="26">
        <f t="shared" si="12"/>
        <v>1.0171659534803692</v>
      </c>
      <c r="BP20" s="26">
        <f t="shared" si="13"/>
        <v>1.1853519972180937</v>
      </c>
      <c r="BQ20" s="26">
        <f t="shared" si="14"/>
        <v>1.7457697908802621</v>
      </c>
      <c r="BR20" s="26">
        <f t="shared" si="15"/>
        <v>3.7736077972189461E-2</v>
      </c>
      <c r="BS20" s="26">
        <f t="shared" si="16"/>
        <v>-0.12278373086955759</v>
      </c>
      <c r="BU20" s="22">
        <v>0.33333333333333398</v>
      </c>
      <c r="BV20" s="46">
        <f t="shared" si="34"/>
        <v>9.6</v>
      </c>
      <c r="BW20" s="46">
        <f t="shared" si="17"/>
        <v>5.76</v>
      </c>
      <c r="BX20" s="46">
        <f t="shared" si="18"/>
        <v>5.76</v>
      </c>
      <c r="BY20" s="46">
        <f t="shared" si="19"/>
        <v>11.52</v>
      </c>
      <c r="BZ20" s="46">
        <f t="shared" si="20"/>
        <v>9.6</v>
      </c>
      <c r="CA20" s="46">
        <f t="shared" si="21"/>
        <v>5.76</v>
      </c>
      <c r="CB20" s="46">
        <f t="shared" si="22"/>
        <v>5.76</v>
      </c>
    </row>
    <row r="21" spans="1:80" x14ac:dyDescent="0.25">
      <c r="A21" s="53" t="str">
        <f>IF('Overall Schedule'!B19=TIMEVALUE("0:00"),"",'Overall Schedule'!B19)</f>
        <v>Agent 17</v>
      </c>
      <c r="B21" s="53" t="str">
        <f>IF('Overall Schedule'!C19=TIMEVALUE("0:00"),"",'Overall Schedule'!C19)</f>
        <v>Y</v>
      </c>
      <c r="C21" s="53">
        <f>IF('Overall Schedule'!D19=TIMEVALUE("0:00"),"",'Overall Schedule'!D19)</f>
        <v>0.85416666666666674</v>
      </c>
      <c r="D21" s="53">
        <f>IF('Overall Schedule'!E19=TIMEVALUE("0:00"),"",'Overall Schedule'!E19)</f>
        <v>1.2291666666666667</v>
      </c>
      <c r="E21" s="56"/>
      <c r="F21" s="21">
        <f t="shared" si="38"/>
        <v>0.85416666666666674</v>
      </c>
      <c r="G21" s="21">
        <f t="shared" si="39"/>
        <v>0.22916666666666674</v>
      </c>
      <c r="H21" s="53" t="str">
        <f t="shared" si="40"/>
        <v>Y</v>
      </c>
      <c r="I21" s="21"/>
      <c r="K21" s="22">
        <v>0.35416666666666702</v>
      </c>
      <c r="L21" s="13">
        <f t="shared" si="0"/>
        <v>5</v>
      </c>
      <c r="M21" s="13">
        <f t="shared" si="1"/>
        <v>3</v>
      </c>
      <c r="N21" s="13">
        <f t="shared" si="1"/>
        <v>3</v>
      </c>
      <c r="O21" s="13">
        <f t="shared" si="1"/>
        <v>6</v>
      </c>
      <c r="P21" s="13">
        <f t="shared" si="1"/>
        <v>5</v>
      </c>
      <c r="Q21" s="13">
        <f t="shared" si="1"/>
        <v>3</v>
      </c>
      <c r="R21" s="13">
        <f t="shared" si="1"/>
        <v>3</v>
      </c>
      <c r="T21" s="13">
        <f t="shared" si="41"/>
        <v>1</v>
      </c>
      <c r="U21" s="13">
        <f t="shared" si="41"/>
        <v>1</v>
      </c>
      <c r="V21" s="13">
        <f t="shared" si="41"/>
        <v>2</v>
      </c>
      <c r="W21" s="13">
        <f t="shared" si="41"/>
        <v>2</v>
      </c>
      <c r="X21" s="13">
        <f t="shared" si="41"/>
        <v>1</v>
      </c>
      <c r="Y21" s="13">
        <f t="shared" si="41"/>
        <v>0</v>
      </c>
      <c r="Z21" s="13">
        <f t="shared" si="24"/>
        <v>2</v>
      </c>
      <c r="AB21" s="13">
        <f t="shared" si="42"/>
        <v>0</v>
      </c>
      <c r="AC21" s="13">
        <f t="shared" si="42"/>
        <v>0</v>
      </c>
      <c r="AD21" s="13">
        <f t="shared" si="42"/>
        <v>0</v>
      </c>
      <c r="AE21" s="13">
        <f t="shared" si="42"/>
        <v>0</v>
      </c>
      <c r="AF21" s="13">
        <f t="shared" si="42"/>
        <v>0</v>
      </c>
      <c r="AG21" s="13">
        <f t="shared" si="42"/>
        <v>0</v>
      </c>
      <c r="AH21" s="13">
        <f t="shared" si="42"/>
        <v>0</v>
      </c>
      <c r="AK21" s="22">
        <v>0.35416666666666702</v>
      </c>
      <c r="AL21" s="23">
        <f t="shared" si="25"/>
        <v>4.5</v>
      </c>
      <c r="AM21" s="23">
        <f t="shared" si="4"/>
        <v>2.7</v>
      </c>
      <c r="AN21" s="23">
        <f t="shared" si="5"/>
        <v>2.7</v>
      </c>
      <c r="AO21" s="23">
        <f t="shared" si="6"/>
        <v>5.4</v>
      </c>
      <c r="AP21" s="23">
        <f t="shared" si="7"/>
        <v>4.5</v>
      </c>
      <c r="AQ21" s="23">
        <f t="shared" si="8"/>
        <v>2.7</v>
      </c>
      <c r="AR21" s="23">
        <f t="shared" si="9"/>
        <v>2.7</v>
      </c>
      <c r="AT21" s="22">
        <v>0.35416666666666702</v>
      </c>
      <c r="AU21" s="23">
        <v>1.8111859560012817</v>
      </c>
      <c r="AV21" s="23">
        <v>0.82338404655456543</v>
      </c>
      <c r="AW21" s="23">
        <v>0.82338404655456543</v>
      </c>
      <c r="AX21" s="23">
        <v>2.6018176078796387</v>
      </c>
      <c r="AY21" s="23">
        <v>1.9286760091781616</v>
      </c>
      <c r="AZ21" s="23">
        <v>2.3981921672821045</v>
      </c>
      <c r="BA21" s="23">
        <v>2.3596477508544922</v>
      </c>
      <c r="BC21" s="22">
        <v>0.35416666666666702</v>
      </c>
      <c r="BD21" s="23">
        <f t="shared" si="26"/>
        <v>2.6888140439987183</v>
      </c>
      <c r="BE21" s="23">
        <f t="shared" si="27"/>
        <v>1.8766159534454347</v>
      </c>
      <c r="BF21" s="23">
        <f t="shared" si="28"/>
        <v>1.8766159534454347</v>
      </c>
      <c r="BG21" s="23">
        <f t="shared" si="29"/>
        <v>2.7981823921203617</v>
      </c>
      <c r="BH21" s="23">
        <f t="shared" si="30"/>
        <v>2.5713239908218384</v>
      </c>
      <c r="BI21" s="23">
        <f t="shared" si="31"/>
        <v>0.30180783271789569</v>
      </c>
      <c r="BJ21" s="23">
        <f t="shared" si="32"/>
        <v>0.34035224914550799</v>
      </c>
      <c r="BL21" s="22">
        <v>0.35416666666666702</v>
      </c>
      <c r="BM21" s="26">
        <f t="shared" si="33"/>
        <v>1.4845599012566633</v>
      </c>
      <c r="BN21" s="26">
        <f t="shared" si="11"/>
        <v>2.2791502474429737</v>
      </c>
      <c r="BO21" s="26">
        <f t="shared" si="12"/>
        <v>2.2791502474429737</v>
      </c>
      <c r="BP21" s="26">
        <f t="shared" si="13"/>
        <v>1.0754721559443789</v>
      </c>
      <c r="BQ21" s="26">
        <f t="shared" si="14"/>
        <v>1.3332068105713197</v>
      </c>
      <c r="BR21" s="26">
        <f t="shared" si="15"/>
        <v>0.12584806039957072</v>
      </c>
      <c r="BS21" s="26">
        <f t="shared" si="16"/>
        <v>0.14423858350139646</v>
      </c>
      <c r="BU21" s="22">
        <v>0.35416666666666702</v>
      </c>
      <c r="BV21" s="46">
        <f t="shared" si="34"/>
        <v>9.6</v>
      </c>
      <c r="BW21" s="46">
        <f t="shared" si="17"/>
        <v>5.76</v>
      </c>
      <c r="BX21" s="46">
        <f t="shared" si="18"/>
        <v>5.76</v>
      </c>
      <c r="BY21" s="46">
        <f t="shared" si="19"/>
        <v>11.52</v>
      </c>
      <c r="BZ21" s="46">
        <f t="shared" si="20"/>
        <v>9.6</v>
      </c>
      <c r="CA21" s="46">
        <f t="shared" si="21"/>
        <v>5.76</v>
      </c>
      <c r="CB21" s="46">
        <f t="shared" si="22"/>
        <v>5.76</v>
      </c>
    </row>
    <row r="22" spans="1:80" x14ac:dyDescent="0.25">
      <c r="A22" s="53" t="str">
        <f>IF('Overall Schedule'!B20=TIMEVALUE("0:00"),"",'Overall Schedule'!B20)</f>
        <v>Agent 18</v>
      </c>
      <c r="B22" s="53" t="str">
        <f>IF('Overall Schedule'!C20=TIMEVALUE("0:00"),"",'Overall Schedule'!C20)</f>
        <v>=</v>
      </c>
      <c r="C22" s="53" t="str">
        <f>IF('Overall Schedule'!D20=TIMEVALUE("0:00"),"",'Overall Schedule'!D20)</f>
        <v/>
      </c>
      <c r="D22" s="53" t="str">
        <f>IF('Overall Schedule'!E20=TIMEVALUE("0:00"),"",'Overall Schedule'!E20)</f>
        <v/>
      </c>
      <c r="E22" s="56"/>
      <c r="F22" s="21" t="str">
        <f t="shared" si="38"/>
        <v/>
      </c>
      <c r="G22" s="21" t="str">
        <f t="shared" si="39"/>
        <v/>
      </c>
      <c r="H22" s="53" t="str">
        <f t="shared" si="40"/>
        <v>=</v>
      </c>
      <c r="I22" s="21"/>
      <c r="K22" s="22">
        <v>0.375</v>
      </c>
      <c r="L22" s="13">
        <f t="shared" si="0"/>
        <v>3</v>
      </c>
      <c r="M22" s="13">
        <f t="shared" si="1"/>
        <v>2</v>
      </c>
      <c r="N22" s="13">
        <f t="shared" si="1"/>
        <v>2</v>
      </c>
      <c r="O22" s="13">
        <f t="shared" si="1"/>
        <v>4</v>
      </c>
      <c r="P22" s="13">
        <f t="shared" si="1"/>
        <v>3</v>
      </c>
      <c r="Q22" s="13">
        <f t="shared" si="1"/>
        <v>2</v>
      </c>
      <c r="R22" s="13">
        <f t="shared" si="1"/>
        <v>3</v>
      </c>
      <c r="T22" s="13">
        <f t="shared" si="41"/>
        <v>0</v>
      </c>
      <c r="U22" s="13">
        <f t="shared" si="41"/>
        <v>0</v>
      </c>
      <c r="V22" s="13">
        <f t="shared" si="41"/>
        <v>0</v>
      </c>
      <c r="W22" s="13">
        <f t="shared" si="41"/>
        <v>0</v>
      </c>
      <c r="X22" s="13">
        <f t="shared" si="41"/>
        <v>0</v>
      </c>
      <c r="Y22" s="13">
        <f t="shared" si="41"/>
        <v>0</v>
      </c>
      <c r="Z22" s="13">
        <f t="shared" si="24"/>
        <v>0</v>
      </c>
      <c r="AB22" s="13">
        <f t="shared" si="42"/>
        <v>0</v>
      </c>
      <c r="AC22" s="13">
        <f t="shared" si="42"/>
        <v>0</v>
      </c>
      <c r="AD22" s="13">
        <f t="shared" si="42"/>
        <v>0</v>
      </c>
      <c r="AE22" s="13">
        <f t="shared" si="42"/>
        <v>0</v>
      </c>
      <c r="AF22" s="13">
        <f t="shared" si="42"/>
        <v>0</v>
      </c>
      <c r="AG22" s="13">
        <f t="shared" si="42"/>
        <v>0</v>
      </c>
      <c r="AH22" s="13">
        <f t="shared" si="42"/>
        <v>0</v>
      </c>
      <c r="AK22" s="22">
        <v>0.375</v>
      </c>
      <c r="AL22" s="23">
        <f t="shared" si="25"/>
        <v>2.7</v>
      </c>
      <c r="AM22" s="23">
        <f t="shared" si="4"/>
        <v>1.8</v>
      </c>
      <c r="AN22" s="23">
        <f t="shared" si="5"/>
        <v>1.8</v>
      </c>
      <c r="AO22" s="23">
        <f t="shared" si="6"/>
        <v>3.6</v>
      </c>
      <c r="AP22" s="23">
        <f t="shared" si="7"/>
        <v>2.7</v>
      </c>
      <c r="AQ22" s="23">
        <f t="shared" si="8"/>
        <v>1.8</v>
      </c>
      <c r="AR22" s="23">
        <f t="shared" si="9"/>
        <v>2.7</v>
      </c>
      <c r="AT22" s="22">
        <v>0.375</v>
      </c>
      <c r="AU22" s="23">
        <v>1.6975810527801514</v>
      </c>
      <c r="AV22" s="23">
        <v>0.82338404655456543</v>
      </c>
      <c r="AW22" s="23">
        <v>0.70993471145629883</v>
      </c>
      <c r="AX22" s="23">
        <v>2.3195438385009766</v>
      </c>
      <c r="AY22" s="23">
        <v>2.7165005207061768</v>
      </c>
      <c r="AZ22" s="23">
        <v>1.8111859560012817</v>
      </c>
      <c r="BA22" s="23">
        <v>2.641655445098877</v>
      </c>
      <c r="BC22" s="22">
        <v>0.375</v>
      </c>
      <c r="BD22" s="23">
        <f t="shared" si="26"/>
        <v>1.0024189472198488</v>
      </c>
      <c r="BE22" s="23">
        <f t="shared" si="27"/>
        <v>0.97661595344543461</v>
      </c>
      <c r="BF22" s="23">
        <f t="shared" si="28"/>
        <v>1.0900652885437012</v>
      </c>
      <c r="BG22" s="23">
        <f t="shared" si="29"/>
        <v>1.2804561614990235</v>
      </c>
      <c r="BH22" s="23">
        <f t="shared" si="30"/>
        <v>-1.650052070617658E-2</v>
      </c>
      <c r="BI22" s="23">
        <f t="shared" si="31"/>
        <v>-1.1185956001281694E-2</v>
      </c>
      <c r="BJ22" s="23">
        <f t="shared" si="32"/>
        <v>5.8344554901123225E-2</v>
      </c>
      <c r="BL22" s="22">
        <v>0.375</v>
      </c>
      <c r="BM22" s="26">
        <f t="shared" si="33"/>
        <v>0.59049843044499928</v>
      </c>
      <c r="BN22" s="26">
        <f t="shared" si="11"/>
        <v>1.1861001649619825</v>
      </c>
      <c r="BO22" s="26">
        <f t="shared" si="12"/>
        <v>1.5354444161599528</v>
      </c>
      <c r="BP22" s="26">
        <f t="shared" si="13"/>
        <v>0.55202930000518047</v>
      </c>
      <c r="BQ22" s="26">
        <f t="shared" si="14"/>
        <v>-6.0741827878932758E-3</v>
      </c>
      <c r="BR22" s="26">
        <f t="shared" si="15"/>
        <v>-6.1760394973346278E-3</v>
      </c>
      <c r="BS22" s="26">
        <f t="shared" si="16"/>
        <v>2.2086360660460543E-2</v>
      </c>
      <c r="BU22" s="22">
        <v>0.375</v>
      </c>
      <c r="BV22" s="46">
        <f t="shared" si="34"/>
        <v>5.76</v>
      </c>
      <c r="BW22" s="46">
        <f t="shared" si="17"/>
        <v>3.84</v>
      </c>
      <c r="BX22" s="46">
        <f t="shared" si="18"/>
        <v>3.84</v>
      </c>
      <c r="BY22" s="46">
        <f t="shared" si="19"/>
        <v>7.68</v>
      </c>
      <c r="BZ22" s="46">
        <f t="shared" si="20"/>
        <v>5.76</v>
      </c>
      <c r="CA22" s="46">
        <f t="shared" si="21"/>
        <v>3.84</v>
      </c>
      <c r="CB22" s="46">
        <f t="shared" si="22"/>
        <v>5.76</v>
      </c>
    </row>
    <row r="23" spans="1:80" x14ac:dyDescent="0.25">
      <c r="A23" s="53" t="str">
        <f>IF('Overall Schedule'!B21=TIMEVALUE("0:00"),"",'Overall Schedule'!B21)</f>
        <v>Agent 19</v>
      </c>
      <c r="B23" s="53" t="str">
        <f>IF('Overall Schedule'!C21=TIMEVALUE("0:00"),"",'Overall Schedule'!C21)</f>
        <v>Y</v>
      </c>
      <c r="C23" s="53">
        <f>IF('Overall Schedule'!D21=TIMEVALUE("0:00"),"",'Overall Schedule'!D21)</f>
        <v>0.77083333333333337</v>
      </c>
      <c r="D23" s="53">
        <f>IF('Overall Schedule'!E21=TIMEVALUE("0:00"),"",'Overall Schedule'!E21)</f>
        <v>1.1458333333333335</v>
      </c>
      <c r="E23" s="56"/>
      <c r="F23" s="21">
        <f t="shared" si="38"/>
        <v>0.77083333333333337</v>
      </c>
      <c r="G23" s="21">
        <f t="shared" si="39"/>
        <v>0.14583333333333348</v>
      </c>
      <c r="H23" s="53" t="str">
        <f t="shared" si="40"/>
        <v>Y</v>
      </c>
      <c r="I23" s="21"/>
      <c r="K23" s="22">
        <v>0.39583333333333298</v>
      </c>
      <c r="L23" s="13">
        <f t="shared" si="0"/>
        <v>2</v>
      </c>
      <c r="M23" s="13">
        <f t="shared" si="1"/>
        <v>2</v>
      </c>
      <c r="N23" s="13">
        <f t="shared" si="1"/>
        <v>2</v>
      </c>
      <c r="O23" s="13">
        <f t="shared" si="1"/>
        <v>3</v>
      </c>
      <c r="P23" s="13">
        <f t="shared" si="1"/>
        <v>2</v>
      </c>
      <c r="Q23" s="13">
        <f t="shared" si="1"/>
        <v>1</v>
      </c>
      <c r="R23" s="13">
        <f t="shared" si="1"/>
        <v>2</v>
      </c>
      <c r="T23" s="13">
        <f t="shared" si="41"/>
        <v>0</v>
      </c>
      <c r="U23" s="13">
        <f t="shared" si="41"/>
        <v>0</v>
      </c>
      <c r="V23" s="13">
        <f t="shared" si="41"/>
        <v>0</v>
      </c>
      <c r="W23" s="13">
        <f t="shared" si="41"/>
        <v>0</v>
      </c>
      <c r="X23" s="13">
        <f t="shared" si="41"/>
        <v>0</v>
      </c>
      <c r="Y23" s="13">
        <f t="shared" si="41"/>
        <v>0</v>
      </c>
      <c r="Z23" s="13">
        <f t="shared" si="24"/>
        <v>0</v>
      </c>
      <c r="AB23" s="13">
        <f t="shared" si="42"/>
        <v>0</v>
      </c>
      <c r="AC23" s="13">
        <f t="shared" si="42"/>
        <v>0</v>
      </c>
      <c r="AD23" s="13">
        <f t="shared" si="42"/>
        <v>0</v>
      </c>
      <c r="AE23" s="13">
        <f t="shared" si="42"/>
        <v>0</v>
      </c>
      <c r="AF23" s="13">
        <f t="shared" si="42"/>
        <v>0</v>
      </c>
      <c r="AG23" s="13">
        <f t="shared" si="42"/>
        <v>0</v>
      </c>
      <c r="AH23" s="13">
        <f t="shared" si="42"/>
        <v>0</v>
      </c>
      <c r="AK23" s="22">
        <v>0.39583333333333298</v>
      </c>
      <c r="AL23" s="23">
        <f t="shared" si="25"/>
        <v>1.8</v>
      </c>
      <c r="AM23" s="23">
        <f t="shared" si="4"/>
        <v>1.8</v>
      </c>
      <c r="AN23" s="23">
        <f t="shared" si="5"/>
        <v>1.8</v>
      </c>
      <c r="AO23" s="23">
        <f t="shared" si="6"/>
        <v>2.7</v>
      </c>
      <c r="AP23" s="23">
        <f t="shared" si="7"/>
        <v>1.8</v>
      </c>
      <c r="AQ23" s="23">
        <f t="shared" si="8"/>
        <v>0.9</v>
      </c>
      <c r="AR23" s="23">
        <f t="shared" si="9"/>
        <v>1.8</v>
      </c>
      <c r="AT23" s="22">
        <v>0.39583333333333298</v>
      </c>
      <c r="AU23" s="23">
        <v>1.2384147644042969</v>
      </c>
      <c r="AV23" s="23">
        <v>0.66580939292907715</v>
      </c>
      <c r="AW23" s="23">
        <v>0.82338404655456543</v>
      </c>
      <c r="AX23" s="23">
        <v>1.7433496713638306</v>
      </c>
      <c r="AY23" s="23">
        <v>0.66580939292907715</v>
      </c>
      <c r="AZ23" s="23">
        <v>0.80157625675201416</v>
      </c>
      <c r="BA23" s="23">
        <v>0.70993471145629883</v>
      </c>
      <c r="BC23" s="22">
        <v>0.39583333333333298</v>
      </c>
      <c r="BD23" s="23">
        <f t="shared" si="26"/>
        <v>0.56158523559570317</v>
      </c>
      <c r="BE23" s="23">
        <f t="shared" si="27"/>
        <v>1.1341906070709229</v>
      </c>
      <c r="BF23" s="23">
        <f t="shared" si="28"/>
        <v>0.97661595344543461</v>
      </c>
      <c r="BG23" s="23">
        <f t="shared" si="29"/>
        <v>0.95665032863616961</v>
      </c>
      <c r="BH23" s="23">
        <f t="shared" si="30"/>
        <v>1.1341906070709229</v>
      </c>
      <c r="BI23" s="23">
        <f t="shared" si="31"/>
        <v>9.8423743247985862E-2</v>
      </c>
      <c r="BJ23" s="23">
        <f t="shared" si="32"/>
        <v>1.0900652885437012</v>
      </c>
      <c r="BL23" s="22">
        <v>0.39583333333333298</v>
      </c>
      <c r="BM23" s="26">
        <f t="shared" si="33"/>
        <v>0.45347104357709855</v>
      </c>
      <c r="BN23" s="26">
        <f t="shared" si="11"/>
        <v>1.7034764290141793</v>
      </c>
      <c r="BO23" s="26">
        <f t="shared" si="12"/>
        <v>1.1861001649619825</v>
      </c>
      <c r="BP23" s="26">
        <f t="shared" si="13"/>
        <v>0.54874265579077863</v>
      </c>
      <c r="BQ23" s="26">
        <f t="shared" si="14"/>
        <v>1.7034764290141793</v>
      </c>
      <c r="BR23" s="26">
        <f t="shared" si="15"/>
        <v>0.12278774778933539</v>
      </c>
      <c r="BS23" s="26">
        <f t="shared" si="16"/>
        <v>1.5354444161599528</v>
      </c>
      <c r="BU23" s="22">
        <v>0.39583333333333298</v>
      </c>
      <c r="BV23" s="46">
        <f t="shared" si="34"/>
        <v>3.84</v>
      </c>
      <c r="BW23" s="46">
        <f t="shared" si="17"/>
        <v>3.84</v>
      </c>
      <c r="BX23" s="46">
        <f t="shared" si="18"/>
        <v>3.84</v>
      </c>
      <c r="BY23" s="46">
        <f t="shared" si="19"/>
        <v>5.76</v>
      </c>
      <c r="BZ23" s="46">
        <f t="shared" si="20"/>
        <v>3.84</v>
      </c>
      <c r="CA23" s="46">
        <f t="shared" si="21"/>
        <v>1.92</v>
      </c>
      <c r="CB23" s="46">
        <f t="shared" si="22"/>
        <v>3.84</v>
      </c>
    </row>
    <row r="24" spans="1:80" x14ac:dyDescent="0.25">
      <c r="A24" s="53" t="str">
        <f>IF('Overall Schedule'!B22=TIMEVALUE("0:00"),"",'Overall Schedule'!B22)</f>
        <v>Agent 20</v>
      </c>
      <c r="B24" s="53" t="str">
        <f>IF('Overall Schedule'!C22=TIMEVALUE("0:00"),"",'Overall Schedule'!C22)</f>
        <v>Y</v>
      </c>
      <c r="C24" s="53">
        <f>IF('Overall Schedule'!D22=TIMEVALUE("0:00"),"",'Overall Schedule'!D22)</f>
        <v>0.77083333333333337</v>
      </c>
      <c r="D24" s="53">
        <f>IF('Overall Schedule'!E22=TIMEVALUE("0:00"),"",'Overall Schedule'!E22)</f>
        <v>1.1458333333333335</v>
      </c>
      <c r="E24" s="56"/>
      <c r="F24" s="21">
        <f t="shared" si="38"/>
        <v>0.77083333333333337</v>
      </c>
      <c r="G24" s="21">
        <f t="shared" si="39"/>
        <v>0.14583333333333348</v>
      </c>
      <c r="H24" s="53" t="str">
        <f t="shared" si="40"/>
        <v>Y</v>
      </c>
      <c r="I24" s="21"/>
      <c r="K24" s="22">
        <v>0.41666666666666669</v>
      </c>
      <c r="L24" s="13">
        <f t="shared" si="0"/>
        <v>2</v>
      </c>
      <c r="M24" s="13">
        <f t="shared" si="1"/>
        <v>2</v>
      </c>
      <c r="N24" s="13">
        <f t="shared" si="1"/>
        <v>2</v>
      </c>
      <c r="O24" s="13">
        <f t="shared" si="1"/>
        <v>3</v>
      </c>
      <c r="P24" s="13">
        <f t="shared" si="1"/>
        <v>2</v>
      </c>
      <c r="Q24" s="13">
        <f t="shared" si="1"/>
        <v>1</v>
      </c>
      <c r="R24" s="13">
        <f t="shared" si="1"/>
        <v>2</v>
      </c>
      <c r="T24" s="13">
        <f t="shared" si="41"/>
        <v>0</v>
      </c>
      <c r="U24" s="13">
        <f t="shared" si="41"/>
        <v>0</v>
      </c>
      <c r="V24" s="13">
        <f t="shared" si="41"/>
        <v>0</v>
      </c>
      <c r="W24" s="13">
        <f t="shared" si="41"/>
        <v>0</v>
      </c>
      <c r="X24" s="13">
        <f t="shared" si="41"/>
        <v>0</v>
      </c>
      <c r="Y24" s="13">
        <f t="shared" si="41"/>
        <v>0</v>
      </c>
      <c r="Z24" s="13">
        <f t="shared" si="24"/>
        <v>0</v>
      </c>
      <c r="AB24" s="13">
        <f t="shared" si="42"/>
        <v>0</v>
      </c>
      <c r="AC24" s="13">
        <f t="shared" si="42"/>
        <v>0</v>
      </c>
      <c r="AD24" s="13">
        <f t="shared" si="42"/>
        <v>0</v>
      </c>
      <c r="AE24" s="13">
        <f t="shared" si="42"/>
        <v>0</v>
      </c>
      <c r="AF24" s="13">
        <f t="shared" si="42"/>
        <v>0</v>
      </c>
      <c r="AG24" s="13">
        <f t="shared" si="42"/>
        <v>0</v>
      </c>
      <c r="AH24" s="13">
        <f t="shared" si="42"/>
        <v>0</v>
      </c>
      <c r="AK24" s="22">
        <v>0.41666666666666669</v>
      </c>
      <c r="AL24" s="23">
        <f t="shared" si="25"/>
        <v>1.8</v>
      </c>
      <c r="AM24" s="23">
        <f t="shared" si="4"/>
        <v>1.8</v>
      </c>
      <c r="AN24" s="23">
        <f t="shared" si="5"/>
        <v>1.8</v>
      </c>
      <c r="AO24" s="23">
        <f t="shared" si="6"/>
        <v>2.7</v>
      </c>
      <c r="AP24" s="23">
        <f t="shared" si="7"/>
        <v>1.8</v>
      </c>
      <c r="AQ24" s="23">
        <f t="shared" si="8"/>
        <v>0.9</v>
      </c>
      <c r="AR24" s="23">
        <f t="shared" si="9"/>
        <v>1.8</v>
      </c>
      <c r="AT24" s="22">
        <v>0.41666666666666669</v>
      </c>
      <c r="AU24" s="23">
        <v>0.56567424535751343</v>
      </c>
      <c r="AV24" s="23">
        <v>0.66580939292907715</v>
      </c>
      <c r="AW24" s="23">
        <v>0.62779074907302856</v>
      </c>
      <c r="AX24" s="23">
        <v>0.76173877716064453</v>
      </c>
      <c r="AY24" s="23">
        <v>0.82338404655456543</v>
      </c>
      <c r="AZ24" s="23">
        <v>0.75248879194259644</v>
      </c>
      <c r="BA24" s="23">
        <v>0.56567424535751343</v>
      </c>
      <c r="BC24" s="22">
        <v>0.41666666666666669</v>
      </c>
      <c r="BD24" s="23">
        <f t="shared" si="26"/>
        <v>1.2343257546424866</v>
      </c>
      <c r="BE24" s="23">
        <f t="shared" si="27"/>
        <v>1.1341906070709229</v>
      </c>
      <c r="BF24" s="23">
        <f t="shared" si="28"/>
        <v>1.1722092509269715</v>
      </c>
      <c r="BG24" s="23">
        <f t="shared" si="29"/>
        <v>1.9382612228393556</v>
      </c>
      <c r="BH24" s="23">
        <f t="shared" si="30"/>
        <v>0.97661595344543461</v>
      </c>
      <c r="BI24" s="23">
        <f t="shared" si="31"/>
        <v>0.14751120805740359</v>
      </c>
      <c r="BJ24" s="23">
        <f t="shared" si="32"/>
        <v>1.2343257546424866</v>
      </c>
      <c r="BL24" s="22">
        <v>0.41666666666666669</v>
      </c>
      <c r="BM24" s="26">
        <f t="shared" si="33"/>
        <v>2.1820434017857342</v>
      </c>
      <c r="BN24" s="26">
        <f t="shared" si="11"/>
        <v>1.7034764290141793</v>
      </c>
      <c r="BO24" s="26">
        <f t="shared" si="12"/>
        <v>1.8671973944468123</v>
      </c>
      <c r="BP24" s="26">
        <f t="shared" si="13"/>
        <v>2.5445221917993446</v>
      </c>
      <c r="BQ24" s="26">
        <f t="shared" si="14"/>
        <v>1.1861001649619825</v>
      </c>
      <c r="BR24" s="26">
        <f t="shared" si="15"/>
        <v>0.19603110323622797</v>
      </c>
      <c r="BS24" s="26">
        <f t="shared" si="16"/>
        <v>2.1820434017857342</v>
      </c>
      <c r="BU24" s="22">
        <v>0.41666666666666669</v>
      </c>
      <c r="BV24" s="46">
        <f t="shared" si="34"/>
        <v>3.84</v>
      </c>
      <c r="BW24" s="46">
        <f t="shared" si="17"/>
        <v>3.84</v>
      </c>
      <c r="BX24" s="46">
        <f t="shared" si="18"/>
        <v>3.84</v>
      </c>
      <c r="BY24" s="46">
        <f t="shared" si="19"/>
        <v>5.76</v>
      </c>
      <c r="BZ24" s="46">
        <f t="shared" si="20"/>
        <v>3.84</v>
      </c>
      <c r="CA24" s="46">
        <f t="shared" si="21"/>
        <v>1.92</v>
      </c>
      <c r="CB24" s="46">
        <f t="shared" si="22"/>
        <v>3.84</v>
      </c>
    </row>
    <row r="25" spans="1:80" x14ac:dyDescent="0.25">
      <c r="A25" s="53" t="str">
        <f>IF('Overall Schedule'!B23=TIMEVALUE("0:00"),"",'Overall Schedule'!B23)</f>
        <v>Agent 21</v>
      </c>
      <c r="B25" s="53" t="str">
        <f>IF('Overall Schedule'!C23=TIMEVALUE("0:00"),"",'Overall Schedule'!C23)</f>
        <v>Y</v>
      </c>
      <c r="C25" s="53">
        <f>IF('Overall Schedule'!D23=TIMEVALUE("0:00"),"",'Overall Schedule'!D23)</f>
        <v>0.77083333333333337</v>
      </c>
      <c r="D25" s="53">
        <f>IF('Overall Schedule'!E23=TIMEVALUE("0:00"),"",'Overall Schedule'!E23)</f>
        <v>1.1458333333333335</v>
      </c>
      <c r="E25" s="56"/>
      <c r="F25" s="21">
        <f t="shared" ref="F25:F54" si="43">IFERROR(MOD(C25,1),"")</f>
        <v>0.77083333333333337</v>
      </c>
      <c r="G25" s="21">
        <f t="shared" ref="G25:G54" si="44">IFERROR(MOD(D25,1),"")</f>
        <v>0.14583333333333348</v>
      </c>
      <c r="H25" s="53" t="str">
        <f t="shared" ref="H25:H53" si="45">TEXT(B25,"0")</f>
        <v>Y</v>
      </c>
      <c r="I25" s="21"/>
      <c r="K25" s="22">
        <v>0.4375</v>
      </c>
      <c r="L25" s="13">
        <f t="shared" si="0"/>
        <v>2</v>
      </c>
      <c r="M25" s="13">
        <f t="shared" si="1"/>
        <v>2</v>
      </c>
      <c r="N25" s="13">
        <f t="shared" si="1"/>
        <v>2</v>
      </c>
      <c r="O25" s="13">
        <f t="shared" si="1"/>
        <v>3</v>
      </c>
      <c r="P25" s="13">
        <f t="shared" si="1"/>
        <v>2</v>
      </c>
      <c r="Q25" s="13">
        <f t="shared" si="1"/>
        <v>1</v>
      </c>
      <c r="R25" s="13">
        <f t="shared" si="1"/>
        <v>2</v>
      </c>
      <c r="T25" s="13">
        <f t="shared" si="41"/>
        <v>0</v>
      </c>
      <c r="U25" s="13">
        <f t="shared" si="41"/>
        <v>0</v>
      </c>
      <c r="V25" s="13">
        <f t="shared" si="41"/>
        <v>0</v>
      </c>
      <c r="W25" s="13">
        <f t="shared" si="41"/>
        <v>0</v>
      </c>
      <c r="X25" s="13">
        <f t="shared" si="41"/>
        <v>0</v>
      </c>
      <c r="Y25" s="13">
        <f t="shared" si="41"/>
        <v>0</v>
      </c>
      <c r="Z25" s="13">
        <f t="shared" si="24"/>
        <v>0</v>
      </c>
      <c r="AB25" s="13">
        <f t="shared" si="42"/>
        <v>0</v>
      </c>
      <c r="AC25" s="13">
        <f t="shared" si="42"/>
        <v>0</v>
      </c>
      <c r="AD25" s="13">
        <f t="shared" si="42"/>
        <v>0</v>
      </c>
      <c r="AE25" s="13">
        <f t="shared" si="42"/>
        <v>0</v>
      </c>
      <c r="AF25" s="13">
        <f t="shared" si="42"/>
        <v>0</v>
      </c>
      <c r="AG25" s="13">
        <f t="shared" si="42"/>
        <v>0</v>
      </c>
      <c r="AH25" s="13">
        <f t="shared" si="42"/>
        <v>0</v>
      </c>
      <c r="AK25" s="22">
        <v>0.4375</v>
      </c>
      <c r="AL25" s="23">
        <f t="shared" si="25"/>
        <v>1.8</v>
      </c>
      <c r="AM25" s="23">
        <f t="shared" si="4"/>
        <v>1.8</v>
      </c>
      <c r="AN25" s="23">
        <f t="shared" si="5"/>
        <v>1.8</v>
      </c>
      <c r="AO25" s="23">
        <f t="shared" si="6"/>
        <v>2.7</v>
      </c>
      <c r="AP25" s="23">
        <f t="shared" si="7"/>
        <v>1.8</v>
      </c>
      <c r="AQ25" s="23">
        <f t="shared" si="8"/>
        <v>0.9</v>
      </c>
      <c r="AR25" s="23">
        <f t="shared" si="9"/>
        <v>1.8</v>
      </c>
      <c r="AT25" s="22">
        <v>0.4375</v>
      </c>
      <c r="AU25" s="23">
        <v>0.59470868110656738</v>
      </c>
      <c r="AV25" s="23">
        <v>0.59470868110656738</v>
      </c>
      <c r="AW25" s="23">
        <v>0.62779074907302856</v>
      </c>
      <c r="AX25" s="23">
        <v>0.89792978763580322</v>
      </c>
      <c r="AY25" s="23">
        <v>0.62779074907302856</v>
      </c>
      <c r="AZ25" s="23">
        <v>0.61069375276565552</v>
      </c>
      <c r="BA25" s="23">
        <v>0.56567424535751343</v>
      </c>
      <c r="BC25" s="22">
        <v>0.4375</v>
      </c>
      <c r="BD25" s="23">
        <f t="shared" si="26"/>
        <v>1.2052913188934327</v>
      </c>
      <c r="BE25" s="23">
        <f t="shared" si="27"/>
        <v>1.2052913188934327</v>
      </c>
      <c r="BF25" s="23">
        <f t="shared" si="28"/>
        <v>1.1722092509269715</v>
      </c>
      <c r="BG25" s="23">
        <f t="shared" si="29"/>
        <v>1.802070212364197</v>
      </c>
      <c r="BH25" s="23">
        <f t="shared" si="30"/>
        <v>1.1722092509269715</v>
      </c>
      <c r="BI25" s="23">
        <f t="shared" si="31"/>
        <v>0.2893062472343445</v>
      </c>
      <c r="BJ25" s="23">
        <f t="shared" si="32"/>
        <v>1.2343257546424866</v>
      </c>
      <c r="BL25" s="22">
        <v>0.4375</v>
      </c>
      <c r="BM25" s="26">
        <f t="shared" si="33"/>
        <v>2.0266919874967377</v>
      </c>
      <c r="BN25" s="26">
        <f t="shared" si="11"/>
        <v>2.0266919874967377</v>
      </c>
      <c r="BO25" s="26">
        <f t="shared" si="12"/>
        <v>1.8671973944468123</v>
      </c>
      <c r="BP25" s="26">
        <f t="shared" si="13"/>
        <v>2.0069166177334896</v>
      </c>
      <c r="BQ25" s="26">
        <f t="shared" si="14"/>
        <v>1.8671973944468123</v>
      </c>
      <c r="BR25" s="26">
        <f t="shared" si="15"/>
        <v>0.47373375922737071</v>
      </c>
      <c r="BS25" s="26">
        <f t="shared" si="16"/>
        <v>2.1820434017857342</v>
      </c>
      <c r="BU25" s="22">
        <v>0.4375</v>
      </c>
      <c r="BV25" s="46">
        <f t="shared" si="34"/>
        <v>3.84</v>
      </c>
      <c r="BW25" s="46">
        <f t="shared" si="17"/>
        <v>3.84</v>
      </c>
      <c r="BX25" s="46">
        <f t="shared" si="18"/>
        <v>3.84</v>
      </c>
      <c r="BY25" s="46">
        <f t="shared" si="19"/>
        <v>5.76</v>
      </c>
      <c r="BZ25" s="46">
        <f t="shared" si="20"/>
        <v>3.84</v>
      </c>
      <c r="CA25" s="46">
        <f t="shared" si="21"/>
        <v>1.92</v>
      </c>
      <c r="CB25" s="46">
        <f t="shared" si="22"/>
        <v>3.84</v>
      </c>
    </row>
    <row r="26" spans="1:80" x14ac:dyDescent="0.25">
      <c r="A26" s="53" t="str">
        <f>IF('Overall Schedule'!B24=TIMEVALUE("0:00"),"",'Overall Schedule'!B24)</f>
        <v>Agent 22</v>
      </c>
      <c r="B26" s="53" t="str">
        <f>IF('Overall Schedule'!C24=TIMEVALUE("0:00"),"",'Overall Schedule'!C24)</f>
        <v>=</v>
      </c>
      <c r="C26" s="53" t="str">
        <f>IF('Overall Schedule'!D24=TIMEVALUE("0:00"),"",'Overall Schedule'!D24)</f>
        <v/>
      </c>
      <c r="D26" s="53" t="str">
        <f>IF('Overall Schedule'!E24=TIMEVALUE("0:00"),"",'Overall Schedule'!E24)</f>
        <v/>
      </c>
      <c r="E26" s="56"/>
      <c r="F26" s="21" t="str">
        <f t="shared" si="43"/>
        <v/>
      </c>
      <c r="G26" s="21" t="str">
        <f t="shared" si="44"/>
        <v/>
      </c>
      <c r="H26" s="53" t="str">
        <f t="shared" si="45"/>
        <v>=</v>
      </c>
      <c r="I26" s="21"/>
      <c r="K26" s="22">
        <v>0.45833333333333298</v>
      </c>
      <c r="L26" s="13">
        <f t="shared" si="0"/>
        <v>2</v>
      </c>
      <c r="M26" s="13">
        <f t="shared" si="1"/>
        <v>2</v>
      </c>
      <c r="N26" s="13">
        <f t="shared" si="1"/>
        <v>2</v>
      </c>
      <c r="O26" s="13">
        <f t="shared" si="1"/>
        <v>3</v>
      </c>
      <c r="P26" s="13">
        <f t="shared" si="1"/>
        <v>2</v>
      </c>
      <c r="Q26" s="13">
        <f t="shared" si="1"/>
        <v>1</v>
      </c>
      <c r="R26" s="13">
        <f t="shared" si="1"/>
        <v>2</v>
      </c>
      <c r="T26" s="13">
        <f t="shared" si="41"/>
        <v>0</v>
      </c>
      <c r="U26" s="13">
        <f t="shared" si="41"/>
        <v>0</v>
      </c>
      <c r="V26" s="13">
        <f t="shared" si="41"/>
        <v>0</v>
      </c>
      <c r="W26" s="13">
        <f t="shared" si="41"/>
        <v>0</v>
      </c>
      <c r="X26" s="13">
        <f t="shared" si="41"/>
        <v>0</v>
      </c>
      <c r="Y26" s="13">
        <f t="shared" si="41"/>
        <v>0</v>
      </c>
      <c r="Z26" s="13">
        <f t="shared" si="24"/>
        <v>0</v>
      </c>
      <c r="AB26" s="13">
        <f t="shared" si="42"/>
        <v>0</v>
      </c>
      <c r="AC26" s="13">
        <f t="shared" si="42"/>
        <v>0</v>
      </c>
      <c r="AD26" s="13">
        <f t="shared" si="42"/>
        <v>0</v>
      </c>
      <c r="AE26" s="13">
        <f t="shared" si="42"/>
        <v>0</v>
      </c>
      <c r="AF26" s="13">
        <f t="shared" si="42"/>
        <v>0</v>
      </c>
      <c r="AG26" s="13">
        <f t="shared" si="42"/>
        <v>0</v>
      </c>
      <c r="AH26" s="13">
        <f t="shared" si="42"/>
        <v>0</v>
      </c>
      <c r="AK26" s="22">
        <v>0.45833333333333298</v>
      </c>
      <c r="AL26" s="23">
        <f t="shared" si="25"/>
        <v>1.8</v>
      </c>
      <c r="AM26" s="23">
        <f t="shared" si="4"/>
        <v>1.8</v>
      </c>
      <c r="AN26" s="23">
        <f t="shared" si="5"/>
        <v>1.8</v>
      </c>
      <c r="AO26" s="23">
        <f t="shared" si="6"/>
        <v>2.7</v>
      </c>
      <c r="AP26" s="23">
        <f t="shared" si="7"/>
        <v>1.8</v>
      </c>
      <c r="AQ26" s="23">
        <f t="shared" si="8"/>
        <v>0.9</v>
      </c>
      <c r="AR26" s="23">
        <f t="shared" si="9"/>
        <v>1.8</v>
      </c>
      <c r="AT26" s="22">
        <v>0.45833333333333298</v>
      </c>
      <c r="AU26" s="23">
        <v>0.82338404655456543</v>
      </c>
      <c r="AV26" s="23">
        <v>0.70993471145629883</v>
      </c>
      <c r="AW26" s="23">
        <v>0.59470868110656738</v>
      </c>
      <c r="AX26" s="23">
        <v>0.59470868110656738</v>
      </c>
      <c r="AY26" s="23">
        <v>0.59470868110656738</v>
      </c>
      <c r="AZ26" s="23">
        <v>0.6727028489112854</v>
      </c>
      <c r="BA26" s="23">
        <v>0.76173877716064453</v>
      </c>
      <c r="BC26" s="22">
        <v>0.45833333333333298</v>
      </c>
      <c r="BD26" s="23">
        <f t="shared" si="26"/>
        <v>0.97661595344543461</v>
      </c>
      <c r="BE26" s="23">
        <f t="shared" si="27"/>
        <v>1.0900652885437012</v>
      </c>
      <c r="BF26" s="23">
        <f t="shared" si="28"/>
        <v>1.2052913188934327</v>
      </c>
      <c r="BG26" s="23">
        <f t="shared" si="29"/>
        <v>2.1052913188934328</v>
      </c>
      <c r="BH26" s="23">
        <f t="shared" si="30"/>
        <v>1.2052913188934327</v>
      </c>
      <c r="BI26" s="23">
        <f t="shared" si="31"/>
        <v>0.22729715108871462</v>
      </c>
      <c r="BJ26" s="23">
        <f t="shared" si="32"/>
        <v>1.0382612228393555</v>
      </c>
      <c r="BL26" s="22">
        <v>0.45833333333333298</v>
      </c>
      <c r="BM26" s="26">
        <f t="shared" si="33"/>
        <v>1.1861001649619825</v>
      </c>
      <c r="BN26" s="26">
        <f t="shared" si="11"/>
        <v>1.5354444161599528</v>
      </c>
      <c r="BO26" s="26">
        <f t="shared" si="12"/>
        <v>2.0266919874967377</v>
      </c>
      <c r="BP26" s="26">
        <f t="shared" si="13"/>
        <v>3.5400379812451068</v>
      </c>
      <c r="BQ26" s="26">
        <f t="shared" si="14"/>
        <v>2.0266919874967377</v>
      </c>
      <c r="BR26" s="26">
        <f t="shared" si="15"/>
        <v>0.33788641070359149</v>
      </c>
      <c r="BS26" s="26">
        <f t="shared" si="16"/>
        <v>1.3630147945328963</v>
      </c>
      <c r="BU26" s="22">
        <v>0.45833333333333298</v>
      </c>
      <c r="BV26" s="46">
        <f t="shared" si="34"/>
        <v>3.84</v>
      </c>
      <c r="BW26" s="46">
        <f t="shared" si="17"/>
        <v>3.84</v>
      </c>
      <c r="BX26" s="46">
        <f t="shared" si="18"/>
        <v>3.84</v>
      </c>
      <c r="BY26" s="46">
        <f t="shared" si="19"/>
        <v>5.76</v>
      </c>
      <c r="BZ26" s="46">
        <f t="shared" si="20"/>
        <v>3.84</v>
      </c>
      <c r="CA26" s="46">
        <f t="shared" si="21"/>
        <v>1.92</v>
      </c>
      <c r="CB26" s="46">
        <f t="shared" si="22"/>
        <v>3.84</v>
      </c>
    </row>
    <row r="27" spans="1:80" x14ac:dyDescent="0.25">
      <c r="A27" s="53" t="str">
        <f>IF('Overall Schedule'!B25=TIMEVALUE("0:00"),"",'Overall Schedule'!B25)</f>
        <v>Agent 23</v>
      </c>
      <c r="B27" s="53" t="str">
        <f>IF('Overall Schedule'!C25=TIMEVALUE("0:00"),"",'Overall Schedule'!C25)</f>
        <v>Y</v>
      </c>
      <c r="C27" s="53">
        <f>IF('Overall Schedule'!D25=TIMEVALUE("0:00"),"",'Overall Schedule'!D25)</f>
        <v>0.77083333333333337</v>
      </c>
      <c r="D27" s="53">
        <f>IF('Overall Schedule'!E25=TIMEVALUE("0:00"),"",'Overall Schedule'!E25)</f>
        <v>1.1458333333333335</v>
      </c>
      <c r="E27" s="56"/>
      <c r="F27" s="21">
        <f t="shared" si="43"/>
        <v>0.77083333333333337</v>
      </c>
      <c r="G27" s="21">
        <f t="shared" si="44"/>
        <v>0.14583333333333348</v>
      </c>
      <c r="H27" s="53" t="str">
        <f t="shared" si="45"/>
        <v>Y</v>
      </c>
      <c r="I27" s="21"/>
      <c r="K27" s="22">
        <v>0.47916666666666702</v>
      </c>
      <c r="L27" s="13">
        <f t="shared" si="0"/>
        <v>2</v>
      </c>
      <c r="M27" s="13">
        <f t="shared" si="1"/>
        <v>2</v>
      </c>
      <c r="N27" s="13">
        <f t="shared" si="1"/>
        <v>2</v>
      </c>
      <c r="O27" s="13">
        <f t="shared" si="1"/>
        <v>3</v>
      </c>
      <c r="P27" s="13">
        <f t="shared" si="1"/>
        <v>2</v>
      </c>
      <c r="Q27" s="13">
        <f t="shared" si="1"/>
        <v>1</v>
      </c>
      <c r="R27" s="13">
        <f t="shared" si="1"/>
        <v>2</v>
      </c>
      <c r="T27" s="13">
        <f t="shared" si="41"/>
        <v>0</v>
      </c>
      <c r="U27" s="13">
        <f t="shared" si="41"/>
        <v>0</v>
      </c>
      <c r="V27" s="13">
        <f t="shared" si="41"/>
        <v>0</v>
      </c>
      <c r="W27" s="13">
        <f t="shared" si="41"/>
        <v>0</v>
      </c>
      <c r="X27" s="13">
        <f t="shared" si="41"/>
        <v>0</v>
      </c>
      <c r="Y27" s="13">
        <f t="shared" si="41"/>
        <v>0</v>
      </c>
      <c r="Z27" s="13">
        <f t="shared" si="24"/>
        <v>0</v>
      </c>
      <c r="AB27" s="13">
        <f t="shared" si="42"/>
        <v>0</v>
      </c>
      <c r="AC27" s="13">
        <f t="shared" si="42"/>
        <v>0</v>
      </c>
      <c r="AD27" s="13">
        <f t="shared" si="42"/>
        <v>0</v>
      </c>
      <c r="AE27" s="13">
        <f t="shared" si="42"/>
        <v>0</v>
      </c>
      <c r="AF27" s="13">
        <f t="shared" si="42"/>
        <v>0</v>
      </c>
      <c r="AG27" s="13">
        <f t="shared" si="42"/>
        <v>0</v>
      </c>
      <c r="AH27" s="13">
        <f t="shared" si="42"/>
        <v>0</v>
      </c>
      <c r="AK27" s="22">
        <v>0.47916666666666702</v>
      </c>
      <c r="AL27" s="23">
        <f t="shared" si="25"/>
        <v>1.8</v>
      </c>
      <c r="AM27" s="23">
        <f t="shared" si="4"/>
        <v>1.8</v>
      </c>
      <c r="AN27" s="23">
        <f t="shared" si="5"/>
        <v>1.8</v>
      </c>
      <c r="AO27" s="23">
        <f t="shared" si="6"/>
        <v>2.7</v>
      </c>
      <c r="AP27" s="23">
        <f t="shared" si="7"/>
        <v>1.8</v>
      </c>
      <c r="AQ27" s="23">
        <f t="shared" si="8"/>
        <v>0.9</v>
      </c>
      <c r="AR27" s="23">
        <f t="shared" si="9"/>
        <v>1.8</v>
      </c>
      <c r="AT27" s="22">
        <v>0.47916666666666702</v>
      </c>
      <c r="AU27" s="23">
        <v>0.66580939292907715</v>
      </c>
      <c r="AV27" s="23">
        <v>0.61069375276565552</v>
      </c>
      <c r="AW27" s="23">
        <v>0.82338404655456543</v>
      </c>
      <c r="AX27" s="23">
        <v>0.70993471145629883</v>
      </c>
      <c r="AY27" s="23">
        <v>0.56567424535751343</v>
      </c>
      <c r="AZ27" s="23">
        <v>0.58461827039718628</v>
      </c>
      <c r="BA27" s="23">
        <v>0.54000002145767212</v>
      </c>
      <c r="BC27" s="22">
        <v>0.47916666666666702</v>
      </c>
      <c r="BD27" s="23">
        <f t="shared" si="26"/>
        <v>1.1341906070709229</v>
      </c>
      <c r="BE27" s="23">
        <f t="shared" si="27"/>
        <v>1.1893062472343445</v>
      </c>
      <c r="BF27" s="23">
        <f t="shared" si="28"/>
        <v>0.97661595344543461</v>
      </c>
      <c r="BG27" s="23">
        <f t="shared" si="29"/>
        <v>1.9900652885437013</v>
      </c>
      <c r="BH27" s="23">
        <f t="shared" si="30"/>
        <v>1.2343257546424866</v>
      </c>
      <c r="BI27" s="23">
        <f t="shared" si="31"/>
        <v>0.31538172960281374</v>
      </c>
      <c r="BJ27" s="23">
        <f t="shared" si="32"/>
        <v>1.2599999785423279</v>
      </c>
      <c r="BL27" s="22">
        <v>0.47916666666666702</v>
      </c>
      <c r="BM27" s="26">
        <f t="shared" si="33"/>
        <v>1.7034764290141793</v>
      </c>
      <c r="BN27" s="26">
        <f t="shared" si="11"/>
        <v>1.9474675184547414</v>
      </c>
      <c r="BO27" s="26">
        <f t="shared" si="12"/>
        <v>1.1861001649619825</v>
      </c>
      <c r="BP27" s="26">
        <f t="shared" si="13"/>
        <v>2.8031666242399291</v>
      </c>
      <c r="BQ27" s="26">
        <f t="shared" si="14"/>
        <v>2.1820434017857342</v>
      </c>
      <c r="BR27" s="26">
        <f t="shared" si="15"/>
        <v>0.53946608508924154</v>
      </c>
      <c r="BS27" s="26">
        <f t="shared" si="16"/>
        <v>2.3333332008785725</v>
      </c>
      <c r="BU27" s="22">
        <v>0.47916666666666702</v>
      </c>
      <c r="BV27" s="46">
        <f t="shared" si="34"/>
        <v>3.84</v>
      </c>
      <c r="BW27" s="46">
        <f t="shared" si="17"/>
        <v>3.84</v>
      </c>
      <c r="BX27" s="46">
        <f t="shared" si="18"/>
        <v>3.84</v>
      </c>
      <c r="BY27" s="46">
        <f t="shared" si="19"/>
        <v>5.76</v>
      </c>
      <c r="BZ27" s="46">
        <f t="shared" si="20"/>
        <v>3.84</v>
      </c>
      <c r="CA27" s="46">
        <f t="shared" si="21"/>
        <v>1.92</v>
      </c>
      <c r="CB27" s="46">
        <f t="shared" si="22"/>
        <v>3.84</v>
      </c>
    </row>
    <row r="28" spans="1:80" x14ac:dyDescent="0.25">
      <c r="A28" s="53" t="str">
        <f>IF('Overall Schedule'!B26=TIMEVALUE("0:00"),"",'Overall Schedule'!B26)</f>
        <v>Agent 24</v>
      </c>
      <c r="B28" s="53" t="str">
        <f>IF('Overall Schedule'!C26=TIMEVALUE("0:00"),"",'Overall Schedule'!C26)</f>
        <v>Y</v>
      </c>
      <c r="C28" s="53">
        <f>IF('Overall Schedule'!D26=TIMEVALUE("0:00"),"",'Overall Schedule'!D26)</f>
        <v>0.77083333333333337</v>
      </c>
      <c r="D28" s="53">
        <f>IF('Overall Schedule'!E26=TIMEVALUE("0:00"),"",'Overall Schedule'!E26)</f>
        <v>1.1458333333333335</v>
      </c>
      <c r="E28" s="56"/>
      <c r="F28" s="21">
        <f t="shared" si="43"/>
        <v>0.77083333333333337</v>
      </c>
      <c r="G28" s="21">
        <f t="shared" si="44"/>
        <v>0.14583333333333348</v>
      </c>
      <c r="H28" s="53" t="str">
        <f t="shared" si="45"/>
        <v>Y</v>
      </c>
      <c r="I28" s="21"/>
      <c r="K28" s="22">
        <v>0.5</v>
      </c>
      <c r="L28" s="13">
        <f t="shared" si="0"/>
        <v>2</v>
      </c>
      <c r="M28" s="13">
        <f t="shared" si="1"/>
        <v>2</v>
      </c>
      <c r="N28" s="13">
        <f t="shared" si="1"/>
        <v>2</v>
      </c>
      <c r="O28" s="13">
        <f t="shared" si="1"/>
        <v>3</v>
      </c>
      <c r="P28" s="13">
        <f t="shared" si="1"/>
        <v>2</v>
      </c>
      <c r="Q28" s="13">
        <f t="shared" si="1"/>
        <v>1</v>
      </c>
      <c r="R28" s="13">
        <f t="shared" si="1"/>
        <v>2</v>
      </c>
      <c r="T28" s="13">
        <f t="shared" si="41"/>
        <v>0</v>
      </c>
      <c r="U28" s="13">
        <f t="shared" si="41"/>
        <v>0</v>
      </c>
      <c r="V28" s="13">
        <f t="shared" si="41"/>
        <v>0</v>
      </c>
      <c r="W28" s="13">
        <f t="shared" si="41"/>
        <v>0</v>
      </c>
      <c r="X28" s="13">
        <f t="shared" si="41"/>
        <v>0</v>
      </c>
      <c r="Y28" s="13">
        <f t="shared" si="41"/>
        <v>0</v>
      </c>
      <c r="Z28" s="13">
        <f t="shared" si="24"/>
        <v>0</v>
      </c>
      <c r="AB28" s="13">
        <f t="shared" si="42"/>
        <v>0</v>
      </c>
      <c r="AC28" s="13">
        <f t="shared" si="42"/>
        <v>0</v>
      </c>
      <c r="AD28" s="13">
        <f t="shared" si="42"/>
        <v>0</v>
      </c>
      <c r="AE28" s="13">
        <f t="shared" si="42"/>
        <v>0</v>
      </c>
      <c r="AF28" s="13">
        <f t="shared" si="42"/>
        <v>0</v>
      </c>
      <c r="AG28" s="13">
        <f t="shared" si="42"/>
        <v>0</v>
      </c>
      <c r="AH28" s="13">
        <f t="shared" si="42"/>
        <v>0</v>
      </c>
      <c r="AK28" s="22">
        <v>0.5</v>
      </c>
      <c r="AL28" s="23">
        <f t="shared" si="25"/>
        <v>1.8</v>
      </c>
      <c r="AM28" s="23">
        <f t="shared" si="4"/>
        <v>1.8</v>
      </c>
      <c r="AN28" s="23">
        <f t="shared" si="5"/>
        <v>1.8</v>
      </c>
      <c r="AO28" s="23">
        <f t="shared" si="6"/>
        <v>2.7</v>
      </c>
      <c r="AP28" s="23">
        <f t="shared" si="7"/>
        <v>1.8</v>
      </c>
      <c r="AQ28" s="23">
        <f t="shared" si="8"/>
        <v>0.9</v>
      </c>
      <c r="AR28" s="23">
        <f t="shared" si="9"/>
        <v>1.8</v>
      </c>
      <c r="AT28" s="22">
        <v>0.5</v>
      </c>
      <c r="AU28" s="23">
        <v>0.56567424535751343</v>
      </c>
      <c r="AV28" s="23">
        <v>0.54000002145767212</v>
      </c>
      <c r="AW28" s="23">
        <v>0.62779074907302856</v>
      </c>
      <c r="AX28" s="23">
        <v>0.66580939292907715</v>
      </c>
      <c r="AY28" s="23">
        <v>0.62779074907302856</v>
      </c>
      <c r="AZ28" s="23">
        <v>0.63986408710479736</v>
      </c>
      <c r="BA28" s="23">
        <v>0.56567424535751343</v>
      </c>
      <c r="BC28" s="22">
        <v>0.5</v>
      </c>
      <c r="BD28" s="23">
        <f t="shared" si="26"/>
        <v>1.2343257546424866</v>
      </c>
      <c r="BE28" s="23">
        <f t="shared" si="27"/>
        <v>1.2599999785423279</v>
      </c>
      <c r="BF28" s="23">
        <f t="shared" si="28"/>
        <v>1.1722092509269715</v>
      </c>
      <c r="BG28" s="23">
        <f t="shared" si="29"/>
        <v>2.034190607070923</v>
      </c>
      <c r="BH28" s="23">
        <f t="shared" si="30"/>
        <v>1.1722092509269715</v>
      </c>
      <c r="BI28" s="23">
        <f t="shared" si="31"/>
        <v>0.26013591289520266</v>
      </c>
      <c r="BJ28" s="23">
        <f t="shared" si="32"/>
        <v>1.2343257546424866</v>
      </c>
      <c r="BL28" s="22">
        <v>0.5</v>
      </c>
      <c r="BM28" s="26">
        <f t="shared" si="33"/>
        <v>2.1820434017857342</v>
      </c>
      <c r="BN28" s="26">
        <f t="shared" si="11"/>
        <v>2.3333332008785725</v>
      </c>
      <c r="BO28" s="26">
        <f t="shared" si="12"/>
        <v>1.8671973944468123</v>
      </c>
      <c r="BP28" s="26">
        <f t="shared" si="13"/>
        <v>3.055214643521269</v>
      </c>
      <c r="BQ28" s="26">
        <f t="shared" si="14"/>
        <v>1.8671973944468123</v>
      </c>
      <c r="BR28" s="26">
        <f t="shared" si="15"/>
        <v>0.40654870016575478</v>
      </c>
      <c r="BS28" s="26">
        <f t="shared" si="16"/>
        <v>2.1820434017857342</v>
      </c>
      <c r="BU28" s="22">
        <v>0.5</v>
      </c>
      <c r="BV28" s="46">
        <f t="shared" si="34"/>
        <v>3.84</v>
      </c>
      <c r="BW28" s="46">
        <f t="shared" si="17"/>
        <v>3.84</v>
      </c>
      <c r="BX28" s="46">
        <f t="shared" si="18"/>
        <v>3.84</v>
      </c>
      <c r="BY28" s="46">
        <f t="shared" si="19"/>
        <v>5.76</v>
      </c>
      <c r="BZ28" s="46">
        <f t="shared" si="20"/>
        <v>3.84</v>
      </c>
      <c r="CA28" s="46">
        <f t="shared" si="21"/>
        <v>1.92</v>
      </c>
      <c r="CB28" s="46">
        <f t="shared" si="22"/>
        <v>3.84</v>
      </c>
    </row>
    <row r="29" spans="1:80" x14ac:dyDescent="0.25">
      <c r="A29" s="53" t="str">
        <f>IF('Overall Schedule'!B27=TIMEVALUE("0:00"),"",'Overall Schedule'!B27)</f>
        <v>Agent 25</v>
      </c>
      <c r="B29" s="53" t="str">
        <f>IF('Overall Schedule'!C27=TIMEVALUE("0:00"),"",'Overall Schedule'!C27)</f>
        <v>Y</v>
      </c>
      <c r="C29" s="53">
        <f>IF('Overall Schedule'!D27=TIMEVALUE("0:00"),"",'Overall Schedule'!D27)</f>
        <v>0.77083333333333337</v>
      </c>
      <c r="D29" s="53">
        <f>IF('Overall Schedule'!E27=TIMEVALUE("0:00"),"",'Overall Schedule'!E27)</f>
        <v>1.1458333333333335</v>
      </c>
      <c r="E29" s="56"/>
      <c r="F29" s="21">
        <f t="shared" si="43"/>
        <v>0.77083333333333337</v>
      </c>
      <c r="G29" s="21">
        <f t="shared" si="44"/>
        <v>0.14583333333333348</v>
      </c>
      <c r="H29" s="53" t="str">
        <f t="shared" si="45"/>
        <v>Y</v>
      </c>
      <c r="I29" s="21"/>
      <c r="K29" s="22">
        <v>0.52083333333333404</v>
      </c>
      <c r="L29" s="13">
        <f t="shared" si="0"/>
        <v>3</v>
      </c>
      <c r="M29" s="13">
        <f t="shared" si="1"/>
        <v>3</v>
      </c>
      <c r="N29" s="13">
        <f t="shared" si="1"/>
        <v>4</v>
      </c>
      <c r="O29" s="13">
        <f t="shared" si="1"/>
        <v>5</v>
      </c>
      <c r="P29" s="13">
        <f t="shared" si="1"/>
        <v>4</v>
      </c>
      <c r="Q29" s="13">
        <f t="shared" si="1"/>
        <v>1</v>
      </c>
      <c r="R29" s="13">
        <f t="shared" si="1"/>
        <v>3</v>
      </c>
      <c r="T29" s="13">
        <f t="shared" si="41"/>
        <v>0</v>
      </c>
      <c r="U29" s="13">
        <f t="shared" si="41"/>
        <v>0</v>
      </c>
      <c r="V29" s="13">
        <f t="shared" si="41"/>
        <v>0</v>
      </c>
      <c r="W29" s="13">
        <f t="shared" si="41"/>
        <v>0</v>
      </c>
      <c r="X29" s="13">
        <f t="shared" si="41"/>
        <v>0</v>
      </c>
      <c r="Y29" s="13">
        <f t="shared" si="41"/>
        <v>0</v>
      </c>
      <c r="Z29" s="13">
        <f t="shared" si="24"/>
        <v>0</v>
      </c>
      <c r="AB29" s="13">
        <f t="shared" si="42"/>
        <v>0</v>
      </c>
      <c r="AC29" s="13">
        <f t="shared" si="42"/>
        <v>0</v>
      </c>
      <c r="AD29" s="13">
        <f t="shared" si="42"/>
        <v>0</v>
      </c>
      <c r="AE29" s="13">
        <f t="shared" si="42"/>
        <v>0</v>
      </c>
      <c r="AF29" s="13">
        <f t="shared" si="42"/>
        <v>0</v>
      </c>
      <c r="AG29" s="13">
        <f t="shared" si="42"/>
        <v>0</v>
      </c>
      <c r="AH29" s="13">
        <f t="shared" si="42"/>
        <v>0</v>
      </c>
      <c r="AK29" s="22">
        <v>0.52083333333333404</v>
      </c>
      <c r="AL29" s="23">
        <f t="shared" si="25"/>
        <v>2.7</v>
      </c>
      <c r="AM29" s="23">
        <f t="shared" si="4"/>
        <v>2.7</v>
      </c>
      <c r="AN29" s="23">
        <f t="shared" si="5"/>
        <v>3.6</v>
      </c>
      <c r="AO29" s="23">
        <f t="shared" si="6"/>
        <v>4.5</v>
      </c>
      <c r="AP29" s="23">
        <f t="shared" si="7"/>
        <v>3.6</v>
      </c>
      <c r="AQ29" s="23">
        <f t="shared" si="8"/>
        <v>0.9</v>
      </c>
      <c r="AR29" s="23">
        <f t="shared" si="9"/>
        <v>2.7</v>
      </c>
      <c r="AT29" s="22">
        <v>0.52083333333333404</v>
      </c>
      <c r="AU29" s="23">
        <v>1.1224703788757324</v>
      </c>
      <c r="AV29" s="23">
        <v>0.66580939292907715</v>
      </c>
      <c r="AW29" s="23">
        <v>0.66580939292907715</v>
      </c>
      <c r="AX29" s="23">
        <v>1.6388846635818481</v>
      </c>
      <c r="AY29" s="23">
        <v>0.82338404655456543</v>
      </c>
      <c r="AZ29" s="23">
        <v>1.8111859560012817</v>
      </c>
      <c r="BA29" s="23">
        <v>1.7749714851379395</v>
      </c>
      <c r="BC29" s="22">
        <v>0.52083333333333404</v>
      </c>
      <c r="BD29" s="23">
        <f t="shared" si="26"/>
        <v>1.5775296211242678</v>
      </c>
      <c r="BE29" s="23">
        <f t="shared" si="27"/>
        <v>2.034190607070923</v>
      </c>
      <c r="BF29" s="23">
        <f t="shared" si="28"/>
        <v>2.9341906070709229</v>
      </c>
      <c r="BG29" s="23">
        <f t="shared" si="29"/>
        <v>2.8611153364181519</v>
      </c>
      <c r="BH29" s="23">
        <f t="shared" si="30"/>
        <v>2.7766159534454347</v>
      </c>
      <c r="BI29" s="23">
        <f t="shared" si="31"/>
        <v>-0.91118595600128172</v>
      </c>
      <c r="BJ29" s="23">
        <f t="shared" si="32"/>
        <v>0.92502851486206072</v>
      </c>
      <c r="BL29" s="22">
        <v>0.52083333333333404</v>
      </c>
      <c r="BM29" s="26">
        <f t="shared" si="33"/>
        <v>1.4054086867791764</v>
      </c>
      <c r="BN29" s="26">
        <f t="shared" si="11"/>
        <v>3.055214643521269</v>
      </c>
      <c r="BO29" s="26">
        <f t="shared" si="12"/>
        <v>4.406952858028359</v>
      </c>
      <c r="BP29" s="26">
        <f t="shared" si="13"/>
        <v>1.7457697908802621</v>
      </c>
      <c r="BQ29" s="26">
        <f t="shared" si="14"/>
        <v>3.3722003299239649</v>
      </c>
      <c r="BR29" s="26">
        <f t="shared" si="15"/>
        <v>-0.50308801974866735</v>
      </c>
      <c r="BS29" s="26">
        <f t="shared" si="16"/>
        <v>0.52115119741778471</v>
      </c>
      <c r="BU29" s="22">
        <v>0.52083333333333404</v>
      </c>
      <c r="BV29" s="46">
        <f t="shared" si="34"/>
        <v>5.76</v>
      </c>
      <c r="BW29" s="46">
        <f t="shared" si="17"/>
        <v>5.76</v>
      </c>
      <c r="BX29" s="46">
        <f t="shared" si="18"/>
        <v>7.68</v>
      </c>
      <c r="BY29" s="46">
        <f t="shared" si="19"/>
        <v>9.6</v>
      </c>
      <c r="BZ29" s="46">
        <f t="shared" si="20"/>
        <v>7.68</v>
      </c>
      <c r="CA29" s="46">
        <f t="shared" si="21"/>
        <v>1.92</v>
      </c>
      <c r="CB29" s="46">
        <f t="shared" si="22"/>
        <v>5.76</v>
      </c>
    </row>
    <row r="30" spans="1:80" x14ac:dyDescent="0.25">
      <c r="A30" s="53" t="str">
        <f>IF('Overall Schedule'!B28=TIMEVALUE("0:00"),"",'Overall Schedule'!B28)</f>
        <v>Agent 26</v>
      </c>
      <c r="B30" s="53" t="str">
        <f>IF('Overall Schedule'!C28=TIMEVALUE("0:00"),"",'Overall Schedule'!C28)</f>
        <v>Y</v>
      </c>
      <c r="C30" s="53">
        <f>IF('Overall Schedule'!D28=TIMEVALUE("0:00"),"",'Overall Schedule'!D28)</f>
        <v>0.77083333333333337</v>
      </c>
      <c r="D30" s="53">
        <f>IF('Overall Schedule'!E28=TIMEVALUE("0:00"),"",'Overall Schedule'!E28)</f>
        <v>1.1458333333333335</v>
      </c>
      <c r="E30" s="56"/>
      <c r="F30" s="21">
        <f t="shared" si="43"/>
        <v>0.77083333333333337</v>
      </c>
      <c r="G30" s="21">
        <f t="shared" si="44"/>
        <v>0.14583333333333348</v>
      </c>
      <c r="H30" s="53" t="str">
        <f t="shared" si="45"/>
        <v>Y</v>
      </c>
      <c r="I30" s="21"/>
      <c r="K30" s="22">
        <v>0.54166666666666696</v>
      </c>
      <c r="L30" s="13">
        <f t="shared" si="0"/>
        <v>3</v>
      </c>
      <c r="M30" s="13">
        <f t="shared" si="1"/>
        <v>3</v>
      </c>
      <c r="N30" s="13">
        <f t="shared" si="1"/>
        <v>4</v>
      </c>
      <c r="O30" s="13">
        <f t="shared" si="1"/>
        <v>5</v>
      </c>
      <c r="P30" s="13">
        <f t="shared" si="1"/>
        <v>4</v>
      </c>
      <c r="Q30" s="13">
        <f t="shared" si="1"/>
        <v>1</v>
      </c>
      <c r="R30" s="13">
        <f t="shared" si="1"/>
        <v>3</v>
      </c>
      <c r="T30" s="13">
        <f t="shared" si="41"/>
        <v>0</v>
      </c>
      <c r="U30" s="13">
        <f t="shared" si="41"/>
        <v>0</v>
      </c>
      <c r="V30" s="13">
        <f t="shared" si="41"/>
        <v>0</v>
      </c>
      <c r="W30" s="13">
        <f t="shared" si="41"/>
        <v>0</v>
      </c>
      <c r="X30" s="13">
        <f t="shared" si="41"/>
        <v>0</v>
      </c>
      <c r="Y30" s="13">
        <f t="shared" si="41"/>
        <v>0</v>
      </c>
      <c r="Z30" s="13">
        <f t="shared" si="24"/>
        <v>0</v>
      </c>
      <c r="AB30" s="13">
        <f t="shared" si="42"/>
        <v>0</v>
      </c>
      <c r="AC30" s="13">
        <f t="shared" si="42"/>
        <v>0</v>
      </c>
      <c r="AD30" s="13">
        <f t="shared" si="42"/>
        <v>0</v>
      </c>
      <c r="AE30" s="13">
        <f t="shared" si="42"/>
        <v>0</v>
      </c>
      <c r="AF30" s="13">
        <f t="shared" si="42"/>
        <v>0</v>
      </c>
      <c r="AG30" s="13">
        <f t="shared" si="42"/>
        <v>0</v>
      </c>
      <c r="AH30" s="13">
        <f t="shared" si="42"/>
        <v>0</v>
      </c>
      <c r="AK30" s="22">
        <v>0.54166666666666696</v>
      </c>
      <c r="AL30" s="23">
        <f t="shared" si="25"/>
        <v>2.7</v>
      </c>
      <c r="AM30" s="23">
        <f t="shared" si="4"/>
        <v>2.7</v>
      </c>
      <c r="AN30" s="23">
        <f t="shared" si="5"/>
        <v>3.6</v>
      </c>
      <c r="AO30" s="23">
        <f t="shared" si="6"/>
        <v>4.5</v>
      </c>
      <c r="AP30" s="23">
        <f t="shared" si="7"/>
        <v>3.6</v>
      </c>
      <c r="AQ30" s="23">
        <f t="shared" si="8"/>
        <v>0.9</v>
      </c>
      <c r="AR30" s="23">
        <f t="shared" si="9"/>
        <v>2.7</v>
      </c>
      <c r="AT30" s="22">
        <v>0.54166666666666696</v>
      </c>
      <c r="AU30" s="23">
        <v>0.82338404655456543</v>
      </c>
      <c r="AV30" s="23">
        <v>0.62779074907302856</v>
      </c>
      <c r="AW30" s="23">
        <v>1.504522442817688</v>
      </c>
      <c r="AX30" s="23">
        <v>1.33851158618927</v>
      </c>
      <c r="AY30" s="23">
        <v>1.4263572692871094</v>
      </c>
      <c r="AZ30" s="23">
        <v>1.4533833265304565</v>
      </c>
      <c r="BA30" s="23">
        <v>1.6388846635818481</v>
      </c>
      <c r="BC30" s="22">
        <v>0.54166666666666696</v>
      </c>
      <c r="BD30" s="23">
        <f t="shared" si="26"/>
        <v>1.8766159534454347</v>
      </c>
      <c r="BE30" s="23">
        <f t="shared" si="27"/>
        <v>2.0722092509269716</v>
      </c>
      <c r="BF30" s="23">
        <f t="shared" si="28"/>
        <v>2.0954775571823121</v>
      </c>
      <c r="BG30" s="23">
        <f t="shared" si="29"/>
        <v>3.16148841381073</v>
      </c>
      <c r="BH30" s="23">
        <f t="shared" si="30"/>
        <v>2.1736427307128907</v>
      </c>
      <c r="BI30" s="23">
        <f t="shared" si="31"/>
        <v>-0.55338332653045652</v>
      </c>
      <c r="BJ30" s="23">
        <f t="shared" si="32"/>
        <v>1.061115336418152</v>
      </c>
      <c r="BL30" s="22">
        <v>0.54166666666666696</v>
      </c>
      <c r="BM30" s="26">
        <f t="shared" si="33"/>
        <v>2.2791502474429737</v>
      </c>
      <c r="BN30" s="26">
        <f t="shared" si="11"/>
        <v>3.3007960916702186</v>
      </c>
      <c r="BO30" s="26">
        <f t="shared" si="12"/>
        <v>1.3927858419033459</v>
      </c>
      <c r="BP30" s="26">
        <f t="shared" si="13"/>
        <v>2.361943255800615</v>
      </c>
      <c r="BQ30" s="26">
        <f t="shared" si="14"/>
        <v>1.5239118399833116</v>
      </c>
      <c r="BR30" s="26">
        <f t="shared" si="15"/>
        <v>-0.38075524634750241</v>
      </c>
      <c r="BS30" s="26">
        <f t="shared" si="16"/>
        <v>0.6474618745281574</v>
      </c>
      <c r="BU30" s="22">
        <v>0.54166666666666696</v>
      </c>
      <c r="BV30" s="46">
        <f t="shared" si="34"/>
        <v>5.76</v>
      </c>
      <c r="BW30" s="46">
        <f t="shared" si="17"/>
        <v>5.76</v>
      </c>
      <c r="BX30" s="46">
        <f t="shared" si="18"/>
        <v>7.68</v>
      </c>
      <c r="BY30" s="46">
        <f t="shared" si="19"/>
        <v>9.6</v>
      </c>
      <c r="BZ30" s="46">
        <f t="shared" si="20"/>
        <v>7.68</v>
      </c>
      <c r="CA30" s="46">
        <f t="shared" si="21"/>
        <v>1.92</v>
      </c>
      <c r="CB30" s="46">
        <f t="shared" si="22"/>
        <v>5.76</v>
      </c>
    </row>
    <row r="31" spans="1:80" x14ac:dyDescent="0.25">
      <c r="A31" s="53" t="str">
        <f>IF('Overall Schedule'!B29=TIMEVALUE("0:00"),"",'Overall Schedule'!B29)</f>
        <v>Agent 27</v>
      </c>
      <c r="B31" s="53" t="str">
        <f>IF('Overall Schedule'!C29=TIMEVALUE("0:00"),"",'Overall Schedule'!C29)</f>
        <v>Y</v>
      </c>
      <c r="C31" s="53">
        <f>IF('Overall Schedule'!D29=TIMEVALUE("0:00"),"",'Overall Schedule'!D29)</f>
        <v>0.77083333333333337</v>
      </c>
      <c r="D31" s="53">
        <f>IF('Overall Schedule'!E29=TIMEVALUE("0:00"),"",'Overall Schedule'!E29)</f>
        <v>1.1458333333333335</v>
      </c>
      <c r="E31" s="56"/>
      <c r="F31" s="21">
        <f t="shared" si="43"/>
        <v>0.77083333333333337</v>
      </c>
      <c r="G31" s="21">
        <f t="shared" si="44"/>
        <v>0.14583333333333348</v>
      </c>
      <c r="H31" s="53" t="str">
        <f t="shared" si="45"/>
        <v>Y</v>
      </c>
      <c r="I31" s="21"/>
      <c r="K31" s="22">
        <v>0.5625</v>
      </c>
      <c r="L31" s="13">
        <f t="shared" si="0"/>
        <v>3</v>
      </c>
      <c r="M31" s="13">
        <f t="shared" si="1"/>
        <v>3</v>
      </c>
      <c r="N31" s="13">
        <f t="shared" si="1"/>
        <v>4</v>
      </c>
      <c r="O31" s="13">
        <f t="shared" si="1"/>
        <v>5</v>
      </c>
      <c r="P31" s="13">
        <f t="shared" si="1"/>
        <v>4</v>
      </c>
      <c r="Q31" s="13">
        <f t="shared" si="1"/>
        <v>1</v>
      </c>
      <c r="R31" s="13">
        <f t="shared" si="1"/>
        <v>3</v>
      </c>
      <c r="T31" s="13">
        <f t="shared" si="41"/>
        <v>0</v>
      </c>
      <c r="U31" s="13">
        <f t="shared" si="41"/>
        <v>0</v>
      </c>
      <c r="V31" s="13">
        <f t="shared" si="41"/>
        <v>0</v>
      </c>
      <c r="W31" s="13">
        <f t="shared" si="41"/>
        <v>0</v>
      </c>
      <c r="X31" s="13">
        <f t="shared" si="41"/>
        <v>0</v>
      </c>
      <c r="Y31" s="13">
        <f t="shared" si="41"/>
        <v>0</v>
      </c>
      <c r="Z31" s="13">
        <f>COUNTIFS($H$4:$H$1973,"*"&amp;Z$2&amp;"*",$G$4:$G$1973,"&lt;="&amp;$K4,$G$4:$G$1973,"&gt;="&amp;$K31,$F$4:$F$1973,"&gt;="&amp;$K4)</f>
        <v>0</v>
      </c>
      <c r="AB31" s="13">
        <f t="shared" si="42"/>
        <v>0</v>
      </c>
      <c r="AC31" s="13">
        <f t="shared" si="42"/>
        <v>0</v>
      </c>
      <c r="AD31" s="13">
        <f t="shared" si="42"/>
        <v>0</v>
      </c>
      <c r="AE31" s="13">
        <f t="shared" si="42"/>
        <v>0</v>
      </c>
      <c r="AF31" s="13">
        <f t="shared" si="42"/>
        <v>0</v>
      </c>
      <c r="AG31" s="13">
        <f t="shared" si="42"/>
        <v>0</v>
      </c>
      <c r="AH31" s="13">
        <f t="shared" si="42"/>
        <v>0</v>
      </c>
      <c r="AK31" s="22">
        <v>0.5625</v>
      </c>
      <c r="AL31" s="23">
        <f t="shared" si="25"/>
        <v>2.7</v>
      </c>
      <c r="AM31" s="23">
        <f t="shared" si="4"/>
        <v>2.7</v>
      </c>
      <c r="AN31" s="23">
        <f t="shared" si="5"/>
        <v>3.6</v>
      </c>
      <c r="AO31" s="23">
        <f t="shared" si="6"/>
        <v>4.5</v>
      </c>
      <c r="AP31" s="23">
        <f t="shared" si="7"/>
        <v>3.6</v>
      </c>
      <c r="AQ31" s="23">
        <f t="shared" si="8"/>
        <v>0.9</v>
      </c>
      <c r="AR31" s="23">
        <f t="shared" si="9"/>
        <v>2.7</v>
      </c>
      <c r="AT31" s="22">
        <v>0.5625</v>
      </c>
      <c r="AU31" s="23">
        <v>1.5748929977416992</v>
      </c>
      <c r="AV31" s="23">
        <v>1.1224703788757324</v>
      </c>
      <c r="AW31" s="23">
        <v>2.8567097187042236</v>
      </c>
      <c r="AX31" s="23">
        <v>2.1411681175231934</v>
      </c>
      <c r="AY31" s="23">
        <v>1.8111859560012817</v>
      </c>
      <c r="AZ31" s="23">
        <v>1.5167490243911743</v>
      </c>
      <c r="BA31" s="23">
        <v>3.2511966228485107</v>
      </c>
      <c r="BC31" s="22">
        <v>0.5625</v>
      </c>
      <c r="BD31" s="23">
        <f t="shared" si="26"/>
        <v>1.125107002258301</v>
      </c>
      <c r="BE31" s="23">
        <f t="shared" si="27"/>
        <v>1.5775296211242678</v>
      </c>
      <c r="BF31" s="23">
        <f t="shared" si="28"/>
        <v>0.74329028129577646</v>
      </c>
      <c r="BG31" s="23">
        <f t="shared" si="29"/>
        <v>2.3588318824768066</v>
      </c>
      <c r="BH31" s="23">
        <f t="shared" si="30"/>
        <v>1.7888140439987184</v>
      </c>
      <c r="BI31" s="23">
        <f t="shared" si="31"/>
        <v>-0.61674902439117429</v>
      </c>
      <c r="BJ31" s="23">
        <f t="shared" si="32"/>
        <v>-0.55119662284851056</v>
      </c>
      <c r="BL31" s="22">
        <v>0.5625</v>
      </c>
      <c r="BM31" s="26">
        <f t="shared" si="33"/>
        <v>0.7144021872416958</v>
      </c>
      <c r="BN31" s="26">
        <f t="shared" si="11"/>
        <v>1.4054086867791764</v>
      </c>
      <c r="BO31" s="26">
        <f t="shared" si="12"/>
        <v>0.26019104301326279</v>
      </c>
      <c r="BP31" s="26">
        <f t="shared" si="13"/>
        <v>1.1016565505399907</v>
      </c>
      <c r="BQ31" s="26">
        <f t="shared" si="14"/>
        <v>0.98764792100533072</v>
      </c>
      <c r="BR31" s="26">
        <f t="shared" si="15"/>
        <v>-0.40662562788773732</v>
      </c>
      <c r="BS31" s="26">
        <f t="shared" si="16"/>
        <v>-0.16953653893918724</v>
      </c>
      <c r="BU31" s="22">
        <v>0.5625</v>
      </c>
      <c r="BV31" s="46">
        <f t="shared" si="34"/>
        <v>5.76</v>
      </c>
      <c r="BW31" s="46">
        <f t="shared" si="17"/>
        <v>5.76</v>
      </c>
      <c r="BX31" s="46">
        <f t="shared" si="18"/>
        <v>7.68</v>
      </c>
      <c r="BY31" s="46">
        <f t="shared" si="19"/>
        <v>9.6</v>
      </c>
      <c r="BZ31" s="46">
        <f t="shared" si="20"/>
        <v>7.68</v>
      </c>
      <c r="CA31" s="46">
        <f t="shared" si="21"/>
        <v>1.92</v>
      </c>
      <c r="CB31" s="46">
        <f t="shared" si="22"/>
        <v>5.76</v>
      </c>
    </row>
    <row r="32" spans="1:80" x14ac:dyDescent="0.25">
      <c r="A32" s="53" t="str">
        <f>IF('Overall Schedule'!B30=TIMEVALUE("0:00"),"",'Overall Schedule'!B30)</f>
        <v>Agent 28</v>
      </c>
      <c r="B32" s="53" t="str">
        <f>IF('Overall Schedule'!C30=TIMEVALUE("0:00"),"",'Overall Schedule'!C30)</f>
        <v>Y</v>
      </c>
      <c r="C32" s="53">
        <f>IF('Overall Schedule'!D30=TIMEVALUE("0:00"),"",'Overall Schedule'!D30)</f>
        <v>0.77083333333333337</v>
      </c>
      <c r="D32" s="53">
        <f>IF('Overall Schedule'!E30=TIMEVALUE("0:00"),"",'Overall Schedule'!E30)</f>
        <v>1.1458333333333335</v>
      </c>
      <c r="E32" s="56"/>
      <c r="F32" s="21">
        <f t="shared" si="43"/>
        <v>0.77083333333333337</v>
      </c>
      <c r="G32" s="21">
        <f t="shared" si="44"/>
        <v>0.14583333333333348</v>
      </c>
      <c r="H32" s="53" t="str">
        <f t="shared" si="45"/>
        <v>Y</v>
      </c>
      <c r="I32" s="21"/>
      <c r="K32" s="22">
        <v>0.58333333333333404</v>
      </c>
      <c r="L32" s="13">
        <f t="shared" si="0"/>
        <v>3</v>
      </c>
      <c r="M32" s="13">
        <f t="shared" si="1"/>
        <v>3</v>
      </c>
      <c r="N32" s="13">
        <f t="shared" si="1"/>
        <v>4</v>
      </c>
      <c r="O32" s="13">
        <f t="shared" si="1"/>
        <v>5</v>
      </c>
      <c r="P32" s="13">
        <f t="shared" si="1"/>
        <v>4</v>
      </c>
      <c r="Q32" s="13">
        <f t="shared" si="1"/>
        <v>1</v>
      </c>
      <c r="R32" s="13">
        <f t="shared" si="1"/>
        <v>3</v>
      </c>
      <c r="T32" s="13">
        <f t="shared" si="41"/>
        <v>0</v>
      </c>
      <c r="U32" s="13">
        <f t="shared" si="41"/>
        <v>0</v>
      </c>
      <c r="V32" s="13">
        <f t="shared" si="41"/>
        <v>0</v>
      </c>
      <c r="W32" s="13">
        <f t="shared" si="41"/>
        <v>0</v>
      </c>
      <c r="X32" s="13">
        <f t="shared" si="41"/>
        <v>0</v>
      </c>
      <c r="Y32" s="13">
        <f t="shared" si="41"/>
        <v>0</v>
      </c>
      <c r="Z32" s="13">
        <f t="shared" si="24"/>
        <v>0</v>
      </c>
      <c r="AB32" s="13">
        <f t="shared" si="42"/>
        <v>0</v>
      </c>
      <c r="AC32" s="13">
        <f t="shared" si="42"/>
        <v>0</v>
      </c>
      <c r="AD32" s="13">
        <f t="shared" si="42"/>
        <v>0</v>
      </c>
      <c r="AE32" s="13">
        <f t="shared" si="42"/>
        <v>0</v>
      </c>
      <c r="AF32" s="13">
        <f t="shared" si="42"/>
        <v>0</v>
      </c>
      <c r="AG32" s="13">
        <f t="shared" si="42"/>
        <v>0</v>
      </c>
      <c r="AH32" s="13">
        <f t="shared" si="42"/>
        <v>0</v>
      </c>
      <c r="AK32" s="22">
        <v>0.58333333333333404</v>
      </c>
      <c r="AL32" s="23">
        <f t="shared" si="25"/>
        <v>2.7</v>
      </c>
      <c r="AM32" s="23">
        <f t="shared" si="4"/>
        <v>2.7</v>
      </c>
      <c r="AN32" s="23">
        <f t="shared" si="5"/>
        <v>3.6</v>
      </c>
      <c r="AO32" s="23">
        <f t="shared" si="6"/>
        <v>4.5</v>
      </c>
      <c r="AP32" s="23">
        <f t="shared" si="7"/>
        <v>3.6</v>
      </c>
      <c r="AQ32" s="23">
        <f t="shared" si="8"/>
        <v>0.9</v>
      </c>
      <c r="AR32" s="23">
        <f t="shared" si="9"/>
        <v>2.7</v>
      </c>
      <c r="AT32" s="22">
        <v>0.58333333333333404</v>
      </c>
      <c r="AU32" s="23">
        <v>1.6388846635818481</v>
      </c>
      <c r="AV32" s="23">
        <v>0.62779074907302856</v>
      </c>
      <c r="AW32" s="23">
        <v>2.3981921672821045</v>
      </c>
      <c r="AX32" s="23">
        <v>2.1411681175231934</v>
      </c>
      <c r="AY32" s="23">
        <v>3.3294594287872314</v>
      </c>
      <c r="AZ32" s="23">
        <v>2.2192652225494385</v>
      </c>
      <c r="BA32" s="23">
        <v>2.7165005207061768</v>
      </c>
      <c r="BC32" s="22">
        <v>0.58333333333333404</v>
      </c>
      <c r="BD32" s="23">
        <f t="shared" si="26"/>
        <v>1.061115336418152</v>
      </c>
      <c r="BE32" s="23">
        <f t="shared" si="27"/>
        <v>2.0722092509269716</v>
      </c>
      <c r="BF32" s="23">
        <f t="shared" si="28"/>
        <v>1.2018078327178956</v>
      </c>
      <c r="BG32" s="23">
        <f t="shared" si="29"/>
        <v>2.3588318824768066</v>
      </c>
      <c r="BH32" s="23">
        <f t="shared" si="30"/>
        <v>0.27054057121276864</v>
      </c>
      <c r="BI32" s="23">
        <f t="shared" si="31"/>
        <v>-1.3192652225494386</v>
      </c>
      <c r="BJ32" s="23">
        <f t="shared" si="32"/>
        <v>-1.650052070617658E-2</v>
      </c>
      <c r="BL32" s="22">
        <v>0.58333333333333404</v>
      </c>
      <c r="BM32" s="26">
        <f t="shared" si="33"/>
        <v>0.6474618745281574</v>
      </c>
      <c r="BN32" s="26">
        <f t="shared" si="11"/>
        <v>3.3007960916702186</v>
      </c>
      <c r="BO32" s="26">
        <f t="shared" si="12"/>
        <v>0.50113074719942752</v>
      </c>
      <c r="BP32" s="26">
        <f t="shared" si="13"/>
        <v>1.1016565505399907</v>
      </c>
      <c r="BQ32" s="26">
        <f t="shared" si="14"/>
        <v>8.1256605463822726E-2</v>
      </c>
      <c r="BR32" s="26">
        <f t="shared" si="15"/>
        <v>-0.59446036874939101</v>
      </c>
      <c r="BS32" s="26">
        <f t="shared" si="16"/>
        <v>-6.0741827878932758E-3</v>
      </c>
      <c r="BU32" s="22">
        <v>0.58333333333333404</v>
      </c>
      <c r="BV32" s="46">
        <f t="shared" si="34"/>
        <v>5.76</v>
      </c>
      <c r="BW32" s="46">
        <f t="shared" si="17"/>
        <v>5.76</v>
      </c>
      <c r="BX32" s="46">
        <f t="shared" si="18"/>
        <v>7.68</v>
      </c>
      <c r="BY32" s="46">
        <f t="shared" si="19"/>
        <v>9.6</v>
      </c>
      <c r="BZ32" s="46">
        <f t="shared" si="20"/>
        <v>7.68</v>
      </c>
      <c r="CA32" s="46">
        <f t="shared" si="21"/>
        <v>1.92</v>
      </c>
      <c r="CB32" s="46">
        <f t="shared" si="22"/>
        <v>5.76</v>
      </c>
    </row>
    <row r="33" spans="1:80" x14ac:dyDescent="0.25">
      <c r="A33" s="53" t="str">
        <f>IF('Overall Schedule'!B31=TIMEVALUE("0:00"),"",'Overall Schedule'!B31)</f>
        <v>Agent 29</v>
      </c>
      <c r="B33" s="53" t="str">
        <f>IF('Overall Schedule'!C31=TIMEVALUE("0:00"),"",'Overall Schedule'!C31)</f>
        <v>Y</v>
      </c>
      <c r="C33" s="53">
        <f>IF('Overall Schedule'!D31=TIMEVALUE("0:00"),"",'Overall Schedule'!D31)</f>
        <v>0.77083333333333337</v>
      </c>
      <c r="D33" s="53">
        <f>IF('Overall Schedule'!E31=TIMEVALUE("0:00"),"",'Overall Schedule'!E31)</f>
        <v>1.1458333333333335</v>
      </c>
      <c r="E33" s="56"/>
      <c r="F33" s="21">
        <f t="shared" si="43"/>
        <v>0.77083333333333337</v>
      </c>
      <c r="G33" s="21">
        <f t="shared" si="44"/>
        <v>0.14583333333333348</v>
      </c>
      <c r="H33" s="53" t="str">
        <f t="shared" si="45"/>
        <v>Y</v>
      </c>
      <c r="I33" s="21"/>
      <c r="K33" s="22">
        <v>0.60416666666666696</v>
      </c>
      <c r="L33" s="13">
        <f t="shared" si="0"/>
        <v>1</v>
      </c>
      <c r="M33" s="13">
        <f t="shared" si="1"/>
        <v>1</v>
      </c>
      <c r="N33" s="13">
        <f t="shared" si="1"/>
        <v>4</v>
      </c>
      <c r="O33" s="13">
        <f t="shared" si="1"/>
        <v>4</v>
      </c>
      <c r="P33" s="13">
        <f t="shared" si="1"/>
        <v>4</v>
      </c>
      <c r="Q33" s="13">
        <f t="shared" si="1"/>
        <v>0</v>
      </c>
      <c r="R33" s="13">
        <f t="shared" si="1"/>
        <v>3</v>
      </c>
      <c r="T33" s="13">
        <f t="shared" si="41"/>
        <v>0</v>
      </c>
      <c r="U33" s="13">
        <f t="shared" si="41"/>
        <v>0</v>
      </c>
      <c r="V33" s="13">
        <f t="shared" si="41"/>
        <v>0</v>
      </c>
      <c r="W33" s="13">
        <f t="shared" si="41"/>
        <v>0</v>
      </c>
      <c r="X33" s="13">
        <f t="shared" si="41"/>
        <v>0</v>
      </c>
      <c r="Y33" s="13">
        <f t="shared" si="41"/>
        <v>0</v>
      </c>
      <c r="Z33" s="13">
        <f t="shared" si="24"/>
        <v>0</v>
      </c>
      <c r="AB33" s="13">
        <f t="shared" si="42"/>
        <v>0</v>
      </c>
      <c r="AC33" s="13">
        <f t="shared" si="42"/>
        <v>0</v>
      </c>
      <c r="AD33" s="13">
        <f t="shared" si="42"/>
        <v>0</v>
      </c>
      <c r="AE33" s="13">
        <f t="shared" si="42"/>
        <v>0</v>
      </c>
      <c r="AF33" s="13">
        <f t="shared" si="42"/>
        <v>0</v>
      </c>
      <c r="AG33" s="13">
        <f t="shared" si="42"/>
        <v>0</v>
      </c>
      <c r="AH33" s="13">
        <f t="shared" si="42"/>
        <v>0</v>
      </c>
      <c r="AK33" s="22">
        <v>0.60416666666666696</v>
      </c>
      <c r="AL33" s="23">
        <f t="shared" si="25"/>
        <v>0.9</v>
      </c>
      <c r="AM33" s="23">
        <f t="shared" si="4"/>
        <v>0.9</v>
      </c>
      <c r="AN33" s="23">
        <f t="shared" si="5"/>
        <v>3.6</v>
      </c>
      <c r="AO33" s="23">
        <f t="shared" si="6"/>
        <v>3.6</v>
      </c>
      <c r="AP33" s="23">
        <f t="shared" si="7"/>
        <v>3.6</v>
      </c>
      <c r="AQ33" s="23">
        <f t="shared" si="8"/>
        <v>0</v>
      </c>
      <c r="AR33" s="23">
        <f t="shared" si="9"/>
        <v>2.7</v>
      </c>
      <c r="AT33" s="22">
        <v>0.60416666666666696</v>
      </c>
      <c r="AU33" s="23">
        <v>1.6388846635818481</v>
      </c>
      <c r="AV33" s="23">
        <v>0.76173877716064453</v>
      </c>
      <c r="AW33" s="23">
        <v>3.6564559936523438</v>
      </c>
      <c r="AX33" s="23">
        <v>3.2511966228485107</v>
      </c>
      <c r="AY33" s="23">
        <v>3.2511966228485107</v>
      </c>
      <c r="AZ33" s="23">
        <v>2.9989540576934814</v>
      </c>
      <c r="BA33" s="23">
        <v>2.3195438385009766</v>
      </c>
      <c r="BC33" s="22">
        <v>0.60416666666666696</v>
      </c>
      <c r="BD33" s="23">
        <f t="shared" si="26"/>
        <v>-0.73888466358184812</v>
      </c>
      <c r="BE33" s="23">
        <f t="shared" si="27"/>
        <v>0.13826122283935549</v>
      </c>
      <c r="BF33" s="23">
        <f t="shared" si="28"/>
        <v>-5.6455993652343661E-2</v>
      </c>
      <c r="BG33" s="23">
        <f t="shared" si="29"/>
        <v>0.34880337715148935</v>
      </c>
      <c r="BH33" s="23">
        <f t="shared" si="30"/>
        <v>0.34880337715148935</v>
      </c>
      <c r="BI33" s="23">
        <f t="shared" si="31"/>
        <v>-2.9989540576934814</v>
      </c>
      <c r="BJ33" s="23">
        <f t="shared" si="32"/>
        <v>0.38045616149902362</v>
      </c>
      <c r="BL33" s="22">
        <v>0.60416666666666696</v>
      </c>
      <c r="BM33" s="26">
        <f t="shared" si="33"/>
        <v>-0.45084604182394755</v>
      </c>
      <c r="BN33" s="26">
        <f t="shared" si="11"/>
        <v>0.1815073972664481</v>
      </c>
      <c r="BO33" s="26">
        <f t="shared" si="12"/>
        <v>-1.5440085632194676E-2</v>
      </c>
      <c r="BP33" s="26">
        <f t="shared" si="13"/>
        <v>0.10728461474775031</v>
      </c>
      <c r="BQ33" s="26">
        <f t="shared" si="14"/>
        <v>0.10728461474775031</v>
      </c>
      <c r="BR33" s="26">
        <f t="shared" si="15"/>
        <v>-1</v>
      </c>
      <c r="BS33" s="26">
        <f t="shared" si="16"/>
        <v>0.16402197500388541</v>
      </c>
      <c r="BU33" s="22">
        <v>0.60416666666666696</v>
      </c>
      <c r="BV33" s="46">
        <f t="shared" si="34"/>
        <v>1.92</v>
      </c>
      <c r="BW33" s="46">
        <f t="shared" si="17"/>
        <v>1.92</v>
      </c>
      <c r="BX33" s="46">
        <f t="shared" si="18"/>
        <v>7.68</v>
      </c>
      <c r="BY33" s="46">
        <f t="shared" si="19"/>
        <v>7.68</v>
      </c>
      <c r="BZ33" s="46">
        <f t="shared" si="20"/>
        <v>7.68</v>
      </c>
      <c r="CA33" s="46">
        <f t="shared" si="21"/>
        <v>0</v>
      </c>
      <c r="CB33" s="46">
        <f t="shared" si="22"/>
        <v>5.76</v>
      </c>
    </row>
    <row r="34" spans="1:80" x14ac:dyDescent="0.25">
      <c r="A34" s="53" t="str">
        <f>IF('Overall Schedule'!B32=TIMEVALUE("0:00"),"",'Overall Schedule'!B32)</f>
        <v>Agent 30</v>
      </c>
      <c r="B34" s="53" t="str">
        <f>IF('Overall Schedule'!C32=TIMEVALUE("0:00"),"",'Overall Schedule'!C32)</f>
        <v>Y</v>
      </c>
      <c r="C34" s="53">
        <f>IF('Overall Schedule'!D32=TIMEVALUE("0:00"),"",'Overall Schedule'!D32)</f>
        <v>0.85416666666666674</v>
      </c>
      <c r="D34" s="53">
        <f>IF('Overall Schedule'!E32=TIMEVALUE("0:00"),"",'Overall Schedule'!E32)</f>
        <v>1.2291666666666667</v>
      </c>
      <c r="E34" s="56"/>
      <c r="F34" s="21">
        <f t="shared" si="43"/>
        <v>0.85416666666666674</v>
      </c>
      <c r="G34" s="21">
        <f t="shared" si="44"/>
        <v>0.22916666666666674</v>
      </c>
      <c r="H34" s="53" t="str">
        <f t="shared" si="45"/>
        <v>Y</v>
      </c>
      <c r="I34" s="21"/>
      <c r="K34" s="22">
        <v>0.625</v>
      </c>
      <c r="L34" s="13">
        <f t="shared" si="0"/>
        <v>1</v>
      </c>
      <c r="M34" s="13">
        <f t="shared" si="1"/>
        <v>1</v>
      </c>
      <c r="N34" s="13">
        <f t="shared" si="1"/>
        <v>4</v>
      </c>
      <c r="O34" s="13">
        <f t="shared" si="1"/>
        <v>4</v>
      </c>
      <c r="P34" s="13">
        <f t="shared" si="1"/>
        <v>4</v>
      </c>
      <c r="Q34" s="13">
        <f t="shared" si="1"/>
        <v>0</v>
      </c>
      <c r="R34" s="13">
        <f t="shared" si="1"/>
        <v>3</v>
      </c>
      <c r="T34" s="13">
        <f t="shared" si="41"/>
        <v>0</v>
      </c>
      <c r="U34" s="13">
        <f t="shared" si="41"/>
        <v>0</v>
      </c>
      <c r="V34" s="13">
        <f t="shared" si="41"/>
        <v>0</v>
      </c>
      <c r="W34" s="13">
        <f t="shared" si="41"/>
        <v>0</v>
      </c>
      <c r="X34" s="13">
        <f t="shared" si="41"/>
        <v>0</v>
      </c>
      <c r="Y34" s="13">
        <f t="shared" si="41"/>
        <v>0</v>
      </c>
      <c r="Z34" s="13">
        <f t="shared" si="24"/>
        <v>0</v>
      </c>
      <c r="AB34" s="13">
        <f t="shared" si="42"/>
        <v>0</v>
      </c>
      <c r="AC34" s="13">
        <f t="shared" si="42"/>
        <v>0</v>
      </c>
      <c r="AD34" s="13">
        <f t="shared" si="42"/>
        <v>0</v>
      </c>
      <c r="AE34" s="13">
        <f t="shared" si="42"/>
        <v>0</v>
      </c>
      <c r="AF34" s="13">
        <f t="shared" si="42"/>
        <v>0</v>
      </c>
      <c r="AG34" s="13">
        <f t="shared" si="42"/>
        <v>0</v>
      </c>
      <c r="AH34" s="13">
        <f t="shared" si="42"/>
        <v>0</v>
      </c>
      <c r="AK34" s="22">
        <v>0.625</v>
      </c>
      <c r="AL34" s="23">
        <f t="shared" si="25"/>
        <v>0.9</v>
      </c>
      <c r="AM34" s="23">
        <f t="shared" si="4"/>
        <v>0.9</v>
      </c>
      <c r="AN34" s="23">
        <f t="shared" si="5"/>
        <v>3.6</v>
      </c>
      <c r="AO34" s="23">
        <f t="shared" si="6"/>
        <v>3.6</v>
      </c>
      <c r="AP34" s="23">
        <f t="shared" si="7"/>
        <v>3.6</v>
      </c>
      <c r="AQ34" s="23">
        <f t="shared" si="8"/>
        <v>0</v>
      </c>
      <c r="AR34" s="23">
        <f t="shared" si="9"/>
        <v>2.7</v>
      </c>
      <c r="AT34" s="22">
        <v>0.625</v>
      </c>
      <c r="AU34" s="23">
        <v>1.33851158618927</v>
      </c>
      <c r="AV34" s="23">
        <v>0.89792978763580322</v>
      </c>
      <c r="AW34" s="23">
        <v>3.4028670787811279</v>
      </c>
      <c r="AX34" s="23">
        <v>2.7165005207061768</v>
      </c>
      <c r="AY34" s="23">
        <v>2.8567097187042236</v>
      </c>
      <c r="AZ34" s="23">
        <v>2.8183357715606689</v>
      </c>
      <c r="BA34" s="23">
        <v>3.3294594287872314</v>
      </c>
      <c r="BC34" s="22">
        <v>0.625</v>
      </c>
      <c r="BD34" s="23">
        <f t="shared" si="26"/>
        <v>-0.43851158618927</v>
      </c>
      <c r="BE34" s="23">
        <f t="shared" si="27"/>
        <v>2.0702123641967995E-3</v>
      </c>
      <c r="BF34" s="23">
        <f t="shared" si="28"/>
        <v>0.19713292121887216</v>
      </c>
      <c r="BG34" s="23">
        <f t="shared" si="29"/>
        <v>0.88349947929382333</v>
      </c>
      <c r="BH34" s="23">
        <f t="shared" si="30"/>
        <v>0.74329028129577646</v>
      </c>
      <c r="BI34" s="23">
        <f t="shared" si="31"/>
        <v>-2.8183357715606689</v>
      </c>
      <c r="BJ34" s="23">
        <f t="shared" si="32"/>
        <v>-0.62945942878723127</v>
      </c>
      <c r="BL34" s="22">
        <v>0.625</v>
      </c>
      <c r="BM34" s="26">
        <f t="shared" si="33"/>
        <v>-0.32761134883987697</v>
      </c>
      <c r="BN34" s="26">
        <f t="shared" si="11"/>
        <v>2.3055392444965525E-3</v>
      </c>
      <c r="BO34" s="26">
        <f t="shared" si="12"/>
        <v>5.7931419786600408E-2</v>
      </c>
      <c r="BP34" s="26">
        <f t="shared" si="13"/>
        <v>0.32523442294947558</v>
      </c>
      <c r="BQ34" s="26">
        <f t="shared" si="14"/>
        <v>0.26019104301326279</v>
      </c>
      <c r="BR34" s="26">
        <f t="shared" si="15"/>
        <v>-1</v>
      </c>
      <c r="BS34" s="26">
        <f t="shared" si="16"/>
        <v>-0.18905754590213292</v>
      </c>
      <c r="BU34" s="22">
        <v>0.625</v>
      </c>
      <c r="BV34" s="46">
        <f t="shared" si="34"/>
        <v>1.92</v>
      </c>
      <c r="BW34" s="46">
        <f t="shared" si="17"/>
        <v>1.92</v>
      </c>
      <c r="BX34" s="46">
        <f t="shared" si="18"/>
        <v>7.68</v>
      </c>
      <c r="BY34" s="46">
        <f t="shared" si="19"/>
        <v>7.68</v>
      </c>
      <c r="BZ34" s="46">
        <f t="shared" si="20"/>
        <v>7.68</v>
      </c>
      <c r="CA34" s="46">
        <f t="shared" si="21"/>
        <v>0</v>
      </c>
      <c r="CB34" s="46">
        <f t="shared" si="22"/>
        <v>5.76</v>
      </c>
    </row>
    <row r="35" spans="1:80" x14ac:dyDescent="0.25">
      <c r="A35" s="53" t="str">
        <f>IF('Overall Schedule'!B33=TIMEVALUE("0:00"),"",'Overall Schedule'!B33)</f>
        <v>Agent 31</v>
      </c>
      <c r="B35" s="53" t="str">
        <f>IF('Overall Schedule'!C33=TIMEVALUE("0:00"),"",'Overall Schedule'!C33)</f>
        <v>Y</v>
      </c>
      <c r="C35" s="53">
        <f>IF('Overall Schedule'!D33=TIMEVALUE("0:00"),"",'Overall Schedule'!D33)</f>
        <v>0.77083333333333337</v>
      </c>
      <c r="D35" s="53">
        <f>IF('Overall Schedule'!E33=TIMEVALUE("0:00"),"",'Overall Schedule'!E33)</f>
        <v>1.1458333333333335</v>
      </c>
      <c r="E35" s="56"/>
      <c r="F35" s="21">
        <f t="shared" si="43"/>
        <v>0.77083333333333337</v>
      </c>
      <c r="G35" s="21">
        <f t="shared" si="44"/>
        <v>0.14583333333333348</v>
      </c>
      <c r="H35" s="53" t="str">
        <f t="shared" si="45"/>
        <v>Y</v>
      </c>
      <c r="I35" s="21"/>
      <c r="K35" s="22">
        <v>0.64583333333333304</v>
      </c>
      <c r="L35" s="13">
        <f t="shared" si="0"/>
        <v>1</v>
      </c>
      <c r="M35" s="13">
        <f t="shared" si="1"/>
        <v>1</v>
      </c>
      <c r="N35" s="13">
        <f t="shared" si="1"/>
        <v>4</v>
      </c>
      <c r="O35" s="13">
        <f t="shared" si="1"/>
        <v>4</v>
      </c>
      <c r="P35" s="13">
        <f t="shared" si="1"/>
        <v>4</v>
      </c>
      <c r="Q35" s="13">
        <f t="shared" si="1"/>
        <v>0</v>
      </c>
      <c r="R35" s="13">
        <f t="shared" si="1"/>
        <v>3</v>
      </c>
      <c r="T35" s="13">
        <f t="shared" si="41"/>
        <v>0</v>
      </c>
      <c r="U35" s="13">
        <f t="shared" si="41"/>
        <v>0</v>
      </c>
      <c r="V35" s="13">
        <f t="shared" si="41"/>
        <v>0</v>
      </c>
      <c r="W35" s="13">
        <f t="shared" si="41"/>
        <v>0</v>
      </c>
      <c r="X35" s="13">
        <f t="shared" si="41"/>
        <v>0</v>
      </c>
      <c r="Y35" s="13">
        <f t="shared" si="41"/>
        <v>0</v>
      </c>
      <c r="Z35" s="13">
        <f t="shared" si="24"/>
        <v>0</v>
      </c>
      <c r="AB35" s="13">
        <f t="shared" si="42"/>
        <v>0</v>
      </c>
      <c r="AC35" s="13">
        <f t="shared" si="42"/>
        <v>0</v>
      </c>
      <c r="AD35" s="13">
        <f t="shared" si="42"/>
        <v>0</v>
      </c>
      <c r="AE35" s="13">
        <f t="shared" si="42"/>
        <v>0</v>
      </c>
      <c r="AF35" s="13">
        <f t="shared" si="42"/>
        <v>0</v>
      </c>
      <c r="AG35" s="13">
        <f t="shared" si="42"/>
        <v>0</v>
      </c>
      <c r="AH35" s="13">
        <f t="shared" si="42"/>
        <v>0</v>
      </c>
      <c r="AK35" s="22">
        <v>0.64583333333333304</v>
      </c>
      <c r="AL35" s="23">
        <f t="shared" si="25"/>
        <v>0.9</v>
      </c>
      <c r="AM35" s="23">
        <f t="shared" si="4"/>
        <v>0.9</v>
      </c>
      <c r="AN35" s="23">
        <f t="shared" si="5"/>
        <v>3.6</v>
      </c>
      <c r="AO35" s="23">
        <f t="shared" si="6"/>
        <v>3.6</v>
      </c>
      <c r="AP35" s="23">
        <f t="shared" si="7"/>
        <v>3.6</v>
      </c>
      <c r="AQ35" s="23">
        <f t="shared" si="8"/>
        <v>0</v>
      </c>
      <c r="AR35" s="23">
        <f t="shared" si="9"/>
        <v>2.7</v>
      </c>
      <c r="AT35" s="22">
        <v>0.64583333333333304</v>
      </c>
      <c r="AU35" s="23">
        <v>1.8111859560012817</v>
      </c>
      <c r="AV35" s="23">
        <v>0.89792978763580322</v>
      </c>
      <c r="AW35" s="23">
        <v>3.0779182910919189</v>
      </c>
      <c r="AX35" s="23">
        <v>3.4718842506408691</v>
      </c>
      <c r="AY35" s="23">
        <v>3.4028670787811279</v>
      </c>
      <c r="AZ35" s="23">
        <v>2.9163825511932373</v>
      </c>
      <c r="BA35" s="23">
        <v>3.6564559936523438</v>
      </c>
      <c r="BC35" s="22">
        <v>0.64583333333333304</v>
      </c>
      <c r="BD35" s="23">
        <f t="shared" si="26"/>
        <v>-0.91118595600128172</v>
      </c>
      <c r="BE35" s="23">
        <f t="shared" si="27"/>
        <v>2.0702123641967995E-3</v>
      </c>
      <c r="BF35" s="23">
        <f t="shared" si="28"/>
        <v>0.52208170890808114</v>
      </c>
      <c r="BG35" s="23">
        <f t="shared" si="29"/>
        <v>0.12811574935913095</v>
      </c>
      <c r="BH35" s="23">
        <f t="shared" si="30"/>
        <v>0.19713292121887216</v>
      </c>
      <c r="BI35" s="23">
        <f t="shared" si="31"/>
        <v>-2.9163825511932373</v>
      </c>
      <c r="BJ35" s="23">
        <f t="shared" si="32"/>
        <v>-0.95645599365234357</v>
      </c>
      <c r="BL35" s="22">
        <v>0.64583333333333304</v>
      </c>
      <c r="BM35" s="26">
        <f t="shared" si="33"/>
        <v>-0.50308801974866735</v>
      </c>
      <c r="BN35" s="26">
        <f t="shared" si="11"/>
        <v>2.3055392444965525E-3</v>
      </c>
      <c r="BO35" s="26">
        <f t="shared" si="12"/>
        <v>0.16962169217392317</v>
      </c>
      <c r="BP35" s="26">
        <f t="shared" si="13"/>
        <v>3.6900927597307509E-2</v>
      </c>
      <c r="BQ35" s="26">
        <f t="shared" si="14"/>
        <v>5.7931419786600408E-2</v>
      </c>
      <c r="BR35" s="26">
        <f t="shared" si="15"/>
        <v>-1</v>
      </c>
      <c r="BS35" s="26">
        <f t="shared" si="16"/>
        <v>-0.26158006422414598</v>
      </c>
      <c r="BU35" s="22">
        <v>0.64583333333333304</v>
      </c>
      <c r="BV35" s="46">
        <f t="shared" si="34"/>
        <v>1.92</v>
      </c>
      <c r="BW35" s="46">
        <f t="shared" si="17"/>
        <v>1.92</v>
      </c>
      <c r="BX35" s="46">
        <f t="shared" si="18"/>
        <v>7.68</v>
      </c>
      <c r="BY35" s="46">
        <f t="shared" si="19"/>
        <v>7.68</v>
      </c>
      <c r="BZ35" s="46">
        <f t="shared" si="20"/>
        <v>7.68</v>
      </c>
      <c r="CA35" s="46">
        <f t="shared" si="21"/>
        <v>0</v>
      </c>
      <c r="CB35" s="46">
        <f t="shared" si="22"/>
        <v>5.76</v>
      </c>
    </row>
    <row r="36" spans="1:80" x14ac:dyDescent="0.25">
      <c r="A36" s="53" t="str">
        <f>IF('Overall Schedule'!B34=TIMEVALUE("0:00"),"",'Overall Schedule'!B34)</f>
        <v>Agent 32</v>
      </c>
      <c r="B36" s="53" t="str">
        <f>IF('Overall Schedule'!C34=TIMEVALUE("0:00"),"",'Overall Schedule'!C34)</f>
        <v>=</v>
      </c>
      <c r="C36" s="53" t="str">
        <f>IF('Overall Schedule'!D34=TIMEVALUE("0:00"),"",'Overall Schedule'!D34)</f>
        <v/>
      </c>
      <c r="D36" s="53" t="str">
        <f>IF('Overall Schedule'!E34=TIMEVALUE("0:00"),"",'Overall Schedule'!E34)</f>
        <v/>
      </c>
      <c r="E36" s="56"/>
      <c r="F36" s="21" t="str">
        <f t="shared" si="43"/>
        <v/>
      </c>
      <c r="G36" s="21" t="str">
        <f t="shared" si="44"/>
        <v/>
      </c>
      <c r="H36" s="53" t="str">
        <f t="shared" si="45"/>
        <v>=</v>
      </c>
      <c r="I36" s="21"/>
      <c r="K36" s="22">
        <v>0.66666666666666696</v>
      </c>
      <c r="L36" s="13">
        <f t="shared" si="0"/>
        <v>1</v>
      </c>
      <c r="M36" s="13">
        <f t="shared" si="1"/>
        <v>1</v>
      </c>
      <c r="N36" s="13">
        <f t="shared" si="1"/>
        <v>4</v>
      </c>
      <c r="O36" s="13">
        <f t="shared" si="1"/>
        <v>4</v>
      </c>
      <c r="P36" s="13">
        <f t="shared" si="1"/>
        <v>4</v>
      </c>
      <c r="Q36" s="13">
        <f t="shared" si="1"/>
        <v>0</v>
      </c>
      <c r="R36" s="13">
        <f t="shared" si="1"/>
        <v>3</v>
      </c>
      <c r="T36" s="13">
        <f t="shared" ref="T36:Y51" si="46">COUNTIFS($H$4:$H$1973,"*"&amp;T$2&amp;"*",$G$4:$G$1973,"&lt;="&amp;$K$25,$G$4:$G$1973,"&gt;="&amp;$K36,$F$4:$F$1973,"&gt;="&amp;$K$25)</f>
        <v>0</v>
      </c>
      <c r="U36" s="13">
        <f t="shared" si="46"/>
        <v>0</v>
      </c>
      <c r="V36" s="13">
        <f t="shared" si="46"/>
        <v>0</v>
      </c>
      <c r="W36" s="13">
        <f t="shared" si="46"/>
        <v>0</v>
      </c>
      <c r="X36" s="13">
        <f t="shared" si="46"/>
        <v>0</v>
      </c>
      <c r="Y36" s="13">
        <f t="shared" si="46"/>
        <v>0</v>
      </c>
      <c r="Z36" s="13">
        <f t="shared" si="24"/>
        <v>0</v>
      </c>
      <c r="AB36" s="13">
        <f t="shared" ref="AB36:AH51" si="47">COUNTIFS($H$4:$H$1973,"*"&amp;AB$2&amp;"*",$F$4:$F$1973,"&lt;="&amp;$K36,$G$4:$G$1973,"&gt;="&amp;$K$4,$G$4:$G$1973,"&lt;="&amp;$K$28,$F$4:$F$1973,"&gt;="&amp;$K$28)</f>
        <v>0</v>
      </c>
      <c r="AC36" s="13">
        <f t="shared" si="47"/>
        <v>0</v>
      </c>
      <c r="AD36" s="13">
        <f t="shared" si="47"/>
        <v>0</v>
      </c>
      <c r="AE36" s="13">
        <f t="shared" si="47"/>
        <v>0</v>
      </c>
      <c r="AF36" s="13">
        <f t="shared" si="47"/>
        <v>0</v>
      </c>
      <c r="AG36" s="13">
        <f t="shared" si="47"/>
        <v>0</v>
      </c>
      <c r="AH36" s="13">
        <f t="shared" si="47"/>
        <v>0</v>
      </c>
      <c r="AK36" s="22">
        <v>0.66666666666666696</v>
      </c>
      <c r="AL36" s="23">
        <f t="shared" si="25"/>
        <v>0.9</v>
      </c>
      <c r="AM36" s="23">
        <f t="shared" si="4"/>
        <v>0.9</v>
      </c>
      <c r="AN36" s="23">
        <f t="shared" si="5"/>
        <v>3.6</v>
      </c>
      <c r="AO36" s="23">
        <f t="shared" si="6"/>
        <v>3.6</v>
      </c>
      <c r="AP36" s="23">
        <f t="shared" si="7"/>
        <v>3.6</v>
      </c>
      <c r="AQ36" s="23">
        <f t="shared" si="8"/>
        <v>0</v>
      </c>
      <c r="AR36" s="23">
        <f t="shared" si="9"/>
        <v>2.7</v>
      </c>
      <c r="AT36" s="22">
        <v>0.66666666666666696</v>
      </c>
      <c r="AU36" s="23">
        <v>1.33851158618927</v>
      </c>
      <c r="AV36" s="23">
        <v>0.89792978763580322</v>
      </c>
      <c r="AW36" s="23">
        <v>3.0779182910919189</v>
      </c>
      <c r="AX36" s="23">
        <v>2.8567097187042236</v>
      </c>
      <c r="AY36" s="23">
        <v>3.3294594287872314</v>
      </c>
      <c r="AZ36" s="23">
        <v>2.9989540576934814</v>
      </c>
      <c r="BA36" s="23">
        <v>2.8183357715606689</v>
      </c>
      <c r="BC36" s="22">
        <v>0.66666666666666696</v>
      </c>
      <c r="BD36" s="23">
        <f t="shared" si="26"/>
        <v>-0.43851158618927</v>
      </c>
      <c r="BE36" s="23">
        <f t="shared" si="27"/>
        <v>2.0702123641967995E-3</v>
      </c>
      <c r="BF36" s="23">
        <f t="shared" si="28"/>
        <v>0.52208170890808114</v>
      </c>
      <c r="BG36" s="23">
        <f t="shared" si="29"/>
        <v>0.74329028129577646</v>
      </c>
      <c r="BH36" s="23">
        <f t="shared" si="30"/>
        <v>0.27054057121276864</v>
      </c>
      <c r="BI36" s="23">
        <f t="shared" si="31"/>
        <v>-2.9989540576934814</v>
      </c>
      <c r="BJ36" s="23">
        <f t="shared" si="32"/>
        <v>-0.11833577156066877</v>
      </c>
      <c r="BL36" s="22">
        <v>0.66666666666666696</v>
      </c>
      <c r="BM36" s="26">
        <f t="shared" si="33"/>
        <v>-0.32761134883987697</v>
      </c>
      <c r="BN36" s="26">
        <f t="shared" si="11"/>
        <v>2.3055392444965525E-3</v>
      </c>
      <c r="BO36" s="26">
        <f t="shared" si="12"/>
        <v>0.16962169217392317</v>
      </c>
      <c r="BP36" s="26">
        <f t="shared" si="13"/>
        <v>0.26019104301326279</v>
      </c>
      <c r="BQ36" s="26">
        <f t="shared" si="14"/>
        <v>8.1256605463822726E-2</v>
      </c>
      <c r="BR36" s="26">
        <f t="shared" si="15"/>
        <v>-1</v>
      </c>
      <c r="BS36" s="26">
        <f t="shared" si="16"/>
        <v>-4.1987818752745591E-2</v>
      </c>
      <c r="BU36" s="22">
        <v>0.66666666666666696</v>
      </c>
      <c r="BV36" s="46">
        <f t="shared" si="34"/>
        <v>1.92</v>
      </c>
      <c r="BW36" s="46">
        <f t="shared" si="17"/>
        <v>1.92</v>
      </c>
      <c r="BX36" s="46">
        <f t="shared" si="18"/>
        <v>7.68</v>
      </c>
      <c r="BY36" s="46">
        <f t="shared" si="19"/>
        <v>7.68</v>
      </c>
      <c r="BZ36" s="46">
        <f t="shared" si="20"/>
        <v>7.68</v>
      </c>
      <c r="CA36" s="46">
        <f t="shared" si="21"/>
        <v>0</v>
      </c>
      <c r="CB36" s="46">
        <f t="shared" si="22"/>
        <v>5.76</v>
      </c>
    </row>
    <row r="37" spans="1:80" x14ac:dyDescent="0.25">
      <c r="A37" s="53" t="str">
        <f>IF('Overall Schedule'!B35=TIMEVALUE("0:00"),"",'Overall Schedule'!B35)</f>
        <v>Agent 33</v>
      </c>
      <c r="B37" s="53" t="str">
        <f>IF('Overall Schedule'!C35=TIMEVALUE("0:00"),"",'Overall Schedule'!C35)</f>
        <v>Y</v>
      </c>
      <c r="C37" s="53">
        <f>IF('Overall Schedule'!D35=TIMEVALUE("0:00"),"",'Overall Schedule'!D35)</f>
        <v>0.77083333333333337</v>
      </c>
      <c r="D37" s="53">
        <f>IF('Overall Schedule'!E35=TIMEVALUE("0:00"),"",'Overall Schedule'!E35)</f>
        <v>1.1458333333333335</v>
      </c>
      <c r="E37" s="56"/>
      <c r="F37" s="21">
        <f t="shared" si="43"/>
        <v>0.77083333333333337</v>
      </c>
      <c r="G37" s="21">
        <f t="shared" si="44"/>
        <v>0.14583333333333348</v>
      </c>
      <c r="H37" s="53" t="str">
        <f t="shared" si="45"/>
        <v>Y</v>
      </c>
      <c r="I37" s="21"/>
      <c r="K37" s="22">
        <v>0.6875</v>
      </c>
      <c r="L37" s="13">
        <f t="shared" si="0"/>
        <v>2</v>
      </c>
      <c r="M37" s="13">
        <f t="shared" si="1"/>
        <v>2</v>
      </c>
      <c r="N37" s="13">
        <f t="shared" si="1"/>
        <v>5</v>
      </c>
      <c r="O37" s="13">
        <f t="shared" si="1"/>
        <v>4</v>
      </c>
      <c r="P37" s="13">
        <f t="shared" si="1"/>
        <v>4</v>
      </c>
      <c r="Q37" s="13">
        <f t="shared" si="1"/>
        <v>1</v>
      </c>
      <c r="R37" s="13">
        <f t="shared" si="1"/>
        <v>4</v>
      </c>
      <c r="T37" s="13">
        <f t="shared" si="46"/>
        <v>0</v>
      </c>
      <c r="U37" s="13">
        <f t="shared" si="46"/>
        <v>0</v>
      </c>
      <c r="V37" s="13">
        <f t="shared" si="46"/>
        <v>0</v>
      </c>
      <c r="W37" s="13">
        <f t="shared" si="46"/>
        <v>0</v>
      </c>
      <c r="X37" s="13">
        <f t="shared" si="46"/>
        <v>0</v>
      </c>
      <c r="Y37" s="13">
        <f t="shared" si="46"/>
        <v>0</v>
      </c>
      <c r="Z37" s="13">
        <f t="shared" si="24"/>
        <v>0</v>
      </c>
      <c r="AB37" s="13">
        <f t="shared" si="47"/>
        <v>1</v>
      </c>
      <c r="AC37" s="13">
        <f t="shared" si="47"/>
        <v>1</v>
      </c>
      <c r="AD37" s="13">
        <f t="shared" si="47"/>
        <v>1</v>
      </c>
      <c r="AE37" s="13">
        <f t="shared" si="47"/>
        <v>0</v>
      </c>
      <c r="AF37" s="13">
        <f t="shared" si="47"/>
        <v>0</v>
      </c>
      <c r="AG37" s="13">
        <f t="shared" si="47"/>
        <v>1</v>
      </c>
      <c r="AH37" s="13">
        <f t="shared" si="47"/>
        <v>1</v>
      </c>
      <c r="AK37" s="22">
        <v>0.6875</v>
      </c>
      <c r="AL37" s="23">
        <f t="shared" si="25"/>
        <v>1.8</v>
      </c>
      <c r="AM37" s="23">
        <f t="shared" si="4"/>
        <v>1.8</v>
      </c>
      <c r="AN37" s="23">
        <f t="shared" si="5"/>
        <v>4.5</v>
      </c>
      <c r="AO37" s="23">
        <f t="shared" si="6"/>
        <v>3.6</v>
      </c>
      <c r="AP37" s="23">
        <f t="shared" si="7"/>
        <v>3.6</v>
      </c>
      <c r="AQ37" s="23">
        <f t="shared" si="8"/>
        <v>0.9</v>
      </c>
      <c r="AR37" s="23">
        <f t="shared" si="9"/>
        <v>3.6</v>
      </c>
      <c r="AT37" s="22">
        <v>0.6875</v>
      </c>
      <c r="AU37" s="23">
        <v>1.4263572692871094</v>
      </c>
      <c r="AV37" s="23">
        <v>1.33851158618927</v>
      </c>
      <c r="AW37" s="23">
        <v>3.4718842506408691</v>
      </c>
      <c r="AX37" s="23">
        <v>2.9897620677947998</v>
      </c>
      <c r="AY37" s="23">
        <v>3.2511966228485107</v>
      </c>
      <c r="AZ37" s="23">
        <v>2.9989540576934814</v>
      </c>
      <c r="BA37" s="23">
        <v>3.7115621566772461</v>
      </c>
      <c r="BC37" s="22">
        <v>0.6875</v>
      </c>
      <c r="BD37" s="23">
        <f t="shared" si="26"/>
        <v>0.37364273071289067</v>
      </c>
      <c r="BE37" s="23">
        <f t="shared" si="27"/>
        <v>0.46148841381073002</v>
      </c>
      <c r="BF37" s="23">
        <f t="shared" si="28"/>
        <v>1.0281157493591309</v>
      </c>
      <c r="BG37" s="23">
        <f t="shared" si="29"/>
        <v>0.61023793220520028</v>
      </c>
      <c r="BH37" s="23">
        <f t="shared" si="30"/>
        <v>0.34880337715148935</v>
      </c>
      <c r="BI37" s="23">
        <f t="shared" si="31"/>
        <v>-2.0989540576934815</v>
      </c>
      <c r="BJ37" s="23">
        <f t="shared" si="32"/>
        <v>-0.111562156677246</v>
      </c>
      <c r="BL37" s="22">
        <v>0.6875</v>
      </c>
      <c r="BM37" s="26">
        <f t="shared" si="33"/>
        <v>0.26195591999165579</v>
      </c>
      <c r="BN37" s="26">
        <f t="shared" si="11"/>
        <v>0.34477730232024606</v>
      </c>
      <c r="BO37" s="26">
        <f t="shared" si="12"/>
        <v>0.29612615949663434</v>
      </c>
      <c r="BP37" s="26">
        <f t="shared" si="13"/>
        <v>0.20410919610579645</v>
      </c>
      <c r="BQ37" s="26">
        <f t="shared" si="14"/>
        <v>0.10728461474775031</v>
      </c>
      <c r="BR37" s="26">
        <f t="shared" si="15"/>
        <v>-0.69989536929011953</v>
      </c>
      <c r="BS37" s="26">
        <f t="shared" si="16"/>
        <v>-3.005800575817956E-2</v>
      </c>
      <c r="BU37" s="22">
        <v>0.6875</v>
      </c>
      <c r="BV37" s="46">
        <f t="shared" si="34"/>
        <v>3.84</v>
      </c>
      <c r="BW37" s="46">
        <f t="shared" si="17"/>
        <v>3.84</v>
      </c>
      <c r="BX37" s="46">
        <f t="shared" si="18"/>
        <v>9.6</v>
      </c>
      <c r="BY37" s="46">
        <f t="shared" si="19"/>
        <v>7.68</v>
      </c>
      <c r="BZ37" s="46">
        <f t="shared" si="20"/>
        <v>7.68</v>
      </c>
      <c r="CA37" s="46">
        <f t="shared" si="21"/>
        <v>1.92</v>
      </c>
      <c r="CB37" s="46">
        <f t="shared" si="22"/>
        <v>7.68</v>
      </c>
    </row>
    <row r="38" spans="1:80" x14ac:dyDescent="0.25">
      <c r="A38" s="53" t="str">
        <f>IF('Overall Schedule'!B36=TIMEVALUE("0:00"),"",'Overall Schedule'!B36)</f>
        <v>Agent 34</v>
      </c>
      <c r="B38" s="53" t="str">
        <f>IF('Overall Schedule'!C36=TIMEVALUE("0:00"),"",'Overall Schedule'!C36)</f>
        <v>Y</v>
      </c>
      <c r="C38" s="53">
        <f>IF('Overall Schedule'!D36=TIMEVALUE("0:00"),"",'Overall Schedule'!D36)</f>
        <v>0.77083333333333337</v>
      </c>
      <c r="D38" s="53">
        <f>IF('Overall Schedule'!E36=TIMEVALUE("0:00"),"",'Overall Schedule'!E36)</f>
        <v>1.1458333333333335</v>
      </c>
      <c r="E38" s="56"/>
      <c r="F38" s="21">
        <f t="shared" si="43"/>
        <v>0.77083333333333337</v>
      </c>
      <c r="G38" s="21">
        <f t="shared" si="44"/>
        <v>0.14583333333333348</v>
      </c>
      <c r="H38" s="53" t="str">
        <f t="shared" si="45"/>
        <v>Y</v>
      </c>
      <c r="I38" s="21"/>
      <c r="K38" s="22">
        <v>0.70833333333333304</v>
      </c>
      <c r="L38" s="13">
        <f t="shared" si="0"/>
        <v>2</v>
      </c>
      <c r="M38" s="13">
        <f t="shared" si="1"/>
        <v>2</v>
      </c>
      <c r="N38" s="13">
        <f t="shared" si="1"/>
        <v>5</v>
      </c>
      <c r="O38" s="13">
        <f t="shared" si="1"/>
        <v>4</v>
      </c>
      <c r="P38" s="13">
        <f t="shared" si="1"/>
        <v>4</v>
      </c>
      <c r="Q38" s="13">
        <f t="shared" si="1"/>
        <v>1</v>
      </c>
      <c r="R38" s="13">
        <f t="shared" si="1"/>
        <v>4</v>
      </c>
      <c r="T38" s="13">
        <f t="shared" si="46"/>
        <v>0</v>
      </c>
      <c r="U38" s="13">
        <f t="shared" si="46"/>
        <v>0</v>
      </c>
      <c r="V38" s="13">
        <f t="shared" si="46"/>
        <v>0</v>
      </c>
      <c r="W38" s="13">
        <f t="shared" si="46"/>
        <v>0</v>
      </c>
      <c r="X38" s="13">
        <f t="shared" si="46"/>
        <v>0</v>
      </c>
      <c r="Y38" s="13">
        <f t="shared" si="46"/>
        <v>0</v>
      </c>
      <c r="Z38" s="13">
        <f t="shared" si="24"/>
        <v>0</v>
      </c>
      <c r="AB38" s="13">
        <f t="shared" si="47"/>
        <v>1</v>
      </c>
      <c r="AC38" s="13">
        <f t="shared" si="47"/>
        <v>1</v>
      </c>
      <c r="AD38" s="13">
        <f t="shared" si="47"/>
        <v>1</v>
      </c>
      <c r="AE38" s="13">
        <f t="shared" si="47"/>
        <v>0</v>
      </c>
      <c r="AF38" s="13">
        <f t="shared" si="47"/>
        <v>0</v>
      </c>
      <c r="AG38" s="13">
        <f t="shared" si="47"/>
        <v>1</v>
      </c>
      <c r="AH38" s="13">
        <f t="shared" si="47"/>
        <v>1</v>
      </c>
      <c r="AK38" s="22">
        <v>0.70833333333333304</v>
      </c>
      <c r="AL38" s="23">
        <f t="shared" si="25"/>
        <v>1.8</v>
      </c>
      <c r="AM38" s="23">
        <f t="shared" si="4"/>
        <v>1.8</v>
      </c>
      <c r="AN38" s="23">
        <f t="shared" si="5"/>
        <v>4.5</v>
      </c>
      <c r="AO38" s="23">
        <f t="shared" si="6"/>
        <v>3.6</v>
      </c>
      <c r="AP38" s="23">
        <f t="shared" si="7"/>
        <v>3.6</v>
      </c>
      <c r="AQ38" s="23">
        <f t="shared" si="8"/>
        <v>0.9</v>
      </c>
      <c r="AR38" s="23">
        <f t="shared" si="9"/>
        <v>3.6</v>
      </c>
      <c r="AT38" s="22">
        <v>0.70833333333333304</v>
      </c>
      <c r="AU38" s="23">
        <v>1.6975810527801514</v>
      </c>
      <c r="AV38" s="23">
        <v>1.1224703788757324</v>
      </c>
      <c r="AW38" s="23">
        <v>4.3124179840087891</v>
      </c>
      <c r="AX38" s="23">
        <v>3.8137280941009521</v>
      </c>
      <c r="AY38" s="23">
        <v>3.6564559936523438</v>
      </c>
      <c r="AZ38" s="23">
        <v>3.6277902126312256</v>
      </c>
      <c r="BA38" s="23">
        <v>2.939117431640625</v>
      </c>
      <c r="BC38" s="22">
        <v>0.70833333333333304</v>
      </c>
      <c r="BD38" s="23">
        <f t="shared" si="26"/>
        <v>0.10241894721984868</v>
      </c>
      <c r="BE38" s="23">
        <f t="shared" si="27"/>
        <v>0.67752962112426762</v>
      </c>
      <c r="BF38" s="23">
        <f t="shared" si="28"/>
        <v>0.18758201599121094</v>
      </c>
      <c r="BG38" s="23">
        <f t="shared" si="29"/>
        <v>-0.21372809410095206</v>
      </c>
      <c r="BH38" s="23">
        <f t="shared" si="30"/>
        <v>-5.6455993652343661E-2</v>
      </c>
      <c r="BI38" s="23">
        <f t="shared" si="31"/>
        <v>-2.7277902126312257</v>
      </c>
      <c r="BJ38" s="23">
        <f t="shared" si="32"/>
        <v>0.66088256835937509</v>
      </c>
      <c r="BL38" s="22">
        <v>0.70833333333333304</v>
      </c>
      <c r="BM38" s="26">
        <f t="shared" si="33"/>
        <v>6.0332286963332787E-2</v>
      </c>
      <c r="BN38" s="26">
        <f t="shared" si="11"/>
        <v>0.60360579118611757</v>
      </c>
      <c r="BO38" s="26">
        <f t="shared" si="12"/>
        <v>4.3498106326148887E-2</v>
      </c>
      <c r="BP38" s="26">
        <f t="shared" si="13"/>
        <v>-5.6041775613616812E-2</v>
      </c>
      <c r="BQ38" s="26">
        <f t="shared" si="14"/>
        <v>-1.5440085632194676E-2</v>
      </c>
      <c r="BR38" s="26">
        <f t="shared" si="15"/>
        <v>-0.75191509231532094</v>
      </c>
      <c r="BS38" s="26">
        <f t="shared" si="16"/>
        <v>0.22485748995420993</v>
      </c>
      <c r="BU38" s="22">
        <v>0.70833333333333304</v>
      </c>
      <c r="BV38" s="46">
        <f t="shared" si="34"/>
        <v>3.84</v>
      </c>
      <c r="BW38" s="46">
        <f t="shared" si="17"/>
        <v>3.84</v>
      </c>
      <c r="BX38" s="46">
        <f t="shared" si="18"/>
        <v>9.6</v>
      </c>
      <c r="BY38" s="46">
        <f t="shared" si="19"/>
        <v>7.68</v>
      </c>
      <c r="BZ38" s="46">
        <f t="shared" si="20"/>
        <v>7.68</v>
      </c>
      <c r="CA38" s="46">
        <f t="shared" si="21"/>
        <v>1.92</v>
      </c>
      <c r="CB38" s="46">
        <f t="shared" si="22"/>
        <v>7.68</v>
      </c>
    </row>
    <row r="39" spans="1:80" x14ac:dyDescent="0.25">
      <c r="A39" s="53" t="str">
        <f>IF('Overall Schedule'!B37=TIMEVALUE("0:00"),"",'Overall Schedule'!B37)</f>
        <v>Agent 35</v>
      </c>
      <c r="B39" s="53" t="str">
        <f>IF('Overall Schedule'!C37=TIMEVALUE("0:00"),"",'Overall Schedule'!C37)</f>
        <v>Y</v>
      </c>
      <c r="C39" s="53">
        <f>IF('Overall Schedule'!D37=TIMEVALUE("0:00"),"",'Overall Schedule'!D37)</f>
        <v>0.77083333333333337</v>
      </c>
      <c r="D39" s="53">
        <f>IF('Overall Schedule'!E37=TIMEVALUE("0:00"),"",'Overall Schedule'!E37)</f>
        <v>1.1458333333333335</v>
      </c>
      <c r="E39" s="56"/>
      <c r="F39" s="21">
        <f t="shared" si="43"/>
        <v>0.77083333333333337</v>
      </c>
      <c r="G39" s="21">
        <f t="shared" si="44"/>
        <v>0.14583333333333348</v>
      </c>
      <c r="H39" s="53" t="str">
        <f t="shared" si="45"/>
        <v>Y</v>
      </c>
      <c r="I39" s="21"/>
      <c r="K39" s="22">
        <v>0.72916666666666596</v>
      </c>
      <c r="L39" s="13">
        <f t="shared" si="0"/>
        <v>2</v>
      </c>
      <c r="M39" s="13">
        <f t="shared" si="1"/>
        <v>2</v>
      </c>
      <c r="N39" s="13">
        <f t="shared" si="1"/>
        <v>5</v>
      </c>
      <c r="O39" s="13">
        <f t="shared" si="1"/>
        <v>4</v>
      </c>
      <c r="P39" s="13">
        <f t="shared" si="1"/>
        <v>4</v>
      </c>
      <c r="Q39" s="13">
        <f t="shared" si="1"/>
        <v>1</v>
      </c>
      <c r="R39" s="13">
        <f t="shared" si="1"/>
        <v>4</v>
      </c>
      <c r="T39" s="13">
        <f t="shared" si="46"/>
        <v>0</v>
      </c>
      <c r="U39" s="13">
        <f t="shared" si="46"/>
        <v>0</v>
      </c>
      <c r="V39" s="13">
        <f t="shared" si="46"/>
        <v>0</v>
      </c>
      <c r="W39" s="13">
        <f t="shared" si="46"/>
        <v>0</v>
      </c>
      <c r="X39" s="13">
        <f t="shared" si="46"/>
        <v>0</v>
      </c>
      <c r="Y39" s="13">
        <f t="shared" si="46"/>
        <v>0</v>
      </c>
      <c r="Z39" s="13">
        <f t="shared" si="24"/>
        <v>0</v>
      </c>
      <c r="AB39" s="13">
        <f t="shared" si="47"/>
        <v>1</v>
      </c>
      <c r="AC39" s="13">
        <f t="shared" si="47"/>
        <v>1</v>
      </c>
      <c r="AD39" s="13">
        <f t="shared" si="47"/>
        <v>1</v>
      </c>
      <c r="AE39" s="13">
        <f t="shared" si="47"/>
        <v>0</v>
      </c>
      <c r="AF39" s="13">
        <f t="shared" si="47"/>
        <v>0</v>
      </c>
      <c r="AG39" s="13">
        <f t="shared" si="47"/>
        <v>1</v>
      </c>
      <c r="AH39" s="13">
        <f t="shared" si="47"/>
        <v>1</v>
      </c>
      <c r="AK39" s="22">
        <v>0.72916666666666696</v>
      </c>
      <c r="AL39" s="23">
        <f t="shared" si="25"/>
        <v>1.8</v>
      </c>
      <c r="AM39" s="23">
        <f t="shared" si="4"/>
        <v>1.8</v>
      </c>
      <c r="AN39" s="23">
        <f t="shared" si="5"/>
        <v>4.5</v>
      </c>
      <c r="AO39" s="23">
        <f t="shared" si="6"/>
        <v>3.6</v>
      </c>
      <c r="AP39" s="23">
        <f t="shared" si="7"/>
        <v>3.6</v>
      </c>
      <c r="AQ39" s="23">
        <f t="shared" si="8"/>
        <v>0.9</v>
      </c>
      <c r="AR39" s="23">
        <f t="shared" si="9"/>
        <v>3.6</v>
      </c>
      <c r="AT39" s="22">
        <v>0.72916666666666696</v>
      </c>
      <c r="AU39" s="23">
        <v>2.7165005207061768</v>
      </c>
      <c r="AV39" s="23">
        <v>2.2342064380645752</v>
      </c>
      <c r="AW39" s="23">
        <v>4.7451119422912598</v>
      </c>
      <c r="AX39" s="23">
        <v>4.3841943740844727</v>
      </c>
      <c r="AY39" s="23">
        <v>5.2794346809387207</v>
      </c>
      <c r="AZ39" s="23">
        <v>3.7204720973968506</v>
      </c>
      <c r="BA39" s="23">
        <v>4.4522004127502441</v>
      </c>
      <c r="BC39" s="22">
        <v>0.72916666666666696</v>
      </c>
      <c r="BD39" s="23">
        <f t="shared" si="26"/>
        <v>-0.91650052070617671</v>
      </c>
      <c r="BE39" s="23">
        <f t="shared" si="27"/>
        <v>-0.43420643806457515</v>
      </c>
      <c r="BF39" s="23">
        <f t="shared" si="28"/>
        <v>-0.24511194229125977</v>
      </c>
      <c r="BG39" s="23">
        <f t="shared" si="29"/>
        <v>-0.78419437408447257</v>
      </c>
      <c r="BH39" s="23">
        <f t="shared" si="30"/>
        <v>-1.6794346809387206</v>
      </c>
      <c r="BI39" s="23">
        <f t="shared" si="31"/>
        <v>-2.8204720973968507</v>
      </c>
      <c r="BJ39" s="23">
        <f t="shared" si="32"/>
        <v>-0.85220041275024405</v>
      </c>
      <c r="BL39" s="22">
        <v>0.72916666666666696</v>
      </c>
      <c r="BM39" s="26">
        <f t="shared" si="33"/>
        <v>-0.33738278852526221</v>
      </c>
      <c r="BN39" s="26">
        <f t="shared" si="11"/>
        <v>-0.19434481553133243</v>
      </c>
      <c r="BO39" s="26">
        <f t="shared" si="12"/>
        <v>-5.1655671198539352E-2</v>
      </c>
      <c r="BP39" s="26">
        <f t="shared" si="13"/>
        <v>-0.17886852342130283</v>
      </c>
      <c r="BQ39" s="26">
        <f t="shared" si="14"/>
        <v>-0.31810880945308057</v>
      </c>
      <c r="BR39" s="26">
        <f t="shared" si="15"/>
        <v>-0.75809521575777594</v>
      </c>
      <c r="BS39" s="26">
        <f t="shared" si="16"/>
        <v>-0.19141106278812298</v>
      </c>
      <c r="BU39" s="22">
        <v>0.72916666666666696</v>
      </c>
      <c r="BV39" s="46">
        <f t="shared" si="34"/>
        <v>3.84</v>
      </c>
      <c r="BW39" s="46">
        <f t="shared" si="17"/>
        <v>3.84</v>
      </c>
      <c r="BX39" s="46">
        <f t="shared" si="18"/>
        <v>9.6</v>
      </c>
      <c r="BY39" s="46">
        <f t="shared" si="19"/>
        <v>7.68</v>
      </c>
      <c r="BZ39" s="46">
        <f t="shared" si="20"/>
        <v>7.68</v>
      </c>
      <c r="CA39" s="46">
        <f t="shared" si="21"/>
        <v>1.92</v>
      </c>
      <c r="CB39" s="46">
        <f t="shared" si="22"/>
        <v>7.68</v>
      </c>
    </row>
    <row r="40" spans="1:80" x14ac:dyDescent="0.25">
      <c r="A40" s="53" t="str">
        <f>IF('Overall Schedule'!B38=TIMEVALUE("0:00"),"",'Overall Schedule'!B38)</f>
        <v>Agent 36</v>
      </c>
      <c r="B40" s="53" t="str">
        <f>IF('Overall Schedule'!C38=TIMEVALUE("0:00"),"",'Overall Schedule'!C38)</f>
        <v>=</v>
      </c>
      <c r="C40" s="53" t="str">
        <f>IF('Overall Schedule'!D38=TIMEVALUE("0:00"),"",'Overall Schedule'!D38)</f>
        <v/>
      </c>
      <c r="D40" s="53" t="str">
        <f>IF('Overall Schedule'!E38=TIMEVALUE("0:00"),"",'Overall Schedule'!E38)</f>
        <v/>
      </c>
      <c r="E40" s="56"/>
      <c r="F40" s="21" t="str">
        <f t="shared" si="43"/>
        <v/>
      </c>
      <c r="G40" s="21" t="str">
        <f t="shared" si="44"/>
        <v/>
      </c>
      <c r="H40" s="53" t="str">
        <f t="shared" si="45"/>
        <v>=</v>
      </c>
      <c r="I40" s="21"/>
      <c r="K40" s="22">
        <v>0.749999999999999</v>
      </c>
      <c r="L40" s="13">
        <f t="shared" si="0"/>
        <v>2</v>
      </c>
      <c r="M40" s="13">
        <f t="shared" si="1"/>
        <v>2</v>
      </c>
      <c r="N40" s="13">
        <f t="shared" si="1"/>
        <v>5</v>
      </c>
      <c r="O40" s="13">
        <f t="shared" si="1"/>
        <v>4</v>
      </c>
      <c r="P40" s="13">
        <f t="shared" si="1"/>
        <v>4</v>
      </c>
      <c r="Q40" s="13">
        <f t="shared" si="1"/>
        <v>1</v>
      </c>
      <c r="R40" s="13">
        <f t="shared" si="1"/>
        <v>4</v>
      </c>
      <c r="T40" s="13">
        <f t="shared" si="46"/>
        <v>0</v>
      </c>
      <c r="U40" s="13">
        <f t="shared" si="46"/>
        <v>0</v>
      </c>
      <c r="V40" s="13">
        <f t="shared" si="46"/>
        <v>0</v>
      </c>
      <c r="W40" s="13">
        <f t="shared" si="46"/>
        <v>0</v>
      </c>
      <c r="X40" s="13">
        <f t="shared" si="46"/>
        <v>0</v>
      </c>
      <c r="Y40" s="13">
        <f t="shared" si="46"/>
        <v>0</v>
      </c>
      <c r="Z40" s="13">
        <f t="shared" si="24"/>
        <v>0</v>
      </c>
      <c r="AB40" s="13">
        <f t="shared" si="47"/>
        <v>1</v>
      </c>
      <c r="AC40" s="13">
        <f t="shared" si="47"/>
        <v>1</v>
      </c>
      <c r="AD40" s="13">
        <f t="shared" si="47"/>
        <v>1</v>
      </c>
      <c r="AE40" s="13">
        <f t="shared" si="47"/>
        <v>0</v>
      </c>
      <c r="AF40" s="13">
        <f t="shared" si="47"/>
        <v>0</v>
      </c>
      <c r="AG40" s="13">
        <f t="shared" si="47"/>
        <v>1</v>
      </c>
      <c r="AH40" s="13">
        <f t="shared" si="47"/>
        <v>1</v>
      </c>
      <c r="AK40" s="22">
        <v>0.75</v>
      </c>
      <c r="AL40" s="23">
        <f t="shared" si="25"/>
        <v>1.8</v>
      </c>
      <c r="AM40" s="23">
        <f t="shared" si="4"/>
        <v>1.8</v>
      </c>
      <c r="AN40" s="23">
        <f t="shared" si="5"/>
        <v>4.5</v>
      </c>
      <c r="AO40" s="23">
        <f t="shared" si="6"/>
        <v>3.6</v>
      </c>
      <c r="AP40" s="23">
        <f t="shared" si="7"/>
        <v>3.6</v>
      </c>
      <c r="AQ40" s="23">
        <f t="shared" si="8"/>
        <v>0.9</v>
      </c>
      <c r="AR40" s="23">
        <f t="shared" si="9"/>
        <v>3.6</v>
      </c>
      <c r="AT40" s="22">
        <v>0.75</v>
      </c>
      <c r="AU40" s="23">
        <v>2.7165005207061768</v>
      </c>
      <c r="AV40" s="23">
        <v>2.0392086505889893</v>
      </c>
      <c r="AW40" s="23">
        <v>4.8908085823059082</v>
      </c>
      <c r="AX40" s="23">
        <v>3.8612189292907715</v>
      </c>
      <c r="AY40" s="23">
        <v>4.3841943740844727</v>
      </c>
      <c r="AZ40" s="23">
        <v>3.7204720973968506</v>
      </c>
      <c r="BA40" s="23">
        <v>4.2365431785583496</v>
      </c>
      <c r="BC40" s="22">
        <v>0.75</v>
      </c>
      <c r="BD40" s="23">
        <f t="shared" si="26"/>
        <v>-0.91650052070617671</v>
      </c>
      <c r="BE40" s="23">
        <f t="shared" si="27"/>
        <v>-0.23920865058898921</v>
      </c>
      <c r="BF40" s="23">
        <f t="shared" si="28"/>
        <v>-0.3908085823059082</v>
      </c>
      <c r="BG40" s="23">
        <f t="shared" si="29"/>
        <v>-0.2612189292907714</v>
      </c>
      <c r="BH40" s="23">
        <f t="shared" si="30"/>
        <v>-0.78419437408447257</v>
      </c>
      <c r="BI40" s="23">
        <f t="shared" si="31"/>
        <v>-2.8204720973968507</v>
      </c>
      <c r="BJ40" s="23">
        <f t="shared" si="32"/>
        <v>-0.63654317855834952</v>
      </c>
      <c r="BL40" s="22">
        <v>0.75</v>
      </c>
      <c r="BM40" s="26">
        <f t="shared" si="33"/>
        <v>-0.33738278852526221</v>
      </c>
      <c r="BN40" s="26">
        <f t="shared" si="11"/>
        <v>-0.11730464683930114</v>
      </c>
      <c r="BO40" s="26">
        <f t="shared" si="12"/>
        <v>-7.9906742561912047E-2</v>
      </c>
      <c r="BP40" s="26">
        <f t="shared" si="13"/>
        <v>-6.7651934291835678E-2</v>
      </c>
      <c r="BQ40" s="26">
        <f t="shared" si="14"/>
        <v>-0.17886852342130283</v>
      </c>
      <c r="BR40" s="26">
        <f t="shared" si="15"/>
        <v>-0.75809521575777594</v>
      </c>
      <c r="BS40" s="26">
        <f t="shared" si="16"/>
        <v>-0.15025060567775408</v>
      </c>
      <c r="BU40" s="22">
        <v>0.75</v>
      </c>
      <c r="BV40" s="46">
        <f t="shared" si="34"/>
        <v>3.84</v>
      </c>
      <c r="BW40" s="46">
        <f t="shared" si="17"/>
        <v>3.84</v>
      </c>
      <c r="BX40" s="46">
        <f t="shared" si="18"/>
        <v>9.6</v>
      </c>
      <c r="BY40" s="46">
        <f t="shared" si="19"/>
        <v>7.68</v>
      </c>
      <c r="BZ40" s="46">
        <f t="shared" si="20"/>
        <v>7.68</v>
      </c>
      <c r="CA40" s="46">
        <f t="shared" si="21"/>
        <v>1.92</v>
      </c>
      <c r="CB40" s="46">
        <f t="shared" si="22"/>
        <v>7.68</v>
      </c>
    </row>
    <row r="41" spans="1:80" x14ac:dyDescent="0.25">
      <c r="A41" s="53" t="str">
        <f>IF('Overall Schedule'!B39=TIMEVALUE("0:00"),"",'Overall Schedule'!B39)</f>
        <v>Agent 37</v>
      </c>
      <c r="B41" s="53" t="str">
        <f>IF('Overall Schedule'!C39=TIMEVALUE("0:00"),"",'Overall Schedule'!C39)</f>
        <v>=</v>
      </c>
      <c r="C41" s="53" t="str">
        <f>IF('Overall Schedule'!D39=TIMEVALUE("0:00"),"",'Overall Schedule'!D39)</f>
        <v/>
      </c>
      <c r="D41" s="53" t="str">
        <f>IF('Overall Schedule'!E39=TIMEVALUE("0:00"),"",'Overall Schedule'!E39)</f>
        <v/>
      </c>
      <c r="E41" s="56"/>
      <c r="F41" s="21" t="str">
        <f t="shared" si="43"/>
        <v/>
      </c>
      <c r="G41" s="21" t="str">
        <f t="shared" si="44"/>
        <v/>
      </c>
      <c r="H41" s="53" t="str">
        <f t="shared" si="45"/>
        <v>=</v>
      </c>
      <c r="I41" s="21"/>
      <c r="K41" s="22">
        <v>0.79166666666666663</v>
      </c>
      <c r="L41" s="13">
        <f t="shared" si="0"/>
        <v>31</v>
      </c>
      <c r="M41" s="13">
        <f t="shared" si="1"/>
        <v>3</v>
      </c>
      <c r="N41" s="13">
        <f t="shared" si="1"/>
        <v>29</v>
      </c>
      <c r="O41" s="13">
        <f t="shared" si="1"/>
        <v>28</v>
      </c>
      <c r="P41" s="13">
        <f t="shared" si="1"/>
        <v>27</v>
      </c>
      <c r="Q41" s="13">
        <f t="shared" si="1"/>
        <v>19</v>
      </c>
      <c r="R41" s="13">
        <f t="shared" si="1"/>
        <v>25</v>
      </c>
      <c r="T41" s="13">
        <f t="shared" si="46"/>
        <v>0</v>
      </c>
      <c r="U41" s="13">
        <f t="shared" si="46"/>
        <v>0</v>
      </c>
      <c r="V41" s="13">
        <f t="shared" si="46"/>
        <v>0</v>
      </c>
      <c r="W41" s="13">
        <f t="shared" si="46"/>
        <v>0</v>
      </c>
      <c r="X41" s="13">
        <f t="shared" si="46"/>
        <v>0</v>
      </c>
      <c r="Y41" s="13">
        <f>COUNTIFS($H$4:$H$1973,"*"&amp;Y$2&amp;"*",$G$4:$G$1973,"&lt;="&amp;$K$25,$G$4:$G$1973,"&gt;="&amp;$K41,$F$4:$F$1973,"&gt;="&amp;$K$25)</f>
        <v>0</v>
      </c>
      <c r="Z41" s="13">
        <f t="shared" si="24"/>
        <v>0</v>
      </c>
      <c r="AB41" s="13">
        <f t="shared" si="47"/>
        <v>30</v>
      </c>
      <c r="AC41" s="13">
        <f t="shared" si="47"/>
        <v>2</v>
      </c>
      <c r="AD41" s="13">
        <f t="shared" si="47"/>
        <v>25</v>
      </c>
      <c r="AE41" s="13">
        <f t="shared" si="47"/>
        <v>24</v>
      </c>
      <c r="AF41" s="13">
        <f t="shared" si="47"/>
        <v>23</v>
      </c>
      <c r="AG41" s="13">
        <f t="shared" si="47"/>
        <v>19</v>
      </c>
      <c r="AH41" s="13">
        <f t="shared" si="47"/>
        <v>22</v>
      </c>
      <c r="AK41" s="22">
        <v>0.77083333333333304</v>
      </c>
      <c r="AL41" s="23">
        <f t="shared" si="25"/>
        <v>27.900000000000002</v>
      </c>
      <c r="AM41" s="23">
        <f t="shared" si="4"/>
        <v>2.7</v>
      </c>
      <c r="AN41" s="23">
        <f t="shared" si="5"/>
        <v>26.1</v>
      </c>
      <c r="AO41" s="23">
        <f t="shared" si="6"/>
        <v>25.2</v>
      </c>
      <c r="AP41" s="23">
        <f t="shared" si="7"/>
        <v>24.3</v>
      </c>
      <c r="AQ41" s="23">
        <f t="shared" si="8"/>
        <v>17.100000000000001</v>
      </c>
      <c r="AR41" s="23">
        <f t="shared" si="9"/>
        <v>22.5</v>
      </c>
      <c r="AT41" s="22">
        <v>0.77083333333333304</v>
      </c>
      <c r="AU41" s="23">
        <v>11.405799865722656</v>
      </c>
      <c r="AV41" s="23">
        <v>2.3981921672821045</v>
      </c>
      <c r="AW41" s="23">
        <v>30.921470642089844</v>
      </c>
      <c r="AX41" s="23">
        <v>23.419706344604492</v>
      </c>
      <c r="AY41" s="23">
        <v>24.398397445678711</v>
      </c>
      <c r="AZ41" s="23">
        <v>22.020208358764648</v>
      </c>
      <c r="BA41" s="23">
        <v>22.921207427978516</v>
      </c>
      <c r="BC41" s="22">
        <v>0.77083333333333304</v>
      </c>
      <c r="BD41" s="23">
        <f t="shared" si="26"/>
        <v>16.494200134277346</v>
      </c>
      <c r="BE41" s="23">
        <f t="shared" si="27"/>
        <v>0.30180783271789569</v>
      </c>
      <c r="BF41" s="23">
        <f t="shared" si="28"/>
        <v>-4.8214706420898423</v>
      </c>
      <c r="BG41" s="23">
        <f t="shared" si="29"/>
        <v>1.7802936553955071</v>
      </c>
      <c r="BH41" s="23">
        <f t="shared" si="30"/>
        <v>-9.8397445678710227E-2</v>
      </c>
      <c r="BI41" s="23">
        <f t="shared" si="31"/>
        <v>-4.920208358764647</v>
      </c>
      <c r="BJ41" s="23">
        <f t="shared" si="32"/>
        <v>-0.42120742797851563</v>
      </c>
      <c r="BL41" s="22">
        <v>0.77083333333333304</v>
      </c>
      <c r="BM41" s="26">
        <f t="shared" si="33"/>
        <v>1.4461239306720288</v>
      </c>
      <c r="BN41" s="26">
        <f t="shared" si="11"/>
        <v>0.12584806039957072</v>
      </c>
      <c r="BO41" s="26">
        <f t="shared" si="12"/>
        <v>-0.15592630434358865</v>
      </c>
      <c r="BP41" s="26">
        <f t="shared" si="13"/>
        <v>7.6016907693023106E-2</v>
      </c>
      <c r="BQ41" s="26">
        <f t="shared" si="14"/>
        <v>-4.0329470776834875E-3</v>
      </c>
      <c r="BR41" s="26">
        <f t="shared" si="15"/>
        <v>-0.22344059050677734</v>
      </c>
      <c r="BS41" s="26">
        <f t="shared" si="16"/>
        <v>-1.8376319367206351E-2</v>
      </c>
      <c r="BU41" s="22">
        <v>0.77083333333333304</v>
      </c>
      <c r="BV41" s="46">
        <f t="shared" si="34"/>
        <v>59.52000000000001</v>
      </c>
      <c r="BW41" s="46">
        <f t="shared" si="17"/>
        <v>5.76</v>
      </c>
      <c r="BX41" s="46">
        <f t="shared" si="18"/>
        <v>55.68</v>
      </c>
      <c r="BY41" s="46">
        <f t="shared" si="19"/>
        <v>53.76</v>
      </c>
      <c r="BZ41" s="46">
        <f t="shared" si="20"/>
        <v>51.84</v>
      </c>
      <c r="CA41" s="46">
        <f t="shared" si="21"/>
        <v>36.480000000000004</v>
      </c>
      <c r="CB41" s="46">
        <f t="shared" si="22"/>
        <v>48</v>
      </c>
    </row>
    <row r="42" spans="1:80" x14ac:dyDescent="0.25">
      <c r="A42" s="53" t="str">
        <f>IF('Overall Schedule'!B40=TIMEVALUE("0:00"),"",'Overall Schedule'!B40)</f>
        <v>Agent 38</v>
      </c>
      <c r="B42" s="53" t="str">
        <f>IF('Overall Schedule'!C40=TIMEVALUE("0:00"),"",'Overall Schedule'!C40)</f>
        <v>=</v>
      </c>
      <c r="C42" s="53" t="str">
        <f>IF('Overall Schedule'!D40=TIMEVALUE("0:00"),"",'Overall Schedule'!D40)</f>
        <v/>
      </c>
      <c r="D42" s="53" t="str">
        <f>IF('Overall Schedule'!E40=TIMEVALUE("0:00"),"",'Overall Schedule'!E40)</f>
        <v/>
      </c>
      <c r="E42" s="56"/>
      <c r="F42" s="21" t="str">
        <f t="shared" si="43"/>
        <v/>
      </c>
      <c r="G42" s="21" t="str">
        <f t="shared" si="44"/>
        <v/>
      </c>
      <c r="H42" s="53" t="str">
        <f t="shared" si="45"/>
        <v>=</v>
      </c>
      <c r="I42" s="21"/>
      <c r="K42" s="22">
        <v>0.79166666666666496</v>
      </c>
      <c r="L42" s="13">
        <f t="shared" si="0"/>
        <v>31</v>
      </c>
      <c r="M42" s="13">
        <f t="shared" si="1"/>
        <v>3</v>
      </c>
      <c r="N42" s="13">
        <f t="shared" si="1"/>
        <v>29</v>
      </c>
      <c r="O42" s="13">
        <f t="shared" si="1"/>
        <v>28</v>
      </c>
      <c r="P42" s="13">
        <f t="shared" si="1"/>
        <v>27</v>
      </c>
      <c r="Q42" s="13">
        <f t="shared" si="1"/>
        <v>19</v>
      </c>
      <c r="R42" s="13">
        <f t="shared" si="1"/>
        <v>25</v>
      </c>
      <c r="T42" s="13">
        <f t="shared" si="46"/>
        <v>0</v>
      </c>
      <c r="U42" s="13">
        <f t="shared" si="46"/>
        <v>0</v>
      </c>
      <c r="V42" s="13">
        <f t="shared" si="46"/>
        <v>0</v>
      </c>
      <c r="W42" s="13">
        <f t="shared" si="46"/>
        <v>0</v>
      </c>
      <c r="X42" s="13">
        <f t="shared" si="46"/>
        <v>0</v>
      </c>
      <c r="Y42" s="13">
        <f t="shared" si="46"/>
        <v>0</v>
      </c>
      <c r="Z42" s="13">
        <f t="shared" si="24"/>
        <v>0</v>
      </c>
      <c r="AB42" s="13">
        <f t="shared" si="47"/>
        <v>30</v>
      </c>
      <c r="AC42" s="13">
        <f t="shared" si="47"/>
        <v>2</v>
      </c>
      <c r="AD42" s="13">
        <f t="shared" si="47"/>
        <v>25</v>
      </c>
      <c r="AE42" s="13">
        <f t="shared" si="47"/>
        <v>24</v>
      </c>
      <c r="AF42" s="13">
        <f t="shared" si="47"/>
        <v>23</v>
      </c>
      <c r="AG42" s="13">
        <f t="shared" si="47"/>
        <v>19</v>
      </c>
      <c r="AH42" s="13">
        <f t="shared" si="47"/>
        <v>22</v>
      </c>
      <c r="AK42" s="22">
        <v>0.79166666666666696</v>
      </c>
      <c r="AL42" s="23">
        <f t="shared" si="25"/>
        <v>27.900000000000002</v>
      </c>
      <c r="AM42" s="23">
        <f t="shared" si="4"/>
        <v>2.7</v>
      </c>
      <c r="AN42" s="23">
        <f t="shared" si="5"/>
        <v>26.1</v>
      </c>
      <c r="AO42" s="23">
        <f t="shared" si="6"/>
        <v>25.2</v>
      </c>
      <c r="AP42" s="23">
        <f t="shared" si="7"/>
        <v>24.3</v>
      </c>
      <c r="AQ42" s="23">
        <f t="shared" si="8"/>
        <v>17.100000000000001</v>
      </c>
      <c r="AR42" s="23">
        <f t="shared" si="9"/>
        <v>22.5</v>
      </c>
      <c r="AT42" s="22">
        <v>0.79166666666666696</v>
      </c>
      <c r="AU42" s="23">
        <v>14.505908966064453</v>
      </c>
      <c r="AV42" s="23">
        <v>3.1675505638122559</v>
      </c>
      <c r="AW42" s="23">
        <v>28.036006927490234</v>
      </c>
      <c r="AX42" s="23">
        <v>26.75187873840332</v>
      </c>
      <c r="AY42" s="23">
        <v>21.889070510864258</v>
      </c>
      <c r="AZ42" s="23">
        <v>21.897043228149414</v>
      </c>
      <c r="BA42" s="23">
        <v>22.921207427978516</v>
      </c>
      <c r="BC42" s="22">
        <v>0.79166666666666696</v>
      </c>
      <c r="BD42" s="23">
        <f t="shared" ref="BD42:BD51" si="48">AL42-AU42</f>
        <v>13.394091033935549</v>
      </c>
      <c r="BE42" s="23">
        <f t="shared" si="10"/>
        <v>-0.46755056381225568</v>
      </c>
      <c r="BF42" s="23">
        <f t="shared" si="10"/>
        <v>-1.936006927490233</v>
      </c>
      <c r="BG42" s="23">
        <f t="shared" si="10"/>
        <v>-1.551878738403321</v>
      </c>
      <c r="BH42" s="23">
        <f t="shared" si="10"/>
        <v>2.4109294891357429</v>
      </c>
      <c r="BI42" s="23">
        <f t="shared" si="10"/>
        <v>-4.7970432281494126</v>
      </c>
      <c r="BJ42" s="23">
        <f t="shared" si="10"/>
        <v>-0.42120742797851563</v>
      </c>
      <c r="BL42" s="22">
        <v>0.79166666666666696</v>
      </c>
      <c r="BM42" s="26">
        <f t="shared" si="33"/>
        <v>0.92335413556434665</v>
      </c>
      <c r="BN42" s="26">
        <f t="shared" si="11"/>
        <v>-0.14760634578459342</v>
      </c>
      <c r="BO42" s="26">
        <f t="shared" si="12"/>
        <v>-6.9054303364146835E-2</v>
      </c>
      <c r="BP42" s="26">
        <f t="shared" si="13"/>
        <v>-5.8010084210479811E-2</v>
      </c>
      <c r="BQ42" s="26">
        <f t="shared" si="14"/>
        <v>0.11014307290659602</v>
      </c>
      <c r="BR42" s="26">
        <f t="shared" si="15"/>
        <v>-0.21907264730530585</v>
      </c>
      <c r="BS42" s="26">
        <f t="shared" si="16"/>
        <v>-1.8376319367206351E-2</v>
      </c>
      <c r="BU42" s="22">
        <v>0.79166666666666696</v>
      </c>
      <c r="BV42" s="46">
        <f t="shared" si="34"/>
        <v>59.52000000000001</v>
      </c>
      <c r="BW42" s="46">
        <f t="shared" si="17"/>
        <v>5.76</v>
      </c>
      <c r="BX42" s="46">
        <f t="shared" si="18"/>
        <v>55.68</v>
      </c>
      <c r="BY42" s="46">
        <f t="shared" si="19"/>
        <v>53.76</v>
      </c>
      <c r="BZ42" s="46">
        <f t="shared" si="20"/>
        <v>51.84</v>
      </c>
      <c r="CA42" s="46">
        <f t="shared" si="21"/>
        <v>36.480000000000004</v>
      </c>
      <c r="CB42" s="46">
        <f t="shared" si="22"/>
        <v>48</v>
      </c>
    </row>
    <row r="43" spans="1:80" x14ac:dyDescent="0.25">
      <c r="A43" s="53" t="str">
        <f>IF('Overall Schedule'!B41=TIMEVALUE("0:00"),"",'Overall Schedule'!B41)</f>
        <v>Agent 39</v>
      </c>
      <c r="B43" s="53" t="str">
        <f>IF('Overall Schedule'!C41=TIMEVALUE("0:00"),"",'Overall Schedule'!C41)</f>
        <v>=</v>
      </c>
      <c r="C43" s="53" t="str">
        <f>IF('Overall Schedule'!D41=TIMEVALUE("0:00"),"",'Overall Schedule'!D41)</f>
        <v/>
      </c>
      <c r="D43" s="53" t="str">
        <f>IF('Overall Schedule'!E41=TIMEVALUE("0:00"),"",'Overall Schedule'!E41)</f>
        <v/>
      </c>
      <c r="E43" s="56"/>
      <c r="F43" s="21" t="str">
        <f t="shared" si="43"/>
        <v/>
      </c>
      <c r="G43" s="21" t="str">
        <f t="shared" si="44"/>
        <v/>
      </c>
      <c r="H43" s="53" t="str">
        <f t="shared" si="45"/>
        <v>=</v>
      </c>
      <c r="I43" s="21"/>
      <c r="K43" s="22">
        <v>0.812499999999998</v>
      </c>
      <c r="L43" s="13">
        <f t="shared" si="0"/>
        <v>31</v>
      </c>
      <c r="M43" s="13">
        <f t="shared" si="1"/>
        <v>3</v>
      </c>
      <c r="N43" s="13">
        <f t="shared" si="1"/>
        <v>29</v>
      </c>
      <c r="O43" s="13">
        <f t="shared" si="1"/>
        <v>28</v>
      </c>
      <c r="P43" s="13">
        <f t="shared" si="1"/>
        <v>27</v>
      </c>
      <c r="Q43" s="13">
        <f t="shared" si="1"/>
        <v>19</v>
      </c>
      <c r="R43" s="13">
        <f t="shared" si="1"/>
        <v>25</v>
      </c>
      <c r="T43" s="13">
        <f t="shared" si="46"/>
        <v>0</v>
      </c>
      <c r="U43" s="13">
        <f t="shared" si="46"/>
        <v>0</v>
      </c>
      <c r="V43" s="13">
        <f t="shared" si="46"/>
        <v>0</v>
      </c>
      <c r="W43" s="13">
        <f t="shared" si="46"/>
        <v>0</v>
      </c>
      <c r="X43" s="13">
        <f t="shared" si="46"/>
        <v>0</v>
      </c>
      <c r="Y43" s="13">
        <f t="shared" si="46"/>
        <v>0</v>
      </c>
      <c r="Z43" s="13">
        <f t="shared" si="24"/>
        <v>0</v>
      </c>
      <c r="AB43" s="13">
        <f t="shared" si="47"/>
        <v>30</v>
      </c>
      <c r="AC43" s="13">
        <f t="shared" si="47"/>
        <v>2</v>
      </c>
      <c r="AD43" s="13">
        <f t="shared" si="47"/>
        <v>25</v>
      </c>
      <c r="AE43" s="13">
        <f t="shared" si="47"/>
        <v>24</v>
      </c>
      <c r="AF43" s="13">
        <f t="shared" si="47"/>
        <v>23</v>
      </c>
      <c r="AG43" s="13">
        <f t="shared" si="47"/>
        <v>19</v>
      </c>
      <c r="AH43" s="13">
        <f t="shared" si="47"/>
        <v>22</v>
      </c>
      <c r="AK43" s="22">
        <v>0.8125</v>
      </c>
      <c r="AL43" s="23">
        <f t="shared" si="25"/>
        <v>27.900000000000002</v>
      </c>
      <c r="AM43" s="23">
        <f t="shared" si="4"/>
        <v>2.7</v>
      </c>
      <c r="AN43" s="23">
        <f t="shared" si="5"/>
        <v>26.1</v>
      </c>
      <c r="AO43" s="23">
        <f t="shared" si="6"/>
        <v>25.2</v>
      </c>
      <c r="AP43" s="23">
        <f t="shared" si="7"/>
        <v>24.3</v>
      </c>
      <c r="AQ43" s="23">
        <f t="shared" si="8"/>
        <v>17.100000000000001</v>
      </c>
      <c r="AR43" s="23">
        <f t="shared" si="9"/>
        <v>22.5</v>
      </c>
      <c r="AT43" s="22">
        <v>0.8125</v>
      </c>
      <c r="AU43" s="23">
        <v>14.505908966064453</v>
      </c>
      <c r="AV43" s="23">
        <v>2.3981921672821045</v>
      </c>
      <c r="AW43" s="23">
        <v>30.968452453613281</v>
      </c>
      <c r="AX43" s="23">
        <v>26.157758712768555</v>
      </c>
      <c r="AY43" s="23">
        <v>25.919013977050781</v>
      </c>
      <c r="AZ43" s="23">
        <v>25.281320571899414</v>
      </c>
      <c r="BA43" s="23">
        <v>26.018119812011719</v>
      </c>
      <c r="BC43" s="22">
        <v>0.8125</v>
      </c>
      <c r="BD43" s="23">
        <f t="shared" si="48"/>
        <v>13.394091033935549</v>
      </c>
      <c r="BE43" s="23">
        <f t="shared" si="10"/>
        <v>0.30180783271789569</v>
      </c>
      <c r="BF43" s="23">
        <f t="shared" si="10"/>
        <v>-4.8684524536132798</v>
      </c>
      <c r="BG43" s="23">
        <f t="shared" si="10"/>
        <v>-0.9577587127685554</v>
      </c>
      <c r="BH43" s="23">
        <f t="shared" si="10"/>
        <v>-1.6190139770507805</v>
      </c>
      <c r="BI43" s="23">
        <f t="shared" si="10"/>
        <v>-8.1813205718994126</v>
      </c>
      <c r="BJ43" s="23">
        <f t="shared" si="10"/>
        <v>-3.5181198120117188</v>
      </c>
      <c r="BL43" s="22">
        <v>0.8125</v>
      </c>
      <c r="BM43" s="26">
        <f t="shared" si="33"/>
        <v>0.92335413556434665</v>
      </c>
      <c r="BN43" s="26">
        <f t="shared" si="11"/>
        <v>0.12584806039957072</v>
      </c>
      <c r="BO43" s="26">
        <f t="shared" si="12"/>
        <v>-0.15720683689007675</v>
      </c>
      <c r="BP43" s="26">
        <f t="shared" si="13"/>
        <v>-3.6614708595084582E-2</v>
      </c>
      <c r="BQ43" s="26">
        <f t="shared" si="14"/>
        <v>-6.2464335197484296E-2</v>
      </c>
      <c r="BR43" s="26">
        <f t="shared" si="15"/>
        <v>-0.32361128243407822</v>
      </c>
      <c r="BS43" s="26">
        <f t="shared" si="16"/>
        <v>-0.13521806484984811</v>
      </c>
      <c r="BU43" s="22">
        <v>0.8125</v>
      </c>
      <c r="BV43" s="46">
        <f t="shared" si="34"/>
        <v>59.52000000000001</v>
      </c>
      <c r="BW43" s="46">
        <f t="shared" si="17"/>
        <v>5.76</v>
      </c>
      <c r="BX43" s="46">
        <f t="shared" si="18"/>
        <v>55.68</v>
      </c>
      <c r="BY43" s="46">
        <f t="shared" si="19"/>
        <v>53.76</v>
      </c>
      <c r="BZ43" s="46">
        <f t="shared" si="20"/>
        <v>51.84</v>
      </c>
      <c r="CA43" s="46">
        <f t="shared" si="21"/>
        <v>36.480000000000004</v>
      </c>
      <c r="CB43" s="46">
        <f t="shared" si="22"/>
        <v>48</v>
      </c>
    </row>
    <row r="44" spans="1:80" x14ac:dyDescent="0.25">
      <c r="A44" s="53" t="str">
        <f>IF('Overall Schedule'!B42=TIMEVALUE("0:00"),"",'Overall Schedule'!B42)</f>
        <v>Agent 40</v>
      </c>
      <c r="B44" s="53" t="str">
        <f>IF('Overall Schedule'!C42=TIMEVALUE("0:00"),"",'Overall Schedule'!C42)</f>
        <v>=</v>
      </c>
      <c r="C44" s="53" t="str">
        <f>IF('Overall Schedule'!D42=TIMEVALUE("0:00"),"",'Overall Schedule'!D42)</f>
        <v/>
      </c>
      <c r="D44" s="53" t="str">
        <f>IF('Overall Schedule'!E42=TIMEVALUE("0:00"),"",'Overall Schedule'!E42)</f>
        <v/>
      </c>
      <c r="E44" s="56"/>
      <c r="F44" s="21" t="str">
        <f t="shared" si="43"/>
        <v/>
      </c>
      <c r="G44" s="21" t="str">
        <f t="shared" si="44"/>
        <v/>
      </c>
      <c r="H44" s="53" t="str">
        <f t="shared" si="45"/>
        <v>=</v>
      </c>
      <c r="I44" s="21"/>
      <c r="K44" s="22">
        <v>0.83333333333333104</v>
      </c>
      <c r="L44" s="13">
        <f t="shared" si="0"/>
        <v>31</v>
      </c>
      <c r="M44" s="13">
        <f t="shared" si="1"/>
        <v>3</v>
      </c>
      <c r="N44" s="13">
        <f t="shared" si="1"/>
        <v>30</v>
      </c>
      <c r="O44" s="13">
        <f t="shared" si="1"/>
        <v>29</v>
      </c>
      <c r="P44" s="13">
        <f t="shared" si="1"/>
        <v>28</v>
      </c>
      <c r="Q44" s="13">
        <f t="shared" si="1"/>
        <v>19</v>
      </c>
      <c r="R44" s="13">
        <f t="shared" si="1"/>
        <v>26</v>
      </c>
      <c r="T44" s="13">
        <f t="shared" si="46"/>
        <v>0</v>
      </c>
      <c r="U44" s="13">
        <f t="shared" si="46"/>
        <v>0</v>
      </c>
      <c r="V44" s="13">
        <f t="shared" si="46"/>
        <v>0</v>
      </c>
      <c r="W44" s="13">
        <f t="shared" si="46"/>
        <v>0</v>
      </c>
      <c r="X44" s="13">
        <f t="shared" si="46"/>
        <v>0</v>
      </c>
      <c r="Y44" s="13">
        <f t="shared" si="46"/>
        <v>0</v>
      </c>
      <c r="Z44" s="13">
        <f t="shared" si="24"/>
        <v>0</v>
      </c>
      <c r="AB44" s="13">
        <f t="shared" si="47"/>
        <v>30</v>
      </c>
      <c r="AC44" s="13">
        <f t="shared" si="47"/>
        <v>2</v>
      </c>
      <c r="AD44" s="13">
        <f t="shared" si="47"/>
        <v>26</v>
      </c>
      <c r="AE44" s="13">
        <f t="shared" si="47"/>
        <v>25</v>
      </c>
      <c r="AF44" s="13">
        <f t="shared" si="47"/>
        <v>24</v>
      </c>
      <c r="AG44" s="13">
        <f t="shared" si="47"/>
        <v>19</v>
      </c>
      <c r="AH44" s="13">
        <f t="shared" si="47"/>
        <v>23</v>
      </c>
      <c r="AK44" s="22">
        <v>0.83333333333333304</v>
      </c>
      <c r="AL44" s="23">
        <f t="shared" si="25"/>
        <v>27.900000000000002</v>
      </c>
      <c r="AM44" s="23">
        <f t="shared" si="4"/>
        <v>2.7</v>
      </c>
      <c r="AN44" s="23">
        <f t="shared" si="5"/>
        <v>27</v>
      </c>
      <c r="AO44" s="23">
        <f t="shared" si="6"/>
        <v>26.1</v>
      </c>
      <c r="AP44" s="23">
        <f t="shared" si="7"/>
        <v>25.2</v>
      </c>
      <c r="AQ44" s="23">
        <f t="shared" si="8"/>
        <v>17.100000000000001</v>
      </c>
      <c r="AR44" s="23">
        <f t="shared" si="9"/>
        <v>23.400000000000002</v>
      </c>
      <c r="AT44" s="22">
        <v>0.83333333333333304</v>
      </c>
      <c r="AU44" s="23">
        <v>18.625869750976563</v>
      </c>
      <c r="AV44" s="23">
        <v>2.6018176078796387</v>
      </c>
      <c r="AW44" s="23">
        <v>34.458122253417969</v>
      </c>
      <c r="AX44" s="23">
        <v>28.546237945556641</v>
      </c>
      <c r="AY44" s="23">
        <v>28.959341049194336</v>
      </c>
      <c r="AZ44" s="23">
        <v>29.363624572753906</v>
      </c>
      <c r="BA44" s="23">
        <v>28.174070358276367</v>
      </c>
      <c r="BC44" s="22">
        <v>0.83333333333333304</v>
      </c>
      <c r="BD44" s="23">
        <f t="shared" si="48"/>
        <v>9.2741302490234396</v>
      </c>
      <c r="BE44" s="23">
        <f t="shared" si="10"/>
        <v>9.8182392120361506E-2</v>
      </c>
      <c r="BF44" s="23">
        <f t="shared" si="10"/>
        <v>-7.4581222534179688</v>
      </c>
      <c r="BG44" s="23">
        <f t="shared" si="10"/>
        <v>-2.4462379455566392</v>
      </c>
      <c r="BH44" s="23">
        <f t="shared" si="10"/>
        <v>-3.7593410491943366</v>
      </c>
      <c r="BI44" s="23">
        <f t="shared" si="10"/>
        <v>-12.263624572753905</v>
      </c>
      <c r="BJ44" s="23">
        <f t="shared" si="10"/>
        <v>-4.7740703582763651</v>
      </c>
      <c r="BL44" s="22">
        <v>0.83333333333333304</v>
      </c>
      <c r="BM44" s="26">
        <f t="shared" si="33"/>
        <v>0.49791662741210746</v>
      </c>
      <c r="BN44" s="26">
        <f t="shared" si="11"/>
        <v>3.7736077972189461E-2</v>
      </c>
      <c r="BO44" s="26">
        <f t="shared" si="12"/>
        <v>-0.21644018204381937</v>
      </c>
      <c r="BP44" s="26">
        <f t="shared" si="13"/>
        <v>-8.5693881982701253E-2</v>
      </c>
      <c r="BQ44" s="26">
        <f t="shared" si="14"/>
        <v>-0.12981445409300579</v>
      </c>
      <c r="BR44" s="26">
        <f t="shared" si="15"/>
        <v>-0.41764682498131206</v>
      </c>
      <c r="BS44" s="26">
        <f t="shared" si="16"/>
        <v>-0.1694490819951382</v>
      </c>
      <c r="BU44" s="22">
        <v>0.83333333333333304</v>
      </c>
      <c r="BV44" s="46">
        <f t="shared" si="34"/>
        <v>59.52000000000001</v>
      </c>
      <c r="BW44" s="46">
        <f t="shared" si="17"/>
        <v>5.76</v>
      </c>
      <c r="BX44" s="46">
        <f t="shared" si="18"/>
        <v>57.6</v>
      </c>
      <c r="BY44" s="46">
        <f t="shared" si="19"/>
        <v>55.68</v>
      </c>
      <c r="BZ44" s="46">
        <f t="shared" si="20"/>
        <v>53.76</v>
      </c>
      <c r="CA44" s="46">
        <f t="shared" si="21"/>
        <v>36.480000000000004</v>
      </c>
      <c r="CB44" s="46">
        <f t="shared" si="22"/>
        <v>49.920000000000009</v>
      </c>
    </row>
    <row r="45" spans="1:80" x14ac:dyDescent="0.25">
      <c r="A45" s="53" t="str">
        <f>IF('Overall Schedule'!B43=TIMEVALUE("0:00"),"",'Overall Schedule'!B43)</f>
        <v>Agent 41</v>
      </c>
      <c r="B45" s="53" t="str">
        <f>IF('Overall Schedule'!C43=TIMEVALUE("0:00"),"",'Overall Schedule'!C43)</f>
        <v>Y</v>
      </c>
      <c r="C45" s="53">
        <f>IF('Overall Schedule'!D43=TIMEVALUE("0:00"),"",'Overall Schedule'!D43)</f>
        <v>0.22916666666666666</v>
      </c>
      <c r="D45" s="53">
        <f>IF('Overall Schedule'!E43=TIMEVALUE("0:00"),"",'Overall Schedule'!E43)</f>
        <v>0.60416666666666663</v>
      </c>
      <c r="E45" s="56"/>
      <c r="F45" s="21">
        <f t="shared" si="43"/>
        <v>0.22916666666666666</v>
      </c>
      <c r="G45" s="21">
        <f t="shared" si="44"/>
        <v>0.60416666666666663</v>
      </c>
      <c r="H45" s="53" t="str">
        <f t="shared" si="45"/>
        <v>Y</v>
      </c>
      <c r="I45" s="21"/>
      <c r="K45" s="22">
        <v>0.85416666666666397</v>
      </c>
      <c r="L45" s="13">
        <f t="shared" si="0"/>
        <v>31</v>
      </c>
      <c r="M45" s="13">
        <f t="shared" si="1"/>
        <v>3</v>
      </c>
      <c r="N45" s="13">
        <f t="shared" si="1"/>
        <v>30</v>
      </c>
      <c r="O45" s="13">
        <f t="shared" si="1"/>
        <v>29</v>
      </c>
      <c r="P45" s="13">
        <f t="shared" si="1"/>
        <v>28</v>
      </c>
      <c r="Q45" s="13">
        <f t="shared" si="1"/>
        <v>19</v>
      </c>
      <c r="R45" s="13">
        <f t="shared" si="1"/>
        <v>26</v>
      </c>
      <c r="T45" s="13">
        <f t="shared" si="46"/>
        <v>0</v>
      </c>
      <c r="U45" s="13">
        <f t="shared" si="46"/>
        <v>0</v>
      </c>
      <c r="V45" s="13">
        <f t="shared" si="46"/>
        <v>0</v>
      </c>
      <c r="W45" s="13">
        <f t="shared" si="46"/>
        <v>0</v>
      </c>
      <c r="X45" s="13">
        <f t="shared" si="46"/>
        <v>0</v>
      </c>
      <c r="Y45" s="13">
        <f t="shared" si="46"/>
        <v>0</v>
      </c>
      <c r="Z45" s="13">
        <f t="shared" si="24"/>
        <v>0</v>
      </c>
      <c r="AB45" s="13">
        <f t="shared" si="47"/>
        <v>30</v>
      </c>
      <c r="AC45" s="13">
        <f t="shared" si="47"/>
        <v>2</v>
      </c>
      <c r="AD45" s="13">
        <f t="shared" si="47"/>
        <v>26</v>
      </c>
      <c r="AE45" s="13">
        <f t="shared" si="47"/>
        <v>25</v>
      </c>
      <c r="AF45" s="13">
        <f t="shared" si="47"/>
        <v>24</v>
      </c>
      <c r="AG45" s="13">
        <f t="shared" si="47"/>
        <v>19</v>
      </c>
      <c r="AH45" s="13">
        <f t="shared" si="47"/>
        <v>23</v>
      </c>
      <c r="AK45" s="22">
        <v>0.85416666666666696</v>
      </c>
      <c r="AL45" s="23">
        <f t="shared" si="25"/>
        <v>27.900000000000002</v>
      </c>
      <c r="AM45" s="23">
        <f t="shared" si="4"/>
        <v>2.7</v>
      </c>
      <c r="AN45" s="23">
        <f t="shared" si="5"/>
        <v>27</v>
      </c>
      <c r="AO45" s="23">
        <f t="shared" si="6"/>
        <v>26.1</v>
      </c>
      <c r="AP45" s="23">
        <f t="shared" si="7"/>
        <v>25.2</v>
      </c>
      <c r="AQ45" s="23">
        <f t="shared" si="8"/>
        <v>17.100000000000001</v>
      </c>
      <c r="AR45" s="23">
        <f t="shared" si="9"/>
        <v>23.400000000000002</v>
      </c>
      <c r="AT45" s="22">
        <v>0.85416666666666696</v>
      </c>
      <c r="AU45" s="23">
        <v>22.315719604492188</v>
      </c>
      <c r="AV45" s="23">
        <v>2.9897620677947998</v>
      </c>
      <c r="AW45" s="23">
        <v>39.125968933105469</v>
      </c>
      <c r="AX45" s="23">
        <v>32.729633331298828</v>
      </c>
      <c r="AY45" s="23">
        <v>29.742685317993164</v>
      </c>
      <c r="AZ45" s="23">
        <v>31.475133895874023</v>
      </c>
      <c r="BA45" s="23">
        <v>30.873298645019531</v>
      </c>
      <c r="BC45" s="22">
        <v>0.85416666666666696</v>
      </c>
      <c r="BD45" s="23">
        <f t="shared" si="48"/>
        <v>5.5842803955078146</v>
      </c>
      <c r="BE45" s="23">
        <f t="shared" si="10"/>
        <v>-0.28976206779479963</v>
      </c>
      <c r="BF45" s="23">
        <f t="shared" si="10"/>
        <v>-12.125968933105469</v>
      </c>
      <c r="BG45" s="23">
        <f t="shared" si="10"/>
        <v>-6.6296333312988267</v>
      </c>
      <c r="BH45" s="23">
        <f t="shared" si="10"/>
        <v>-4.5426853179931648</v>
      </c>
      <c r="BI45" s="23">
        <f t="shared" si="10"/>
        <v>-14.375133895874022</v>
      </c>
      <c r="BJ45" s="23">
        <f t="shared" si="10"/>
        <v>-7.4732986450195291</v>
      </c>
      <c r="BL45" s="22">
        <v>0.85416666666666696</v>
      </c>
      <c r="BM45" s="26">
        <f t="shared" si="33"/>
        <v>0.25023976347075499</v>
      </c>
      <c r="BN45" s="26">
        <f t="shared" si="11"/>
        <v>-9.691810292065263E-2</v>
      </c>
      <c r="BO45" s="26">
        <f t="shared" si="12"/>
        <v>-0.30992124319879477</v>
      </c>
      <c r="BP45" s="26">
        <f t="shared" si="13"/>
        <v>-0.20255751918121898</v>
      </c>
      <c r="BQ45" s="26">
        <f t="shared" si="14"/>
        <v>-0.15273285748832563</v>
      </c>
      <c r="BR45" s="26">
        <f t="shared" si="15"/>
        <v>-0.45671398709310695</v>
      </c>
      <c r="BS45" s="26">
        <f t="shared" si="16"/>
        <v>-0.24206349735891014</v>
      </c>
      <c r="BU45" s="22">
        <v>0.85416666666666696</v>
      </c>
      <c r="BV45" s="46">
        <f t="shared" si="34"/>
        <v>59.52000000000001</v>
      </c>
      <c r="BW45" s="46">
        <f t="shared" si="17"/>
        <v>5.76</v>
      </c>
      <c r="BX45" s="46">
        <f t="shared" si="18"/>
        <v>57.6</v>
      </c>
      <c r="BY45" s="46">
        <f t="shared" si="19"/>
        <v>55.68</v>
      </c>
      <c r="BZ45" s="46">
        <f t="shared" si="20"/>
        <v>53.76</v>
      </c>
      <c r="CA45" s="46">
        <f t="shared" si="21"/>
        <v>36.480000000000004</v>
      </c>
      <c r="CB45" s="46">
        <f t="shared" si="22"/>
        <v>49.920000000000009</v>
      </c>
    </row>
    <row r="46" spans="1:80" x14ac:dyDescent="0.25">
      <c r="A46" s="53" t="str">
        <f>IF('Overall Schedule'!B44=TIMEVALUE("0:00"),"",'Overall Schedule'!B44)</f>
        <v>Agent 42</v>
      </c>
      <c r="B46" s="53" t="str">
        <f>IF('Overall Schedule'!C44=TIMEVALUE("0:00"),"",'Overall Schedule'!C44)</f>
        <v>Y</v>
      </c>
      <c r="C46" s="53">
        <f>IF('Overall Schedule'!D44=TIMEVALUE("0:00"),"",'Overall Schedule'!D44)</f>
        <v>0.52083333333333337</v>
      </c>
      <c r="D46" s="53">
        <f>IF('Overall Schedule'!E44=TIMEVALUE("0:00"),"",'Overall Schedule'!E44)</f>
        <v>0.89583333333333337</v>
      </c>
      <c r="E46" s="56"/>
      <c r="F46" s="21">
        <f t="shared" si="43"/>
        <v>0.52083333333333337</v>
      </c>
      <c r="G46" s="21">
        <f t="shared" si="44"/>
        <v>0.89583333333333337</v>
      </c>
      <c r="H46" s="53" t="str">
        <f t="shared" si="45"/>
        <v>Y</v>
      </c>
      <c r="K46" s="22">
        <v>0.875</v>
      </c>
      <c r="L46" s="13">
        <f t="shared" si="0"/>
        <v>35</v>
      </c>
      <c r="M46" s="13">
        <f t="shared" si="1"/>
        <v>3</v>
      </c>
      <c r="N46" s="13">
        <f t="shared" si="1"/>
        <v>35</v>
      </c>
      <c r="O46" s="13">
        <f t="shared" si="1"/>
        <v>35</v>
      </c>
      <c r="P46" s="13">
        <f t="shared" ref="P46:R51" si="49">COUNTIFS($H$4:$H$1973,"*"&amp;P$2&amp;"*",$F$4:$F$1973,"&lt;="&amp;$K46,$G$4:$G$1973,"&gt;"&amp;$K46)+W46+AF46</f>
        <v>34</v>
      </c>
      <c r="Q46" s="13">
        <f t="shared" si="49"/>
        <v>24</v>
      </c>
      <c r="R46" s="13">
        <f t="shared" si="49"/>
        <v>30</v>
      </c>
      <c r="T46" s="13">
        <f t="shared" si="46"/>
        <v>0</v>
      </c>
      <c r="U46" s="13">
        <f t="shared" si="46"/>
        <v>0</v>
      </c>
      <c r="V46" s="13">
        <f t="shared" si="46"/>
        <v>0</v>
      </c>
      <c r="W46" s="13">
        <f t="shared" si="46"/>
        <v>0</v>
      </c>
      <c r="X46" s="13">
        <f t="shared" si="46"/>
        <v>0</v>
      </c>
      <c r="Y46" s="13">
        <f t="shared" si="46"/>
        <v>0</v>
      </c>
      <c r="Z46" s="13">
        <f t="shared" si="24"/>
        <v>0</v>
      </c>
      <c r="AB46" s="13">
        <f t="shared" si="47"/>
        <v>34</v>
      </c>
      <c r="AC46" s="13">
        <f t="shared" si="47"/>
        <v>2</v>
      </c>
      <c r="AD46" s="13">
        <f t="shared" si="47"/>
        <v>31</v>
      </c>
      <c r="AE46" s="13">
        <f t="shared" si="47"/>
        <v>31</v>
      </c>
      <c r="AF46" s="13">
        <f t="shared" si="47"/>
        <v>30</v>
      </c>
      <c r="AG46" s="13">
        <f t="shared" si="47"/>
        <v>24</v>
      </c>
      <c r="AH46" s="13">
        <f t="shared" si="47"/>
        <v>27</v>
      </c>
      <c r="AK46" s="22">
        <v>0.875</v>
      </c>
      <c r="AL46" s="23">
        <f t="shared" si="25"/>
        <v>31.5</v>
      </c>
      <c r="AM46" s="23">
        <f t="shared" si="4"/>
        <v>2.7</v>
      </c>
      <c r="AN46" s="23">
        <f t="shared" si="5"/>
        <v>31.5</v>
      </c>
      <c r="AO46" s="23">
        <f t="shared" si="6"/>
        <v>31.5</v>
      </c>
      <c r="AP46" s="23">
        <f t="shared" si="7"/>
        <v>30.6</v>
      </c>
      <c r="AQ46" s="23">
        <f t="shared" si="8"/>
        <v>21.6</v>
      </c>
      <c r="AR46" s="23">
        <f t="shared" si="9"/>
        <v>27</v>
      </c>
      <c r="AT46" s="22">
        <v>0.875</v>
      </c>
      <c r="AU46" s="23">
        <v>19.665304183959961</v>
      </c>
      <c r="AV46" s="23">
        <v>3.4718842506408691</v>
      </c>
      <c r="AW46" s="23">
        <v>39.057815551757813</v>
      </c>
      <c r="AX46" s="23">
        <v>32.676525115966797</v>
      </c>
      <c r="AY46" s="23">
        <v>30.667943954467773</v>
      </c>
      <c r="AZ46" s="23">
        <v>30.613245010375977</v>
      </c>
      <c r="BA46" s="23">
        <v>32.97613525390625</v>
      </c>
      <c r="BC46" s="22">
        <v>0.875</v>
      </c>
      <c r="BD46" s="23">
        <f t="shared" si="48"/>
        <v>11.834695816040039</v>
      </c>
      <c r="BE46" s="23">
        <f t="shared" si="10"/>
        <v>-0.77188425064086896</v>
      </c>
      <c r="BF46" s="23">
        <f t="shared" si="10"/>
        <v>-7.5578155517578125</v>
      </c>
      <c r="BG46" s="23">
        <f t="shared" si="10"/>
        <v>-1.1765251159667969</v>
      </c>
      <c r="BH46" s="23">
        <f t="shared" si="10"/>
        <v>-6.7943954467772016E-2</v>
      </c>
      <c r="BI46" s="23">
        <f t="shared" si="10"/>
        <v>-9.0132450103759751</v>
      </c>
      <c r="BJ46" s="23">
        <f t="shared" si="10"/>
        <v>-5.97613525390625</v>
      </c>
      <c r="BL46" s="22">
        <v>0.875</v>
      </c>
      <c r="BM46" s="26">
        <f t="shared" si="33"/>
        <v>0.60180588641456301</v>
      </c>
      <c r="BN46" s="26">
        <f t="shared" si="11"/>
        <v>-0.22232430430201933</v>
      </c>
      <c r="BO46" s="26">
        <f t="shared" si="12"/>
        <v>-0.19350328340156417</v>
      </c>
      <c r="BP46" s="26">
        <f t="shared" si="13"/>
        <v>-3.6005208993042805E-2</v>
      </c>
      <c r="BQ46" s="26">
        <f t="shared" si="14"/>
        <v>-2.215471456731738E-3</v>
      </c>
      <c r="BR46" s="26">
        <f t="shared" si="15"/>
        <v>-0.29442305143806374</v>
      </c>
      <c r="BS46" s="26">
        <f t="shared" si="16"/>
        <v>-0.18122606569544367</v>
      </c>
      <c r="BU46" s="22">
        <v>0.875</v>
      </c>
      <c r="BV46" s="46">
        <f t="shared" si="34"/>
        <v>67.2</v>
      </c>
      <c r="BW46" s="46">
        <f t="shared" si="17"/>
        <v>5.76</v>
      </c>
      <c r="BX46" s="46">
        <f t="shared" si="18"/>
        <v>67.2</v>
      </c>
      <c r="BY46" s="46">
        <f t="shared" si="19"/>
        <v>67.2</v>
      </c>
      <c r="BZ46" s="46">
        <f t="shared" si="20"/>
        <v>65.28</v>
      </c>
      <c r="CA46" s="46">
        <f t="shared" si="21"/>
        <v>46.08</v>
      </c>
      <c r="CB46" s="46">
        <f t="shared" si="22"/>
        <v>57.6</v>
      </c>
    </row>
    <row r="47" spans="1:80" x14ac:dyDescent="0.25">
      <c r="A47" s="53" t="str">
        <f>IF('Overall Schedule'!B45=TIMEVALUE("0:00"),"",'Overall Schedule'!B45)</f>
        <v>Agent 43</v>
      </c>
      <c r="B47" s="53" t="str">
        <f>IF('Overall Schedule'!C45=TIMEVALUE("0:00"),"",'Overall Schedule'!C45)</f>
        <v>Y</v>
      </c>
      <c r="C47" s="53">
        <f>IF('Overall Schedule'!D45=TIMEVALUE("0:00"),"",'Overall Schedule'!D45)</f>
        <v>0.6875</v>
      </c>
      <c r="D47" s="53">
        <f>IF('Overall Schedule'!E45=TIMEVALUE("0:00"),"",'Overall Schedule'!E45)</f>
        <v>1.0625</v>
      </c>
      <c r="E47" s="56"/>
      <c r="F47" s="21">
        <f t="shared" si="43"/>
        <v>0.6875</v>
      </c>
      <c r="G47" s="21">
        <f t="shared" si="44"/>
        <v>6.25E-2</v>
      </c>
      <c r="H47" s="53" t="str">
        <f t="shared" si="45"/>
        <v>Y</v>
      </c>
      <c r="K47" s="22">
        <v>0.89583333333333304</v>
      </c>
      <c r="L47" s="13">
        <f t="shared" si="0"/>
        <v>34</v>
      </c>
      <c r="M47" s="13">
        <f t="shared" ref="M47:O51" si="50">COUNTIFS($H$4:$H$1973,"*"&amp;M$2&amp;"*",$F$4:$F$1973,"&lt;="&amp;$K47,$G$4:$G$1973,"&gt;"&amp;$K47)+T47+AC47</f>
        <v>2</v>
      </c>
      <c r="N47" s="13">
        <f t="shared" si="50"/>
        <v>33</v>
      </c>
      <c r="O47" s="13">
        <f t="shared" si="50"/>
        <v>33</v>
      </c>
      <c r="P47" s="13">
        <f t="shared" si="49"/>
        <v>32</v>
      </c>
      <c r="Q47" s="13">
        <f t="shared" si="49"/>
        <v>24</v>
      </c>
      <c r="R47" s="13">
        <f t="shared" si="49"/>
        <v>29</v>
      </c>
      <c r="T47" s="13">
        <f t="shared" si="46"/>
        <v>0</v>
      </c>
      <c r="U47" s="13">
        <f t="shared" si="46"/>
        <v>0</v>
      </c>
      <c r="V47" s="13">
        <f t="shared" si="46"/>
        <v>0</v>
      </c>
      <c r="W47" s="13">
        <f t="shared" si="46"/>
        <v>0</v>
      </c>
      <c r="X47" s="13">
        <f t="shared" si="46"/>
        <v>0</v>
      </c>
      <c r="Y47" s="13">
        <f t="shared" si="46"/>
        <v>0</v>
      </c>
      <c r="Z47" s="13">
        <f t="shared" si="24"/>
        <v>0</v>
      </c>
      <c r="AB47" s="13">
        <f t="shared" si="47"/>
        <v>34</v>
      </c>
      <c r="AC47" s="13">
        <f t="shared" si="47"/>
        <v>2</v>
      </c>
      <c r="AD47" s="13">
        <f t="shared" si="47"/>
        <v>31</v>
      </c>
      <c r="AE47" s="13">
        <f t="shared" si="47"/>
        <v>31</v>
      </c>
      <c r="AF47" s="13">
        <f t="shared" si="47"/>
        <v>30</v>
      </c>
      <c r="AG47" s="13">
        <f t="shared" si="47"/>
        <v>24</v>
      </c>
      <c r="AH47" s="13">
        <f t="shared" si="47"/>
        <v>27</v>
      </c>
      <c r="AK47" s="22">
        <v>0.89583333333333304</v>
      </c>
      <c r="AL47" s="23">
        <f t="shared" si="25"/>
        <v>30.6</v>
      </c>
      <c r="AM47" s="23">
        <f t="shared" si="4"/>
        <v>1.8</v>
      </c>
      <c r="AN47" s="23">
        <f t="shared" si="5"/>
        <v>29.7</v>
      </c>
      <c r="AO47" s="23">
        <f t="shared" si="6"/>
        <v>29.7</v>
      </c>
      <c r="AP47" s="23">
        <f t="shared" si="7"/>
        <v>28.8</v>
      </c>
      <c r="AQ47" s="23">
        <f t="shared" si="8"/>
        <v>21.6</v>
      </c>
      <c r="AR47" s="23">
        <f t="shared" si="9"/>
        <v>26.1</v>
      </c>
      <c r="AT47" s="22">
        <v>0.89583333333333304</v>
      </c>
      <c r="AU47" s="23">
        <v>17.142511367797852</v>
      </c>
      <c r="AV47" s="23">
        <v>2.3195438385009766</v>
      </c>
      <c r="AW47" s="23">
        <v>39.825298309326172</v>
      </c>
      <c r="AX47" s="23">
        <v>33.908782958984375</v>
      </c>
      <c r="AY47" s="23">
        <v>31.949142456054688</v>
      </c>
      <c r="AZ47" s="23">
        <v>29.608200073242188</v>
      </c>
      <c r="BA47" s="23">
        <v>34.208583831787109</v>
      </c>
      <c r="BC47" s="22">
        <v>0.89583333333333304</v>
      </c>
      <c r="BD47" s="23">
        <f t="shared" si="48"/>
        <v>13.45748863220215</v>
      </c>
      <c r="BE47" s="23">
        <f t="shared" si="10"/>
        <v>-0.51954383850097652</v>
      </c>
      <c r="BF47" s="23">
        <f t="shared" si="10"/>
        <v>-10.125298309326173</v>
      </c>
      <c r="BG47" s="23">
        <f t="shared" si="10"/>
        <v>-4.2087829589843757</v>
      </c>
      <c r="BH47" s="23">
        <f t="shared" si="10"/>
        <v>-3.1491424560546868</v>
      </c>
      <c r="BI47" s="23">
        <f t="shared" si="10"/>
        <v>-8.0082000732421861</v>
      </c>
      <c r="BJ47" s="23">
        <f t="shared" si="10"/>
        <v>-8.108583831787108</v>
      </c>
      <c r="BL47" s="22">
        <v>0.89583333333333304</v>
      </c>
      <c r="BM47" s="26">
        <f t="shared" si="33"/>
        <v>0.78503600455426825</v>
      </c>
      <c r="BN47" s="26">
        <f t="shared" si="11"/>
        <v>-0.22398534999740977</v>
      </c>
      <c r="BO47" s="26">
        <f t="shared" si="12"/>
        <v>-0.25424287423240871</v>
      </c>
      <c r="BP47" s="26">
        <f t="shared" si="13"/>
        <v>-0.12412073190816861</v>
      </c>
      <c r="BQ47" s="26">
        <f t="shared" si="14"/>
        <v>-9.856735467583394E-2</v>
      </c>
      <c r="BR47" s="26">
        <f t="shared" si="15"/>
        <v>-0.2704723709456231</v>
      </c>
      <c r="BS47" s="26">
        <f t="shared" si="16"/>
        <v>-0.23703360161470627</v>
      </c>
      <c r="BU47" s="22">
        <v>0.89583333333333304</v>
      </c>
      <c r="BV47" s="46">
        <f t="shared" si="34"/>
        <v>65.28</v>
      </c>
      <c r="BW47" s="46">
        <f t="shared" si="17"/>
        <v>3.84</v>
      </c>
      <c r="BX47" s="46">
        <f t="shared" si="18"/>
        <v>63.36</v>
      </c>
      <c r="BY47" s="46">
        <f t="shared" si="19"/>
        <v>63.36</v>
      </c>
      <c r="BZ47" s="46">
        <f t="shared" si="20"/>
        <v>61.44</v>
      </c>
      <c r="CA47" s="46">
        <f t="shared" si="21"/>
        <v>46.08</v>
      </c>
      <c r="CB47" s="46">
        <f t="shared" si="22"/>
        <v>55.68</v>
      </c>
    </row>
    <row r="48" spans="1:80" x14ac:dyDescent="0.25">
      <c r="A48" s="53" t="str">
        <f>IF('Overall Schedule'!B46=TIMEVALUE("0:00"),"",'Overall Schedule'!B46)</f>
        <v>Agent 44</v>
      </c>
      <c r="B48" s="53" t="str">
        <f>IF('Overall Schedule'!C46=TIMEVALUE("0:00"),"",'Overall Schedule'!C46)</f>
        <v>Y</v>
      </c>
      <c r="C48" s="53">
        <f>IF('Overall Schedule'!D46=TIMEVALUE("0:00"),"",'Overall Schedule'!D46)</f>
        <v>0.77083333333333337</v>
      </c>
      <c r="D48" s="53">
        <f>IF('Overall Schedule'!E46=TIMEVALUE("0:00"),"",'Overall Schedule'!E46)</f>
        <v>1.1458333333333335</v>
      </c>
      <c r="E48" s="56"/>
      <c r="F48" s="21">
        <f t="shared" si="43"/>
        <v>0.77083333333333337</v>
      </c>
      <c r="G48" s="21">
        <f t="shared" si="44"/>
        <v>0.14583333333333348</v>
      </c>
      <c r="H48" s="53" t="str">
        <f t="shared" si="45"/>
        <v>Y</v>
      </c>
      <c r="K48" s="22">
        <v>0.91666666666666696</v>
      </c>
      <c r="L48" s="13">
        <f t="shared" si="0"/>
        <v>34</v>
      </c>
      <c r="M48" s="13">
        <f t="shared" si="50"/>
        <v>2</v>
      </c>
      <c r="N48" s="13">
        <f t="shared" si="50"/>
        <v>33</v>
      </c>
      <c r="O48" s="13">
        <f t="shared" si="50"/>
        <v>33</v>
      </c>
      <c r="P48" s="13">
        <f t="shared" si="49"/>
        <v>32</v>
      </c>
      <c r="Q48" s="13">
        <f t="shared" si="49"/>
        <v>24</v>
      </c>
      <c r="R48" s="13">
        <f t="shared" si="49"/>
        <v>29</v>
      </c>
      <c r="T48" s="13">
        <f t="shared" si="46"/>
        <v>0</v>
      </c>
      <c r="U48" s="13">
        <f t="shared" si="46"/>
        <v>0</v>
      </c>
      <c r="V48" s="13">
        <f t="shared" si="46"/>
        <v>0</v>
      </c>
      <c r="W48" s="13">
        <f t="shared" si="46"/>
        <v>0</v>
      </c>
      <c r="X48" s="13">
        <f t="shared" si="46"/>
        <v>0</v>
      </c>
      <c r="Y48" s="13">
        <f t="shared" si="46"/>
        <v>0</v>
      </c>
      <c r="Z48" s="13">
        <f t="shared" si="24"/>
        <v>0</v>
      </c>
      <c r="AB48" s="13">
        <f t="shared" si="47"/>
        <v>34</v>
      </c>
      <c r="AC48" s="13">
        <f t="shared" si="47"/>
        <v>2</v>
      </c>
      <c r="AD48" s="13">
        <f t="shared" si="47"/>
        <v>31</v>
      </c>
      <c r="AE48" s="13">
        <f t="shared" si="47"/>
        <v>31</v>
      </c>
      <c r="AF48" s="13">
        <f t="shared" si="47"/>
        <v>30</v>
      </c>
      <c r="AG48" s="13">
        <f t="shared" si="47"/>
        <v>24</v>
      </c>
      <c r="AH48" s="13">
        <f t="shared" si="47"/>
        <v>27</v>
      </c>
      <c r="AK48" s="22">
        <v>0.91666666666666696</v>
      </c>
      <c r="AL48" s="23">
        <f t="shared" si="25"/>
        <v>30.6</v>
      </c>
      <c r="AM48" s="23">
        <f t="shared" si="4"/>
        <v>1.8</v>
      </c>
      <c r="AN48" s="23">
        <f t="shared" si="5"/>
        <v>29.7</v>
      </c>
      <c r="AO48" s="23">
        <f t="shared" si="6"/>
        <v>29.7</v>
      </c>
      <c r="AP48" s="23">
        <f t="shared" si="7"/>
        <v>28.8</v>
      </c>
      <c r="AQ48" s="23">
        <f t="shared" si="8"/>
        <v>21.6</v>
      </c>
      <c r="AR48" s="23">
        <f t="shared" si="9"/>
        <v>26.1</v>
      </c>
      <c r="AT48" s="22">
        <v>0.91666666666666696</v>
      </c>
      <c r="AU48" s="23">
        <v>20.536760330200195</v>
      </c>
      <c r="AV48" s="23">
        <v>2.8183357715606689</v>
      </c>
      <c r="AW48" s="23">
        <v>37.770526885986328</v>
      </c>
      <c r="AX48" s="23">
        <v>32.97613525390625</v>
      </c>
      <c r="AY48" s="23">
        <v>31.291221618652344</v>
      </c>
      <c r="AZ48" s="23">
        <v>31.045860290527344</v>
      </c>
      <c r="BA48" s="23">
        <v>32.781421661376953</v>
      </c>
      <c r="BC48" s="22">
        <v>0.91666666666666696</v>
      </c>
      <c r="BD48" s="23">
        <f t="shared" si="48"/>
        <v>10.063239669799806</v>
      </c>
      <c r="BE48" s="23">
        <f t="shared" si="10"/>
        <v>-1.0183357715606689</v>
      </c>
      <c r="BF48" s="23">
        <f t="shared" si="10"/>
        <v>-8.0705268859863288</v>
      </c>
      <c r="BG48" s="23">
        <f t="shared" si="10"/>
        <v>-3.2761352539062507</v>
      </c>
      <c r="BH48" s="23">
        <f t="shared" si="10"/>
        <v>-2.491221618652343</v>
      </c>
      <c r="BI48" s="23">
        <f t="shared" si="10"/>
        <v>-9.4458602905273423</v>
      </c>
      <c r="BJ48" s="23">
        <f t="shared" si="10"/>
        <v>-6.6814216613769517</v>
      </c>
      <c r="BL48" s="22">
        <v>0.91666666666666696</v>
      </c>
      <c r="BM48" s="26">
        <f t="shared" si="33"/>
        <v>0.49001105860895577</v>
      </c>
      <c r="BN48" s="26">
        <f t="shared" si="11"/>
        <v>-0.36132521250183042</v>
      </c>
      <c r="BO48" s="26">
        <f t="shared" si="12"/>
        <v>-0.21367260537158847</v>
      </c>
      <c r="BP48" s="26">
        <f t="shared" si="13"/>
        <v>-9.9348672264988058E-2</v>
      </c>
      <c r="BQ48" s="26">
        <f t="shared" si="14"/>
        <v>-7.9614073525571594E-2</v>
      </c>
      <c r="BR48" s="26">
        <f t="shared" si="15"/>
        <v>-0.30425506660575441</v>
      </c>
      <c r="BS48" s="26">
        <f t="shared" si="16"/>
        <v>-0.20381732465401273</v>
      </c>
      <c r="BU48" s="22">
        <v>0.91666666666666696</v>
      </c>
      <c r="BV48" s="46">
        <f t="shared" si="34"/>
        <v>65.28</v>
      </c>
      <c r="BW48" s="46">
        <f t="shared" si="17"/>
        <v>3.84</v>
      </c>
      <c r="BX48" s="46">
        <f t="shared" si="18"/>
        <v>63.36</v>
      </c>
      <c r="BY48" s="46">
        <f t="shared" si="19"/>
        <v>63.36</v>
      </c>
      <c r="BZ48" s="46">
        <f t="shared" si="20"/>
        <v>61.44</v>
      </c>
      <c r="CA48" s="46">
        <f t="shared" si="21"/>
        <v>46.08</v>
      </c>
      <c r="CB48" s="46">
        <f t="shared" si="22"/>
        <v>55.68</v>
      </c>
    </row>
    <row r="49" spans="1:80" x14ac:dyDescent="0.25">
      <c r="A49" s="53" t="str">
        <f>IF('Overall Schedule'!B47=TIMEVALUE("0:00"),"",'Overall Schedule'!B47)</f>
        <v>Agent 45</v>
      </c>
      <c r="B49" s="53" t="str">
        <f>IF('Overall Schedule'!C47=TIMEVALUE("0:00"),"",'Overall Schedule'!C47)</f>
        <v>=</v>
      </c>
      <c r="C49" s="53" t="str">
        <f>IF('Overall Schedule'!D47=TIMEVALUE("0:00"),"",'Overall Schedule'!D47)</f>
        <v/>
      </c>
      <c r="D49" s="53" t="str">
        <f>IF('Overall Schedule'!E47=TIMEVALUE("0:00"),"",'Overall Schedule'!E47)</f>
        <v/>
      </c>
      <c r="E49" s="56"/>
      <c r="F49" s="21" t="str">
        <f t="shared" si="43"/>
        <v/>
      </c>
      <c r="G49" s="21" t="str">
        <f t="shared" si="44"/>
        <v/>
      </c>
      <c r="H49" s="53" t="str">
        <f t="shared" si="45"/>
        <v>=</v>
      </c>
      <c r="K49" s="22">
        <v>0.9375</v>
      </c>
      <c r="L49" s="13">
        <f t="shared" si="0"/>
        <v>34</v>
      </c>
      <c r="M49" s="13">
        <f t="shared" si="50"/>
        <v>2</v>
      </c>
      <c r="N49" s="13">
        <f t="shared" si="50"/>
        <v>41</v>
      </c>
      <c r="O49" s="13">
        <f t="shared" si="50"/>
        <v>43</v>
      </c>
      <c r="P49" s="13">
        <f t="shared" si="49"/>
        <v>42</v>
      </c>
      <c r="Q49" s="13">
        <f t="shared" si="49"/>
        <v>33</v>
      </c>
      <c r="R49" s="13">
        <f t="shared" si="49"/>
        <v>37</v>
      </c>
      <c r="T49" s="13">
        <f t="shared" si="46"/>
        <v>0</v>
      </c>
      <c r="U49" s="13">
        <f t="shared" si="46"/>
        <v>0</v>
      </c>
      <c r="V49" s="13">
        <f t="shared" si="46"/>
        <v>0</v>
      </c>
      <c r="W49" s="13">
        <f t="shared" si="46"/>
        <v>0</v>
      </c>
      <c r="X49" s="13">
        <f t="shared" si="46"/>
        <v>0</v>
      </c>
      <c r="Y49" s="13">
        <f t="shared" si="46"/>
        <v>0</v>
      </c>
      <c r="Z49" s="13">
        <f t="shared" si="24"/>
        <v>0</v>
      </c>
      <c r="AB49" s="13">
        <f t="shared" si="47"/>
        <v>34</v>
      </c>
      <c r="AC49" s="13">
        <f t="shared" si="47"/>
        <v>2</v>
      </c>
      <c r="AD49" s="13">
        <f t="shared" si="47"/>
        <v>39</v>
      </c>
      <c r="AE49" s="13">
        <f t="shared" si="47"/>
        <v>41</v>
      </c>
      <c r="AF49" s="13">
        <f t="shared" si="47"/>
        <v>40</v>
      </c>
      <c r="AG49" s="13">
        <f t="shared" si="47"/>
        <v>33</v>
      </c>
      <c r="AH49" s="13">
        <f t="shared" si="47"/>
        <v>35</v>
      </c>
      <c r="AK49" s="22">
        <v>0.9375</v>
      </c>
      <c r="AL49" s="23">
        <f t="shared" si="25"/>
        <v>30.6</v>
      </c>
      <c r="AM49" s="23">
        <f t="shared" si="4"/>
        <v>1.8</v>
      </c>
      <c r="AN49" s="23">
        <f t="shared" si="5"/>
        <v>36.9</v>
      </c>
      <c r="AO49" s="23">
        <f t="shared" si="6"/>
        <v>38.700000000000003</v>
      </c>
      <c r="AP49" s="23">
        <f t="shared" si="7"/>
        <v>37.800000000000004</v>
      </c>
      <c r="AQ49" s="23">
        <f t="shared" si="8"/>
        <v>29.7</v>
      </c>
      <c r="AR49" s="23">
        <f t="shared" si="9"/>
        <v>33.300000000000004</v>
      </c>
      <c r="AT49" s="22">
        <v>0.9375</v>
      </c>
      <c r="AU49" s="23">
        <v>19.718696594238281</v>
      </c>
      <c r="AV49" s="23">
        <v>2.9897620677947998</v>
      </c>
      <c r="AW49" s="23">
        <v>36.893146514892578</v>
      </c>
      <c r="AX49" s="23">
        <v>35.816459655761719</v>
      </c>
      <c r="AY49" s="23">
        <v>34.336536407470703</v>
      </c>
      <c r="AZ49" s="23">
        <v>31.917594909667969</v>
      </c>
      <c r="BA49" s="23">
        <v>30.317399978637695</v>
      </c>
      <c r="BC49" s="22">
        <v>0.9375</v>
      </c>
      <c r="BD49" s="23">
        <f t="shared" si="48"/>
        <v>10.88130340576172</v>
      </c>
      <c r="BE49" s="23">
        <f t="shared" si="10"/>
        <v>-1.1897620677947998</v>
      </c>
      <c r="BF49" s="23">
        <f t="shared" si="10"/>
        <v>6.8534851074204539E-3</v>
      </c>
      <c r="BG49" s="23">
        <f t="shared" si="10"/>
        <v>2.8835403442382841</v>
      </c>
      <c r="BH49" s="23">
        <f t="shared" si="10"/>
        <v>3.4634635925293011</v>
      </c>
      <c r="BI49" s="23">
        <f t="shared" si="10"/>
        <v>-2.2175949096679695</v>
      </c>
      <c r="BJ49" s="23">
        <f t="shared" si="10"/>
        <v>2.982600021362309</v>
      </c>
      <c r="BL49" s="22">
        <v>0.9375</v>
      </c>
      <c r="BM49" s="26">
        <f t="shared" si="33"/>
        <v>0.55182670689000768</v>
      </c>
      <c r="BN49" s="26">
        <f t="shared" si="11"/>
        <v>-0.39794540194710176</v>
      </c>
      <c r="BO49" s="26">
        <f t="shared" si="12"/>
        <v>1.8576580624951364E-4</v>
      </c>
      <c r="BP49" s="26">
        <f t="shared" si="13"/>
        <v>8.0508804386377003E-2</v>
      </c>
      <c r="BQ49" s="26">
        <f t="shared" si="14"/>
        <v>0.10086817002823106</v>
      </c>
      <c r="BR49" s="26">
        <f t="shared" si="15"/>
        <v>-6.9478759785758515E-2</v>
      </c>
      <c r="BS49" s="26">
        <f t="shared" si="16"/>
        <v>9.8379149381672387E-2</v>
      </c>
      <c r="BU49" s="22">
        <v>0.9375</v>
      </c>
      <c r="BV49" s="46">
        <f t="shared" si="34"/>
        <v>65.28</v>
      </c>
      <c r="BW49" s="46">
        <f t="shared" si="17"/>
        <v>3.84</v>
      </c>
      <c r="BX49" s="46">
        <f t="shared" si="18"/>
        <v>78.72</v>
      </c>
      <c r="BY49" s="46">
        <f t="shared" si="19"/>
        <v>82.56</v>
      </c>
      <c r="BZ49" s="46">
        <f t="shared" si="20"/>
        <v>80.640000000000015</v>
      </c>
      <c r="CA49" s="46">
        <f t="shared" si="21"/>
        <v>63.36</v>
      </c>
      <c r="CB49" s="46">
        <f t="shared" si="22"/>
        <v>71.040000000000006</v>
      </c>
    </row>
    <row r="50" spans="1:80" x14ac:dyDescent="0.25">
      <c r="A50" s="53" t="str">
        <f>IF('Overall Schedule'!B48=TIMEVALUE("0:00"),"",'Overall Schedule'!B48)</f>
        <v>Agent 46</v>
      </c>
      <c r="B50" s="53" t="str">
        <f>IF('Overall Schedule'!C48=TIMEVALUE("0:00"),"",'Overall Schedule'!C48)</f>
        <v>Y</v>
      </c>
      <c r="C50" s="53">
        <f>IF('Overall Schedule'!D48=TIMEVALUE("0:00"),"",'Overall Schedule'!D48)</f>
        <v>0.77083333333333337</v>
      </c>
      <c r="D50" s="53">
        <f>IF('Overall Schedule'!E48=TIMEVALUE("0:00"),"",'Overall Schedule'!E48)</f>
        <v>1.1458333333333335</v>
      </c>
      <c r="E50" s="56"/>
      <c r="F50" s="21">
        <f t="shared" si="43"/>
        <v>0.77083333333333337</v>
      </c>
      <c r="G50" s="21">
        <f t="shared" si="44"/>
        <v>0.14583333333333348</v>
      </c>
      <c r="H50" s="53" t="str">
        <f t="shared" si="45"/>
        <v>Y</v>
      </c>
      <c r="K50" s="22">
        <v>0.95833333333333304</v>
      </c>
      <c r="L50" s="13">
        <f t="shared" si="0"/>
        <v>34</v>
      </c>
      <c r="M50" s="13">
        <f t="shared" si="50"/>
        <v>2</v>
      </c>
      <c r="N50" s="13">
        <f t="shared" si="50"/>
        <v>41</v>
      </c>
      <c r="O50" s="13">
        <f t="shared" si="50"/>
        <v>43</v>
      </c>
      <c r="P50" s="13">
        <f t="shared" si="49"/>
        <v>42</v>
      </c>
      <c r="Q50" s="13">
        <f t="shared" si="49"/>
        <v>33</v>
      </c>
      <c r="R50" s="13">
        <f t="shared" si="49"/>
        <v>37</v>
      </c>
      <c r="T50" s="13">
        <f t="shared" si="46"/>
        <v>0</v>
      </c>
      <c r="U50" s="13">
        <f t="shared" si="46"/>
        <v>0</v>
      </c>
      <c r="V50" s="13">
        <f t="shared" si="46"/>
        <v>0</v>
      </c>
      <c r="W50" s="13">
        <f t="shared" si="46"/>
        <v>0</v>
      </c>
      <c r="X50" s="13">
        <f t="shared" si="46"/>
        <v>0</v>
      </c>
      <c r="Y50" s="13">
        <f t="shared" si="46"/>
        <v>0</v>
      </c>
      <c r="Z50" s="13">
        <f t="shared" si="24"/>
        <v>0</v>
      </c>
      <c r="AB50" s="13">
        <f t="shared" si="47"/>
        <v>34</v>
      </c>
      <c r="AC50" s="13">
        <f t="shared" si="47"/>
        <v>2</v>
      </c>
      <c r="AD50" s="13">
        <f t="shared" si="47"/>
        <v>39</v>
      </c>
      <c r="AE50" s="13">
        <f t="shared" si="47"/>
        <v>41</v>
      </c>
      <c r="AF50" s="13">
        <f t="shared" si="47"/>
        <v>40</v>
      </c>
      <c r="AG50" s="13">
        <f t="shared" si="47"/>
        <v>33</v>
      </c>
      <c r="AH50" s="13">
        <f t="shared" si="47"/>
        <v>35</v>
      </c>
      <c r="AK50" s="22">
        <v>0.95833333333333304</v>
      </c>
      <c r="AL50" s="23">
        <f t="shared" si="25"/>
        <v>30.6</v>
      </c>
      <c r="AM50" s="23">
        <f t="shared" si="4"/>
        <v>1.8</v>
      </c>
      <c r="AN50" s="23">
        <f t="shared" si="5"/>
        <v>36.9</v>
      </c>
      <c r="AO50" s="23">
        <f t="shared" si="6"/>
        <v>38.700000000000003</v>
      </c>
      <c r="AP50" s="23">
        <f t="shared" si="7"/>
        <v>37.800000000000004</v>
      </c>
      <c r="AQ50" s="23">
        <f t="shared" si="8"/>
        <v>29.7</v>
      </c>
      <c r="AR50" s="23">
        <f t="shared" si="9"/>
        <v>33.300000000000004</v>
      </c>
      <c r="AT50" s="22">
        <v>0.95833333333333304</v>
      </c>
      <c r="AU50" s="23">
        <v>18.194950103759766</v>
      </c>
      <c r="AV50" s="23">
        <v>3.7115621566772461</v>
      </c>
      <c r="AW50" s="23">
        <v>38.848438262939453</v>
      </c>
      <c r="AX50" s="23">
        <v>33.236801147460938</v>
      </c>
      <c r="AY50" s="23">
        <v>34.736568450927734</v>
      </c>
      <c r="AZ50" s="23">
        <v>30.264209747314453</v>
      </c>
      <c r="BA50" s="23">
        <v>29.794099807739258</v>
      </c>
      <c r="BC50" s="22">
        <v>0.95833333333333304</v>
      </c>
      <c r="BD50" s="23">
        <f t="shared" si="48"/>
        <v>12.405049896240236</v>
      </c>
      <c r="BE50" s="23">
        <f t="shared" si="10"/>
        <v>-1.911562156677246</v>
      </c>
      <c r="BF50" s="23">
        <f t="shared" si="10"/>
        <v>-1.9484382629394545</v>
      </c>
      <c r="BG50" s="23">
        <f t="shared" si="10"/>
        <v>5.4631988525390653</v>
      </c>
      <c r="BH50" s="23">
        <f t="shared" si="10"/>
        <v>3.0634315490722699</v>
      </c>
      <c r="BI50" s="23">
        <f t="shared" si="10"/>
        <v>-0.56420974731445384</v>
      </c>
      <c r="BJ50" s="23">
        <f t="shared" si="10"/>
        <v>3.5059001922607465</v>
      </c>
      <c r="BL50" s="22">
        <v>0.95833333333333304</v>
      </c>
      <c r="BM50" s="26">
        <f t="shared" si="33"/>
        <v>0.68178532095434996</v>
      </c>
      <c r="BN50" s="26">
        <f t="shared" si="11"/>
        <v>-0.51502900287908981</v>
      </c>
      <c r="BO50" s="26">
        <f t="shared" si="12"/>
        <v>-5.0154867224050582E-2</v>
      </c>
      <c r="BP50" s="26">
        <f t="shared" si="13"/>
        <v>0.16437198117534293</v>
      </c>
      <c r="BQ50" s="26">
        <f t="shared" si="14"/>
        <v>8.8190390867191507E-2</v>
      </c>
      <c r="BR50" s="26">
        <f t="shared" si="15"/>
        <v>-1.8642804554462881E-2</v>
      </c>
      <c r="BS50" s="26">
        <f t="shared" si="16"/>
        <v>0.11767095548730291</v>
      </c>
      <c r="BU50" s="22">
        <v>0.95833333333333304</v>
      </c>
      <c r="BV50" s="46">
        <f t="shared" si="34"/>
        <v>65.28</v>
      </c>
      <c r="BW50" s="46">
        <f t="shared" si="17"/>
        <v>3.84</v>
      </c>
      <c r="BX50" s="46">
        <f t="shared" si="18"/>
        <v>78.72</v>
      </c>
      <c r="BY50" s="46">
        <f t="shared" si="19"/>
        <v>82.56</v>
      </c>
      <c r="BZ50" s="46">
        <f t="shared" si="20"/>
        <v>80.640000000000015</v>
      </c>
      <c r="CA50" s="46">
        <f t="shared" si="21"/>
        <v>63.36</v>
      </c>
      <c r="CB50" s="46">
        <f t="shared" si="22"/>
        <v>71.040000000000006</v>
      </c>
    </row>
    <row r="51" spans="1:80" x14ac:dyDescent="0.25">
      <c r="A51" s="53" t="str">
        <f>IF('Overall Schedule'!B49=TIMEVALUE("0:00"),"",'Overall Schedule'!B49)</f>
        <v>Agent 47</v>
      </c>
      <c r="B51" s="53" t="str">
        <f>IF('Overall Schedule'!C49=TIMEVALUE("0:00"),"",'Overall Schedule'!C49)</f>
        <v>=</v>
      </c>
      <c r="C51" s="53" t="str">
        <f>IF('Overall Schedule'!D49=TIMEVALUE("0:00"),"",'Overall Schedule'!D49)</f>
        <v/>
      </c>
      <c r="D51" s="53" t="str">
        <f>IF('Overall Schedule'!E49=TIMEVALUE("0:00"),"",'Overall Schedule'!E49)</f>
        <v/>
      </c>
      <c r="E51" s="56"/>
      <c r="F51" s="21" t="str">
        <f t="shared" si="43"/>
        <v/>
      </c>
      <c r="G51" s="21" t="str">
        <f t="shared" si="44"/>
        <v/>
      </c>
      <c r="H51" s="53" t="str">
        <f t="shared" si="45"/>
        <v>=</v>
      </c>
      <c r="K51" s="22">
        <v>0.97916666666666696</v>
      </c>
      <c r="L51" s="13">
        <f t="shared" si="0"/>
        <v>35</v>
      </c>
      <c r="M51" s="13">
        <f t="shared" si="50"/>
        <v>3</v>
      </c>
      <c r="N51" s="13">
        <f t="shared" si="50"/>
        <v>41</v>
      </c>
      <c r="O51" s="13">
        <f t="shared" si="50"/>
        <v>43</v>
      </c>
      <c r="P51" s="13">
        <f t="shared" si="49"/>
        <v>41</v>
      </c>
      <c r="Q51" s="13">
        <f t="shared" si="49"/>
        <v>33</v>
      </c>
      <c r="R51" s="13">
        <f t="shared" si="49"/>
        <v>37</v>
      </c>
      <c r="T51" s="13">
        <f t="shared" si="46"/>
        <v>0</v>
      </c>
      <c r="U51" s="13">
        <f t="shared" si="46"/>
        <v>0</v>
      </c>
      <c r="V51" s="13">
        <f t="shared" si="46"/>
        <v>0</v>
      </c>
      <c r="W51" s="13">
        <f t="shared" si="46"/>
        <v>0</v>
      </c>
      <c r="X51" s="13">
        <f t="shared" si="46"/>
        <v>0</v>
      </c>
      <c r="Y51" s="13">
        <f t="shared" si="46"/>
        <v>0</v>
      </c>
      <c r="Z51" s="13">
        <f t="shared" si="24"/>
        <v>0</v>
      </c>
      <c r="AB51" s="13">
        <f t="shared" si="47"/>
        <v>35</v>
      </c>
      <c r="AC51" s="13">
        <f t="shared" si="47"/>
        <v>3</v>
      </c>
      <c r="AD51" s="13">
        <f t="shared" si="47"/>
        <v>41</v>
      </c>
      <c r="AE51" s="13">
        <f t="shared" si="47"/>
        <v>43</v>
      </c>
      <c r="AF51" s="13">
        <f t="shared" si="47"/>
        <v>41</v>
      </c>
      <c r="AG51" s="13">
        <f t="shared" si="47"/>
        <v>33</v>
      </c>
      <c r="AH51" s="13">
        <f t="shared" si="47"/>
        <v>37</v>
      </c>
      <c r="AK51" s="22">
        <v>0.97916666666666696</v>
      </c>
      <c r="AL51" s="23">
        <f t="shared" si="25"/>
        <v>31.5</v>
      </c>
      <c r="AM51" s="23">
        <f t="shared" si="4"/>
        <v>2.7</v>
      </c>
      <c r="AN51" s="23">
        <f t="shared" si="5"/>
        <v>36.9</v>
      </c>
      <c r="AO51" s="23">
        <f t="shared" si="6"/>
        <v>38.700000000000003</v>
      </c>
      <c r="AP51" s="23">
        <f t="shared" si="7"/>
        <v>36.9</v>
      </c>
      <c r="AQ51" s="23">
        <f t="shared" si="8"/>
        <v>29.7</v>
      </c>
      <c r="AR51" s="23">
        <f t="shared" si="9"/>
        <v>33.300000000000004</v>
      </c>
      <c r="AT51" s="22">
        <v>0.97916666666666696</v>
      </c>
      <c r="AU51" s="23">
        <v>16.226921081542969</v>
      </c>
      <c r="AV51" s="23">
        <v>3.1675505638122559</v>
      </c>
      <c r="AW51" s="23">
        <v>36.216297149658203</v>
      </c>
      <c r="AX51" s="23">
        <v>31.852912902832031</v>
      </c>
      <c r="AY51" s="23">
        <v>30.667943954467773</v>
      </c>
      <c r="AZ51" s="23">
        <v>27.938592910766602</v>
      </c>
      <c r="BA51" s="23">
        <v>28.8143310546875</v>
      </c>
      <c r="BC51" s="22">
        <v>0.97916666666666696</v>
      </c>
      <c r="BD51" s="23">
        <f t="shared" si="48"/>
        <v>15.273078918457031</v>
      </c>
      <c r="BE51" s="23">
        <f t="shared" si="10"/>
        <v>-0.46755056381225568</v>
      </c>
      <c r="BF51" s="23">
        <f t="shared" si="10"/>
        <v>0.68370285034179545</v>
      </c>
      <c r="BG51" s="23">
        <f t="shared" si="10"/>
        <v>6.8470870971679716</v>
      </c>
      <c r="BH51" s="23">
        <f t="shared" si="10"/>
        <v>6.2320560455322251</v>
      </c>
      <c r="BI51" s="23">
        <f t="shared" si="10"/>
        <v>1.7614070892333977</v>
      </c>
      <c r="BJ51" s="23">
        <f t="shared" si="10"/>
        <v>4.4856689453125043</v>
      </c>
      <c r="BL51" s="22">
        <v>0.97916666666666696</v>
      </c>
      <c r="BM51" s="26">
        <f t="shared" si="33"/>
        <v>0.94121853688122825</v>
      </c>
      <c r="BN51" s="26">
        <f t="shared" si="11"/>
        <v>-0.14760634578459342</v>
      </c>
      <c r="BO51" s="26">
        <f t="shared" si="12"/>
        <v>1.8878320097620693E-2</v>
      </c>
      <c r="BP51" s="26">
        <f t="shared" si="13"/>
        <v>0.21495952718846004</v>
      </c>
      <c r="BQ51" s="26">
        <f t="shared" si="14"/>
        <v>0.20321075500805869</v>
      </c>
      <c r="BR51" s="26">
        <f t="shared" si="15"/>
        <v>6.3045662136929248E-2</v>
      </c>
      <c r="BS51" s="26">
        <f t="shared" si="16"/>
        <v>0.15567492914546693</v>
      </c>
      <c r="BU51" s="22">
        <v>0.97916666666666696</v>
      </c>
      <c r="BV51" s="46">
        <f t="shared" si="34"/>
        <v>67.2</v>
      </c>
      <c r="BW51" s="46">
        <f t="shared" si="17"/>
        <v>5.76</v>
      </c>
      <c r="BX51" s="46">
        <f t="shared" si="18"/>
        <v>78.72</v>
      </c>
      <c r="BY51" s="46">
        <f t="shared" si="19"/>
        <v>82.56</v>
      </c>
      <c r="BZ51" s="46">
        <f t="shared" si="20"/>
        <v>78.72</v>
      </c>
      <c r="CA51" s="46">
        <f t="shared" si="21"/>
        <v>63.36</v>
      </c>
      <c r="CB51" s="46">
        <f t="shared" si="22"/>
        <v>71.040000000000006</v>
      </c>
    </row>
    <row r="52" spans="1:80" x14ac:dyDescent="0.25">
      <c r="A52" s="53" t="str">
        <f>IF('Overall Schedule'!B50=TIMEVALUE("0:00"),"",'Overall Schedule'!B50)</f>
        <v>Agent 48</v>
      </c>
      <c r="B52" s="53" t="str">
        <f>IF('Overall Schedule'!C50=TIMEVALUE("0:00"),"",'Overall Schedule'!C50)</f>
        <v>=</v>
      </c>
      <c r="C52" s="53" t="str">
        <f>IF('Overall Schedule'!D50=TIMEVALUE("0:00"),"",'Overall Schedule'!D50)</f>
        <v/>
      </c>
      <c r="D52" s="53" t="str">
        <f>IF('Overall Schedule'!E50=TIMEVALUE("0:00"),"",'Overall Schedule'!E50)</f>
        <v/>
      </c>
      <c r="E52" s="56"/>
      <c r="F52" s="21" t="str">
        <f t="shared" si="43"/>
        <v/>
      </c>
      <c r="G52" s="21" t="str">
        <f t="shared" si="44"/>
        <v/>
      </c>
      <c r="H52" s="53" t="str">
        <f t="shared" si="45"/>
        <v>=</v>
      </c>
      <c r="BJ52" s="25">
        <f>SUM(BD4:BJ51)/40</f>
        <v>7.1468755823373842</v>
      </c>
    </row>
    <row r="53" spans="1:80" x14ac:dyDescent="0.25">
      <c r="A53" s="53" t="str">
        <f>IF('Overall Schedule'!B51=TIMEVALUE("0:00"),"",'Overall Schedule'!B51)</f>
        <v>Agent 49</v>
      </c>
      <c r="B53" s="53" t="str">
        <f>IF('Overall Schedule'!C51=TIMEVALUE("0:00"),"",'Overall Schedule'!C51)</f>
        <v>Y</v>
      </c>
      <c r="C53" s="53">
        <f>IF('Overall Schedule'!D51=TIMEVALUE("0:00"),"",'Overall Schedule'!D51)</f>
        <v>0.97916666666666663</v>
      </c>
      <c r="D53" s="53">
        <f>IF('Overall Schedule'!E51=TIMEVALUE("0:00"),"",'Overall Schedule'!E51)</f>
        <v>1.3541666666666665</v>
      </c>
      <c r="E53" s="56"/>
      <c r="F53" s="21">
        <f t="shared" si="43"/>
        <v>0.97916666666666663</v>
      </c>
      <c r="G53" s="21">
        <f t="shared" si="44"/>
        <v>0.35416666666666652</v>
      </c>
      <c r="H53" s="53" t="str">
        <f t="shared" si="45"/>
        <v>Y</v>
      </c>
    </row>
    <row r="54" spans="1:80" x14ac:dyDescent="0.25">
      <c r="A54" s="53" t="str">
        <f>IF('Overall Schedule'!B52=TIMEVALUE("0:00"),"",'Overall Schedule'!B52)</f>
        <v>Agent 50</v>
      </c>
      <c r="B54" s="53" t="str">
        <f>IF('Overall Schedule'!C52=TIMEVALUE("0:00"),"",'Overall Schedule'!C52)</f>
        <v>=</v>
      </c>
      <c r="C54" s="53" t="str">
        <f>IF('Overall Schedule'!D52=TIMEVALUE("0:00"),"",'Overall Schedule'!D52)</f>
        <v/>
      </c>
      <c r="D54" s="53" t="str">
        <f>IF('Overall Schedule'!E52=TIMEVALUE("0:00"),"",'Overall Schedule'!E52)</f>
        <v/>
      </c>
      <c r="E54" s="56"/>
      <c r="F54" s="21" t="str">
        <f t="shared" si="43"/>
        <v/>
      </c>
      <c r="G54" s="21" t="str">
        <f t="shared" si="44"/>
        <v/>
      </c>
      <c r="H54" s="53" t="str">
        <f>TEXT(B54,"0")</f>
        <v>=</v>
      </c>
    </row>
    <row r="55" spans="1:80" x14ac:dyDescent="0.25">
      <c r="A55" s="53" t="str">
        <f>IF('Overall Schedule'!B53=TIMEVALUE("0:00"),"",'Overall Schedule'!B53)</f>
        <v>Agent 51</v>
      </c>
      <c r="B55" s="53" t="str">
        <f>IF('Overall Schedule'!C53=TIMEVALUE("0:00"),"",'Overall Schedule'!C53)</f>
        <v>=</v>
      </c>
      <c r="C55" s="53" t="str">
        <f>IF('Overall Schedule'!D53=TIMEVALUE("0:00"),"",'Overall Schedule'!D53)</f>
        <v/>
      </c>
      <c r="D55" s="53" t="str">
        <f>IF('Overall Schedule'!E53=TIMEVALUE("0:00"),"",'Overall Schedule'!E53)</f>
        <v/>
      </c>
      <c r="E55" s="56"/>
      <c r="F55" s="21" t="str">
        <f t="shared" ref="F55:F64" si="51">IFERROR(MOD(C55,1),"")</f>
        <v/>
      </c>
      <c r="G55" s="21" t="str">
        <f t="shared" ref="G55:G64" si="52">IFERROR(MOD(D55,1),"")</f>
        <v/>
      </c>
      <c r="H55" s="53" t="str">
        <f t="shared" ref="H55:H64" si="53">TEXT(B55,"0")</f>
        <v>=</v>
      </c>
    </row>
    <row r="56" spans="1:80" x14ac:dyDescent="0.25">
      <c r="A56" s="53" t="str">
        <f>IF('Overall Schedule'!B54=TIMEVALUE("0:00"),"",'Overall Schedule'!B54)</f>
        <v>Agent 52</v>
      </c>
      <c r="B56" s="53" t="str">
        <f>IF('Overall Schedule'!C54=TIMEVALUE("0:00"),"",'Overall Schedule'!C54)</f>
        <v>=</v>
      </c>
      <c r="C56" s="53" t="str">
        <f>IF('Overall Schedule'!D54=TIMEVALUE("0:00"),"",'Overall Schedule'!D54)</f>
        <v/>
      </c>
      <c r="D56" s="53" t="str">
        <f>IF('Overall Schedule'!E54=TIMEVALUE("0:00"),"",'Overall Schedule'!E54)</f>
        <v/>
      </c>
      <c r="E56" s="56"/>
      <c r="F56" s="21" t="str">
        <f t="shared" si="51"/>
        <v/>
      </c>
      <c r="G56" s="21" t="str">
        <f t="shared" si="52"/>
        <v/>
      </c>
      <c r="H56" s="53" t="str">
        <f t="shared" si="53"/>
        <v>=</v>
      </c>
    </row>
    <row r="57" spans="1:80" x14ac:dyDescent="0.25">
      <c r="A57" s="53" t="str">
        <f>IF('Overall Schedule'!B55=TIMEVALUE("0:00"),"",'Overall Schedule'!B55)</f>
        <v>Agent 53</v>
      </c>
      <c r="B57" s="53" t="str">
        <f>IF('Overall Schedule'!C55=TIMEVALUE("0:00"),"",'Overall Schedule'!C55)</f>
        <v>=</v>
      </c>
      <c r="C57" s="53" t="str">
        <f>IF('Overall Schedule'!D55=TIMEVALUE("0:00"),"",'Overall Schedule'!D55)</f>
        <v/>
      </c>
      <c r="D57" s="53" t="str">
        <f>IF('Overall Schedule'!E55=TIMEVALUE("0:00"),"",'Overall Schedule'!E55)</f>
        <v/>
      </c>
      <c r="E57" s="56"/>
      <c r="F57" s="21" t="str">
        <f t="shared" si="51"/>
        <v/>
      </c>
      <c r="G57" s="21" t="str">
        <f t="shared" si="52"/>
        <v/>
      </c>
      <c r="H57" s="53" t="str">
        <f t="shared" si="53"/>
        <v>=</v>
      </c>
    </row>
    <row r="58" spans="1:80" x14ac:dyDescent="0.25">
      <c r="A58" s="53" t="str">
        <f>IF('Overall Schedule'!B56=TIMEVALUE("0:00"),"",'Overall Schedule'!B56)</f>
        <v>Agent 54</v>
      </c>
      <c r="B58" s="53" t="str">
        <f>IF('Overall Schedule'!C56=TIMEVALUE("0:00"),"",'Overall Schedule'!C56)</f>
        <v>Y</v>
      </c>
      <c r="C58" s="53">
        <f>IF('Overall Schedule'!D56=TIMEVALUE("0:00"),"",'Overall Schedule'!D56)</f>
        <v>0.22916666666666666</v>
      </c>
      <c r="D58" s="53">
        <f>IF('Overall Schedule'!E56=TIMEVALUE("0:00"),"",'Overall Schedule'!E56)</f>
        <v>0.60416666666666663</v>
      </c>
      <c r="E58" s="56"/>
      <c r="F58" s="21">
        <f t="shared" si="51"/>
        <v>0.22916666666666666</v>
      </c>
      <c r="G58" s="21">
        <f t="shared" si="52"/>
        <v>0.60416666666666663</v>
      </c>
      <c r="H58" s="53" t="str">
        <f t="shared" si="53"/>
        <v>Y</v>
      </c>
    </row>
    <row r="59" spans="1:80" x14ac:dyDescent="0.25">
      <c r="A59" s="53" t="str">
        <f>IF('Overall Schedule'!B57=TIMEVALUE("0:00"),"",'Overall Schedule'!B57)</f>
        <v>Agent 55</v>
      </c>
      <c r="B59" s="53" t="str">
        <f>IF('Overall Schedule'!C57=TIMEVALUE("0:00"),"",'Overall Schedule'!C57)</f>
        <v>=</v>
      </c>
      <c r="C59" s="53" t="str">
        <f>IF('Overall Schedule'!D57=TIMEVALUE("0:00"),"",'Overall Schedule'!D57)</f>
        <v/>
      </c>
      <c r="D59" s="53" t="str">
        <f>IF('Overall Schedule'!E57=TIMEVALUE("0:00"),"",'Overall Schedule'!E57)</f>
        <v/>
      </c>
      <c r="E59" s="56"/>
      <c r="F59" s="21" t="str">
        <f t="shared" si="51"/>
        <v/>
      </c>
      <c r="G59" s="21" t="str">
        <f t="shared" si="52"/>
        <v/>
      </c>
      <c r="H59" s="53" t="str">
        <f t="shared" si="53"/>
        <v>=</v>
      </c>
    </row>
    <row r="60" spans="1:80" x14ac:dyDescent="0.25">
      <c r="A60" s="53" t="str">
        <f>IF('Overall Schedule'!B58=TIMEVALUE("0:00"),"",'Overall Schedule'!B58)</f>
        <v/>
      </c>
      <c r="B60" s="53" t="str">
        <f>IF('Overall Schedule'!C58=TIMEVALUE("0:00"),"",'Overall Schedule'!C58)</f>
        <v/>
      </c>
      <c r="C60" s="53" t="str">
        <f>IF('Overall Schedule'!D58=TIMEVALUE("0:00"),"",'Overall Schedule'!D58)</f>
        <v/>
      </c>
      <c r="D60" s="53" t="str">
        <f>IF('Overall Schedule'!E58=TIMEVALUE("0:00"),"",'Overall Schedule'!E58)</f>
        <v/>
      </c>
      <c r="E60" s="56"/>
      <c r="F60" s="21" t="str">
        <f t="shared" si="51"/>
        <v/>
      </c>
      <c r="G60" s="21" t="str">
        <f t="shared" si="52"/>
        <v/>
      </c>
      <c r="H60" s="53" t="str">
        <f t="shared" si="53"/>
        <v/>
      </c>
    </row>
    <row r="61" spans="1:80" x14ac:dyDescent="0.25">
      <c r="A61" s="53" t="str">
        <f>IF('Overall Schedule'!B59=TIMEVALUE("0:00"),"",'Overall Schedule'!B59)</f>
        <v/>
      </c>
      <c r="B61" s="53" t="str">
        <f>IF('Overall Schedule'!C59=TIMEVALUE("0:00"),"",'Overall Schedule'!C59)</f>
        <v/>
      </c>
      <c r="C61" s="53" t="str">
        <f>IF('Overall Schedule'!D59=TIMEVALUE("0:00"),"",'Overall Schedule'!D59)</f>
        <v/>
      </c>
      <c r="D61" s="53" t="str">
        <f>IF('Overall Schedule'!E59=TIMEVALUE("0:00"),"",'Overall Schedule'!E59)</f>
        <v/>
      </c>
      <c r="E61" s="56"/>
      <c r="F61" s="21" t="str">
        <f t="shared" si="51"/>
        <v/>
      </c>
      <c r="G61" s="21" t="str">
        <f t="shared" si="52"/>
        <v/>
      </c>
      <c r="H61" s="53" t="str">
        <f t="shared" si="53"/>
        <v/>
      </c>
    </row>
    <row r="62" spans="1:80" x14ac:dyDescent="0.25">
      <c r="A62" s="53" t="str">
        <f>IF('Overall Schedule'!B60=TIMEVALUE("0:00"),"",'Overall Schedule'!B60)</f>
        <v/>
      </c>
      <c r="B62" s="53" t="str">
        <f>IF('Overall Schedule'!C60=TIMEVALUE("0:00"),"",'Overall Schedule'!C60)</f>
        <v/>
      </c>
      <c r="C62" s="53" t="str">
        <f>IF('Overall Schedule'!D60=TIMEVALUE("0:00"),"",'Overall Schedule'!D60)</f>
        <v/>
      </c>
      <c r="D62" s="53" t="str">
        <f>IF('Overall Schedule'!E60=TIMEVALUE("0:00"),"",'Overall Schedule'!E60)</f>
        <v/>
      </c>
      <c r="E62" s="56"/>
      <c r="F62" s="21" t="str">
        <f t="shared" si="51"/>
        <v/>
      </c>
      <c r="G62" s="21" t="str">
        <f t="shared" si="52"/>
        <v/>
      </c>
      <c r="H62" s="53" t="str">
        <f t="shared" si="53"/>
        <v/>
      </c>
    </row>
    <row r="63" spans="1:80" x14ac:dyDescent="0.25">
      <c r="A63" s="53" t="str">
        <f>IF('Overall Schedule'!B61=TIMEVALUE("0:00"),"",'Overall Schedule'!B61)</f>
        <v/>
      </c>
      <c r="B63" s="53" t="str">
        <f>IF('Overall Schedule'!C61=TIMEVALUE("0:00"),"",'Overall Schedule'!C61)</f>
        <v/>
      </c>
      <c r="C63" s="53" t="str">
        <f>IF('Overall Schedule'!D61=TIMEVALUE("0:00"),"",'Overall Schedule'!D61)</f>
        <v/>
      </c>
      <c r="D63" s="53" t="str">
        <f>IF('Overall Schedule'!E61=TIMEVALUE("0:00"),"",'Overall Schedule'!E61)</f>
        <v/>
      </c>
      <c r="E63" s="56"/>
      <c r="F63" s="21" t="str">
        <f t="shared" si="51"/>
        <v/>
      </c>
      <c r="G63" s="21" t="str">
        <f t="shared" si="52"/>
        <v/>
      </c>
      <c r="H63" s="53" t="str">
        <f t="shared" si="53"/>
        <v/>
      </c>
    </row>
    <row r="64" spans="1:80" x14ac:dyDescent="0.25">
      <c r="A64" s="53" t="str">
        <f>IF('Overall Schedule'!B62=TIMEVALUE("0:00"),"",'Overall Schedule'!B62)</f>
        <v/>
      </c>
      <c r="B64" s="53" t="str">
        <f>IF('Overall Schedule'!C62=TIMEVALUE("0:00"),"",'Overall Schedule'!C62)</f>
        <v/>
      </c>
      <c r="C64" s="53" t="str">
        <f>IF('Overall Schedule'!D62=TIMEVALUE("0:00"),"",'Overall Schedule'!D62)</f>
        <v/>
      </c>
      <c r="D64" s="53" t="str">
        <f>IF('Overall Schedule'!E62=TIMEVALUE("0:00"),"",'Overall Schedule'!E62)</f>
        <v/>
      </c>
      <c r="E64" s="56"/>
      <c r="F64" s="21" t="str">
        <f t="shared" si="51"/>
        <v/>
      </c>
      <c r="G64" s="21" t="str">
        <f t="shared" si="52"/>
        <v/>
      </c>
      <c r="H64" s="53" t="str">
        <f t="shared" si="53"/>
        <v/>
      </c>
    </row>
    <row r="65" spans="1:8" x14ac:dyDescent="0.25">
      <c r="A65" s="53" t="str">
        <f>IF('Overall Schedule'!J3=TIMEVALUE("0:00"),"",'Overall Schedule'!J3)</f>
        <v>Agent 1</v>
      </c>
      <c r="B65" s="53" t="str">
        <f>IF('Overall Schedule'!K3=TIMEVALUE("0:00"),"",'Overall Schedule'!K3)</f>
        <v>=</v>
      </c>
      <c r="C65" s="53" t="str">
        <f>IF('Overall Schedule'!L3=TIMEVALUE("0:00"),"",'Overall Schedule'!L3)</f>
        <v/>
      </c>
      <c r="D65" s="53" t="str">
        <f>IF('Overall Schedule'!M3=TIMEVALUE("0:00"),"",'Overall Schedule'!M3)</f>
        <v/>
      </c>
      <c r="F65" s="21" t="str">
        <f>IFERROR(MOD(C65,1),"")</f>
        <v/>
      </c>
      <c r="G65" s="21" t="str">
        <f>IFERROR(MOD(D65,1),"")</f>
        <v/>
      </c>
      <c r="H65" s="53" t="str">
        <f>TEXT(B65,"0")</f>
        <v>=</v>
      </c>
    </row>
    <row r="66" spans="1:8" x14ac:dyDescent="0.25">
      <c r="A66" s="53" t="str">
        <f>IF('Overall Schedule'!J4=TIMEVALUE("0:00"),"",'Overall Schedule'!J4)</f>
        <v>Agent 2</v>
      </c>
      <c r="B66" s="53" t="str">
        <f>IF('Overall Schedule'!K4=TIMEVALUE("0:00"),"",'Overall Schedule'!K4)</f>
        <v>=</v>
      </c>
      <c r="C66" s="53" t="str">
        <f>IF('Overall Schedule'!L4=TIMEVALUE("0:00"),"",'Overall Schedule'!L4)</f>
        <v/>
      </c>
      <c r="D66" s="53" t="str">
        <f>IF('Overall Schedule'!M4=TIMEVALUE("0:00"),"",'Overall Schedule'!M4)</f>
        <v/>
      </c>
      <c r="F66" s="21" t="str">
        <f t="shared" ref="F66:F120" si="54">IFERROR(MOD(C66,1),"")</f>
        <v/>
      </c>
      <c r="G66" s="21" t="str">
        <f t="shared" ref="G66:G120" si="55">IFERROR(MOD(D66,1),"")</f>
        <v/>
      </c>
      <c r="H66" s="53" t="str">
        <f t="shared" ref="H66:H120" si="56">TEXT(B66,"0")</f>
        <v>=</v>
      </c>
    </row>
    <row r="67" spans="1:8" x14ac:dyDescent="0.25">
      <c r="A67" s="53" t="str">
        <f>IF('Overall Schedule'!J5=TIMEVALUE("0:00"),"",'Overall Schedule'!J5)</f>
        <v>Agent 3</v>
      </c>
      <c r="B67" s="53" t="str">
        <f>IF('Overall Schedule'!K5=TIMEVALUE("0:00"),"",'Overall Schedule'!K5)</f>
        <v>=</v>
      </c>
      <c r="C67" s="53" t="str">
        <f>IF('Overall Schedule'!L5=TIMEVALUE("0:00"),"",'Overall Schedule'!L5)</f>
        <v/>
      </c>
      <c r="D67" s="53" t="str">
        <f>IF('Overall Schedule'!M5=TIMEVALUE("0:00"),"",'Overall Schedule'!M5)</f>
        <v/>
      </c>
      <c r="F67" s="21" t="str">
        <f t="shared" si="54"/>
        <v/>
      </c>
      <c r="G67" s="21" t="str">
        <f t="shared" si="55"/>
        <v/>
      </c>
      <c r="H67" s="53" t="str">
        <f t="shared" si="56"/>
        <v>=</v>
      </c>
    </row>
    <row r="68" spans="1:8" x14ac:dyDescent="0.25">
      <c r="A68" s="53" t="str">
        <f>IF('Overall Schedule'!J6=TIMEVALUE("0:00"),"",'Overall Schedule'!J6)</f>
        <v>Agent 4</v>
      </c>
      <c r="B68" s="53" t="str">
        <f>IF('Overall Schedule'!K6=TIMEVALUE("0:00"),"",'Overall Schedule'!K6)</f>
        <v>=</v>
      </c>
      <c r="C68" s="53" t="str">
        <f>IF('Overall Schedule'!L6=TIMEVALUE("0:00"),"",'Overall Schedule'!L6)</f>
        <v/>
      </c>
      <c r="D68" s="53" t="str">
        <f>IF('Overall Schedule'!M6=TIMEVALUE("0:00"),"",'Overall Schedule'!M6)</f>
        <v/>
      </c>
      <c r="F68" s="21" t="str">
        <f t="shared" si="54"/>
        <v/>
      </c>
      <c r="G68" s="21" t="str">
        <f t="shared" si="55"/>
        <v/>
      </c>
      <c r="H68" s="53" t="str">
        <f t="shared" si="56"/>
        <v>=</v>
      </c>
    </row>
    <row r="69" spans="1:8" x14ac:dyDescent="0.25">
      <c r="A69" s="53" t="str">
        <f>IF('Overall Schedule'!J7=TIMEVALUE("0:00"),"",'Overall Schedule'!J7)</f>
        <v>Agent 5</v>
      </c>
      <c r="B69" s="53" t="str">
        <f>IF('Overall Schedule'!K7=TIMEVALUE("0:00"),"",'Overall Schedule'!K7)</f>
        <v>=</v>
      </c>
      <c r="C69" s="53" t="str">
        <f>IF('Overall Schedule'!L7=TIMEVALUE("0:00"),"",'Overall Schedule'!L7)</f>
        <v/>
      </c>
      <c r="D69" s="53" t="str">
        <f>IF('Overall Schedule'!M7=TIMEVALUE("0:00"),"",'Overall Schedule'!M7)</f>
        <v/>
      </c>
      <c r="F69" s="21" t="str">
        <f t="shared" si="54"/>
        <v/>
      </c>
      <c r="G69" s="21" t="str">
        <f t="shared" si="55"/>
        <v/>
      </c>
      <c r="H69" s="53" t="str">
        <f t="shared" si="56"/>
        <v>=</v>
      </c>
    </row>
    <row r="70" spans="1:8" x14ac:dyDescent="0.25">
      <c r="A70" s="53" t="str">
        <f>IF('Overall Schedule'!J8=TIMEVALUE("0:00"),"",'Overall Schedule'!J8)</f>
        <v>Agent 6</v>
      </c>
      <c r="B70" s="53" t="str">
        <f>IF('Overall Schedule'!K8=TIMEVALUE("0:00"),"",'Overall Schedule'!K8)</f>
        <v>=</v>
      </c>
      <c r="C70" s="53" t="str">
        <f>IF('Overall Schedule'!L8=TIMEVALUE("0:00"),"",'Overall Schedule'!L8)</f>
        <v/>
      </c>
      <c r="D70" s="53" t="str">
        <f>IF('Overall Schedule'!M8=TIMEVALUE("0:00"),"",'Overall Schedule'!M8)</f>
        <v/>
      </c>
      <c r="F70" s="21" t="str">
        <f t="shared" si="54"/>
        <v/>
      </c>
      <c r="G70" s="21" t="str">
        <f t="shared" si="55"/>
        <v/>
      </c>
      <c r="H70" s="53" t="str">
        <f t="shared" si="56"/>
        <v>=</v>
      </c>
    </row>
    <row r="71" spans="1:8" x14ac:dyDescent="0.25">
      <c r="A71" s="53" t="str">
        <f>IF('Overall Schedule'!J9=TIMEVALUE("0:00"),"",'Overall Schedule'!J9)</f>
        <v>Agent 7</v>
      </c>
      <c r="B71" s="53" t="str">
        <f>IF('Overall Schedule'!K9=TIMEVALUE("0:00"),"",'Overall Schedule'!K9)</f>
        <v>=</v>
      </c>
      <c r="C71" s="53" t="str">
        <f>IF('Overall Schedule'!L9=TIMEVALUE("0:00"),"",'Overall Schedule'!L9)</f>
        <v/>
      </c>
      <c r="D71" s="53" t="str">
        <f>IF('Overall Schedule'!M9=TIMEVALUE("0:00"),"",'Overall Schedule'!M9)</f>
        <v/>
      </c>
      <c r="F71" s="21" t="str">
        <f t="shared" si="54"/>
        <v/>
      </c>
      <c r="G71" s="21" t="str">
        <f t="shared" si="55"/>
        <v/>
      </c>
      <c r="H71" s="53" t="str">
        <f t="shared" si="56"/>
        <v>=</v>
      </c>
    </row>
    <row r="72" spans="1:8" x14ac:dyDescent="0.25">
      <c r="A72" s="53" t="str">
        <f>IF('Overall Schedule'!J10=TIMEVALUE("0:00"),"",'Overall Schedule'!J10)</f>
        <v>Agent 8</v>
      </c>
      <c r="B72" s="53" t="str">
        <f>IF('Overall Schedule'!K10=TIMEVALUE("0:00"),"",'Overall Schedule'!K10)</f>
        <v>=</v>
      </c>
      <c r="C72" s="53" t="str">
        <f>IF('Overall Schedule'!L10=TIMEVALUE("0:00"),"",'Overall Schedule'!L10)</f>
        <v/>
      </c>
      <c r="D72" s="53" t="str">
        <f>IF('Overall Schedule'!M10=TIMEVALUE("0:00"),"",'Overall Schedule'!M10)</f>
        <v/>
      </c>
      <c r="F72" s="21" t="str">
        <f t="shared" si="54"/>
        <v/>
      </c>
      <c r="G72" s="21" t="str">
        <f t="shared" si="55"/>
        <v/>
      </c>
      <c r="H72" s="53" t="str">
        <f t="shared" si="56"/>
        <v>=</v>
      </c>
    </row>
    <row r="73" spans="1:8" x14ac:dyDescent="0.25">
      <c r="A73" s="53" t="str">
        <f>IF('Overall Schedule'!J11=TIMEVALUE("0:00"),"",'Overall Schedule'!J11)</f>
        <v>Agent 9</v>
      </c>
      <c r="B73" s="53" t="str">
        <f>IF('Overall Schedule'!K11=TIMEVALUE("0:00"),"",'Overall Schedule'!K11)</f>
        <v>=</v>
      </c>
      <c r="C73" s="53" t="str">
        <f>IF('Overall Schedule'!L11=TIMEVALUE("0:00"),"",'Overall Schedule'!L11)</f>
        <v/>
      </c>
      <c r="D73" s="53" t="str">
        <f>IF('Overall Schedule'!M11=TIMEVALUE("0:00"),"",'Overall Schedule'!M11)</f>
        <v/>
      </c>
      <c r="F73" s="21" t="str">
        <f t="shared" si="54"/>
        <v/>
      </c>
      <c r="G73" s="21" t="str">
        <f t="shared" si="55"/>
        <v/>
      </c>
      <c r="H73" s="53" t="str">
        <f t="shared" si="56"/>
        <v>=</v>
      </c>
    </row>
    <row r="74" spans="1:8" x14ac:dyDescent="0.25">
      <c r="A74" s="53" t="str">
        <f>IF('Overall Schedule'!J12=TIMEVALUE("0:00"),"",'Overall Schedule'!J12)</f>
        <v>Agent 10</v>
      </c>
      <c r="B74" s="53" t="str">
        <f>IF('Overall Schedule'!K12=TIMEVALUE("0:00"),"",'Overall Schedule'!K12)</f>
        <v>=</v>
      </c>
      <c r="C74" s="53" t="str">
        <f>IF('Overall Schedule'!L12=TIMEVALUE("0:00"),"",'Overall Schedule'!L12)</f>
        <v/>
      </c>
      <c r="D74" s="53" t="str">
        <f>IF('Overall Schedule'!M12=TIMEVALUE("0:00"),"",'Overall Schedule'!M12)</f>
        <v/>
      </c>
      <c r="F74" s="21" t="str">
        <f t="shared" si="54"/>
        <v/>
      </c>
      <c r="G74" s="21" t="str">
        <f t="shared" si="55"/>
        <v/>
      </c>
      <c r="H74" s="53" t="str">
        <f t="shared" si="56"/>
        <v>=</v>
      </c>
    </row>
    <row r="75" spans="1:8" x14ac:dyDescent="0.25">
      <c r="A75" s="53" t="str">
        <f>IF('Overall Schedule'!J13=TIMEVALUE("0:00"),"",'Overall Schedule'!J13)</f>
        <v>Agent 11</v>
      </c>
      <c r="B75" s="53" t="str">
        <f>IF('Overall Schedule'!K13=TIMEVALUE("0:00"),"",'Overall Schedule'!K13)</f>
        <v>=</v>
      </c>
      <c r="C75" s="53" t="str">
        <f>IF('Overall Schedule'!L13=TIMEVALUE("0:00"),"",'Overall Schedule'!L13)</f>
        <v/>
      </c>
      <c r="D75" s="53" t="str">
        <f>IF('Overall Schedule'!M13=TIMEVALUE("0:00"),"",'Overall Schedule'!M13)</f>
        <v/>
      </c>
      <c r="F75" s="21" t="str">
        <f t="shared" si="54"/>
        <v/>
      </c>
      <c r="G75" s="21" t="str">
        <f t="shared" si="55"/>
        <v/>
      </c>
      <c r="H75" s="53" t="str">
        <f t="shared" si="56"/>
        <v>=</v>
      </c>
    </row>
    <row r="76" spans="1:8" x14ac:dyDescent="0.25">
      <c r="A76" s="53" t="str">
        <f>IF('Overall Schedule'!J14=TIMEVALUE("0:00"),"",'Overall Schedule'!J14)</f>
        <v>Agent 12</v>
      </c>
      <c r="B76" s="53" t="str">
        <f>IF('Overall Schedule'!K14=TIMEVALUE("0:00"),"",'Overall Schedule'!K14)</f>
        <v>=</v>
      </c>
      <c r="C76" s="53" t="str">
        <f>IF('Overall Schedule'!L14=TIMEVALUE("0:00"),"",'Overall Schedule'!L14)</f>
        <v/>
      </c>
      <c r="D76" s="53" t="str">
        <f>IF('Overall Schedule'!M14=TIMEVALUE("0:00"),"",'Overall Schedule'!M14)</f>
        <v/>
      </c>
      <c r="F76" s="21" t="str">
        <f t="shared" si="54"/>
        <v/>
      </c>
      <c r="G76" s="21" t="str">
        <f t="shared" si="55"/>
        <v/>
      </c>
      <c r="H76" s="53" t="str">
        <f t="shared" si="56"/>
        <v>=</v>
      </c>
    </row>
    <row r="77" spans="1:8" x14ac:dyDescent="0.25">
      <c r="A77" s="53" t="str">
        <f>IF('Overall Schedule'!J15=TIMEVALUE("0:00"),"",'Overall Schedule'!J15)</f>
        <v>Agent 13</v>
      </c>
      <c r="B77" s="53" t="str">
        <f>IF('Overall Schedule'!K15=TIMEVALUE("0:00"),"",'Overall Schedule'!K15)</f>
        <v>=</v>
      </c>
      <c r="C77" s="53" t="str">
        <f>IF('Overall Schedule'!L15=TIMEVALUE("0:00"),"",'Overall Schedule'!L15)</f>
        <v/>
      </c>
      <c r="D77" s="53" t="str">
        <f>IF('Overall Schedule'!M15=TIMEVALUE("0:00"),"",'Overall Schedule'!M15)</f>
        <v/>
      </c>
      <c r="F77" s="21" t="str">
        <f t="shared" si="54"/>
        <v/>
      </c>
      <c r="G77" s="21" t="str">
        <f t="shared" si="55"/>
        <v/>
      </c>
      <c r="H77" s="53" t="str">
        <f t="shared" si="56"/>
        <v>=</v>
      </c>
    </row>
    <row r="78" spans="1:8" x14ac:dyDescent="0.25">
      <c r="A78" s="53" t="str">
        <f>IF('Overall Schedule'!J16=TIMEVALUE("0:00"),"",'Overall Schedule'!J16)</f>
        <v>Agent 14</v>
      </c>
      <c r="B78" s="53" t="str">
        <f>IF('Overall Schedule'!K16=TIMEVALUE("0:00"),"",'Overall Schedule'!K16)</f>
        <v>=</v>
      </c>
      <c r="C78" s="53" t="str">
        <f>IF('Overall Schedule'!L16=TIMEVALUE("0:00"),"",'Overall Schedule'!L16)</f>
        <v/>
      </c>
      <c r="D78" s="53" t="str">
        <f>IF('Overall Schedule'!M16=TIMEVALUE("0:00"),"",'Overall Schedule'!M16)</f>
        <v/>
      </c>
      <c r="F78" s="21" t="str">
        <f t="shared" si="54"/>
        <v/>
      </c>
      <c r="G78" s="21" t="str">
        <f t="shared" si="55"/>
        <v/>
      </c>
      <c r="H78" s="53" t="str">
        <f t="shared" si="56"/>
        <v>=</v>
      </c>
    </row>
    <row r="79" spans="1:8" x14ac:dyDescent="0.25">
      <c r="A79" s="53" t="str">
        <f>IF('Overall Schedule'!J17=TIMEVALUE("0:00"),"",'Overall Schedule'!J17)</f>
        <v>Agent 15</v>
      </c>
      <c r="B79" s="53" t="str">
        <f>IF('Overall Schedule'!K17=TIMEVALUE("0:00"),"",'Overall Schedule'!K17)</f>
        <v>=</v>
      </c>
      <c r="C79" s="53" t="str">
        <f>IF('Overall Schedule'!L17=TIMEVALUE("0:00"),"",'Overall Schedule'!L17)</f>
        <v/>
      </c>
      <c r="D79" s="53" t="str">
        <f>IF('Overall Schedule'!M17=TIMEVALUE("0:00"),"",'Overall Schedule'!M17)</f>
        <v/>
      </c>
      <c r="F79" s="21" t="str">
        <f t="shared" si="54"/>
        <v/>
      </c>
      <c r="G79" s="21" t="str">
        <f t="shared" si="55"/>
        <v/>
      </c>
      <c r="H79" s="53" t="str">
        <f t="shared" si="56"/>
        <v>=</v>
      </c>
    </row>
    <row r="80" spans="1:8" x14ac:dyDescent="0.25">
      <c r="A80" s="53" t="str">
        <f>IF('Overall Schedule'!J18=TIMEVALUE("0:00"),"",'Overall Schedule'!J18)</f>
        <v>Agent 16</v>
      </c>
      <c r="B80" s="53" t="str">
        <f>IF('Overall Schedule'!K18=TIMEVALUE("0:00"),"",'Overall Schedule'!K18)</f>
        <v>=</v>
      </c>
      <c r="C80" s="53" t="str">
        <f>IF('Overall Schedule'!L18=TIMEVALUE("0:00"),"",'Overall Schedule'!L18)</f>
        <v/>
      </c>
      <c r="D80" s="53" t="str">
        <f>IF('Overall Schedule'!M18=TIMEVALUE("0:00"),"",'Overall Schedule'!M18)</f>
        <v/>
      </c>
      <c r="F80" s="21" t="str">
        <f t="shared" si="54"/>
        <v/>
      </c>
      <c r="G80" s="21" t="str">
        <f t="shared" si="55"/>
        <v/>
      </c>
      <c r="H80" s="53" t="str">
        <f t="shared" si="56"/>
        <v>=</v>
      </c>
    </row>
    <row r="81" spans="1:8" x14ac:dyDescent="0.25">
      <c r="A81" s="53" t="str">
        <f>IF('Overall Schedule'!J19=TIMEVALUE("0:00"),"",'Overall Schedule'!J19)</f>
        <v>Agent 17</v>
      </c>
      <c r="B81" s="53" t="str">
        <f>IF('Overall Schedule'!K19=TIMEVALUE("0:00"),"",'Overall Schedule'!K19)</f>
        <v>=</v>
      </c>
      <c r="C81" s="53" t="str">
        <f>IF('Overall Schedule'!L19=TIMEVALUE("0:00"),"",'Overall Schedule'!L19)</f>
        <v/>
      </c>
      <c r="D81" s="53" t="str">
        <f>IF('Overall Schedule'!M19=TIMEVALUE("0:00"),"",'Overall Schedule'!M19)</f>
        <v/>
      </c>
      <c r="F81" s="21" t="str">
        <f t="shared" si="54"/>
        <v/>
      </c>
      <c r="G81" s="21" t="str">
        <f t="shared" si="55"/>
        <v/>
      </c>
      <c r="H81" s="53" t="str">
        <f t="shared" si="56"/>
        <v>=</v>
      </c>
    </row>
    <row r="82" spans="1:8" x14ac:dyDescent="0.25">
      <c r="A82" s="53" t="str">
        <f>IF('Overall Schedule'!J20=TIMEVALUE("0:00"),"",'Overall Schedule'!J20)</f>
        <v>Agent 18</v>
      </c>
      <c r="B82" s="53" t="str">
        <f>IF('Overall Schedule'!K20=TIMEVALUE("0:00"),"",'Overall Schedule'!K20)</f>
        <v>=</v>
      </c>
      <c r="C82" s="53" t="str">
        <f>IF('Overall Schedule'!L20=TIMEVALUE("0:00"),"",'Overall Schedule'!L20)</f>
        <v/>
      </c>
      <c r="D82" s="53" t="str">
        <f>IF('Overall Schedule'!M20=TIMEVALUE("0:00"),"",'Overall Schedule'!M20)</f>
        <v/>
      </c>
      <c r="F82" s="21" t="str">
        <f t="shared" si="54"/>
        <v/>
      </c>
      <c r="G82" s="21" t="str">
        <f t="shared" si="55"/>
        <v/>
      </c>
      <c r="H82" s="53" t="str">
        <f t="shared" si="56"/>
        <v>=</v>
      </c>
    </row>
    <row r="83" spans="1:8" x14ac:dyDescent="0.25">
      <c r="A83" s="53" t="str">
        <f>IF('Overall Schedule'!J21=TIMEVALUE("0:00"),"",'Overall Schedule'!J21)</f>
        <v>Agent 19</v>
      </c>
      <c r="B83" s="53" t="str">
        <f>IF('Overall Schedule'!K21=TIMEVALUE("0:00"),"",'Overall Schedule'!K21)</f>
        <v>=</v>
      </c>
      <c r="C83" s="53" t="str">
        <f>IF('Overall Schedule'!L21=TIMEVALUE("0:00"),"",'Overall Schedule'!L21)</f>
        <v/>
      </c>
      <c r="D83" s="53" t="str">
        <f>IF('Overall Schedule'!M21=TIMEVALUE("0:00"),"",'Overall Schedule'!M21)</f>
        <v/>
      </c>
      <c r="F83" s="21" t="str">
        <f t="shared" si="54"/>
        <v/>
      </c>
      <c r="G83" s="21" t="str">
        <f t="shared" si="55"/>
        <v/>
      </c>
      <c r="H83" s="53" t="str">
        <f t="shared" si="56"/>
        <v>=</v>
      </c>
    </row>
    <row r="84" spans="1:8" x14ac:dyDescent="0.25">
      <c r="A84" s="53" t="str">
        <f>IF('Overall Schedule'!J22=TIMEVALUE("0:00"),"",'Overall Schedule'!J22)</f>
        <v>Agent 20</v>
      </c>
      <c r="B84" s="53" t="str">
        <f>IF('Overall Schedule'!K22=TIMEVALUE("0:00"),"",'Overall Schedule'!K22)</f>
        <v>=</v>
      </c>
      <c r="C84" s="53" t="str">
        <f>IF('Overall Schedule'!L22=TIMEVALUE("0:00"),"",'Overall Schedule'!L22)</f>
        <v/>
      </c>
      <c r="D84" s="53" t="str">
        <f>IF('Overall Schedule'!M22=TIMEVALUE("0:00"),"",'Overall Schedule'!M22)</f>
        <v/>
      </c>
      <c r="F84" s="21" t="str">
        <f t="shared" si="54"/>
        <v/>
      </c>
      <c r="G84" s="21" t="str">
        <f t="shared" si="55"/>
        <v/>
      </c>
      <c r="H84" s="53" t="str">
        <f t="shared" si="56"/>
        <v>=</v>
      </c>
    </row>
    <row r="85" spans="1:8" x14ac:dyDescent="0.25">
      <c r="A85" s="53" t="str">
        <f>IF('Overall Schedule'!J23=TIMEVALUE("0:00"),"",'Overall Schedule'!J23)</f>
        <v>Agent 21</v>
      </c>
      <c r="B85" s="53" t="str">
        <f>IF('Overall Schedule'!K23=TIMEVALUE("0:00"),"",'Overall Schedule'!K23)</f>
        <v>=</v>
      </c>
      <c r="C85" s="53" t="str">
        <f>IF('Overall Schedule'!L23=TIMEVALUE("0:00"),"",'Overall Schedule'!L23)</f>
        <v/>
      </c>
      <c r="D85" s="53" t="str">
        <f>IF('Overall Schedule'!M23=TIMEVALUE("0:00"),"",'Overall Schedule'!M23)</f>
        <v/>
      </c>
      <c r="F85" s="21" t="str">
        <f t="shared" si="54"/>
        <v/>
      </c>
      <c r="G85" s="21" t="str">
        <f t="shared" si="55"/>
        <v/>
      </c>
      <c r="H85" s="53" t="str">
        <f t="shared" si="56"/>
        <v>=</v>
      </c>
    </row>
    <row r="86" spans="1:8" x14ac:dyDescent="0.25">
      <c r="A86" s="53" t="str">
        <f>IF('Overall Schedule'!J24=TIMEVALUE("0:00"),"",'Overall Schedule'!J24)</f>
        <v>Agent 22</v>
      </c>
      <c r="B86" s="53" t="str">
        <f>IF('Overall Schedule'!K24=TIMEVALUE("0:00"),"",'Overall Schedule'!K24)</f>
        <v>=</v>
      </c>
      <c r="C86" s="53" t="str">
        <f>IF('Overall Schedule'!L24=TIMEVALUE("0:00"),"",'Overall Schedule'!L24)</f>
        <v/>
      </c>
      <c r="D86" s="53" t="str">
        <f>IF('Overall Schedule'!M24=TIMEVALUE("0:00"),"",'Overall Schedule'!M24)</f>
        <v/>
      </c>
      <c r="F86" s="21" t="str">
        <f t="shared" si="54"/>
        <v/>
      </c>
      <c r="G86" s="21" t="str">
        <f t="shared" si="55"/>
        <v/>
      </c>
      <c r="H86" s="53" t="str">
        <f t="shared" si="56"/>
        <v>=</v>
      </c>
    </row>
    <row r="87" spans="1:8" x14ac:dyDescent="0.25">
      <c r="A87" s="53" t="str">
        <f>IF('Overall Schedule'!J25=TIMEVALUE("0:00"),"",'Overall Schedule'!J25)</f>
        <v>Agent 23</v>
      </c>
      <c r="B87" s="53" t="str">
        <f>IF('Overall Schedule'!K25=TIMEVALUE("0:00"),"",'Overall Schedule'!K25)</f>
        <v>=</v>
      </c>
      <c r="C87" s="53" t="str">
        <f>IF('Overall Schedule'!L25=TIMEVALUE("0:00"),"",'Overall Schedule'!L25)</f>
        <v/>
      </c>
      <c r="D87" s="53" t="str">
        <f>IF('Overall Schedule'!M25=TIMEVALUE("0:00"),"",'Overall Schedule'!M25)</f>
        <v/>
      </c>
      <c r="F87" s="21" t="str">
        <f t="shared" si="54"/>
        <v/>
      </c>
      <c r="G87" s="21" t="str">
        <f t="shared" si="55"/>
        <v/>
      </c>
      <c r="H87" s="53" t="str">
        <f t="shared" si="56"/>
        <v>=</v>
      </c>
    </row>
    <row r="88" spans="1:8" x14ac:dyDescent="0.25">
      <c r="A88" s="53" t="str">
        <f>IF('Overall Schedule'!J26=TIMEVALUE("0:00"),"",'Overall Schedule'!J26)</f>
        <v>Agent 24</v>
      </c>
      <c r="B88" s="53" t="str">
        <f>IF('Overall Schedule'!K26=TIMEVALUE("0:00"),"",'Overall Schedule'!K26)</f>
        <v>=</v>
      </c>
      <c r="C88" s="53" t="str">
        <f>IF('Overall Schedule'!L26=TIMEVALUE("0:00"),"",'Overall Schedule'!L26)</f>
        <v/>
      </c>
      <c r="D88" s="53" t="str">
        <f>IF('Overall Schedule'!M26=TIMEVALUE("0:00"),"",'Overall Schedule'!M26)</f>
        <v/>
      </c>
      <c r="F88" s="21" t="str">
        <f t="shared" si="54"/>
        <v/>
      </c>
      <c r="G88" s="21" t="str">
        <f t="shared" si="55"/>
        <v/>
      </c>
      <c r="H88" s="53" t="str">
        <f t="shared" si="56"/>
        <v>=</v>
      </c>
    </row>
    <row r="89" spans="1:8" x14ac:dyDescent="0.25">
      <c r="A89" s="53" t="str">
        <f>IF('Overall Schedule'!J27=TIMEVALUE("0:00"),"",'Overall Schedule'!J27)</f>
        <v>Agent 25</v>
      </c>
      <c r="B89" s="53" t="str">
        <f>IF('Overall Schedule'!K27=TIMEVALUE("0:00"),"",'Overall Schedule'!K27)</f>
        <v>=</v>
      </c>
      <c r="C89" s="53" t="str">
        <f>IF('Overall Schedule'!L27=TIMEVALUE("0:00"),"",'Overall Schedule'!L27)</f>
        <v/>
      </c>
      <c r="D89" s="53" t="str">
        <f>IF('Overall Schedule'!M27=TIMEVALUE("0:00"),"",'Overall Schedule'!M27)</f>
        <v/>
      </c>
      <c r="F89" s="21" t="str">
        <f t="shared" si="54"/>
        <v/>
      </c>
      <c r="G89" s="21" t="str">
        <f t="shared" si="55"/>
        <v/>
      </c>
      <c r="H89" s="53" t="str">
        <f t="shared" si="56"/>
        <v>=</v>
      </c>
    </row>
    <row r="90" spans="1:8" x14ac:dyDescent="0.25">
      <c r="A90" s="53" t="str">
        <f>IF('Overall Schedule'!J28=TIMEVALUE("0:00"),"",'Overall Schedule'!J28)</f>
        <v>Agent 26</v>
      </c>
      <c r="B90" s="53" t="str">
        <f>IF('Overall Schedule'!K28=TIMEVALUE("0:00"),"",'Overall Schedule'!K28)</f>
        <v>=</v>
      </c>
      <c r="C90" s="53" t="str">
        <f>IF('Overall Schedule'!L28=TIMEVALUE("0:00"),"",'Overall Schedule'!L28)</f>
        <v/>
      </c>
      <c r="D90" s="53" t="str">
        <f>IF('Overall Schedule'!M28=TIMEVALUE("0:00"),"",'Overall Schedule'!M28)</f>
        <v/>
      </c>
      <c r="F90" s="21" t="str">
        <f t="shared" si="54"/>
        <v/>
      </c>
      <c r="G90" s="21" t="str">
        <f t="shared" si="55"/>
        <v/>
      </c>
      <c r="H90" s="53" t="str">
        <f t="shared" si="56"/>
        <v>=</v>
      </c>
    </row>
    <row r="91" spans="1:8" x14ac:dyDescent="0.25">
      <c r="A91" s="53" t="str">
        <f>IF('Overall Schedule'!J29=TIMEVALUE("0:00"),"",'Overall Schedule'!J29)</f>
        <v>Agent 27</v>
      </c>
      <c r="B91" s="53" t="str">
        <f>IF('Overall Schedule'!K29=TIMEVALUE("0:00"),"",'Overall Schedule'!K29)</f>
        <v>=</v>
      </c>
      <c r="C91" s="53" t="str">
        <f>IF('Overall Schedule'!L29=TIMEVALUE("0:00"),"",'Overall Schedule'!L29)</f>
        <v/>
      </c>
      <c r="D91" s="53" t="str">
        <f>IF('Overall Schedule'!M29=TIMEVALUE("0:00"),"",'Overall Schedule'!M29)</f>
        <v/>
      </c>
      <c r="F91" s="21" t="str">
        <f t="shared" si="54"/>
        <v/>
      </c>
      <c r="G91" s="21" t="str">
        <f t="shared" si="55"/>
        <v/>
      </c>
      <c r="H91" s="53" t="str">
        <f t="shared" si="56"/>
        <v>=</v>
      </c>
    </row>
    <row r="92" spans="1:8" x14ac:dyDescent="0.25">
      <c r="A92" s="53" t="str">
        <f>IF('Overall Schedule'!J30=TIMEVALUE("0:00"),"",'Overall Schedule'!J30)</f>
        <v>Agent 28</v>
      </c>
      <c r="B92" s="53" t="str">
        <f>IF('Overall Schedule'!K30=TIMEVALUE("0:00"),"",'Overall Schedule'!K30)</f>
        <v>=</v>
      </c>
      <c r="C92" s="53" t="str">
        <f>IF('Overall Schedule'!L30=TIMEVALUE("0:00"),"",'Overall Schedule'!L30)</f>
        <v/>
      </c>
      <c r="D92" s="53" t="str">
        <f>IF('Overall Schedule'!M30=TIMEVALUE("0:00"),"",'Overall Schedule'!M30)</f>
        <v/>
      </c>
      <c r="F92" s="21" t="str">
        <f t="shared" si="54"/>
        <v/>
      </c>
      <c r="G92" s="21" t="str">
        <f t="shared" si="55"/>
        <v/>
      </c>
      <c r="H92" s="53" t="str">
        <f t="shared" si="56"/>
        <v>=</v>
      </c>
    </row>
    <row r="93" spans="1:8" x14ac:dyDescent="0.25">
      <c r="A93" s="53" t="str">
        <f>IF('Overall Schedule'!J31=TIMEVALUE("0:00"),"",'Overall Schedule'!J31)</f>
        <v>Agent 29</v>
      </c>
      <c r="B93" s="53" t="str">
        <f>IF('Overall Schedule'!K31=TIMEVALUE("0:00"),"",'Overall Schedule'!K31)</f>
        <v>=</v>
      </c>
      <c r="C93" s="53" t="str">
        <f>IF('Overall Schedule'!L31=TIMEVALUE("0:00"),"",'Overall Schedule'!L31)</f>
        <v/>
      </c>
      <c r="D93" s="53" t="str">
        <f>IF('Overall Schedule'!M31=TIMEVALUE("0:00"),"",'Overall Schedule'!M31)</f>
        <v/>
      </c>
      <c r="F93" s="21" t="str">
        <f t="shared" si="54"/>
        <v/>
      </c>
      <c r="G93" s="21" t="str">
        <f t="shared" si="55"/>
        <v/>
      </c>
      <c r="H93" s="53" t="str">
        <f t="shared" si="56"/>
        <v>=</v>
      </c>
    </row>
    <row r="94" spans="1:8" x14ac:dyDescent="0.25">
      <c r="A94" s="53" t="str">
        <f>IF('Overall Schedule'!J32=TIMEVALUE("0:00"),"",'Overall Schedule'!J32)</f>
        <v>Agent 30</v>
      </c>
      <c r="B94" s="53" t="str">
        <f>IF('Overall Schedule'!K32=TIMEVALUE("0:00"),"",'Overall Schedule'!K32)</f>
        <v>=</v>
      </c>
      <c r="C94" s="53" t="str">
        <f>IF('Overall Schedule'!L32=TIMEVALUE("0:00"),"",'Overall Schedule'!L32)</f>
        <v/>
      </c>
      <c r="D94" s="53" t="str">
        <f>IF('Overall Schedule'!M32=TIMEVALUE("0:00"),"",'Overall Schedule'!M32)</f>
        <v/>
      </c>
      <c r="F94" s="21" t="str">
        <f t="shared" si="54"/>
        <v/>
      </c>
      <c r="G94" s="21" t="str">
        <f t="shared" si="55"/>
        <v/>
      </c>
      <c r="H94" s="53" t="str">
        <f t="shared" si="56"/>
        <v>=</v>
      </c>
    </row>
    <row r="95" spans="1:8" x14ac:dyDescent="0.25">
      <c r="A95" s="53" t="str">
        <f>IF('Overall Schedule'!J33=TIMEVALUE("0:00"),"",'Overall Schedule'!J33)</f>
        <v>Agent 31</v>
      </c>
      <c r="B95" s="53" t="str">
        <f>IF('Overall Schedule'!K33=TIMEVALUE("0:00"),"",'Overall Schedule'!K33)</f>
        <v>=</v>
      </c>
      <c r="C95" s="53" t="str">
        <f>IF('Overall Schedule'!L33=TIMEVALUE("0:00"),"",'Overall Schedule'!L33)</f>
        <v/>
      </c>
      <c r="D95" s="53" t="str">
        <f>IF('Overall Schedule'!M33=TIMEVALUE("0:00"),"",'Overall Schedule'!M33)</f>
        <v/>
      </c>
      <c r="F95" s="21" t="str">
        <f t="shared" si="54"/>
        <v/>
      </c>
      <c r="G95" s="21" t="str">
        <f t="shared" si="55"/>
        <v/>
      </c>
      <c r="H95" s="53" t="str">
        <f t="shared" si="56"/>
        <v>=</v>
      </c>
    </row>
    <row r="96" spans="1:8" x14ac:dyDescent="0.25">
      <c r="A96" s="53" t="str">
        <f>IF('Overall Schedule'!J34=TIMEVALUE("0:00"),"",'Overall Schedule'!J34)</f>
        <v>Agent 32</v>
      </c>
      <c r="B96" s="53" t="str">
        <f>IF('Overall Schedule'!K34=TIMEVALUE("0:00"),"",'Overall Schedule'!K34)</f>
        <v>=</v>
      </c>
      <c r="C96" s="53" t="str">
        <f>IF('Overall Schedule'!L34=TIMEVALUE("0:00"),"",'Overall Schedule'!L34)</f>
        <v/>
      </c>
      <c r="D96" s="53" t="str">
        <f>IF('Overall Schedule'!M34=TIMEVALUE("0:00"),"",'Overall Schedule'!M34)</f>
        <v/>
      </c>
      <c r="F96" s="21" t="str">
        <f t="shared" si="54"/>
        <v/>
      </c>
      <c r="G96" s="21" t="str">
        <f t="shared" si="55"/>
        <v/>
      </c>
      <c r="H96" s="53" t="str">
        <f t="shared" si="56"/>
        <v>=</v>
      </c>
    </row>
    <row r="97" spans="1:8" x14ac:dyDescent="0.25">
      <c r="A97" s="53" t="str">
        <f>IF('Overall Schedule'!J35=TIMEVALUE("0:00"),"",'Overall Schedule'!J35)</f>
        <v>Agent 33</v>
      </c>
      <c r="B97" s="53" t="str">
        <f>IF('Overall Schedule'!K35=TIMEVALUE("0:00"),"",'Overall Schedule'!K35)</f>
        <v>=</v>
      </c>
      <c r="C97" s="53" t="str">
        <f>IF('Overall Schedule'!L35=TIMEVALUE("0:00"),"",'Overall Schedule'!L35)</f>
        <v/>
      </c>
      <c r="D97" s="53" t="str">
        <f>IF('Overall Schedule'!M35=TIMEVALUE("0:00"),"",'Overall Schedule'!M35)</f>
        <v/>
      </c>
      <c r="F97" s="21" t="str">
        <f t="shared" si="54"/>
        <v/>
      </c>
      <c r="G97" s="21" t="str">
        <f t="shared" si="55"/>
        <v/>
      </c>
      <c r="H97" s="53" t="str">
        <f t="shared" si="56"/>
        <v>=</v>
      </c>
    </row>
    <row r="98" spans="1:8" x14ac:dyDescent="0.25">
      <c r="A98" s="53" t="str">
        <f>IF('Overall Schedule'!J36=TIMEVALUE("0:00"),"",'Overall Schedule'!J36)</f>
        <v>Agent 34</v>
      </c>
      <c r="B98" s="53" t="str">
        <f>IF('Overall Schedule'!K36=TIMEVALUE("0:00"),"",'Overall Schedule'!K36)</f>
        <v>=</v>
      </c>
      <c r="C98" s="53" t="str">
        <f>IF('Overall Schedule'!L36=TIMEVALUE("0:00"),"",'Overall Schedule'!L36)</f>
        <v/>
      </c>
      <c r="D98" s="53" t="str">
        <f>IF('Overall Schedule'!M36=TIMEVALUE("0:00"),"",'Overall Schedule'!M36)</f>
        <v/>
      </c>
      <c r="F98" s="21" t="str">
        <f t="shared" si="54"/>
        <v/>
      </c>
      <c r="G98" s="21" t="str">
        <f t="shared" si="55"/>
        <v/>
      </c>
      <c r="H98" s="53" t="str">
        <f t="shared" si="56"/>
        <v>=</v>
      </c>
    </row>
    <row r="99" spans="1:8" x14ac:dyDescent="0.25">
      <c r="A99" s="53" t="str">
        <f>IF('Overall Schedule'!J37=TIMEVALUE("0:00"),"",'Overall Schedule'!J37)</f>
        <v>Agent 35</v>
      </c>
      <c r="B99" s="53" t="str">
        <f>IF('Overall Schedule'!K37=TIMEVALUE("0:00"),"",'Overall Schedule'!K37)</f>
        <v>=</v>
      </c>
      <c r="C99" s="53" t="str">
        <f>IF('Overall Schedule'!L37=TIMEVALUE("0:00"),"",'Overall Schedule'!L37)</f>
        <v/>
      </c>
      <c r="D99" s="53" t="str">
        <f>IF('Overall Schedule'!M37=TIMEVALUE("0:00"),"",'Overall Schedule'!M37)</f>
        <v/>
      </c>
      <c r="F99" s="21" t="str">
        <f t="shared" si="54"/>
        <v/>
      </c>
      <c r="G99" s="21" t="str">
        <f t="shared" si="55"/>
        <v/>
      </c>
      <c r="H99" s="53" t="str">
        <f t="shared" si="56"/>
        <v>=</v>
      </c>
    </row>
    <row r="100" spans="1:8" x14ac:dyDescent="0.25">
      <c r="A100" s="53" t="str">
        <f>IF('Overall Schedule'!J38=TIMEVALUE("0:00"),"",'Overall Schedule'!J38)</f>
        <v>Agent 36</v>
      </c>
      <c r="B100" s="53" t="str">
        <f>IF('Overall Schedule'!K38=TIMEVALUE("0:00"),"",'Overall Schedule'!K38)</f>
        <v>=</v>
      </c>
      <c r="C100" s="53" t="str">
        <f>IF('Overall Schedule'!L38=TIMEVALUE("0:00"),"",'Overall Schedule'!L38)</f>
        <v/>
      </c>
      <c r="D100" s="53" t="str">
        <f>IF('Overall Schedule'!M38=TIMEVALUE("0:00"),"",'Overall Schedule'!M38)</f>
        <v/>
      </c>
      <c r="F100" s="21" t="str">
        <f t="shared" si="54"/>
        <v/>
      </c>
      <c r="G100" s="21" t="str">
        <f t="shared" si="55"/>
        <v/>
      </c>
      <c r="H100" s="53" t="str">
        <f t="shared" si="56"/>
        <v>=</v>
      </c>
    </row>
    <row r="101" spans="1:8" x14ac:dyDescent="0.25">
      <c r="A101" s="53" t="str">
        <f>IF('Overall Schedule'!J39=TIMEVALUE("0:00"),"",'Overall Schedule'!J39)</f>
        <v>Agent 37</v>
      </c>
      <c r="B101" s="53" t="str">
        <f>IF('Overall Schedule'!K39=TIMEVALUE("0:00"),"",'Overall Schedule'!K39)</f>
        <v>=</v>
      </c>
      <c r="C101" s="53" t="str">
        <f>IF('Overall Schedule'!L39=TIMEVALUE("0:00"),"",'Overall Schedule'!L39)</f>
        <v/>
      </c>
      <c r="D101" s="53" t="str">
        <f>IF('Overall Schedule'!M39=TIMEVALUE("0:00"),"",'Overall Schedule'!M39)</f>
        <v/>
      </c>
      <c r="F101" s="21" t="str">
        <f t="shared" si="54"/>
        <v/>
      </c>
      <c r="G101" s="21" t="str">
        <f t="shared" si="55"/>
        <v/>
      </c>
      <c r="H101" s="53" t="str">
        <f t="shared" si="56"/>
        <v>=</v>
      </c>
    </row>
    <row r="102" spans="1:8" x14ac:dyDescent="0.25">
      <c r="A102" s="53" t="str">
        <f>IF('Overall Schedule'!J40=TIMEVALUE("0:00"),"",'Overall Schedule'!J40)</f>
        <v>Agent 38</v>
      </c>
      <c r="B102" s="53" t="str">
        <f>IF('Overall Schedule'!K40=TIMEVALUE("0:00"),"",'Overall Schedule'!K40)</f>
        <v>=</v>
      </c>
      <c r="C102" s="53" t="str">
        <f>IF('Overall Schedule'!L40=TIMEVALUE("0:00"),"",'Overall Schedule'!L40)</f>
        <v/>
      </c>
      <c r="D102" s="53" t="str">
        <f>IF('Overall Schedule'!M40=TIMEVALUE("0:00"),"",'Overall Schedule'!M40)</f>
        <v/>
      </c>
      <c r="F102" s="21" t="str">
        <f t="shared" si="54"/>
        <v/>
      </c>
      <c r="G102" s="21" t="str">
        <f t="shared" si="55"/>
        <v/>
      </c>
      <c r="H102" s="53" t="str">
        <f t="shared" si="56"/>
        <v>=</v>
      </c>
    </row>
    <row r="103" spans="1:8" x14ac:dyDescent="0.25">
      <c r="A103" s="53" t="str">
        <f>IF('Overall Schedule'!J41=TIMEVALUE("0:00"),"",'Overall Schedule'!J41)</f>
        <v>Agent 39</v>
      </c>
      <c r="B103" s="53" t="str">
        <f>IF('Overall Schedule'!K41=TIMEVALUE("0:00"),"",'Overall Schedule'!K41)</f>
        <v>=</v>
      </c>
      <c r="C103" s="53" t="str">
        <f>IF('Overall Schedule'!L41=TIMEVALUE("0:00"),"",'Overall Schedule'!L41)</f>
        <v/>
      </c>
      <c r="D103" s="53" t="str">
        <f>IF('Overall Schedule'!M41=TIMEVALUE("0:00"),"",'Overall Schedule'!M41)</f>
        <v/>
      </c>
      <c r="F103" s="21" t="str">
        <f t="shared" si="54"/>
        <v/>
      </c>
      <c r="G103" s="21" t="str">
        <f t="shared" si="55"/>
        <v/>
      </c>
      <c r="H103" s="53" t="str">
        <f t="shared" si="56"/>
        <v>=</v>
      </c>
    </row>
    <row r="104" spans="1:8" x14ac:dyDescent="0.25">
      <c r="A104" s="53" t="str">
        <f>IF('Overall Schedule'!J42=TIMEVALUE("0:00"),"",'Overall Schedule'!J42)</f>
        <v>Agent 40</v>
      </c>
      <c r="B104" s="53" t="str">
        <f>IF('Overall Schedule'!K42=TIMEVALUE("0:00"),"",'Overall Schedule'!K42)</f>
        <v>=</v>
      </c>
      <c r="C104" s="53" t="str">
        <f>IF('Overall Schedule'!L42=TIMEVALUE("0:00"),"",'Overall Schedule'!L42)</f>
        <v/>
      </c>
      <c r="D104" s="53" t="str">
        <f>IF('Overall Schedule'!M42=TIMEVALUE("0:00"),"",'Overall Schedule'!M42)</f>
        <v/>
      </c>
      <c r="F104" s="21" t="str">
        <f t="shared" si="54"/>
        <v/>
      </c>
      <c r="G104" s="21" t="str">
        <f t="shared" si="55"/>
        <v/>
      </c>
      <c r="H104" s="53" t="str">
        <f t="shared" si="56"/>
        <v>=</v>
      </c>
    </row>
    <row r="105" spans="1:8" x14ac:dyDescent="0.25">
      <c r="A105" s="53" t="str">
        <f>IF('Overall Schedule'!J43=TIMEVALUE("0:00"),"",'Overall Schedule'!J43)</f>
        <v>Agent 41</v>
      </c>
      <c r="B105" s="53" t="str">
        <f>IF('Overall Schedule'!K43=TIMEVALUE("0:00"),"",'Overall Schedule'!K43)</f>
        <v>=</v>
      </c>
      <c r="C105" s="53" t="str">
        <f>IF('Overall Schedule'!L43=TIMEVALUE("0:00"),"",'Overall Schedule'!L43)</f>
        <v/>
      </c>
      <c r="D105" s="53" t="str">
        <f>IF('Overall Schedule'!M43=TIMEVALUE("0:00"),"",'Overall Schedule'!M43)</f>
        <v/>
      </c>
      <c r="F105" s="21" t="str">
        <f t="shared" si="54"/>
        <v/>
      </c>
      <c r="G105" s="21" t="str">
        <f t="shared" si="55"/>
        <v/>
      </c>
      <c r="H105" s="53" t="str">
        <f t="shared" si="56"/>
        <v>=</v>
      </c>
    </row>
    <row r="106" spans="1:8" x14ac:dyDescent="0.25">
      <c r="A106" s="53" t="str">
        <f>IF('Overall Schedule'!J44=TIMEVALUE("0:00"),"",'Overall Schedule'!J44)</f>
        <v>Agent 42</v>
      </c>
      <c r="B106" s="53" t="str">
        <f>IF('Overall Schedule'!K44=TIMEVALUE("0:00"),"",'Overall Schedule'!K44)</f>
        <v>S</v>
      </c>
      <c r="C106" s="53">
        <f>IF('Overall Schedule'!L44=TIMEVALUE("0:00"),"",'Overall Schedule'!L44)</f>
        <v>0.52083333333333337</v>
      </c>
      <c r="D106" s="53">
        <f>IF('Overall Schedule'!M44=TIMEVALUE("0:00"),"",'Overall Schedule'!M44)</f>
        <v>0.89583333333333337</v>
      </c>
      <c r="F106" s="21">
        <f t="shared" si="54"/>
        <v>0.52083333333333337</v>
      </c>
      <c r="G106" s="21">
        <f t="shared" si="55"/>
        <v>0.89583333333333337</v>
      </c>
      <c r="H106" s="53" t="str">
        <f t="shared" si="56"/>
        <v>S</v>
      </c>
    </row>
    <row r="107" spans="1:8" x14ac:dyDescent="0.25">
      <c r="A107" s="53" t="str">
        <f>IF('Overall Schedule'!J45=TIMEVALUE("0:00"),"",'Overall Schedule'!J45)</f>
        <v>Agent 43</v>
      </c>
      <c r="B107" s="53" t="str">
        <f>IF('Overall Schedule'!K45=TIMEVALUE("0:00"),"",'Overall Schedule'!K45)</f>
        <v>S</v>
      </c>
      <c r="C107" s="53">
        <f>IF('Overall Schedule'!L45=TIMEVALUE("0:00"),"",'Overall Schedule'!L45)</f>
        <v>0.6875</v>
      </c>
      <c r="D107" s="53">
        <f>IF('Overall Schedule'!M45=TIMEVALUE("0:00"),"",'Overall Schedule'!M45)</f>
        <v>1.0625</v>
      </c>
      <c r="F107" s="21">
        <f t="shared" si="54"/>
        <v>0.6875</v>
      </c>
      <c r="G107" s="21">
        <f t="shared" si="55"/>
        <v>6.25E-2</v>
      </c>
      <c r="H107" s="53" t="str">
        <f t="shared" si="56"/>
        <v>S</v>
      </c>
    </row>
    <row r="108" spans="1:8" x14ac:dyDescent="0.25">
      <c r="A108" s="53" t="str">
        <f>IF('Overall Schedule'!J46=TIMEVALUE("0:00"),"",'Overall Schedule'!J46)</f>
        <v>Agent 44</v>
      </c>
      <c r="B108" s="53" t="str">
        <f>IF('Overall Schedule'!K46=TIMEVALUE("0:00"),"",'Overall Schedule'!K46)</f>
        <v>S</v>
      </c>
      <c r="C108" s="53">
        <f>IF('Overall Schedule'!L46=TIMEVALUE("0:00"),"",'Overall Schedule'!L46)</f>
        <v>0.77083333333333337</v>
      </c>
      <c r="D108" s="53">
        <f>IF('Overall Schedule'!M46=TIMEVALUE("0:00"),"",'Overall Schedule'!M46)</f>
        <v>1.1458333333333335</v>
      </c>
      <c r="F108" s="21">
        <f t="shared" si="54"/>
        <v>0.77083333333333337</v>
      </c>
      <c r="G108" s="21">
        <f t="shared" si="55"/>
        <v>0.14583333333333348</v>
      </c>
      <c r="H108" s="53" t="str">
        <f t="shared" si="56"/>
        <v>S</v>
      </c>
    </row>
    <row r="109" spans="1:8" x14ac:dyDescent="0.25">
      <c r="A109" s="53" t="str">
        <f>IF('Overall Schedule'!J47=TIMEVALUE("0:00"),"",'Overall Schedule'!J47)</f>
        <v>Agent 45</v>
      </c>
      <c r="B109" s="53" t="str">
        <f>IF('Overall Schedule'!K47=TIMEVALUE("0:00"),"",'Overall Schedule'!K47)</f>
        <v>=</v>
      </c>
      <c r="C109" s="53" t="str">
        <f>IF('Overall Schedule'!L47=TIMEVALUE("0:00"),"",'Overall Schedule'!L47)</f>
        <v/>
      </c>
      <c r="D109" s="53" t="str">
        <f>IF('Overall Schedule'!M47=TIMEVALUE("0:00"),"",'Overall Schedule'!M47)</f>
        <v/>
      </c>
      <c r="F109" s="21" t="str">
        <f t="shared" si="54"/>
        <v/>
      </c>
      <c r="G109" s="21" t="str">
        <f t="shared" si="55"/>
        <v/>
      </c>
      <c r="H109" s="53" t="str">
        <f t="shared" si="56"/>
        <v>=</v>
      </c>
    </row>
    <row r="110" spans="1:8" x14ac:dyDescent="0.25">
      <c r="A110" s="53" t="str">
        <f>IF('Overall Schedule'!J48=TIMEVALUE("0:00"),"",'Overall Schedule'!J48)</f>
        <v>Agent 46</v>
      </c>
      <c r="B110" s="53" t="str">
        <f>IF('Overall Schedule'!K48=TIMEVALUE("0:00"),"",'Overall Schedule'!K48)</f>
        <v>=</v>
      </c>
      <c r="C110" s="53" t="str">
        <f>IF('Overall Schedule'!L48=TIMEVALUE("0:00"),"",'Overall Schedule'!L48)</f>
        <v/>
      </c>
      <c r="D110" s="53" t="str">
        <f>IF('Overall Schedule'!M48=TIMEVALUE("0:00"),"",'Overall Schedule'!M48)</f>
        <v/>
      </c>
      <c r="F110" s="21" t="str">
        <f t="shared" si="54"/>
        <v/>
      </c>
      <c r="G110" s="21" t="str">
        <f t="shared" si="55"/>
        <v/>
      </c>
      <c r="H110" s="53" t="str">
        <f t="shared" si="56"/>
        <v>=</v>
      </c>
    </row>
    <row r="111" spans="1:8" x14ac:dyDescent="0.25">
      <c r="A111" s="53" t="str">
        <f>IF('Overall Schedule'!J49=TIMEVALUE("0:00"),"",'Overall Schedule'!J49)</f>
        <v>Agent 47</v>
      </c>
      <c r="B111" s="53" t="str">
        <f>IF('Overall Schedule'!K49=TIMEVALUE("0:00"),"",'Overall Schedule'!K49)</f>
        <v>=</v>
      </c>
      <c r="C111" s="53" t="str">
        <f>IF('Overall Schedule'!L49=TIMEVALUE("0:00"),"",'Overall Schedule'!L49)</f>
        <v/>
      </c>
      <c r="D111" s="53" t="str">
        <f>IF('Overall Schedule'!M49=TIMEVALUE("0:00"),"",'Overall Schedule'!M49)</f>
        <v/>
      </c>
      <c r="F111" s="21" t="str">
        <f t="shared" si="54"/>
        <v/>
      </c>
      <c r="G111" s="21" t="str">
        <f t="shared" si="55"/>
        <v/>
      </c>
      <c r="H111" s="53" t="str">
        <f t="shared" si="56"/>
        <v>=</v>
      </c>
    </row>
    <row r="112" spans="1:8" x14ac:dyDescent="0.25">
      <c r="A112" s="53" t="str">
        <f>IF('Overall Schedule'!J50=TIMEVALUE("0:00"),"",'Overall Schedule'!J50)</f>
        <v>Agent 48</v>
      </c>
      <c r="B112" s="53" t="str">
        <f>IF('Overall Schedule'!K50=TIMEVALUE("0:00"),"",'Overall Schedule'!K50)</f>
        <v>=</v>
      </c>
      <c r="C112" s="53" t="str">
        <f>IF('Overall Schedule'!L50=TIMEVALUE("0:00"),"",'Overall Schedule'!L50)</f>
        <v/>
      </c>
      <c r="D112" s="53" t="str">
        <f>IF('Overall Schedule'!M50=TIMEVALUE("0:00"),"",'Overall Schedule'!M50)</f>
        <v/>
      </c>
      <c r="F112" s="21" t="str">
        <f t="shared" si="54"/>
        <v/>
      </c>
      <c r="G112" s="21" t="str">
        <f t="shared" si="55"/>
        <v/>
      </c>
      <c r="H112" s="53" t="str">
        <f t="shared" si="56"/>
        <v>=</v>
      </c>
    </row>
    <row r="113" spans="1:8" x14ac:dyDescent="0.25">
      <c r="A113" s="53" t="str">
        <f>IF('Overall Schedule'!J51=TIMEVALUE("0:00"),"",'Overall Schedule'!J51)</f>
        <v>Agent 49</v>
      </c>
      <c r="B113" s="53" t="str">
        <f>IF('Overall Schedule'!K51=TIMEVALUE("0:00"),"",'Overall Schedule'!K51)</f>
        <v>S</v>
      </c>
      <c r="C113" s="53">
        <f>IF('Overall Schedule'!L51=TIMEVALUE("0:00"),"",'Overall Schedule'!L51)</f>
        <v>0.97916666666666663</v>
      </c>
      <c r="D113" s="53">
        <f>IF('Overall Schedule'!M51=TIMEVALUE("0:00"),"",'Overall Schedule'!M51)</f>
        <v>1.3541666666666665</v>
      </c>
      <c r="F113" s="21">
        <f t="shared" si="54"/>
        <v>0.97916666666666663</v>
      </c>
      <c r="G113" s="21">
        <f t="shared" si="55"/>
        <v>0.35416666666666652</v>
      </c>
      <c r="H113" s="53" t="str">
        <f t="shared" si="56"/>
        <v>S</v>
      </c>
    </row>
    <row r="114" spans="1:8" x14ac:dyDescent="0.25">
      <c r="A114" s="53" t="str">
        <f>IF('Overall Schedule'!J52=TIMEVALUE("0:00"),"",'Overall Schedule'!J52)</f>
        <v>Agent 50</v>
      </c>
      <c r="B114" s="53" t="str">
        <f>IF('Overall Schedule'!K52=TIMEVALUE("0:00"),"",'Overall Schedule'!K52)</f>
        <v>=</v>
      </c>
      <c r="C114" s="53" t="str">
        <f>IF('Overall Schedule'!L52=TIMEVALUE("0:00"),"",'Overall Schedule'!L52)</f>
        <v/>
      </c>
      <c r="D114" s="53" t="str">
        <f>IF('Overall Schedule'!M52=TIMEVALUE("0:00"),"",'Overall Schedule'!M52)</f>
        <v/>
      </c>
      <c r="F114" s="21" t="str">
        <f t="shared" si="54"/>
        <v/>
      </c>
      <c r="G114" s="21" t="str">
        <f t="shared" si="55"/>
        <v/>
      </c>
      <c r="H114" s="53" t="str">
        <f t="shared" si="56"/>
        <v>=</v>
      </c>
    </row>
    <row r="115" spans="1:8" x14ac:dyDescent="0.25">
      <c r="A115" s="53" t="str">
        <f>IF('Overall Schedule'!J53=TIMEVALUE("0:00"),"",'Overall Schedule'!J53)</f>
        <v>Agent 51</v>
      </c>
      <c r="B115" s="53" t="str">
        <f>IF('Overall Schedule'!K53=TIMEVALUE("0:00"),"",'Overall Schedule'!K53)</f>
        <v>=</v>
      </c>
      <c r="C115" s="53" t="str">
        <f>IF('Overall Schedule'!L53=TIMEVALUE("0:00"),"",'Overall Schedule'!L53)</f>
        <v/>
      </c>
      <c r="D115" s="53" t="str">
        <f>IF('Overall Schedule'!M53=TIMEVALUE("0:00"),"",'Overall Schedule'!M53)</f>
        <v/>
      </c>
      <c r="F115" s="21" t="str">
        <f t="shared" si="54"/>
        <v/>
      </c>
      <c r="G115" s="21" t="str">
        <f t="shared" si="55"/>
        <v/>
      </c>
      <c r="H115" s="53" t="str">
        <f t="shared" si="56"/>
        <v>=</v>
      </c>
    </row>
    <row r="116" spans="1:8" x14ac:dyDescent="0.25">
      <c r="A116" s="53" t="str">
        <f>IF('Overall Schedule'!J54=TIMEVALUE("0:00"),"",'Overall Schedule'!J54)</f>
        <v>Agent 52</v>
      </c>
      <c r="B116" s="53" t="str">
        <f>IF('Overall Schedule'!K54=TIMEVALUE("0:00"),"",'Overall Schedule'!K54)</f>
        <v>S</v>
      </c>
      <c r="C116" s="53">
        <f>IF('Overall Schedule'!L54=TIMEVALUE("0:00"),"",'Overall Schedule'!L54)</f>
        <v>0.22916666666666666</v>
      </c>
      <c r="D116" s="53">
        <f>IF('Overall Schedule'!M54=TIMEVALUE("0:00"),"",'Overall Schedule'!M54)</f>
        <v>0.60416666666666663</v>
      </c>
      <c r="F116" s="21">
        <f t="shared" si="54"/>
        <v>0.22916666666666666</v>
      </c>
      <c r="G116" s="21">
        <f t="shared" si="55"/>
        <v>0.60416666666666663</v>
      </c>
      <c r="H116" s="53" t="str">
        <f t="shared" si="56"/>
        <v>S</v>
      </c>
    </row>
    <row r="117" spans="1:8" x14ac:dyDescent="0.25">
      <c r="A117" s="53" t="str">
        <f>IF('Overall Schedule'!J55=TIMEVALUE("0:00"),"",'Overall Schedule'!J55)</f>
        <v>Agent 53</v>
      </c>
      <c r="B117" s="53" t="str">
        <f>IF('Overall Schedule'!K55=TIMEVALUE("0:00"),"",'Overall Schedule'!K55)</f>
        <v>=</v>
      </c>
      <c r="C117" s="53" t="str">
        <f>IF('Overall Schedule'!L55=TIMEVALUE("0:00"),"",'Overall Schedule'!L55)</f>
        <v/>
      </c>
      <c r="D117" s="53" t="str">
        <f>IF('Overall Schedule'!M55=TIMEVALUE("0:00"),"",'Overall Schedule'!M55)</f>
        <v/>
      </c>
      <c r="F117" s="21" t="str">
        <f t="shared" si="54"/>
        <v/>
      </c>
      <c r="G117" s="21" t="str">
        <f t="shared" si="55"/>
        <v/>
      </c>
      <c r="H117" s="53" t="str">
        <f t="shared" si="56"/>
        <v>=</v>
      </c>
    </row>
    <row r="118" spans="1:8" x14ac:dyDescent="0.25">
      <c r="A118" s="53" t="str">
        <f>IF('Overall Schedule'!J56=TIMEVALUE("0:00"),"",'Overall Schedule'!J56)</f>
        <v>Agent 54</v>
      </c>
      <c r="B118" s="53" t="str">
        <f>IF('Overall Schedule'!K56=TIMEVALUE("0:00"),"",'Overall Schedule'!K56)</f>
        <v>S</v>
      </c>
      <c r="C118" s="53">
        <f>IF('Overall Schedule'!L56=TIMEVALUE("0:00"),"",'Overall Schedule'!L56)</f>
        <v>0.22916666666666666</v>
      </c>
      <c r="D118" s="53">
        <f>IF('Overall Schedule'!M56=TIMEVALUE("0:00"),"",'Overall Schedule'!M56)</f>
        <v>0.60416666666666663</v>
      </c>
      <c r="F118" s="21">
        <f t="shared" si="54"/>
        <v>0.22916666666666666</v>
      </c>
      <c r="G118" s="21">
        <f t="shared" si="55"/>
        <v>0.60416666666666663</v>
      </c>
      <c r="H118" s="53" t="str">
        <f t="shared" si="56"/>
        <v>S</v>
      </c>
    </row>
    <row r="119" spans="1:8" x14ac:dyDescent="0.25">
      <c r="A119" s="53" t="str">
        <f>IF('Overall Schedule'!J57=TIMEVALUE("0:00"),"",'Overall Schedule'!J57)</f>
        <v>Agent 55</v>
      </c>
      <c r="B119" s="53" t="str">
        <f>IF('Overall Schedule'!K57=TIMEVALUE("0:00"),"",'Overall Schedule'!K57)</f>
        <v>=</v>
      </c>
      <c r="C119" s="53" t="str">
        <f>IF('Overall Schedule'!L57=TIMEVALUE("0:00"),"",'Overall Schedule'!L57)</f>
        <v/>
      </c>
      <c r="D119" s="53" t="str">
        <f>IF('Overall Schedule'!M57=TIMEVALUE("0:00"),"",'Overall Schedule'!M57)</f>
        <v/>
      </c>
      <c r="F119" s="21" t="str">
        <f t="shared" si="54"/>
        <v/>
      </c>
      <c r="G119" s="21" t="str">
        <f t="shared" si="55"/>
        <v/>
      </c>
      <c r="H119" s="53" t="str">
        <f t="shared" si="56"/>
        <v>=</v>
      </c>
    </row>
    <row r="120" spans="1:8" x14ac:dyDescent="0.25">
      <c r="A120" s="53" t="str">
        <f>IF('Overall Schedule'!J58=TIMEVALUE("0:00"),"",'Overall Schedule'!J58)</f>
        <v/>
      </c>
      <c r="B120" s="53" t="str">
        <f>IF('Overall Schedule'!K58=TIMEVALUE("0:00"),"",'Overall Schedule'!K58)</f>
        <v/>
      </c>
      <c r="C120" s="53" t="str">
        <f>IF('Overall Schedule'!L58=TIMEVALUE("0:00"),"",'Overall Schedule'!L58)</f>
        <v/>
      </c>
      <c r="D120" s="53" t="str">
        <f>IF('Overall Schedule'!M58=TIMEVALUE("0:00"),"",'Overall Schedule'!M58)</f>
        <v/>
      </c>
      <c r="F120" s="21" t="str">
        <f t="shared" si="54"/>
        <v/>
      </c>
      <c r="G120" s="21" t="str">
        <f t="shared" si="55"/>
        <v/>
      </c>
      <c r="H120" s="53" t="str">
        <f t="shared" si="56"/>
        <v/>
      </c>
    </row>
    <row r="125" spans="1:8" x14ac:dyDescent="0.25">
      <c r="A125" s="53" t="str">
        <f>IF('Overall Schedule'!S3=TIMEVALUE("0:00"),"",'Overall Schedule'!S3)</f>
        <v>Agent 1</v>
      </c>
      <c r="B125" s="53" t="str">
        <f>IF('Overall Schedule'!T3=TIMEVALUE("0:00"),"",'Overall Schedule'!T3)</f>
        <v>M</v>
      </c>
      <c r="C125" s="53">
        <f>IF('Overall Schedule'!U3=TIMEVALUE("0:00"),"",'Overall Schedule'!U3)</f>
        <v>0.9375</v>
      </c>
      <c r="D125" s="53">
        <f>IF('Overall Schedule'!V3=TIMEVALUE("0:00"),"",'Overall Schedule'!V3)</f>
        <v>1.3125</v>
      </c>
      <c r="F125" s="21">
        <f>IFERROR(MOD(C125,1),"")</f>
        <v>0.9375</v>
      </c>
      <c r="G125" s="21">
        <f>IFERROR(MOD(D125,1),"")</f>
        <v>0.3125</v>
      </c>
      <c r="H125" s="53" t="str">
        <f>TEXT(B125,"0")</f>
        <v>M</v>
      </c>
    </row>
    <row r="126" spans="1:8" x14ac:dyDescent="0.25">
      <c r="A126" s="53" t="str">
        <f>IF('Overall Schedule'!S4=TIMEVALUE("0:00"),"",'Overall Schedule'!S4)</f>
        <v>Agent 2</v>
      </c>
      <c r="B126" s="53" t="str">
        <f>IF('Overall Schedule'!T4=TIMEVALUE("0:00"),"",'Overall Schedule'!T4)</f>
        <v>M</v>
      </c>
      <c r="C126" s="53">
        <f>IF('Overall Schedule'!U4=TIMEVALUE("0:00"),"",'Overall Schedule'!U4)</f>
        <v>0.77083333333333337</v>
      </c>
      <c r="D126" s="53">
        <f>IF('Overall Schedule'!V4=TIMEVALUE("0:00"),"",'Overall Schedule'!V4)</f>
        <v>1.1458333333333335</v>
      </c>
      <c r="F126" s="21">
        <f t="shared" ref="F126:F179" si="57">IFERROR(MOD(C126,1),"")</f>
        <v>0.77083333333333337</v>
      </c>
      <c r="G126" s="21">
        <f t="shared" ref="G126:G179" si="58">IFERROR(MOD(D126,1),"")</f>
        <v>0.14583333333333348</v>
      </c>
      <c r="H126" s="53" t="str">
        <f t="shared" ref="H126:H179" si="59">TEXT(B126,"0")</f>
        <v>M</v>
      </c>
    </row>
    <row r="127" spans="1:8" x14ac:dyDescent="0.25">
      <c r="A127" s="53" t="str">
        <f>IF('Overall Schedule'!S5=TIMEVALUE("0:00"),"",'Overall Schedule'!S5)</f>
        <v>Agent 3</v>
      </c>
      <c r="B127" s="53" t="str">
        <f>IF('Overall Schedule'!T5=TIMEVALUE("0:00"),"",'Overall Schedule'!T5)</f>
        <v>M</v>
      </c>
      <c r="C127" s="53">
        <f>IF('Overall Schedule'!U5=TIMEVALUE("0:00"),"",'Overall Schedule'!U5)</f>
        <v>0.77083333333333337</v>
      </c>
      <c r="D127" s="53">
        <f>IF('Overall Schedule'!V5=TIMEVALUE("0:00"),"",'Overall Schedule'!V5)</f>
        <v>1.1458333333333335</v>
      </c>
      <c r="F127" s="21">
        <f t="shared" si="57"/>
        <v>0.77083333333333337</v>
      </c>
      <c r="G127" s="21">
        <f t="shared" si="58"/>
        <v>0.14583333333333348</v>
      </c>
      <c r="H127" s="53" t="str">
        <f t="shared" si="59"/>
        <v>M</v>
      </c>
    </row>
    <row r="128" spans="1:8" x14ac:dyDescent="0.25">
      <c r="A128" s="53" t="str">
        <f>IF('Overall Schedule'!S6=TIMEVALUE("0:00"),"",'Overall Schedule'!S6)</f>
        <v>Agent 4</v>
      </c>
      <c r="B128" s="53" t="str">
        <f>IF('Overall Schedule'!T6=TIMEVALUE("0:00"),"",'Overall Schedule'!T6)</f>
        <v>M</v>
      </c>
      <c r="C128" s="53">
        <f>IF('Overall Schedule'!U6=TIMEVALUE("0:00"),"",'Overall Schedule'!U6)</f>
        <v>0.9375</v>
      </c>
      <c r="D128" s="53">
        <f>IF('Overall Schedule'!V6=TIMEVALUE("0:00"),"",'Overall Schedule'!V6)</f>
        <v>1.3125</v>
      </c>
      <c r="F128" s="21">
        <f t="shared" si="57"/>
        <v>0.9375</v>
      </c>
      <c r="G128" s="21">
        <f t="shared" si="58"/>
        <v>0.3125</v>
      </c>
      <c r="H128" s="53" t="str">
        <f t="shared" si="59"/>
        <v>M</v>
      </c>
    </row>
    <row r="129" spans="1:8" x14ac:dyDescent="0.25">
      <c r="A129" s="53" t="str">
        <f>IF('Overall Schedule'!S7=TIMEVALUE("0:00"),"",'Overall Schedule'!S7)</f>
        <v>Agent 5</v>
      </c>
      <c r="B129" s="53" t="str">
        <f>IF('Overall Schedule'!T7=TIMEVALUE("0:00"),"",'Overall Schedule'!T7)</f>
        <v>=</v>
      </c>
      <c r="C129" s="53" t="str">
        <f>IF('Overall Schedule'!U7=TIMEVALUE("0:00"),"",'Overall Schedule'!U7)</f>
        <v/>
      </c>
      <c r="D129" s="53" t="str">
        <f>IF('Overall Schedule'!V7=TIMEVALUE("0:00"),"",'Overall Schedule'!V7)</f>
        <v/>
      </c>
      <c r="F129" s="21" t="str">
        <f t="shared" si="57"/>
        <v/>
      </c>
      <c r="G129" s="21" t="str">
        <f t="shared" si="58"/>
        <v/>
      </c>
      <c r="H129" s="53" t="str">
        <f t="shared" si="59"/>
        <v>=</v>
      </c>
    </row>
    <row r="130" spans="1:8" x14ac:dyDescent="0.25">
      <c r="A130" s="53" t="str">
        <f>IF('Overall Schedule'!S8=TIMEVALUE("0:00"),"",'Overall Schedule'!S8)</f>
        <v>Agent 6</v>
      </c>
      <c r="B130" s="53" t="str">
        <f>IF('Overall Schedule'!T8=TIMEVALUE("0:00"),"",'Overall Schedule'!T8)</f>
        <v>M</v>
      </c>
      <c r="C130" s="53">
        <f>IF('Overall Schedule'!U8=TIMEVALUE("0:00"),"",'Overall Schedule'!U8)</f>
        <v>0.77083333333333337</v>
      </c>
      <c r="D130" s="53">
        <f>IF('Overall Schedule'!V8=TIMEVALUE("0:00"),"",'Overall Schedule'!V8)</f>
        <v>1.1458333333333335</v>
      </c>
      <c r="F130" s="21">
        <f t="shared" si="57"/>
        <v>0.77083333333333337</v>
      </c>
      <c r="G130" s="21">
        <f t="shared" si="58"/>
        <v>0.14583333333333348</v>
      </c>
      <c r="H130" s="53" t="str">
        <f t="shared" si="59"/>
        <v>M</v>
      </c>
    </row>
    <row r="131" spans="1:8" x14ac:dyDescent="0.25">
      <c r="A131" s="53" t="str">
        <f>IF('Overall Schedule'!S9=TIMEVALUE("0:00"),"",'Overall Schedule'!S9)</f>
        <v>Agent 7</v>
      </c>
      <c r="B131" s="53" t="str">
        <f>IF('Overall Schedule'!T9=TIMEVALUE("0:00"),"",'Overall Schedule'!T9)</f>
        <v>M</v>
      </c>
      <c r="C131" s="53">
        <f>IF('Overall Schedule'!U9=TIMEVALUE("0:00"),"",'Overall Schedule'!U9)</f>
        <v>0.77083333333333337</v>
      </c>
      <c r="D131" s="53">
        <f>IF('Overall Schedule'!V9=TIMEVALUE("0:00"),"",'Overall Schedule'!V9)</f>
        <v>1.1458333333333335</v>
      </c>
      <c r="F131" s="21">
        <f t="shared" si="57"/>
        <v>0.77083333333333337</v>
      </c>
      <c r="G131" s="21">
        <f t="shared" si="58"/>
        <v>0.14583333333333348</v>
      </c>
      <c r="H131" s="53" t="str">
        <f t="shared" si="59"/>
        <v>M</v>
      </c>
    </row>
    <row r="132" spans="1:8" x14ac:dyDescent="0.25">
      <c r="A132" s="53" t="str">
        <f>IF('Overall Schedule'!S10=TIMEVALUE("0:00"),"",'Overall Schedule'!S10)</f>
        <v>Agent 8</v>
      </c>
      <c r="B132" s="53" t="str">
        <f>IF('Overall Schedule'!T10=TIMEVALUE("0:00"),"",'Overall Schedule'!T10)</f>
        <v>M</v>
      </c>
      <c r="C132" s="53">
        <f>IF('Overall Schedule'!U10=TIMEVALUE("0:00"),"",'Overall Schedule'!U10)</f>
        <v>0.77083333333333337</v>
      </c>
      <c r="D132" s="53">
        <f>IF('Overall Schedule'!V10=TIMEVALUE("0:00"),"",'Overall Schedule'!V10)</f>
        <v>1.1458333333333335</v>
      </c>
      <c r="F132" s="21">
        <f t="shared" si="57"/>
        <v>0.77083333333333337</v>
      </c>
      <c r="G132" s="21">
        <f t="shared" si="58"/>
        <v>0.14583333333333348</v>
      </c>
      <c r="H132" s="53" t="str">
        <f t="shared" si="59"/>
        <v>M</v>
      </c>
    </row>
    <row r="133" spans="1:8" x14ac:dyDescent="0.25">
      <c r="A133" s="53" t="str">
        <f>IF('Overall Schedule'!S11=TIMEVALUE("0:00"),"",'Overall Schedule'!S11)</f>
        <v>Agent 9</v>
      </c>
      <c r="B133" s="53" t="str">
        <f>IF('Overall Schedule'!T11=TIMEVALUE("0:00"),"",'Overall Schedule'!T11)</f>
        <v>=</v>
      </c>
      <c r="C133" s="53" t="str">
        <f>IF('Overall Schedule'!U11=TIMEVALUE("0:00"),"",'Overall Schedule'!U11)</f>
        <v/>
      </c>
      <c r="D133" s="53" t="str">
        <f>IF('Overall Schedule'!V11=TIMEVALUE("0:00"),"",'Overall Schedule'!V11)</f>
        <v/>
      </c>
      <c r="F133" s="21" t="str">
        <f t="shared" si="57"/>
        <v/>
      </c>
      <c r="G133" s="21" t="str">
        <f t="shared" si="58"/>
        <v/>
      </c>
      <c r="H133" s="53" t="str">
        <f t="shared" si="59"/>
        <v>=</v>
      </c>
    </row>
    <row r="134" spans="1:8" x14ac:dyDescent="0.25">
      <c r="A134" s="53" t="str">
        <f>IF('Overall Schedule'!S12=TIMEVALUE("0:00"),"",'Overall Schedule'!S12)</f>
        <v>Agent 10</v>
      </c>
      <c r="B134" s="53" t="str">
        <f>IF('Overall Schedule'!T12=TIMEVALUE("0:00"),"",'Overall Schedule'!T12)</f>
        <v>M</v>
      </c>
      <c r="C134" s="53">
        <f>IF('Overall Schedule'!U12=TIMEVALUE("0:00"),"",'Overall Schedule'!U12)</f>
        <v>0.77083333333333337</v>
      </c>
      <c r="D134" s="53">
        <f>IF('Overall Schedule'!V12=TIMEVALUE("0:00"),"",'Overall Schedule'!V12)</f>
        <v>1.1458333333333335</v>
      </c>
      <c r="F134" s="21">
        <f t="shared" si="57"/>
        <v>0.77083333333333337</v>
      </c>
      <c r="G134" s="21">
        <f t="shared" si="58"/>
        <v>0.14583333333333348</v>
      </c>
      <c r="H134" s="53" t="str">
        <f t="shared" si="59"/>
        <v>M</v>
      </c>
    </row>
    <row r="135" spans="1:8" x14ac:dyDescent="0.25">
      <c r="A135" s="53" t="str">
        <f>IF('Overall Schedule'!S13=TIMEVALUE("0:00"),"",'Overall Schedule'!S13)</f>
        <v>Agent 11</v>
      </c>
      <c r="B135" s="53" t="str">
        <f>IF('Overall Schedule'!T13=TIMEVALUE("0:00"),"",'Overall Schedule'!T13)</f>
        <v>M</v>
      </c>
      <c r="C135" s="53">
        <f>IF('Overall Schedule'!U13=TIMEVALUE("0:00"),"",'Overall Schedule'!U13)</f>
        <v>0.77083333333333337</v>
      </c>
      <c r="D135" s="53">
        <f>IF('Overall Schedule'!V13=TIMEVALUE("0:00"),"",'Overall Schedule'!V13)</f>
        <v>1.1458333333333335</v>
      </c>
      <c r="F135" s="21">
        <f t="shared" si="57"/>
        <v>0.77083333333333337</v>
      </c>
      <c r="G135" s="21">
        <f t="shared" si="58"/>
        <v>0.14583333333333348</v>
      </c>
      <c r="H135" s="53" t="str">
        <f t="shared" si="59"/>
        <v>M</v>
      </c>
    </row>
    <row r="136" spans="1:8" x14ac:dyDescent="0.25">
      <c r="A136" s="53" t="str">
        <f>IF('Overall Schedule'!S14=TIMEVALUE("0:00"),"",'Overall Schedule'!S14)</f>
        <v>Agent 12</v>
      </c>
      <c r="B136" s="53" t="str">
        <f>IF('Overall Schedule'!T14=TIMEVALUE("0:00"),"",'Overall Schedule'!T14)</f>
        <v>M</v>
      </c>
      <c r="C136" s="53">
        <f>IF('Overall Schedule'!U14=TIMEVALUE("0:00"),"",'Overall Schedule'!U14)</f>
        <v>0.77083333333333337</v>
      </c>
      <c r="D136" s="53">
        <f>IF('Overall Schedule'!V14=TIMEVALUE("0:00"),"",'Overall Schedule'!V14)</f>
        <v>1.1458333333333335</v>
      </c>
      <c r="F136" s="21">
        <f t="shared" si="57"/>
        <v>0.77083333333333337</v>
      </c>
      <c r="G136" s="21">
        <f t="shared" si="58"/>
        <v>0.14583333333333348</v>
      </c>
      <c r="H136" s="53" t="str">
        <f t="shared" si="59"/>
        <v>M</v>
      </c>
    </row>
    <row r="137" spans="1:8" x14ac:dyDescent="0.25">
      <c r="A137" s="53" t="str">
        <f>IF('Overall Schedule'!S15=TIMEVALUE("0:00"),"",'Overall Schedule'!S15)</f>
        <v>Agent 13</v>
      </c>
      <c r="B137" s="53" t="str">
        <f>IF('Overall Schedule'!T15=TIMEVALUE("0:00"),"",'Overall Schedule'!T15)</f>
        <v>M</v>
      </c>
      <c r="C137" s="53">
        <f>IF('Overall Schedule'!U15=TIMEVALUE("0:00"),"",'Overall Schedule'!U15)</f>
        <v>0.77083333333333337</v>
      </c>
      <c r="D137" s="53">
        <f>IF('Overall Schedule'!V15=TIMEVALUE("0:00"),"",'Overall Schedule'!V15)</f>
        <v>1.1458333333333335</v>
      </c>
      <c r="F137" s="21">
        <f t="shared" si="57"/>
        <v>0.77083333333333337</v>
      </c>
      <c r="G137" s="21">
        <f t="shared" si="58"/>
        <v>0.14583333333333348</v>
      </c>
      <c r="H137" s="53" t="str">
        <f t="shared" si="59"/>
        <v>M</v>
      </c>
    </row>
    <row r="138" spans="1:8" x14ac:dyDescent="0.25">
      <c r="A138" s="53" t="str">
        <f>IF('Overall Schedule'!S16=TIMEVALUE("0:00"),"",'Overall Schedule'!S16)</f>
        <v>Agent 14</v>
      </c>
      <c r="B138" s="53" t="str">
        <f>IF('Overall Schedule'!T16=TIMEVALUE("0:00"),"",'Overall Schedule'!T16)</f>
        <v>M</v>
      </c>
      <c r="C138" s="53">
        <f>IF('Overall Schedule'!U16=TIMEVALUE("0:00"),"",'Overall Schedule'!U16)</f>
        <v>0.85416666666666674</v>
      </c>
      <c r="D138" s="53">
        <f>IF('Overall Schedule'!V16=TIMEVALUE("0:00"),"",'Overall Schedule'!V16)</f>
        <v>1.2291666666666667</v>
      </c>
      <c r="F138" s="21">
        <f t="shared" si="57"/>
        <v>0.85416666666666674</v>
      </c>
      <c r="G138" s="21">
        <f t="shared" si="58"/>
        <v>0.22916666666666674</v>
      </c>
      <c r="H138" s="53" t="str">
        <f t="shared" si="59"/>
        <v>M</v>
      </c>
    </row>
    <row r="139" spans="1:8" x14ac:dyDescent="0.25">
      <c r="A139" s="53" t="str">
        <f>IF('Overall Schedule'!S17=TIMEVALUE("0:00"),"",'Overall Schedule'!S17)</f>
        <v>Agent 15</v>
      </c>
      <c r="B139" s="53" t="str">
        <f>IF('Overall Schedule'!T17=TIMEVALUE("0:00"),"",'Overall Schedule'!T17)</f>
        <v>M</v>
      </c>
      <c r="C139" s="53">
        <f>IF('Overall Schedule'!U17=TIMEVALUE("0:00"),"",'Overall Schedule'!U17)</f>
        <v>0.85416666666666674</v>
      </c>
      <c r="D139" s="53">
        <f>IF('Overall Schedule'!V17=TIMEVALUE("0:00"),"",'Overall Schedule'!V17)</f>
        <v>1.2291666666666667</v>
      </c>
      <c r="F139" s="21">
        <f t="shared" si="57"/>
        <v>0.85416666666666674</v>
      </c>
      <c r="G139" s="21">
        <f t="shared" si="58"/>
        <v>0.22916666666666674</v>
      </c>
      <c r="H139" s="53" t="str">
        <f t="shared" si="59"/>
        <v>M</v>
      </c>
    </row>
    <row r="140" spans="1:8" x14ac:dyDescent="0.25">
      <c r="A140" s="53" t="str">
        <f>IF('Overall Schedule'!S18=TIMEVALUE("0:00"),"",'Overall Schedule'!S18)</f>
        <v>Agent 16</v>
      </c>
      <c r="B140" s="53" t="str">
        <f>IF('Overall Schedule'!T18=TIMEVALUE("0:00"),"",'Overall Schedule'!T18)</f>
        <v>M</v>
      </c>
      <c r="C140" s="53">
        <f>IF('Overall Schedule'!U18=TIMEVALUE("0:00"),"",'Overall Schedule'!U18)</f>
        <v>0.85416666666666674</v>
      </c>
      <c r="D140" s="53">
        <f>IF('Overall Schedule'!V18=TIMEVALUE("0:00"),"",'Overall Schedule'!V18)</f>
        <v>1.2291666666666667</v>
      </c>
      <c r="F140" s="21">
        <f t="shared" si="57"/>
        <v>0.85416666666666674</v>
      </c>
      <c r="G140" s="21">
        <f t="shared" si="58"/>
        <v>0.22916666666666674</v>
      </c>
      <c r="H140" s="53" t="str">
        <f t="shared" si="59"/>
        <v>M</v>
      </c>
    </row>
    <row r="141" spans="1:8" x14ac:dyDescent="0.25">
      <c r="A141" s="53" t="str">
        <f>IF('Overall Schedule'!S19=TIMEVALUE("0:00"),"",'Overall Schedule'!S19)</f>
        <v>Agent 17</v>
      </c>
      <c r="B141" s="53" t="str">
        <f>IF('Overall Schedule'!T19=TIMEVALUE("0:00"),"",'Overall Schedule'!T19)</f>
        <v>=</v>
      </c>
      <c r="C141" s="53" t="str">
        <f>IF('Overall Schedule'!U19=TIMEVALUE("0:00"),"",'Overall Schedule'!U19)</f>
        <v/>
      </c>
      <c r="D141" s="53" t="str">
        <f>IF('Overall Schedule'!V19=TIMEVALUE("0:00"),"",'Overall Schedule'!V19)</f>
        <v/>
      </c>
      <c r="F141" s="21" t="str">
        <f t="shared" si="57"/>
        <v/>
      </c>
      <c r="G141" s="21" t="str">
        <f t="shared" si="58"/>
        <v/>
      </c>
      <c r="H141" s="53" t="str">
        <f t="shared" si="59"/>
        <v>=</v>
      </c>
    </row>
    <row r="142" spans="1:8" x14ac:dyDescent="0.25">
      <c r="A142" s="53" t="str">
        <f>IF('Overall Schedule'!S20=TIMEVALUE("0:00"),"",'Overall Schedule'!S20)</f>
        <v>Agent 18</v>
      </c>
      <c r="B142" s="53" t="str">
        <f>IF('Overall Schedule'!T20=TIMEVALUE("0:00"),"",'Overall Schedule'!T20)</f>
        <v>M</v>
      </c>
      <c r="C142" s="53">
        <f>IF('Overall Schedule'!U20=TIMEVALUE("0:00"),"",'Overall Schedule'!U20)</f>
        <v>0.77083333333333337</v>
      </c>
      <c r="D142" s="53">
        <f>IF('Overall Schedule'!V20=TIMEVALUE("0:00"),"",'Overall Schedule'!V20)</f>
        <v>1.1458333333333335</v>
      </c>
      <c r="F142" s="21">
        <f t="shared" si="57"/>
        <v>0.77083333333333337</v>
      </c>
      <c r="G142" s="21">
        <f t="shared" si="58"/>
        <v>0.14583333333333348</v>
      </c>
      <c r="H142" s="53" t="str">
        <f t="shared" si="59"/>
        <v>M</v>
      </c>
    </row>
    <row r="143" spans="1:8" x14ac:dyDescent="0.25">
      <c r="A143" s="53" t="str">
        <f>IF('Overall Schedule'!S21=TIMEVALUE("0:00"),"",'Overall Schedule'!S21)</f>
        <v>Agent 19</v>
      </c>
      <c r="B143" s="53" t="str">
        <f>IF('Overall Schedule'!T21=TIMEVALUE("0:00"),"",'Overall Schedule'!T21)</f>
        <v>M</v>
      </c>
      <c r="C143" s="53">
        <f>IF('Overall Schedule'!U21=TIMEVALUE("0:00"),"",'Overall Schedule'!U21)</f>
        <v>0.77083333333333337</v>
      </c>
      <c r="D143" s="53">
        <f>IF('Overall Schedule'!V21=TIMEVALUE("0:00"),"",'Overall Schedule'!V21)</f>
        <v>1.1458333333333335</v>
      </c>
      <c r="F143" s="21">
        <f t="shared" si="57"/>
        <v>0.77083333333333337</v>
      </c>
      <c r="G143" s="21">
        <f t="shared" si="58"/>
        <v>0.14583333333333348</v>
      </c>
      <c r="H143" s="53" t="str">
        <f t="shared" si="59"/>
        <v>M</v>
      </c>
    </row>
    <row r="144" spans="1:8" x14ac:dyDescent="0.25">
      <c r="A144" s="53" t="str">
        <f>IF('Overall Schedule'!S22=TIMEVALUE("0:00"),"",'Overall Schedule'!S22)</f>
        <v>Agent 20</v>
      </c>
      <c r="B144" s="53" t="str">
        <f>IF('Overall Schedule'!T22=TIMEVALUE("0:00"),"",'Overall Schedule'!T22)</f>
        <v>M</v>
      </c>
      <c r="C144" s="53">
        <f>IF('Overall Schedule'!U22=TIMEVALUE("0:00"),"",'Overall Schedule'!U22)</f>
        <v>0.85416666666666663</v>
      </c>
      <c r="D144" s="53">
        <f>IF('Overall Schedule'!V22=TIMEVALUE("0:00"),"",'Overall Schedule'!V22)</f>
        <v>1.2291666666666665</v>
      </c>
      <c r="F144" s="21">
        <f t="shared" si="57"/>
        <v>0.85416666666666663</v>
      </c>
      <c r="G144" s="21">
        <f t="shared" si="58"/>
        <v>0.22916666666666652</v>
      </c>
      <c r="H144" s="53" t="str">
        <f t="shared" si="59"/>
        <v>M</v>
      </c>
    </row>
    <row r="145" spans="1:8" x14ac:dyDescent="0.25">
      <c r="A145" s="53" t="str">
        <f>IF('Overall Schedule'!S23=TIMEVALUE("0:00"),"",'Overall Schedule'!S23)</f>
        <v>Agent 21</v>
      </c>
      <c r="B145" s="53" t="str">
        <f>IF('Overall Schedule'!T23=TIMEVALUE("0:00"),"",'Overall Schedule'!T23)</f>
        <v>M</v>
      </c>
      <c r="C145" s="53">
        <f>IF('Overall Schedule'!U23=TIMEVALUE("0:00"),"",'Overall Schedule'!U23)</f>
        <v>0.77083333333333337</v>
      </c>
      <c r="D145" s="53">
        <f>IF('Overall Schedule'!V23=TIMEVALUE("0:00"),"",'Overall Schedule'!V23)</f>
        <v>1.1458333333333335</v>
      </c>
      <c r="F145" s="21">
        <f t="shared" si="57"/>
        <v>0.77083333333333337</v>
      </c>
      <c r="G145" s="21">
        <f t="shared" si="58"/>
        <v>0.14583333333333348</v>
      </c>
      <c r="H145" s="53" t="str">
        <f t="shared" si="59"/>
        <v>M</v>
      </c>
    </row>
    <row r="146" spans="1:8" x14ac:dyDescent="0.25">
      <c r="A146" s="53" t="str">
        <f>IF('Overall Schedule'!S24=TIMEVALUE("0:00"),"",'Overall Schedule'!S24)</f>
        <v>Agent 22</v>
      </c>
      <c r="B146" s="53" t="str">
        <f>IF('Overall Schedule'!T24=TIMEVALUE("0:00"),"",'Overall Schedule'!T24)</f>
        <v>=</v>
      </c>
      <c r="C146" s="53" t="str">
        <f>IF('Overall Schedule'!U24=TIMEVALUE("0:00"),"",'Overall Schedule'!U24)</f>
        <v/>
      </c>
      <c r="D146" s="53" t="str">
        <f>IF('Overall Schedule'!V24=TIMEVALUE("0:00"),"",'Overall Schedule'!V24)</f>
        <v/>
      </c>
      <c r="F146" s="21" t="str">
        <f t="shared" si="57"/>
        <v/>
      </c>
      <c r="G146" s="21" t="str">
        <f t="shared" si="58"/>
        <v/>
      </c>
      <c r="H146" s="53" t="str">
        <f t="shared" si="59"/>
        <v>=</v>
      </c>
    </row>
    <row r="147" spans="1:8" x14ac:dyDescent="0.25">
      <c r="A147" s="53" t="str">
        <f>IF('Overall Schedule'!S25=TIMEVALUE("0:00"),"",'Overall Schedule'!S25)</f>
        <v>Agent 23</v>
      </c>
      <c r="B147" s="53" t="str">
        <f>IF('Overall Schedule'!T25=TIMEVALUE("0:00"),"",'Overall Schedule'!T25)</f>
        <v>M</v>
      </c>
      <c r="C147" s="53">
        <f>IF('Overall Schedule'!U25=TIMEVALUE("0:00"),"",'Overall Schedule'!U25)</f>
        <v>0.77083333333333337</v>
      </c>
      <c r="D147" s="53">
        <f>IF('Overall Schedule'!V25=TIMEVALUE("0:00"),"",'Overall Schedule'!V25)</f>
        <v>1.1458333333333335</v>
      </c>
      <c r="F147" s="21">
        <f t="shared" si="57"/>
        <v>0.77083333333333337</v>
      </c>
      <c r="G147" s="21">
        <f t="shared" si="58"/>
        <v>0.14583333333333348</v>
      </c>
      <c r="H147" s="53" t="str">
        <f t="shared" si="59"/>
        <v>M</v>
      </c>
    </row>
    <row r="148" spans="1:8" x14ac:dyDescent="0.25">
      <c r="A148" s="53" t="str">
        <f>IF('Overall Schedule'!S26=TIMEVALUE("0:00"),"",'Overall Schedule'!S26)</f>
        <v>Agent 24</v>
      </c>
      <c r="B148" s="53" t="str">
        <f>IF('Overall Schedule'!T26=TIMEVALUE("0:00"),"",'Overall Schedule'!T26)</f>
        <v>M</v>
      </c>
      <c r="C148" s="53">
        <f>IF('Overall Schedule'!U26=TIMEVALUE("0:00"),"",'Overall Schedule'!U26)</f>
        <v>0.77083333333333337</v>
      </c>
      <c r="D148" s="53">
        <f>IF('Overall Schedule'!V26=TIMEVALUE("0:00"),"",'Overall Schedule'!V26)</f>
        <v>1.1458333333333335</v>
      </c>
      <c r="F148" s="21">
        <f t="shared" si="57"/>
        <v>0.77083333333333337</v>
      </c>
      <c r="G148" s="21">
        <f t="shared" si="58"/>
        <v>0.14583333333333348</v>
      </c>
      <c r="H148" s="53" t="str">
        <f t="shared" si="59"/>
        <v>M</v>
      </c>
    </row>
    <row r="149" spans="1:8" x14ac:dyDescent="0.25">
      <c r="A149" s="53" t="str">
        <f>IF('Overall Schedule'!S27=TIMEVALUE("0:00"),"",'Overall Schedule'!S27)</f>
        <v>Agent 25</v>
      </c>
      <c r="B149" s="53" t="str">
        <f>IF('Overall Schedule'!T27=TIMEVALUE("0:00"),"",'Overall Schedule'!T27)</f>
        <v>M</v>
      </c>
      <c r="C149" s="53">
        <f>IF('Overall Schedule'!U27=TIMEVALUE("0:00"),"",'Overall Schedule'!U27)</f>
        <v>0.77083333333333337</v>
      </c>
      <c r="D149" s="53">
        <f>IF('Overall Schedule'!V27=TIMEVALUE("0:00"),"",'Overall Schedule'!V27)</f>
        <v>1.1458333333333335</v>
      </c>
      <c r="F149" s="21">
        <f t="shared" si="57"/>
        <v>0.77083333333333337</v>
      </c>
      <c r="G149" s="21">
        <f t="shared" si="58"/>
        <v>0.14583333333333348</v>
      </c>
      <c r="H149" s="53" t="str">
        <f t="shared" si="59"/>
        <v>M</v>
      </c>
    </row>
    <row r="150" spans="1:8" x14ac:dyDescent="0.25">
      <c r="A150" s="53" t="str">
        <f>IF('Overall Schedule'!S28=TIMEVALUE("0:00"),"",'Overall Schedule'!S28)</f>
        <v>Agent 26</v>
      </c>
      <c r="B150" s="53" t="str">
        <f>IF('Overall Schedule'!T28=TIMEVALUE("0:00"),"",'Overall Schedule'!T28)</f>
        <v>M</v>
      </c>
      <c r="C150" s="53">
        <f>IF('Overall Schedule'!U28=TIMEVALUE("0:00"),"",'Overall Schedule'!U28)</f>
        <v>0.77083333333333337</v>
      </c>
      <c r="D150" s="53">
        <f>IF('Overall Schedule'!V28=TIMEVALUE("0:00"),"",'Overall Schedule'!V28)</f>
        <v>1.1458333333333335</v>
      </c>
      <c r="F150" s="21">
        <f t="shared" si="57"/>
        <v>0.77083333333333337</v>
      </c>
      <c r="G150" s="21">
        <f t="shared" si="58"/>
        <v>0.14583333333333348</v>
      </c>
      <c r="H150" s="53" t="str">
        <f t="shared" si="59"/>
        <v>M</v>
      </c>
    </row>
    <row r="151" spans="1:8" x14ac:dyDescent="0.25">
      <c r="A151" s="53" t="str">
        <f>IF('Overall Schedule'!S29=TIMEVALUE("0:00"),"",'Overall Schedule'!S29)</f>
        <v>Agent 27</v>
      </c>
      <c r="B151" s="53" t="str">
        <f>IF('Overall Schedule'!T29=TIMEVALUE("0:00"),"",'Overall Schedule'!T29)</f>
        <v>M</v>
      </c>
      <c r="C151" s="53">
        <f>IF('Overall Schedule'!U29=TIMEVALUE("0:00"),"",'Overall Schedule'!U29)</f>
        <v>0.77083333333333337</v>
      </c>
      <c r="D151" s="53">
        <f>IF('Overall Schedule'!V29=TIMEVALUE("0:00"),"",'Overall Schedule'!V29)</f>
        <v>1.1458333333333335</v>
      </c>
      <c r="F151" s="21">
        <f t="shared" si="57"/>
        <v>0.77083333333333337</v>
      </c>
      <c r="G151" s="21">
        <f t="shared" si="58"/>
        <v>0.14583333333333348</v>
      </c>
      <c r="H151" s="53" t="str">
        <f t="shared" si="59"/>
        <v>M</v>
      </c>
    </row>
    <row r="152" spans="1:8" x14ac:dyDescent="0.25">
      <c r="A152" s="53" t="str">
        <f>IF('Overall Schedule'!S30=TIMEVALUE("0:00"),"",'Overall Schedule'!S30)</f>
        <v>Agent 28</v>
      </c>
      <c r="B152" s="53" t="str">
        <f>IF('Overall Schedule'!T30=TIMEVALUE("0:00"),"",'Overall Schedule'!T30)</f>
        <v>M</v>
      </c>
      <c r="C152" s="53">
        <f>IF('Overall Schedule'!U30=TIMEVALUE("0:00"),"",'Overall Schedule'!U30)</f>
        <v>0.77083333333333337</v>
      </c>
      <c r="D152" s="53">
        <f>IF('Overall Schedule'!V30=TIMEVALUE("0:00"),"",'Overall Schedule'!V30)</f>
        <v>1.1458333333333335</v>
      </c>
      <c r="F152" s="21">
        <f t="shared" si="57"/>
        <v>0.77083333333333337</v>
      </c>
      <c r="G152" s="21">
        <f t="shared" si="58"/>
        <v>0.14583333333333348</v>
      </c>
      <c r="H152" s="53" t="str">
        <f t="shared" si="59"/>
        <v>M</v>
      </c>
    </row>
    <row r="153" spans="1:8" x14ac:dyDescent="0.25">
      <c r="A153" s="53" t="str">
        <f>IF('Overall Schedule'!S31=TIMEVALUE("0:00"),"",'Overall Schedule'!S31)</f>
        <v>Agent 29</v>
      </c>
      <c r="B153" s="53" t="str">
        <f>IF('Overall Schedule'!T31=TIMEVALUE("0:00"),"",'Overall Schedule'!T31)</f>
        <v>M</v>
      </c>
      <c r="C153" s="53">
        <f>IF('Overall Schedule'!U31=TIMEVALUE("0:00"),"",'Overall Schedule'!U31)</f>
        <v>0.77083333333333337</v>
      </c>
      <c r="D153" s="53">
        <f>IF('Overall Schedule'!V31=TIMEVALUE("0:00"),"",'Overall Schedule'!V31)</f>
        <v>1.1458333333333335</v>
      </c>
      <c r="F153" s="21">
        <f t="shared" si="57"/>
        <v>0.77083333333333337</v>
      </c>
      <c r="G153" s="21">
        <f t="shared" si="58"/>
        <v>0.14583333333333348</v>
      </c>
      <c r="H153" s="53" t="str">
        <f t="shared" si="59"/>
        <v>M</v>
      </c>
    </row>
    <row r="154" spans="1:8" x14ac:dyDescent="0.25">
      <c r="A154" s="53" t="str">
        <f>IF('Overall Schedule'!S32=TIMEVALUE("0:00"),"",'Overall Schedule'!S32)</f>
        <v>Agent 30</v>
      </c>
      <c r="B154" s="53" t="str">
        <f>IF('Overall Schedule'!T32=TIMEVALUE("0:00"),"",'Overall Schedule'!T32)</f>
        <v>M</v>
      </c>
      <c r="C154" s="53">
        <f>IF('Overall Schedule'!U32=TIMEVALUE("0:00"),"",'Overall Schedule'!U32)</f>
        <v>0.9375</v>
      </c>
      <c r="D154" s="53">
        <f>IF('Overall Schedule'!V32=TIMEVALUE("0:00"),"",'Overall Schedule'!V32)</f>
        <v>1.3125</v>
      </c>
      <c r="F154" s="21">
        <f t="shared" si="57"/>
        <v>0.9375</v>
      </c>
      <c r="G154" s="21">
        <f t="shared" si="58"/>
        <v>0.3125</v>
      </c>
      <c r="H154" s="53" t="str">
        <f t="shared" si="59"/>
        <v>M</v>
      </c>
    </row>
    <row r="155" spans="1:8" x14ac:dyDescent="0.25">
      <c r="A155" s="53" t="str">
        <f>IF('Overall Schedule'!S33=TIMEVALUE("0:00"),"",'Overall Schedule'!S33)</f>
        <v>Agent 31</v>
      </c>
      <c r="B155" s="53" t="str">
        <f>IF('Overall Schedule'!T33=TIMEVALUE("0:00"),"",'Overall Schedule'!T33)</f>
        <v>M</v>
      </c>
      <c r="C155" s="53">
        <f>IF('Overall Schedule'!U33=TIMEVALUE("0:00"),"",'Overall Schedule'!U33)</f>
        <v>0.9375</v>
      </c>
      <c r="D155" s="53">
        <f>IF('Overall Schedule'!V33=TIMEVALUE("0:00"),"",'Overall Schedule'!V33)</f>
        <v>1.3125</v>
      </c>
      <c r="F155" s="21">
        <f t="shared" si="57"/>
        <v>0.9375</v>
      </c>
      <c r="G155" s="21">
        <f t="shared" si="58"/>
        <v>0.3125</v>
      </c>
      <c r="H155" s="53" t="str">
        <f t="shared" si="59"/>
        <v>M</v>
      </c>
    </row>
    <row r="156" spans="1:8" x14ac:dyDescent="0.25">
      <c r="A156" s="53" t="str">
        <f>IF('Overall Schedule'!S34=TIMEVALUE("0:00"),"",'Overall Schedule'!S34)</f>
        <v>Agent 32</v>
      </c>
      <c r="B156" s="53" t="str">
        <f>IF('Overall Schedule'!T34=TIMEVALUE("0:00"),"",'Overall Schedule'!T34)</f>
        <v>M</v>
      </c>
      <c r="C156" s="53">
        <f>IF('Overall Schedule'!U34=TIMEVALUE("0:00"),"",'Overall Schedule'!U34)</f>
        <v>0.9375</v>
      </c>
      <c r="D156" s="53">
        <f>IF('Overall Schedule'!V34=TIMEVALUE("0:00"),"",'Overall Schedule'!V34)</f>
        <v>1.3125</v>
      </c>
      <c r="F156" s="21">
        <f t="shared" si="57"/>
        <v>0.9375</v>
      </c>
      <c r="G156" s="21">
        <f t="shared" si="58"/>
        <v>0.3125</v>
      </c>
      <c r="H156" s="53" t="str">
        <f t="shared" si="59"/>
        <v>M</v>
      </c>
    </row>
    <row r="157" spans="1:8" x14ac:dyDescent="0.25">
      <c r="A157" s="53" t="str">
        <f>IF('Overall Schedule'!S35=TIMEVALUE("0:00"),"",'Overall Schedule'!S35)</f>
        <v>Agent 33</v>
      </c>
      <c r="B157" s="53" t="str">
        <f>IF('Overall Schedule'!T35=TIMEVALUE("0:00"),"",'Overall Schedule'!T35)</f>
        <v>M</v>
      </c>
      <c r="C157" s="53">
        <f>IF('Overall Schedule'!U35=TIMEVALUE("0:00"),"",'Overall Schedule'!U35)</f>
        <v>0.9375</v>
      </c>
      <c r="D157" s="53">
        <f>IF('Overall Schedule'!V35=TIMEVALUE("0:00"),"",'Overall Schedule'!V35)</f>
        <v>1.3125</v>
      </c>
      <c r="F157" s="21">
        <f t="shared" si="57"/>
        <v>0.9375</v>
      </c>
      <c r="G157" s="21">
        <f t="shared" si="58"/>
        <v>0.3125</v>
      </c>
      <c r="H157" s="53" t="str">
        <f t="shared" si="59"/>
        <v>M</v>
      </c>
    </row>
    <row r="158" spans="1:8" x14ac:dyDescent="0.25">
      <c r="A158" s="53" t="str">
        <f>IF('Overall Schedule'!S36=TIMEVALUE("0:00"),"",'Overall Schedule'!S36)</f>
        <v>Agent 34</v>
      </c>
      <c r="B158" s="53" t="str">
        <f>IF('Overall Schedule'!T36=TIMEVALUE("0:00"),"",'Overall Schedule'!T36)</f>
        <v>M</v>
      </c>
      <c r="C158" s="53">
        <f>IF('Overall Schedule'!U36=TIMEVALUE("0:00"),"",'Overall Schedule'!U36)</f>
        <v>0.77083333333333337</v>
      </c>
      <c r="D158" s="53">
        <f>IF('Overall Schedule'!V36=TIMEVALUE("0:00"),"",'Overall Schedule'!V36)</f>
        <v>1.1458333333333335</v>
      </c>
      <c r="F158" s="21">
        <f t="shared" si="57"/>
        <v>0.77083333333333337</v>
      </c>
      <c r="G158" s="21">
        <f t="shared" si="58"/>
        <v>0.14583333333333348</v>
      </c>
      <c r="H158" s="53" t="str">
        <f t="shared" si="59"/>
        <v>M</v>
      </c>
    </row>
    <row r="159" spans="1:8" x14ac:dyDescent="0.25">
      <c r="A159" s="53" t="str">
        <f>IF('Overall Schedule'!S37=TIMEVALUE("0:00"),"",'Overall Schedule'!S37)</f>
        <v>Agent 35</v>
      </c>
      <c r="B159" s="53" t="str">
        <f>IF('Overall Schedule'!T37=TIMEVALUE("0:00"),"",'Overall Schedule'!T37)</f>
        <v>M</v>
      </c>
      <c r="C159" s="53">
        <f>IF('Overall Schedule'!U37=TIMEVALUE("0:00"),"",'Overall Schedule'!U37)</f>
        <v>0.77083333333333337</v>
      </c>
      <c r="D159" s="53">
        <f>IF('Overall Schedule'!V37=TIMEVALUE("0:00"),"",'Overall Schedule'!V37)</f>
        <v>1.1458333333333335</v>
      </c>
      <c r="F159" s="21">
        <f t="shared" si="57"/>
        <v>0.77083333333333337</v>
      </c>
      <c r="G159" s="21">
        <f t="shared" si="58"/>
        <v>0.14583333333333348</v>
      </c>
      <c r="H159" s="53" t="str">
        <f t="shared" si="59"/>
        <v>M</v>
      </c>
    </row>
    <row r="160" spans="1:8" x14ac:dyDescent="0.25">
      <c r="A160" s="53" t="str">
        <f>IF('Overall Schedule'!S38=TIMEVALUE("0:00"),"",'Overall Schedule'!S38)</f>
        <v>Agent 36</v>
      </c>
      <c r="B160" s="53" t="str">
        <f>IF('Overall Schedule'!T38=TIMEVALUE("0:00"),"",'Overall Schedule'!T38)</f>
        <v>=</v>
      </c>
      <c r="C160" s="53" t="str">
        <f>IF('Overall Schedule'!U38=TIMEVALUE("0:00"),"",'Overall Schedule'!U38)</f>
        <v/>
      </c>
      <c r="D160" s="53" t="str">
        <f>IF('Overall Schedule'!V38=TIMEVALUE("0:00"),"",'Overall Schedule'!V38)</f>
        <v/>
      </c>
      <c r="F160" s="21" t="str">
        <f t="shared" si="57"/>
        <v/>
      </c>
      <c r="G160" s="21" t="str">
        <f t="shared" si="58"/>
        <v/>
      </c>
      <c r="H160" s="53" t="str">
        <f t="shared" si="59"/>
        <v>=</v>
      </c>
    </row>
    <row r="161" spans="1:8" x14ac:dyDescent="0.25">
      <c r="A161" s="53" t="str">
        <f>IF('Overall Schedule'!S39=TIMEVALUE("0:00"),"",'Overall Schedule'!S39)</f>
        <v>Agent 37</v>
      </c>
      <c r="B161" s="53" t="str">
        <f>IF('Overall Schedule'!T39=TIMEVALUE("0:00"),"",'Overall Schedule'!T39)</f>
        <v>=</v>
      </c>
      <c r="C161" s="53" t="str">
        <f>IF('Overall Schedule'!U39=TIMEVALUE("0:00"),"",'Overall Schedule'!U39)</f>
        <v/>
      </c>
      <c r="D161" s="53" t="str">
        <f>IF('Overall Schedule'!V39=TIMEVALUE("0:00"),"",'Overall Schedule'!V39)</f>
        <v/>
      </c>
      <c r="F161" s="21" t="str">
        <f t="shared" si="57"/>
        <v/>
      </c>
      <c r="G161" s="21" t="str">
        <f t="shared" si="58"/>
        <v/>
      </c>
      <c r="H161" s="53" t="str">
        <f t="shared" si="59"/>
        <v>=</v>
      </c>
    </row>
    <row r="162" spans="1:8" x14ac:dyDescent="0.25">
      <c r="A162" s="53" t="str">
        <f>IF('Overall Schedule'!S40=TIMEVALUE("0:00"),"",'Overall Schedule'!S40)</f>
        <v>Agent 38</v>
      </c>
      <c r="B162" s="53" t="str">
        <f>IF('Overall Schedule'!T40=TIMEVALUE("0:00"),"",'Overall Schedule'!T40)</f>
        <v>M</v>
      </c>
      <c r="C162" s="53">
        <f>IF('Overall Schedule'!U40=TIMEVALUE("0:00"),"",'Overall Schedule'!U40)</f>
        <v>0.9375</v>
      </c>
      <c r="D162" s="53">
        <f>IF('Overall Schedule'!V40=TIMEVALUE("0:00"),"",'Overall Schedule'!V40)</f>
        <v>1.3125</v>
      </c>
      <c r="F162" s="21">
        <f t="shared" si="57"/>
        <v>0.9375</v>
      </c>
      <c r="G162" s="21">
        <f t="shared" si="58"/>
        <v>0.3125</v>
      </c>
      <c r="H162" s="53" t="str">
        <f t="shared" si="59"/>
        <v>M</v>
      </c>
    </row>
    <row r="163" spans="1:8" x14ac:dyDescent="0.25">
      <c r="A163" s="53" t="str">
        <f>IF('Overall Schedule'!S41=TIMEVALUE("0:00"),"",'Overall Schedule'!S41)</f>
        <v>Agent 39</v>
      </c>
      <c r="B163" s="53" t="str">
        <f>IF('Overall Schedule'!T41=TIMEVALUE("0:00"),"",'Overall Schedule'!T41)</f>
        <v>M</v>
      </c>
      <c r="C163" s="53">
        <f>IF('Overall Schedule'!U41=TIMEVALUE("0:00"),"",'Overall Schedule'!U41)</f>
        <v>0.9375</v>
      </c>
      <c r="D163" s="53">
        <f>IF('Overall Schedule'!V41=TIMEVALUE("0:00"),"",'Overall Schedule'!V41)</f>
        <v>1.3125</v>
      </c>
      <c r="F163" s="21">
        <f t="shared" si="57"/>
        <v>0.9375</v>
      </c>
      <c r="G163" s="21">
        <f t="shared" si="58"/>
        <v>0.3125</v>
      </c>
      <c r="H163" s="53" t="str">
        <f t="shared" si="59"/>
        <v>M</v>
      </c>
    </row>
    <row r="164" spans="1:8" x14ac:dyDescent="0.25">
      <c r="A164" s="53" t="str">
        <f>IF('Overall Schedule'!S42=TIMEVALUE("0:00"),"",'Overall Schedule'!S42)</f>
        <v>Agent 40</v>
      </c>
      <c r="B164" s="53" t="str">
        <f>IF('Overall Schedule'!T42=TIMEVALUE("0:00"),"",'Overall Schedule'!T42)</f>
        <v>M</v>
      </c>
      <c r="C164" s="53">
        <f>IF('Overall Schedule'!U42=TIMEVALUE("0:00"),"",'Overall Schedule'!U42)</f>
        <v>0.85416666666666663</v>
      </c>
      <c r="D164" s="53">
        <f>IF('Overall Schedule'!V42=TIMEVALUE("0:00"),"",'Overall Schedule'!V42)</f>
        <v>1.2291666666666665</v>
      </c>
      <c r="F164" s="21">
        <f t="shared" si="57"/>
        <v>0.85416666666666663</v>
      </c>
      <c r="G164" s="21">
        <f t="shared" si="58"/>
        <v>0.22916666666666652</v>
      </c>
      <c r="H164" s="53" t="str">
        <f t="shared" si="59"/>
        <v>M</v>
      </c>
    </row>
    <row r="165" spans="1:8" x14ac:dyDescent="0.25">
      <c r="A165" s="53" t="str">
        <f>IF('Overall Schedule'!S43=TIMEVALUE("0:00"),"",'Overall Schedule'!S43)</f>
        <v>Agent 41</v>
      </c>
      <c r="B165" s="53" t="str">
        <f>IF('Overall Schedule'!T43=TIMEVALUE("0:00"),"",'Overall Schedule'!T43)</f>
        <v>=</v>
      </c>
      <c r="C165" s="53" t="str">
        <f>IF('Overall Schedule'!U43=TIMEVALUE("0:00"),"",'Overall Schedule'!U43)</f>
        <v/>
      </c>
      <c r="D165" s="53" t="str">
        <f>IF('Overall Schedule'!V43=TIMEVALUE("0:00"),"",'Overall Schedule'!V43)</f>
        <v/>
      </c>
      <c r="F165" s="21" t="str">
        <f t="shared" si="57"/>
        <v/>
      </c>
      <c r="G165" s="21" t="str">
        <f t="shared" si="58"/>
        <v/>
      </c>
      <c r="H165" s="53" t="str">
        <f t="shared" si="59"/>
        <v>=</v>
      </c>
    </row>
    <row r="166" spans="1:8" x14ac:dyDescent="0.25">
      <c r="A166" s="53" t="str">
        <f>IF('Overall Schedule'!S44=TIMEVALUE("0:00"),"",'Overall Schedule'!S44)</f>
        <v>Agent 42</v>
      </c>
      <c r="B166" s="53" t="str">
        <f>IF('Overall Schedule'!T44=TIMEVALUE("0:00"),"",'Overall Schedule'!T44)</f>
        <v>M</v>
      </c>
      <c r="C166" s="53">
        <f>IF('Overall Schedule'!U44=TIMEVALUE("0:00"),"",'Overall Schedule'!U44)</f>
        <v>0.52083333333333337</v>
      </c>
      <c r="D166" s="53">
        <f>IF('Overall Schedule'!V44=TIMEVALUE("0:00"),"",'Overall Schedule'!V44)</f>
        <v>0.89583333333333337</v>
      </c>
      <c r="F166" s="21">
        <f t="shared" si="57"/>
        <v>0.52083333333333337</v>
      </c>
      <c r="G166" s="21">
        <f t="shared" si="58"/>
        <v>0.89583333333333337</v>
      </c>
      <c r="H166" s="53" t="str">
        <f t="shared" si="59"/>
        <v>M</v>
      </c>
    </row>
    <row r="167" spans="1:8" x14ac:dyDescent="0.25">
      <c r="A167" s="53" t="str">
        <f>IF('Overall Schedule'!S45=TIMEVALUE("0:00"),"",'Overall Schedule'!S45)</f>
        <v>Agent 43</v>
      </c>
      <c r="B167" s="53" t="str">
        <f>IF('Overall Schedule'!T45=TIMEVALUE("0:00"),"",'Overall Schedule'!T45)</f>
        <v>M</v>
      </c>
      <c r="C167" s="53">
        <f>IF('Overall Schedule'!U45=TIMEVALUE("0:00"),"",'Overall Schedule'!U45)</f>
        <v>0.6875</v>
      </c>
      <c r="D167" s="53">
        <f>IF('Overall Schedule'!V45=TIMEVALUE("0:00"),"",'Overall Schedule'!V45)</f>
        <v>1.0625</v>
      </c>
      <c r="F167" s="21">
        <f t="shared" si="57"/>
        <v>0.6875</v>
      </c>
      <c r="G167" s="21">
        <f t="shared" si="58"/>
        <v>6.25E-2</v>
      </c>
      <c r="H167" s="53" t="str">
        <f t="shared" si="59"/>
        <v>M</v>
      </c>
    </row>
    <row r="168" spans="1:8" x14ac:dyDescent="0.25">
      <c r="A168" s="53" t="str">
        <f>IF('Overall Schedule'!S46=TIMEVALUE("0:00"),"",'Overall Schedule'!S46)</f>
        <v>Agent 44</v>
      </c>
      <c r="B168" s="53" t="str">
        <f>IF('Overall Schedule'!T46=TIMEVALUE("0:00"),"",'Overall Schedule'!T46)</f>
        <v>M</v>
      </c>
      <c r="C168" s="53">
        <f>IF('Overall Schedule'!U46=TIMEVALUE("0:00"),"",'Overall Schedule'!U46)</f>
        <v>0.77083333333333337</v>
      </c>
      <c r="D168" s="53">
        <f>IF('Overall Schedule'!V46=TIMEVALUE("0:00"),"",'Overall Schedule'!V46)</f>
        <v>1.1458333333333335</v>
      </c>
      <c r="F168" s="21">
        <f t="shared" si="57"/>
        <v>0.77083333333333337</v>
      </c>
      <c r="G168" s="21">
        <f t="shared" si="58"/>
        <v>0.14583333333333348</v>
      </c>
      <c r="H168" s="53" t="str">
        <f t="shared" si="59"/>
        <v>M</v>
      </c>
    </row>
    <row r="169" spans="1:8" x14ac:dyDescent="0.25">
      <c r="A169" s="53" t="str">
        <f>IF('Overall Schedule'!S47=TIMEVALUE("0:00"),"",'Overall Schedule'!S47)</f>
        <v>Agent 45</v>
      </c>
      <c r="B169" s="53" t="str">
        <f>IF('Overall Schedule'!T47=TIMEVALUE("0:00"),"",'Overall Schedule'!T47)</f>
        <v>M</v>
      </c>
      <c r="C169" s="53">
        <f>IF('Overall Schedule'!U47=TIMEVALUE("0:00"),"",'Overall Schedule'!U47)</f>
        <v>0.60416666666666663</v>
      </c>
      <c r="D169" s="53">
        <f>IF('Overall Schedule'!V47=TIMEVALUE("0:00"),"",'Overall Schedule'!V47)</f>
        <v>0.97916666666666663</v>
      </c>
      <c r="F169" s="21">
        <f t="shared" si="57"/>
        <v>0.60416666666666663</v>
      </c>
      <c r="G169" s="21">
        <f t="shared" si="58"/>
        <v>0.97916666666666663</v>
      </c>
      <c r="H169" s="53" t="str">
        <f t="shared" si="59"/>
        <v>M</v>
      </c>
    </row>
    <row r="170" spans="1:8" x14ac:dyDescent="0.25">
      <c r="A170" s="53" t="str">
        <f>IF('Overall Schedule'!S48=TIMEVALUE("0:00"),"",'Overall Schedule'!S48)</f>
        <v>Agent 46</v>
      </c>
      <c r="B170" s="53" t="str">
        <f>IF('Overall Schedule'!T48=TIMEVALUE("0:00"),"",'Overall Schedule'!T48)</f>
        <v>=</v>
      </c>
      <c r="C170" s="53" t="str">
        <f>IF('Overall Schedule'!U48=TIMEVALUE("0:00"),"",'Overall Schedule'!U48)</f>
        <v/>
      </c>
      <c r="D170" s="53" t="str">
        <f>IF('Overall Schedule'!V48=TIMEVALUE("0:00"),"",'Overall Schedule'!V48)</f>
        <v/>
      </c>
      <c r="F170" s="21" t="str">
        <f t="shared" si="57"/>
        <v/>
      </c>
      <c r="G170" s="21" t="str">
        <f t="shared" si="58"/>
        <v/>
      </c>
      <c r="H170" s="53" t="str">
        <f t="shared" si="59"/>
        <v>=</v>
      </c>
    </row>
    <row r="171" spans="1:8" x14ac:dyDescent="0.25">
      <c r="A171" s="53" t="str">
        <f>IF('Overall Schedule'!S49=TIMEVALUE("0:00"),"",'Overall Schedule'!S49)</f>
        <v>Agent 47</v>
      </c>
      <c r="B171" s="53" t="str">
        <f>IF('Overall Schedule'!T49=TIMEVALUE("0:00"),"",'Overall Schedule'!T49)</f>
        <v>M</v>
      </c>
      <c r="C171" s="53">
        <f>IF('Overall Schedule'!U49=TIMEVALUE("0:00"),"",'Overall Schedule'!U49)</f>
        <v>0.8125</v>
      </c>
      <c r="D171" s="53">
        <f>IF('Overall Schedule'!V49=TIMEVALUE("0:00"),"",'Overall Schedule'!V49)</f>
        <v>1.1875</v>
      </c>
      <c r="F171" s="21">
        <f t="shared" si="57"/>
        <v>0.8125</v>
      </c>
      <c r="G171" s="21">
        <f t="shared" si="58"/>
        <v>0.1875</v>
      </c>
      <c r="H171" s="53" t="str">
        <f t="shared" si="59"/>
        <v>M</v>
      </c>
    </row>
    <row r="172" spans="1:8" x14ac:dyDescent="0.25">
      <c r="A172" s="53" t="str">
        <f>IF('Overall Schedule'!S50=TIMEVALUE("0:00"),"",'Overall Schedule'!S50)</f>
        <v>Agent 48</v>
      </c>
      <c r="B172" s="53" t="str">
        <f>IF('Overall Schedule'!T50=TIMEVALUE("0:00"),"",'Overall Schedule'!T50)</f>
        <v>M</v>
      </c>
      <c r="C172" s="53">
        <f>IF('Overall Schedule'!U50=TIMEVALUE("0:00"),"",'Overall Schedule'!U50)</f>
        <v>0.77083333333333337</v>
      </c>
      <c r="D172" s="53">
        <f>IF('Overall Schedule'!V50=TIMEVALUE("0:00"),"",'Overall Schedule'!V50)</f>
        <v>1.1458333333333335</v>
      </c>
      <c r="F172" s="21">
        <f t="shared" si="57"/>
        <v>0.77083333333333337</v>
      </c>
      <c r="G172" s="21">
        <f t="shared" si="58"/>
        <v>0.14583333333333348</v>
      </c>
      <c r="H172" s="53" t="str">
        <f t="shared" si="59"/>
        <v>M</v>
      </c>
    </row>
    <row r="173" spans="1:8" x14ac:dyDescent="0.25">
      <c r="A173" s="53" t="str">
        <f>IF('Overall Schedule'!S51=TIMEVALUE("0:00"),"",'Overall Schedule'!S51)</f>
        <v>Agent 49</v>
      </c>
      <c r="B173" s="53" t="str">
        <f>IF('Overall Schedule'!T51=TIMEVALUE("0:00"),"",'Overall Schedule'!T51)</f>
        <v>M</v>
      </c>
      <c r="C173" s="53">
        <f>IF('Overall Schedule'!U51=TIMEVALUE("0:00"),"",'Overall Schedule'!U51)</f>
        <v>0.97916666666666663</v>
      </c>
      <c r="D173" s="53">
        <f>IF('Overall Schedule'!V51=TIMEVALUE("0:00"),"",'Overall Schedule'!V51)</f>
        <v>1.3541666666666665</v>
      </c>
      <c r="F173" s="21">
        <f t="shared" si="57"/>
        <v>0.97916666666666663</v>
      </c>
      <c r="G173" s="21">
        <f t="shared" si="58"/>
        <v>0.35416666666666652</v>
      </c>
      <c r="H173" s="53" t="str">
        <f t="shared" si="59"/>
        <v>M</v>
      </c>
    </row>
    <row r="174" spans="1:8" x14ac:dyDescent="0.25">
      <c r="A174" s="53" t="str">
        <f>IF('Overall Schedule'!S52=TIMEVALUE("0:00"),"",'Overall Schedule'!S52)</f>
        <v>Agent 50</v>
      </c>
      <c r="B174" s="53" t="str">
        <f>IF('Overall Schedule'!T52=TIMEVALUE("0:00"),"",'Overall Schedule'!T52)</f>
        <v>M</v>
      </c>
      <c r="C174" s="53">
        <f>IF('Overall Schedule'!U52=TIMEVALUE("0:00"),"",'Overall Schedule'!U52)</f>
        <v>0.60416666666666663</v>
      </c>
      <c r="D174" s="53">
        <f>IF('Overall Schedule'!V52=TIMEVALUE("0:00"),"",'Overall Schedule'!V52)</f>
        <v>0.97916666666666663</v>
      </c>
      <c r="F174" s="21">
        <f t="shared" si="57"/>
        <v>0.60416666666666663</v>
      </c>
      <c r="G174" s="21">
        <f t="shared" si="58"/>
        <v>0.97916666666666663</v>
      </c>
      <c r="H174" s="53" t="str">
        <f t="shared" si="59"/>
        <v>M</v>
      </c>
    </row>
    <row r="175" spans="1:8" x14ac:dyDescent="0.25">
      <c r="A175" s="53" t="str">
        <f>IF('Overall Schedule'!S53=TIMEVALUE("0:00"),"",'Overall Schedule'!S53)</f>
        <v>Agent 51</v>
      </c>
      <c r="B175" s="53" t="str">
        <f>IF('Overall Schedule'!T53=TIMEVALUE("0:00"),"",'Overall Schedule'!T53)</f>
        <v>M</v>
      </c>
      <c r="C175" s="53">
        <f>IF('Overall Schedule'!U53=TIMEVALUE("0:00"),"",'Overall Schedule'!U53)</f>
        <v>0.97916666666666663</v>
      </c>
      <c r="D175" s="53">
        <f>IF('Overall Schedule'!V53=TIMEVALUE("0:00"),"",'Overall Schedule'!V53)</f>
        <v>1.3541666666666665</v>
      </c>
      <c r="F175" s="21">
        <f t="shared" si="57"/>
        <v>0.97916666666666663</v>
      </c>
      <c r="G175" s="21">
        <f t="shared" si="58"/>
        <v>0.35416666666666652</v>
      </c>
      <c r="H175" s="53" t="str">
        <f t="shared" si="59"/>
        <v>M</v>
      </c>
    </row>
    <row r="176" spans="1:8" x14ac:dyDescent="0.25">
      <c r="A176" s="53" t="str">
        <f>IF('Overall Schedule'!S54=TIMEVALUE("0:00"),"",'Overall Schedule'!S54)</f>
        <v>Agent 52</v>
      </c>
      <c r="B176" s="53" t="str">
        <f>IF('Overall Schedule'!T54=TIMEVALUE("0:00"),"",'Overall Schedule'!T54)</f>
        <v>M</v>
      </c>
      <c r="C176" s="53">
        <f>IF('Overall Schedule'!U54=TIMEVALUE("0:00"),"",'Overall Schedule'!U54)</f>
        <v>0.22916666666666666</v>
      </c>
      <c r="D176" s="53">
        <f>IF('Overall Schedule'!V54=TIMEVALUE("0:00"),"",'Overall Schedule'!V54)</f>
        <v>0.60416666666666663</v>
      </c>
      <c r="F176" s="21">
        <f t="shared" si="57"/>
        <v>0.22916666666666666</v>
      </c>
      <c r="G176" s="21">
        <f t="shared" si="58"/>
        <v>0.60416666666666663</v>
      </c>
      <c r="H176" s="53" t="str">
        <f t="shared" si="59"/>
        <v>M</v>
      </c>
    </row>
    <row r="177" spans="1:8" x14ac:dyDescent="0.25">
      <c r="A177" s="53" t="str">
        <f>IF('Overall Schedule'!S55=TIMEVALUE("0:00"),"",'Overall Schedule'!S55)</f>
        <v>Agent 53</v>
      </c>
      <c r="B177" s="53" t="str">
        <f>IF('Overall Schedule'!T55=TIMEVALUE("0:00"),"",'Overall Schedule'!T55)</f>
        <v>M</v>
      </c>
      <c r="C177" s="53">
        <f>IF('Overall Schedule'!U55=TIMEVALUE("0:00"),"",'Overall Schedule'!U55)</f>
        <v>0.52083333333333337</v>
      </c>
      <c r="D177" s="53">
        <f>IF('Overall Schedule'!V55=TIMEVALUE("0:00"),"",'Overall Schedule'!V55)</f>
        <v>0.89583333333333337</v>
      </c>
      <c r="F177" s="21">
        <f t="shared" si="57"/>
        <v>0.52083333333333337</v>
      </c>
      <c r="G177" s="21">
        <f t="shared" si="58"/>
        <v>0.89583333333333337</v>
      </c>
      <c r="H177" s="53" t="str">
        <f t="shared" si="59"/>
        <v>M</v>
      </c>
    </row>
    <row r="178" spans="1:8" x14ac:dyDescent="0.25">
      <c r="A178" s="53" t="str">
        <f>IF('Overall Schedule'!S56=TIMEVALUE("0:00"),"",'Overall Schedule'!S56)</f>
        <v>Agent 54</v>
      </c>
      <c r="B178" s="53" t="str">
        <f>IF('Overall Schedule'!T56=TIMEVALUE("0:00"),"",'Overall Schedule'!T56)</f>
        <v>M</v>
      </c>
      <c r="C178" s="53">
        <f>IF('Overall Schedule'!U56=TIMEVALUE("0:00"),"",'Overall Schedule'!U56)</f>
        <v>0.22916666666666666</v>
      </c>
      <c r="D178" s="53">
        <f>IF('Overall Schedule'!V56=TIMEVALUE("0:00"),"",'Overall Schedule'!V56)</f>
        <v>0.60416666666666663</v>
      </c>
      <c r="F178" s="21">
        <f t="shared" si="57"/>
        <v>0.22916666666666666</v>
      </c>
      <c r="G178" s="21">
        <f t="shared" si="58"/>
        <v>0.60416666666666663</v>
      </c>
      <c r="H178" s="53" t="str">
        <f t="shared" si="59"/>
        <v>M</v>
      </c>
    </row>
    <row r="179" spans="1:8" x14ac:dyDescent="0.25">
      <c r="A179" s="53" t="str">
        <f>IF('Overall Schedule'!S57=TIMEVALUE("0:00"),"",'Overall Schedule'!S57)</f>
        <v>Agent 55</v>
      </c>
      <c r="B179" s="53" t="str">
        <f>IF('Overall Schedule'!T57=TIMEVALUE("0:00"),"",'Overall Schedule'!T57)</f>
        <v>M</v>
      </c>
      <c r="C179" s="53">
        <f>IF('Overall Schedule'!U57=TIMEVALUE("0:00"),"",'Overall Schedule'!U57)</f>
        <v>0.77083333333333337</v>
      </c>
      <c r="D179" s="53">
        <f>IF('Overall Schedule'!V57=TIMEVALUE("0:00"),"",'Overall Schedule'!V57)</f>
        <v>1.1458333333333335</v>
      </c>
      <c r="F179" s="21">
        <f t="shared" si="57"/>
        <v>0.77083333333333337</v>
      </c>
      <c r="G179" s="21">
        <f t="shared" si="58"/>
        <v>0.14583333333333348</v>
      </c>
      <c r="H179" s="53" t="str">
        <f t="shared" si="59"/>
        <v>M</v>
      </c>
    </row>
    <row r="186" spans="1:8" x14ac:dyDescent="0.25">
      <c r="A186" s="53" t="str">
        <f>IF('Overall Schedule'!AA3=TIMEVALUE("0:00"),"",'Overall Schedule'!AA3)</f>
        <v>Agent 1</v>
      </c>
      <c r="B186" s="53" t="str">
        <f>IF('Overall Schedule'!AB3=TIMEVALUE("0:00"),"",'Overall Schedule'!AB3)</f>
        <v>T</v>
      </c>
      <c r="C186" s="53">
        <f>IF('Overall Schedule'!AC3=TIMEVALUE("0:00"),"",'Overall Schedule'!AC3)</f>
        <v>0.9375</v>
      </c>
      <c r="D186" s="53">
        <f>IF('Overall Schedule'!AD3=TIMEVALUE("0:00"),"",'Overall Schedule'!AD3)</f>
        <v>1.3125</v>
      </c>
      <c r="F186" s="21">
        <f>IFERROR(MOD(C186,1),"")</f>
        <v>0.9375</v>
      </c>
      <c r="G186" s="21">
        <f>IFERROR(MOD(D186,1),"")</f>
        <v>0.3125</v>
      </c>
      <c r="H186" s="53" t="str">
        <f>TEXT(B186,"0")</f>
        <v>T</v>
      </c>
    </row>
    <row r="187" spans="1:8" x14ac:dyDescent="0.25">
      <c r="A187" s="53" t="str">
        <f>IF('Overall Schedule'!AA4=TIMEVALUE("0:00"),"",'Overall Schedule'!AA4)</f>
        <v>Agent 2</v>
      </c>
      <c r="B187" s="53" t="str">
        <f>IF('Overall Schedule'!AB4=TIMEVALUE("0:00"),"",'Overall Schedule'!AB4)</f>
        <v>T</v>
      </c>
      <c r="C187" s="53">
        <f>IF('Overall Schedule'!AC4=TIMEVALUE("0:00"),"",'Overall Schedule'!AC4)</f>
        <v>0.77083333333333337</v>
      </c>
      <c r="D187" s="53">
        <f>IF('Overall Schedule'!AD4=TIMEVALUE("0:00"),"",'Overall Schedule'!AD4)</f>
        <v>1.1458333333333335</v>
      </c>
      <c r="F187" s="21">
        <f t="shared" ref="F187:F250" si="60">IFERROR(MOD(C187,1),"")</f>
        <v>0.77083333333333337</v>
      </c>
      <c r="G187" s="21">
        <f t="shared" ref="G187:G250" si="61">IFERROR(MOD(D187,1),"")</f>
        <v>0.14583333333333348</v>
      </c>
      <c r="H187" s="53" t="str">
        <f t="shared" ref="H187:H250" si="62">TEXT(B187,"0")</f>
        <v>T</v>
      </c>
    </row>
    <row r="188" spans="1:8" x14ac:dyDescent="0.25">
      <c r="A188" s="53" t="str">
        <f>IF('Overall Schedule'!AA5=TIMEVALUE("0:00"),"",'Overall Schedule'!AA5)</f>
        <v>Agent 3</v>
      </c>
      <c r="B188" s="53" t="str">
        <f>IF('Overall Schedule'!AB5=TIMEVALUE("0:00"),"",'Overall Schedule'!AB5)</f>
        <v>T</v>
      </c>
      <c r="C188" s="53">
        <f>IF('Overall Schedule'!AC5=TIMEVALUE("0:00"),"",'Overall Schedule'!AC5)</f>
        <v>0.77083333333333337</v>
      </c>
      <c r="D188" s="53">
        <f>IF('Overall Schedule'!AD5=TIMEVALUE("0:00"),"",'Overall Schedule'!AD5)</f>
        <v>1.1458333333333335</v>
      </c>
      <c r="F188" s="21">
        <f t="shared" si="60"/>
        <v>0.77083333333333337</v>
      </c>
      <c r="G188" s="21">
        <f t="shared" si="61"/>
        <v>0.14583333333333348</v>
      </c>
      <c r="H188" s="53" t="str">
        <f t="shared" si="62"/>
        <v>T</v>
      </c>
    </row>
    <row r="189" spans="1:8" x14ac:dyDescent="0.25">
      <c r="A189" s="53" t="str">
        <f>IF('Overall Schedule'!AA6=TIMEVALUE("0:00"),"",'Overall Schedule'!AA6)</f>
        <v>Agent 4</v>
      </c>
      <c r="B189" s="53" t="str">
        <f>IF('Overall Schedule'!AB6=TIMEVALUE("0:00"),"",'Overall Schedule'!AB6)</f>
        <v>T</v>
      </c>
      <c r="C189" s="53">
        <f>IF('Overall Schedule'!AC6=TIMEVALUE("0:00"),"",'Overall Schedule'!AC6)</f>
        <v>0.9375</v>
      </c>
      <c r="D189" s="53">
        <f>IF('Overall Schedule'!AD6=TIMEVALUE("0:00"),"",'Overall Schedule'!AD6)</f>
        <v>1.3125</v>
      </c>
      <c r="F189" s="21">
        <f t="shared" si="60"/>
        <v>0.9375</v>
      </c>
      <c r="G189" s="21">
        <f t="shared" si="61"/>
        <v>0.3125</v>
      </c>
      <c r="H189" s="53" t="str">
        <f t="shared" si="62"/>
        <v>T</v>
      </c>
    </row>
    <row r="190" spans="1:8" x14ac:dyDescent="0.25">
      <c r="A190" s="53" t="str">
        <f>IF('Overall Schedule'!AA7=TIMEVALUE("0:00"),"",'Overall Schedule'!AA7)</f>
        <v>Agent 5</v>
      </c>
      <c r="B190" s="53" t="str">
        <f>IF('Overall Schedule'!AB7=TIMEVALUE("0:00"),"",'Overall Schedule'!AB7)</f>
        <v>T</v>
      </c>
      <c r="C190" s="53">
        <f>IF('Overall Schedule'!AC7=TIMEVALUE("0:00"),"",'Overall Schedule'!AC7)</f>
        <v>2.0833333333333336E-2</v>
      </c>
      <c r="D190" s="53">
        <f>IF('Overall Schedule'!AD7=TIMEVALUE("0:00"),"",'Overall Schedule'!AD7)</f>
        <v>0.39583333333333331</v>
      </c>
      <c r="F190" s="21">
        <f t="shared" si="60"/>
        <v>2.0833333333333336E-2</v>
      </c>
      <c r="G190" s="21">
        <f t="shared" si="61"/>
        <v>0.39583333333333331</v>
      </c>
      <c r="H190" s="53" t="str">
        <f t="shared" si="62"/>
        <v>T</v>
      </c>
    </row>
    <row r="191" spans="1:8" x14ac:dyDescent="0.25">
      <c r="A191" s="53" t="str">
        <f>IF('Overall Schedule'!AA8=TIMEVALUE("0:00"),"",'Overall Schedule'!AA8)</f>
        <v>Agent 6</v>
      </c>
      <c r="B191" s="53" t="str">
        <f>IF('Overall Schedule'!AB8=TIMEVALUE("0:00"),"",'Overall Schedule'!AB8)</f>
        <v>T</v>
      </c>
      <c r="C191" s="53">
        <f>IF('Overall Schedule'!AC8=TIMEVALUE("0:00"),"",'Overall Schedule'!AC8)</f>
        <v>0.77083333333333337</v>
      </c>
      <c r="D191" s="53">
        <f>IF('Overall Schedule'!AD8=TIMEVALUE("0:00"),"",'Overall Schedule'!AD8)</f>
        <v>1.1458333333333335</v>
      </c>
      <c r="F191" s="21">
        <f t="shared" si="60"/>
        <v>0.77083333333333337</v>
      </c>
      <c r="G191" s="21">
        <f t="shared" si="61"/>
        <v>0.14583333333333348</v>
      </c>
      <c r="H191" s="53" t="str">
        <f t="shared" si="62"/>
        <v>T</v>
      </c>
    </row>
    <row r="192" spans="1:8" x14ac:dyDescent="0.25">
      <c r="A192" s="53" t="str">
        <f>IF('Overall Schedule'!AA9=TIMEVALUE("0:00"),"",'Overall Schedule'!AA9)</f>
        <v>Agent 7</v>
      </c>
      <c r="B192" s="53" t="str">
        <f>IF('Overall Schedule'!AB9=TIMEVALUE("0:00"),"",'Overall Schedule'!AB9)</f>
        <v>=</v>
      </c>
      <c r="C192" s="53" t="str">
        <f>IF('Overall Schedule'!AC9=TIMEVALUE("0:00"),"",'Overall Schedule'!AC9)</f>
        <v/>
      </c>
      <c r="D192" s="53" t="str">
        <f>IF('Overall Schedule'!AD9=TIMEVALUE("0:00"),"",'Overall Schedule'!AD9)</f>
        <v/>
      </c>
      <c r="F192" s="21" t="str">
        <f t="shared" si="60"/>
        <v/>
      </c>
      <c r="G192" s="21" t="str">
        <f t="shared" si="61"/>
        <v/>
      </c>
      <c r="H192" s="53" t="str">
        <f t="shared" si="62"/>
        <v>=</v>
      </c>
    </row>
    <row r="193" spans="1:8" x14ac:dyDescent="0.25">
      <c r="A193" s="53" t="str">
        <f>IF('Overall Schedule'!AA10=TIMEVALUE("0:00"),"",'Overall Schedule'!AA10)</f>
        <v>Agent 8</v>
      </c>
      <c r="B193" s="53" t="str">
        <f>IF('Overall Schedule'!AB10=TIMEVALUE("0:00"),"",'Overall Schedule'!AB10)</f>
        <v>T</v>
      </c>
      <c r="C193" s="53">
        <f>IF('Overall Schedule'!AC10=TIMEVALUE("0:00"),"",'Overall Schedule'!AC10)</f>
        <v>0.77083333333333337</v>
      </c>
      <c r="D193" s="53">
        <f>IF('Overall Schedule'!AD10=TIMEVALUE("0:00"),"",'Overall Schedule'!AD10)</f>
        <v>1.1458333333333335</v>
      </c>
      <c r="F193" s="21">
        <f t="shared" si="60"/>
        <v>0.77083333333333337</v>
      </c>
      <c r="G193" s="21">
        <f t="shared" si="61"/>
        <v>0.14583333333333348</v>
      </c>
      <c r="H193" s="53" t="str">
        <f t="shared" si="62"/>
        <v>T</v>
      </c>
    </row>
    <row r="194" spans="1:8" x14ac:dyDescent="0.25">
      <c r="A194" s="53" t="str">
        <f>IF('Overall Schedule'!AA11=TIMEVALUE("0:00"),"",'Overall Schedule'!AA11)</f>
        <v>Agent 9</v>
      </c>
      <c r="B194" s="53" t="str">
        <f>IF('Overall Schedule'!AB11=TIMEVALUE("0:00"),"",'Overall Schedule'!AB11)</f>
        <v>T</v>
      </c>
      <c r="C194" s="53">
        <f>IF('Overall Schedule'!AC11=TIMEVALUE("0:00"),"",'Overall Schedule'!AC11)</f>
        <v>0.77083333333333337</v>
      </c>
      <c r="D194" s="53">
        <f>IF('Overall Schedule'!AD11=TIMEVALUE("0:00"),"",'Overall Schedule'!AD11)</f>
        <v>1.1458333333333335</v>
      </c>
      <c r="F194" s="21">
        <f t="shared" si="60"/>
        <v>0.77083333333333337</v>
      </c>
      <c r="G194" s="21">
        <f t="shared" si="61"/>
        <v>0.14583333333333348</v>
      </c>
      <c r="H194" s="53" t="str">
        <f t="shared" si="62"/>
        <v>T</v>
      </c>
    </row>
    <row r="195" spans="1:8" x14ac:dyDescent="0.25">
      <c r="A195" s="53" t="str">
        <f>IF('Overall Schedule'!AA12=TIMEVALUE("0:00"),"",'Overall Schedule'!AA12)</f>
        <v>Agent 10</v>
      </c>
      <c r="B195" s="53" t="str">
        <f>IF('Overall Schedule'!AB12=TIMEVALUE("0:00"),"",'Overall Schedule'!AB12)</f>
        <v>T</v>
      </c>
      <c r="C195" s="53">
        <f>IF('Overall Schedule'!AC12=TIMEVALUE("0:00"),"",'Overall Schedule'!AC12)</f>
        <v>0.77083333333333337</v>
      </c>
      <c r="D195" s="53">
        <f>IF('Overall Schedule'!AD12=TIMEVALUE("0:00"),"",'Overall Schedule'!AD12)</f>
        <v>1.1458333333333335</v>
      </c>
      <c r="F195" s="21">
        <f t="shared" si="60"/>
        <v>0.77083333333333337</v>
      </c>
      <c r="G195" s="21">
        <f t="shared" si="61"/>
        <v>0.14583333333333348</v>
      </c>
      <c r="H195" s="53" t="str">
        <f t="shared" si="62"/>
        <v>T</v>
      </c>
    </row>
    <row r="196" spans="1:8" x14ac:dyDescent="0.25">
      <c r="A196" s="53" t="str">
        <f>IF('Overall Schedule'!AA13=TIMEVALUE("0:00"),"",'Overall Schedule'!AA13)</f>
        <v>Agent 11</v>
      </c>
      <c r="B196" s="53" t="str">
        <f>IF('Overall Schedule'!AB13=TIMEVALUE("0:00"),"",'Overall Schedule'!AB13)</f>
        <v>T</v>
      </c>
      <c r="C196" s="53">
        <f>IF('Overall Schedule'!AC13=TIMEVALUE("0:00"),"",'Overall Schedule'!AC13)</f>
        <v>0.77083333333333337</v>
      </c>
      <c r="D196" s="53">
        <f>IF('Overall Schedule'!AD13=TIMEVALUE("0:00"),"",'Overall Schedule'!AD13)</f>
        <v>1.1458333333333335</v>
      </c>
      <c r="F196" s="21">
        <f t="shared" si="60"/>
        <v>0.77083333333333337</v>
      </c>
      <c r="G196" s="21">
        <f t="shared" si="61"/>
        <v>0.14583333333333348</v>
      </c>
      <c r="H196" s="53" t="str">
        <f t="shared" si="62"/>
        <v>T</v>
      </c>
    </row>
    <row r="197" spans="1:8" x14ac:dyDescent="0.25">
      <c r="A197" s="53" t="str">
        <f>IF('Overall Schedule'!AA14=TIMEVALUE("0:00"),"",'Overall Schedule'!AA14)</f>
        <v>Agent 12</v>
      </c>
      <c r="B197" s="53" t="str">
        <f>IF('Overall Schedule'!AB14=TIMEVALUE("0:00"),"",'Overall Schedule'!AB14)</f>
        <v>T</v>
      </c>
      <c r="C197" s="53">
        <f>IF('Overall Schedule'!AC14=TIMEVALUE("0:00"),"",'Overall Schedule'!AC14)</f>
        <v>0.77083333333333337</v>
      </c>
      <c r="D197" s="53">
        <f>IF('Overall Schedule'!AD14=TIMEVALUE("0:00"),"",'Overall Schedule'!AD14)</f>
        <v>1.1458333333333335</v>
      </c>
      <c r="F197" s="21">
        <f t="shared" si="60"/>
        <v>0.77083333333333337</v>
      </c>
      <c r="G197" s="21">
        <f t="shared" si="61"/>
        <v>0.14583333333333348</v>
      </c>
      <c r="H197" s="53" t="str">
        <f t="shared" si="62"/>
        <v>T</v>
      </c>
    </row>
    <row r="198" spans="1:8" x14ac:dyDescent="0.25">
      <c r="A198" s="53" t="str">
        <f>IF('Overall Schedule'!AA15=TIMEVALUE("0:00"),"",'Overall Schedule'!AA15)</f>
        <v>Agent 13</v>
      </c>
      <c r="B198" s="53" t="str">
        <f>IF('Overall Schedule'!AB15=TIMEVALUE("0:00"),"",'Overall Schedule'!AB15)</f>
        <v>T</v>
      </c>
      <c r="C198" s="53">
        <f>IF('Overall Schedule'!AC15=TIMEVALUE("0:00"),"",'Overall Schedule'!AC15)</f>
        <v>0.77083333333333337</v>
      </c>
      <c r="D198" s="53">
        <f>IF('Overall Schedule'!AD15=TIMEVALUE("0:00"),"",'Overall Schedule'!AD15)</f>
        <v>1.1458333333333335</v>
      </c>
      <c r="F198" s="21">
        <f t="shared" si="60"/>
        <v>0.77083333333333337</v>
      </c>
      <c r="G198" s="21">
        <f t="shared" si="61"/>
        <v>0.14583333333333348</v>
      </c>
      <c r="H198" s="53" t="str">
        <f t="shared" si="62"/>
        <v>T</v>
      </c>
    </row>
    <row r="199" spans="1:8" x14ac:dyDescent="0.25">
      <c r="A199" s="53" t="str">
        <f>IF('Overall Schedule'!AA16=TIMEVALUE("0:00"),"",'Overall Schedule'!AA16)</f>
        <v>Agent 14</v>
      </c>
      <c r="B199" s="53" t="str">
        <f>IF('Overall Schedule'!AB16=TIMEVALUE("0:00"),"",'Overall Schedule'!AB16)</f>
        <v>T</v>
      </c>
      <c r="C199" s="53">
        <f>IF('Overall Schedule'!AC16=TIMEVALUE("0:00"),"",'Overall Schedule'!AC16)</f>
        <v>0.85416666666666674</v>
      </c>
      <c r="D199" s="53">
        <f>IF('Overall Schedule'!AD16=TIMEVALUE("0:00"),"",'Overall Schedule'!AD16)</f>
        <v>1.2291666666666667</v>
      </c>
      <c r="F199" s="21">
        <f t="shared" si="60"/>
        <v>0.85416666666666674</v>
      </c>
      <c r="G199" s="21">
        <f t="shared" si="61"/>
        <v>0.22916666666666674</v>
      </c>
      <c r="H199" s="53" t="str">
        <f t="shared" si="62"/>
        <v>T</v>
      </c>
    </row>
    <row r="200" spans="1:8" x14ac:dyDescent="0.25">
      <c r="A200" s="53" t="str">
        <f>IF('Overall Schedule'!AA17=TIMEVALUE("0:00"),"",'Overall Schedule'!AA17)</f>
        <v>Agent 15</v>
      </c>
      <c r="B200" s="53" t="str">
        <f>IF('Overall Schedule'!AB17=TIMEVALUE("0:00"),"",'Overall Schedule'!AB17)</f>
        <v>T</v>
      </c>
      <c r="C200" s="53">
        <f>IF('Overall Schedule'!AC17=TIMEVALUE("0:00"),"",'Overall Schedule'!AC17)</f>
        <v>0.85416666666666674</v>
      </c>
      <c r="D200" s="53">
        <f>IF('Overall Schedule'!AD17=TIMEVALUE("0:00"),"",'Overall Schedule'!AD17)</f>
        <v>1.2291666666666667</v>
      </c>
      <c r="F200" s="21">
        <f t="shared" si="60"/>
        <v>0.85416666666666674</v>
      </c>
      <c r="G200" s="21">
        <f t="shared" si="61"/>
        <v>0.22916666666666674</v>
      </c>
      <c r="H200" s="53" t="str">
        <f t="shared" si="62"/>
        <v>T</v>
      </c>
    </row>
    <row r="201" spans="1:8" x14ac:dyDescent="0.25">
      <c r="A201" s="53" t="str">
        <f>IF('Overall Schedule'!AA18=TIMEVALUE("0:00"),"",'Overall Schedule'!AA18)</f>
        <v>Agent 16</v>
      </c>
      <c r="B201" s="53" t="str">
        <f>IF('Overall Schedule'!AB18=TIMEVALUE("0:00"),"",'Overall Schedule'!AB18)</f>
        <v>T</v>
      </c>
      <c r="C201" s="53">
        <f>IF('Overall Schedule'!AC18=TIMEVALUE("0:00"),"",'Overall Schedule'!AC18)</f>
        <v>0.85416666666666674</v>
      </c>
      <c r="D201" s="53">
        <f>IF('Overall Schedule'!AD18=TIMEVALUE("0:00"),"",'Overall Schedule'!AD18)</f>
        <v>1.2291666666666667</v>
      </c>
      <c r="F201" s="21">
        <f t="shared" si="60"/>
        <v>0.85416666666666674</v>
      </c>
      <c r="G201" s="21">
        <f t="shared" si="61"/>
        <v>0.22916666666666674</v>
      </c>
      <c r="H201" s="53" t="str">
        <f t="shared" si="62"/>
        <v>T</v>
      </c>
    </row>
    <row r="202" spans="1:8" x14ac:dyDescent="0.25">
      <c r="A202" s="53" t="str">
        <f>IF('Overall Schedule'!AA19=TIMEVALUE("0:00"),"",'Overall Schedule'!AA19)</f>
        <v>Agent 17</v>
      </c>
      <c r="B202" s="53" t="str">
        <f>IF('Overall Schedule'!AB19=TIMEVALUE("0:00"),"",'Overall Schedule'!AB19)</f>
        <v>T</v>
      </c>
      <c r="C202" s="53">
        <f>IF('Overall Schedule'!AC19=TIMEVALUE("0:00"),"",'Overall Schedule'!AC19)</f>
        <v>0.85416666666666674</v>
      </c>
      <c r="D202" s="53">
        <f>IF('Overall Schedule'!AD19=TIMEVALUE("0:00"),"",'Overall Schedule'!AD19)</f>
        <v>1.2291666666666667</v>
      </c>
      <c r="F202" s="21">
        <f t="shared" si="60"/>
        <v>0.85416666666666674</v>
      </c>
      <c r="G202" s="21">
        <f t="shared" si="61"/>
        <v>0.22916666666666674</v>
      </c>
      <c r="H202" s="53" t="str">
        <f t="shared" si="62"/>
        <v>T</v>
      </c>
    </row>
    <row r="203" spans="1:8" x14ac:dyDescent="0.25">
      <c r="A203" s="53" t="str">
        <f>IF('Overall Schedule'!AA20=TIMEVALUE("0:00"),"",'Overall Schedule'!AA20)</f>
        <v>Agent 18</v>
      </c>
      <c r="B203" s="53" t="str">
        <f>IF('Overall Schedule'!AB20=TIMEVALUE("0:00"),"",'Overall Schedule'!AB20)</f>
        <v>T</v>
      </c>
      <c r="C203" s="53">
        <f>IF('Overall Schedule'!AC20=TIMEVALUE("0:00"),"",'Overall Schedule'!AC20)</f>
        <v>0.77083333333333337</v>
      </c>
      <c r="D203" s="53">
        <f>IF('Overall Schedule'!AD20=TIMEVALUE("0:00"),"",'Overall Schedule'!AD20)</f>
        <v>1.1458333333333335</v>
      </c>
      <c r="F203" s="21">
        <f t="shared" si="60"/>
        <v>0.77083333333333337</v>
      </c>
      <c r="G203" s="21">
        <f t="shared" si="61"/>
        <v>0.14583333333333348</v>
      </c>
      <c r="H203" s="53" t="str">
        <f t="shared" si="62"/>
        <v>T</v>
      </c>
    </row>
    <row r="204" spans="1:8" x14ac:dyDescent="0.25">
      <c r="A204" s="53" t="str">
        <f>IF('Overall Schedule'!AA21=TIMEVALUE("0:00"),"",'Overall Schedule'!AA21)</f>
        <v>Agent 19</v>
      </c>
      <c r="B204" s="53" t="str">
        <f>IF('Overall Schedule'!AB21=TIMEVALUE("0:00"),"",'Overall Schedule'!AB21)</f>
        <v>T</v>
      </c>
      <c r="C204" s="53">
        <f>IF('Overall Schedule'!AC21=TIMEVALUE("0:00"),"",'Overall Schedule'!AC21)</f>
        <v>0.77083333333333337</v>
      </c>
      <c r="D204" s="53">
        <f>IF('Overall Schedule'!AD21=TIMEVALUE("0:00"),"",'Overall Schedule'!AD21)</f>
        <v>1.1458333333333335</v>
      </c>
      <c r="F204" s="21">
        <f t="shared" si="60"/>
        <v>0.77083333333333337</v>
      </c>
      <c r="G204" s="21">
        <f t="shared" si="61"/>
        <v>0.14583333333333348</v>
      </c>
      <c r="H204" s="53" t="str">
        <f t="shared" si="62"/>
        <v>T</v>
      </c>
    </row>
    <row r="205" spans="1:8" x14ac:dyDescent="0.25">
      <c r="A205" s="53" t="str">
        <f>IF('Overall Schedule'!AA22=TIMEVALUE("0:00"),"",'Overall Schedule'!AA22)</f>
        <v>Agent 20</v>
      </c>
      <c r="B205" s="53" t="str">
        <f>IF('Overall Schedule'!AB22=TIMEVALUE("0:00"),"",'Overall Schedule'!AB22)</f>
        <v>T</v>
      </c>
      <c r="C205" s="53">
        <f>IF('Overall Schedule'!AC22=TIMEVALUE("0:00"),"",'Overall Schedule'!AC22)</f>
        <v>0.85416666666666663</v>
      </c>
      <c r="D205" s="53">
        <f>IF('Overall Schedule'!AD22=TIMEVALUE("0:00"),"",'Overall Schedule'!AD22)</f>
        <v>1.2291666666666665</v>
      </c>
      <c r="F205" s="21">
        <f t="shared" si="60"/>
        <v>0.85416666666666663</v>
      </c>
      <c r="G205" s="21">
        <f t="shared" si="61"/>
        <v>0.22916666666666652</v>
      </c>
      <c r="H205" s="53" t="str">
        <f t="shared" si="62"/>
        <v>T</v>
      </c>
    </row>
    <row r="206" spans="1:8" x14ac:dyDescent="0.25">
      <c r="A206" s="53" t="str">
        <f>IF('Overall Schedule'!AA23=TIMEVALUE("0:00"),"",'Overall Schedule'!AA23)</f>
        <v>Agent 21</v>
      </c>
      <c r="B206" s="53" t="str">
        <f>IF('Overall Schedule'!AB23=TIMEVALUE("0:00"),"",'Overall Schedule'!AB23)</f>
        <v>T</v>
      </c>
      <c r="C206" s="53">
        <f>IF('Overall Schedule'!AC23=TIMEVALUE("0:00"),"",'Overall Schedule'!AC23)</f>
        <v>0.77083333333333337</v>
      </c>
      <c r="D206" s="53">
        <f>IF('Overall Schedule'!AD23=TIMEVALUE("0:00"),"",'Overall Schedule'!AD23)</f>
        <v>1.1458333333333335</v>
      </c>
      <c r="F206" s="21">
        <f t="shared" si="60"/>
        <v>0.77083333333333337</v>
      </c>
      <c r="G206" s="21">
        <f t="shared" si="61"/>
        <v>0.14583333333333348</v>
      </c>
      <c r="H206" s="53" t="str">
        <f t="shared" si="62"/>
        <v>T</v>
      </c>
    </row>
    <row r="207" spans="1:8" x14ac:dyDescent="0.25">
      <c r="A207" s="53" t="str">
        <f>IF('Overall Schedule'!AA24=TIMEVALUE("0:00"),"",'Overall Schedule'!AA24)</f>
        <v>Agent 22</v>
      </c>
      <c r="B207" s="53" t="str">
        <f>IF('Overall Schedule'!AB24=TIMEVALUE("0:00"),"",'Overall Schedule'!AB24)</f>
        <v>=</v>
      </c>
      <c r="C207" s="53" t="str">
        <f>IF('Overall Schedule'!AC24=TIMEVALUE("0:00"),"",'Overall Schedule'!AC24)</f>
        <v/>
      </c>
      <c r="D207" s="53" t="str">
        <f>IF('Overall Schedule'!AD24=TIMEVALUE("0:00"),"",'Overall Schedule'!AD24)</f>
        <v/>
      </c>
      <c r="F207" s="21" t="str">
        <f t="shared" si="60"/>
        <v/>
      </c>
      <c r="G207" s="21" t="str">
        <f t="shared" si="61"/>
        <v/>
      </c>
      <c r="H207" s="53" t="str">
        <f t="shared" si="62"/>
        <v>=</v>
      </c>
    </row>
    <row r="208" spans="1:8" x14ac:dyDescent="0.25">
      <c r="A208" s="53" t="str">
        <f>IF('Overall Schedule'!AA25=TIMEVALUE("0:00"),"",'Overall Schedule'!AA25)</f>
        <v>Agent 23</v>
      </c>
      <c r="B208" s="53" t="str">
        <f>IF('Overall Schedule'!AB25=TIMEVALUE("0:00"),"",'Overall Schedule'!AB25)</f>
        <v>T</v>
      </c>
      <c r="C208" s="53">
        <f>IF('Overall Schedule'!AC25=TIMEVALUE("0:00"),"",'Overall Schedule'!AC25)</f>
        <v>0.77083333333333337</v>
      </c>
      <c r="D208" s="53">
        <f>IF('Overall Schedule'!AD25=TIMEVALUE("0:00"),"",'Overall Schedule'!AD25)</f>
        <v>1.1458333333333335</v>
      </c>
      <c r="F208" s="21">
        <f t="shared" si="60"/>
        <v>0.77083333333333337</v>
      </c>
      <c r="G208" s="21">
        <f t="shared" si="61"/>
        <v>0.14583333333333348</v>
      </c>
      <c r="H208" s="53" t="str">
        <f t="shared" si="62"/>
        <v>T</v>
      </c>
    </row>
    <row r="209" spans="1:8" x14ac:dyDescent="0.25">
      <c r="A209" s="53" t="str">
        <f>IF('Overall Schedule'!AA26=TIMEVALUE("0:00"),"",'Overall Schedule'!AA26)</f>
        <v>Agent 24</v>
      </c>
      <c r="B209" s="53" t="str">
        <f>IF('Overall Schedule'!AB26=TIMEVALUE("0:00"),"",'Overall Schedule'!AB26)</f>
        <v>T</v>
      </c>
      <c r="C209" s="53">
        <f>IF('Overall Schedule'!AC26=TIMEVALUE("0:00"),"",'Overall Schedule'!AC26)</f>
        <v>0.77083333333333337</v>
      </c>
      <c r="D209" s="53">
        <f>IF('Overall Schedule'!AD26=TIMEVALUE("0:00"),"",'Overall Schedule'!AD26)</f>
        <v>1.1458333333333335</v>
      </c>
      <c r="F209" s="21">
        <f t="shared" si="60"/>
        <v>0.77083333333333337</v>
      </c>
      <c r="G209" s="21">
        <f t="shared" si="61"/>
        <v>0.14583333333333348</v>
      </c>
      <c r="H209" s="53" t="str">
        <f t="shared" si="62"/>
        <v>T</v>
      </c>
    </row>
    <row r="210" spans="1:8" x14ac:dyDescent="0.25">
      <c r="A210" s="53" t="str">
        <f>IF('Overall Schedule'!AA27=TIMEVALUE("0:00"),"",'Overall Schedule'!AA27)</f>
        <v>Agent 25</v>
      </c>
      <c r="B210" s="53" t="str">
        <f>IF('Overall Schedule'!AB27=TIMEVALUE("0:00"),"",'Overall Schedule'!AB27)</f>
        <v>T</v>
      </c>
      <c r="C210" s="53">
        <f>IF('Overall Schedule'!AC27=TIMEVALUE("0:00"),"",'Overall Schedule'!AC27)</f>
        <v>0.77083333333333337</v>
      </c>
      <c r="D210" s="53">
        <f>IF('Overall Schedule'!AD27=TIMEVALUE("0:00"),"",'Overall Schedule'!AD27)</f>
        <v>1.1458333333333335</v>
      </c>
      <c r="F210" s="21">
        <f t="shared" si="60"/>
        <v>0.77083333333333337</v>
      </c>
      <c r="G210" s="21">
        <f t="shared" si="61"/>
        <v>0.14583333333333348</v>
      </c>
      <c r="H210" s="53" t="str">
        <f t="shared" si="62"/>
        <v>T</v>
      </c>
    </row>
    <row r="211" spans="1:8" x14ac:dyDescent="0.25">
      <c r="A211" s="53" t="str">
        <f>IF('Overall Schedule'!AA28=TIMEVALUE("0:00"),"",'Overall Schedule'!AA28)</f>
        <v>Agent 26</v>
      </c>
      <c r="B211" s="53" t="str">
        <f>IF('Overall Schedule'!AB28=TIMEVALUE("0:00"),"",'Overall Schedule'!AB28)</f>
        <v>T</v>
      </c>
      <c r="C211" s="53">
        <f>IF('Overall Schedule'!AC28=TIMEVALUE("0:00"),"",'Overall Schedule'!AC28)</f>
        <v>0.77083333333333337</v>
      </c>
      <c r="D211" s="53">
        <f>IF('Overall Schedule'!AD28=TIMEVALUE("0:00"),"",'Overall Schedule'!AD28)</f>
        <v>1.1458333333333335</v>
      </c>
      <c r="F211" s="21">
        <f t="shared" si="60"/>
        <v>0.77083333333333337</v>
      </c>
      <c r="G211" s="21">
        <f t="shared" si="61"/>
        <v>0.14583333333333348</v>
      </c>
      <c r="H211" s="53" t="str">
        <f t="shared" si="62"/>
        <v>T</v>
      </c>
    </row>
    <row r="212" spans="1:8" x14ac:dyDescent="0.25">
      <c r="A212" s="53" t="str">
        <f>IF('Overall Schedule'!AA29=TIMEVALUE("0:00"),"",'Overall Schedule'!AA29)</f>
        <v>Agent 27</v>
      </c>
      <c r="B212" s="53" t="str">
        <f>IF('Overall Schedule'!AB29=TIMEVALUE("0:00"),"",'Overall Schedule'!AB29)</f>
        <v>T</v>
      </c>
      <c r="C212" s="53">
        <f>IF('Overall Schedule'!AC29=TIMEVALUE("0:00"),"",'Overall Schedule'!AC29)</f>
        <v>0.77083333333333337</v>
      </c>
      <c r="D212" s="53">
        <f>IF('Overall Schedule'!AD29=TIMEVALUE("0:00"),"",'Overall Schedule'!AD29)</f>
        <v>1.1458333333333335</v>
      </c>
      <c r="F212" s="21">
        <f t="shared" si="60"/>
        <v>0.77083333333333337</v>
      </c>
      <c r="G212" s="21">
        <f t="shared" si="61"/>
        <v>0.14583333333333348</v>
      </c>
      <c r="H212" s="53" t="str">
        <f t="shared" si="62"/>
        <v>T</v>
      </c>
    </row>
    <row r="213" spans="1:8" x14ac:dyDescent="0.25">
      <c r="A213" s="53" t="str">
        <f>IF('Overall Schedule'!AA30=TIMEVALUE("0:00"),"",'Overall Schedule'!AA30)</f>
        <v>Agent 28</v>
      </c>
      <c r="B213" s="53" t="str">
        <f>IF('Overall Schedule'!AB30=TIMEVALUE("0:00"),"",'Overall Schedule'!AB30)</f>
        <v>=</v>
      </c>
      <c r="C213" s="53" t="str">
        <f>IF('Overall Schedule'!AC30=TIMEVALUE("0:00"),"",'Overall Schedule'!AC30)</f>
        <v/>
      </c>
      <c r="D213" s="53" t="str">
        <f>IF('Overall Schedule'!AD30=TIMEVALUE("0:00"),"",'Overall Schedule'!AD30)</f>
        <v/>
      </c>
      <c r="F213" s="21" t="str">
        <f t="shared" si="60"/>
        <v/>
      </c>
      <c r="G213" s="21" t="str">
        <f t="shared" si="61"/>
        <v/>
      </c>
      <c r="H213" s="53" t="str">
        <f t="shared" si="62"/>
        <v>=</v>
      </c>
    </row>
    <row r="214" spans="1:8" x14ac:dyDescent="0.25">
      <c r="A214" s="53" t="str">
        <f>IF('Overall Schedule'!AA31=TIMEVALUE("0:00"),"",'Overall Schedule'!AA31)</f>
        <v>Agent 29</v>
      </c>
      <c r="B214" s="53" t="str">
        <f>IF('Overall Schedule'!AB31=TIMEVALUE("0:00"),"",'Overall Schedule'!AB31)</f>
        <v>T</v>
      </c>
      <c r="C214" s="53">
        <f>IF('Overall Schedule'!AC31=TIMEVALUE("0:00"),"",'Overall Schedule'!AC31)</f>
        <v>0.77083333333333337</v>
      </c>
      <c r="D214" s="53">
        <f>IF('Overall Schedule'!AD31=TIMEVALUE("0:00"),"",'Overall Schedule'!AD31)</f>
        <v>1.1458333333333335</v>
      </c>
      <c r="F214" s="21">
        <f t="shared" si="60"/>
        <v>0.77083333333333337</v>
      </c>
      <c r="G214" s="21">
        <f t="shared" si="61"/>
        <v>0.14583333333333348</v>
      </c>
      <c r="H214" s="53" t="str">
        <f t="shared" si="62"/>
        <v>T</v>
      </c>
    </row>
    <row r="215" spans="1:8" x14ac:dyDescent="0.25">
      <c r="A215" s="53" t="str">
        <f>IF('Overall Schedule'!AA32=TIMEVALUE("0:00"),"",'Overall Schedule'!AA32)</f>
        <v>Agent 30</v>
      </c>
      <c r="B215" s="53" t="str">
        <f>IF('Overall Schedule'!AB32=TIMEVALUE("0:00"),"",'Overall Schedule'!AB32)</f>
        <v>T</v>
      </c>
      <c r="C215" s="53">
        <f>IF('Overall Schedule'!AC32=TIMEVALUE("0:00"),"",'Overall Schedule'!AC32)</f>
        <v>0.9375</v>
      </c>
      <c r="D215" s="53">
        <f>IF('Overall Schedule'!AD32=TIMEVALUE("0:00"),"",'Overall Schedule'!AD32)</f>
        <v>1.3125</v>
      </c>
      <c r="F215" s="21">
        <f t="shared" si="60"/>
        <v>0.9375</v>
      </c>
      <c r="G215" s="21">
        <f t="shared" si="61"/>
        <v>0.3125</v>
      </c>
      <c r="H215" s="53" t="str">
        <f t="shared" si="62"/>
        <v>T</v>
      </c>
    </row>
    <row r="216" spans="1:8" x14ac:dyDescent="0.25">
      <c r="A216" s="53" t="str">
        <f>IF('Overall Schedule'!AA33=TIMEVALUE("0:00"),"",'Overall Schedule'!AA33)</f>
        <v>Agent 31</v>
      </c>
      <c r="B216" s="53" t="str">
        <f>IF('Overall Schedule'!AB33=TIMEVALUE("0:00"),"",'Overall Schedule'!AB33)</f>
        <v>T</v>
      </c>
      <c r="C216" s="53">
        <f>IF('Overall Schedule'!AC33=TIMEVALUE("0:00"),"",'Overall Schedule'!AC33)</f>
        <v>0.9375</v>
      </c>
      <c r="D216" s="53">
        <f>IF('Overall Schedule'!AD33=TIMEVALUE("0:00"),"",'Overall Schedule'!AD33)</f>
        <v>1.3125</v>
      </c>
      <c r="F216" s="21">
        <f t="shared" si="60"/>
        <v>0.9375</v>
      </c>
      <c r="G216" s="21">
        <f t="shared" si="61"/>
        <v>0.3125</v>
      </c>
      <c r="H216" s="53" t="str">
        <f t="shared" si="62"/>
        <v>T</v>
      </c>
    </row>
    <row r="217" spans="1:8" x14ac:dyDescent="0.25">
      <c r="A217" s="53" t="str">
        <f>IF('Overall Schedule'!AA34=TIMEVALUE("0:00"),"",'Overall Schedule'!AA34)</f>
        <v>Agent 32</v>
      </c>
      <c r="B217" s="53" t="str">
        <f>IF('Overall Schedule'!AB34=TIMEVALUE("0:00"),"",'Overall Schedule'!AB34)</f>
        <v>T</v>
      </c>
      <c r="C217" s="53">
        <f>IF('Overall Schedule'!AC34=TIMEVALUE("0:00"),"",'Overall Schedule'!AC34)</f>
        <v>0.9375</v>
      </c>
      <c r="D217" s="53">
        <f>IF('Overall Schedule'!AD34=TIMEVALUE("0:00"),"",'Overall Schedule'!AD34)</f>
        <v>1.3125</v>
      </c>
      <c r="F217" s="21">
        <f t="shared" si="60"/>
        <v>0.9375</v>
      </c>
      <c r="G217" s="21">
        <f t="shared" si="61"/>
        <v>0.3125</v>
      </c>
      <c r="H217" s="53" t="str">
        <f t="shared" si="62"/>
        <v>T</v>
      </c>
    </row>
    <row r="218" spans="1:8" x14ac:dyDescent="0.25">
      <c r="A218" s="53" t="str">
        <f>IF('Overall Schedule'!AA35=TIMEVALUE("0:00"),"",'Overall Schedule'!AA35)</f>
        <v>Agent 33</v>
      </c>
      <c r="B218" s="53" t="str">
        <f>IF('Overall Schedule'!AB35=TIMEVALUE("0:00"),"",'Overall Schedule'!AB35)</f>
        <v>T</v>
      </c>
      <c r="C218" s="53">
        <f>IF('Overall Schedule'!AC35=TIMEVALUE("0:00"),"",'Overall Schedule'!AC35)</f>
        <v>0.9375</v>
      </c>
      <c r="D218" s="53">
        <f>IF('Overall Schedule'!AD35=TIMEVALUE("0:00"),"",'Overall Schedule'!AD35)</f>
        <v>1.3125</v>
      </c>
      <c r="F218" s="21">
        <f t="shared" si="60"/>
        <v>0.9375</v>
      </c>
      <c r="G218" s="21">
        <f t="shared" si="61"/>
        <v>0.3125</v>
      </c>
      <c r="H218" s="53" t="str">
        <f t="shared" si="62"/>
        <v>T</v>
      </c>
    </row>
    <row r="219" spans="1:8" x14ac:dyDescent="0.25">
      <c r="A219" s="53" t="str">
        <f>IF('Overall Schedule'!AA36=TIMEVALUE("0:00"),"",'Overall Schedule'!AA36)</f>
        <v>Agent 34</v>
      </c>
      <c r="B219" s="53" t="str">
        <f>IF('Overall Schedule'!AB36=TIMEVALUE("0:00"),"",'Overall Schedule'!AB36)</f>
        <v>T</v>
      </c>
      <c r="C219" s="53">
        <f>IF('Overall Schedule'!AC36=TIMEVALUE("0:00"),"",'Overall Schedule'!AC36)</f>
        <v>0.77083333333333337</v>
      </c>
      <c r="D219" s="53">
        <f>IF('Overall Schedule'!AD36=TIMEVALUE("0:00"),"",'Overall Schedule'!AD36)</f>
        <v>1.1458333333333335</v>
      </c>
      <c r="F219" s="21">
        <f t="shared" si="60"/>
        <v>0.77083333333333337</v>
      </c>
      <c r="G219" s="21">
        <f t="shared" si="61"/>
        <v>0.14583333333333348</v>
      </c>
      <c r="H219" s="53" t="str">
        <f t="shared" si="62"/>
        <v>T</v>
      </c>
    </row>
    <row r="220" spans="1:8" x14ac:dyDescent="0.25">
      <c r="A220" s="53" t="str">
        <f>IF('Overall Schedule'!AA37=TIMEVALUE("0:00"),"",'Overall Schedule'!AA37)</f>
        <v>Agent 35</v>
      </c>
      <c r="B220" s="53" t="str">
        <f>IF('Overall Schedule'!AB37=TIMEVALUE("0:00"),"",'Overall Schedule'!AB37)</f>
        <v>T</v>
      </c>
      <c r="C220" s="53">
        <f>IF('Overall Schedule'!AC37=TIMEVALUE("0:00"),"",'Overall Schedule'!AC37)</f>
        <v>0.9375</v>
      </c>
      <c r="D220" s="53">
        <f>IF('Overall Schedule'!AD37=TIMEVALUE("0:00"),"",'Overall Schedule'!AD37)</f>
        <v>1.3125</v>
      </c>
      <c r="F220" s="21">
        <f t="shared" si="60"/>
        <v>0.9375</v>
      </c>
      <c r="G220" s="21">
        <f t="shared" si="61"/>
        <v>0.3125</v>
      </c>
      <c r="H220" s="53" t="str">
        <f t="shared" si="62"/>
        <v>T</v>
      </c>
    </row>
    <row r="221" spans="1:8" x14ac:dyDescent="0.25">
      <c r="A221" s="53" t="str">
        <f>IF('Overall Schedule'!AA38=TIMEVALUE("0:00"),"",'Overall Schedule'!AA38)</f>
        <v>Agent 36</v>
      </c>
      <c r="B221" s="53" t="str">
        <f>IF('Overall Schedule'!AB38=TIMEVALUE("0:00"),"",'Overall Schedule'!AB38)</f>
        <v>T</v>
      </c>
      <c r="C221" s="53">
        <f>IF('Overall Schedule'!AC38=TIMEVALUE("0:00"),"",'Overall Schedule'!AC38)</f>
        <v>0.77083333333333337</v>
      </c>
      <c r="D221" s="53">
        <f>IF('Overall Schedule'!AD38=TIMEVALUE("0:00"),"",'Overall Schedule'!AD38)</f>
        <v>1.1458333333333335</v>
      </c>
      <c r="F221" s="21">
        <f t="shared" si="60"/>
        <v>0.77083333333333337</v>
      </c>
      <c r="G221" s="21">
        <f t="shared" si="61"/>
        <v>0.14583333333333348</v>
      </c>
      <c r="H221" s="53" t="str">
        <f t="shared" si="62"/>
        <v>T</v>
      </c>
    </row>
    <row r="222" spans="1:8" x14ac:dyDescent="0.25">
      <c r="A222" s="53" t="str">
        <f>IF('Overall Schedule'!AA39=TIMEVALUE("0:00"),"",'Overall Schedule'!AA39)</f>
        <v>Agent 37</v>
      </c>
      <c r="B222" s="53" t="str">
        <f>IF('Overall Schedule'!AB39=TIMEVALUE("0:00"),"",'Overall Schedule'!AB39)</f>
        <v>T</v>
      </c>
      <c r="C222" s="53">
        <f>IF('Overall Schedule'!AC39=TIMEVALUE("0:00"),"",'Overall Schedule'!AC39)</f>
        <v>0.9375</v>
      </c>
      <c r="D222" s="53">
        <f>IF('Overall Schedule'!AD39=TIMEVALUE("0:00"),"",'Overall Schedule'!AD39)</f>
        <v>1.3125</v>
      </c>
      <c r="F222" s="21">
        <f t="shared" si="60"/>
        <v>0.9375</v>
      </c>
      <c r="G222" s="21">
        <f t="shared" si="61"/>
        <v>0.3125</v>
      </c>
      <c r="H222" s="53" t="str">
        <f t="shared" si="62"/>
        <v>T</v>
      </c>
    </row>
    <row r="223" spans="1:8" x14ac:dyDescent="0.25">
      <c r="A223" s="53" t="str">
        <f>IF('Overall Schedule'!AA40=TIMEVALUE("0:00"),"",'Overall Schedule'!AA40)</f>
        <v>Agent 38</v>
      </c>
      <c r="B223" s="53" t="str">
        <f>IF('Overall Schedule'!AB40=TIMEVALUE("0:00"),"",'Overall Schedule'!AB40)</f>
        <v>T</v>
      </c>
      <c r="C223" s="53">
        <f>IF('Overall Schedule'!AC40=TIMEVALUE("0:00"),"",'Overall Schedule'!AC40)</f>
        <v>0.9375</v>
      </c>
      <c r="D223" s="53">
        <f>IF('Overall Schedule'!AD40=TIMEVALUE("0:00"),"",'Overall Schedule'!AD40)</f>
        <v>1.3125</v>
      </c>
      <c r="F223" s="21">
        <f t="shared" si="60"/>
        <v>0.9375</v>
      </c>
      <c r="G223" s="21">
        <f t="shared" si="61"/>
        <v>0.3125</v>
      </c>
      <c r="H223" s="53" t="str">
        <f t="shared" si="62"/>
        <v>T</v>
      </c>
    </row>
    <row r="224" spans="1:8" x14ac:dyDescent="0.25">
      <c r="A224" s="53" t="str">
        <f>IF('Overall Schedule'!AA41=TIMEVALUE("0:00"),"",'Overall Schedule'!AA41)</f>
        <v>Agent 39</v>
      </c>
      <c r="B224" s="53" t="str">
        <f>IF('Overall Schedule'!AB41=TIMEVALUE("0:00"),"",'Overall Schedule'!AB41)</f>
        <v>T</v>
      </c>
      <c r="C224" s="53">
        <f>IF('Overall Schedule'!AC41=TIMEVALUE("0:00"),"",'Overall Schedule'!AC41)</f>
        <v>0.9375</v>
      </c>
      <c r="D224" s="53">
        <f>IF('Overall Schedule'!AD41=TIMEVALUE("0:00"),"",'Overall Schedule'!AD41)</f>
        <v>1.3125</v>
      </c>
      <c r="F224" s="21">
        <f t="shared" si="60"/>
        <v>0.9375</v>
      </c>
      <c r="G224" s="21">
        <f t="shared" si="61"/>
        <v>0.3125</v>
      </c>
      <c r="H224" s="53" t="str">
        <f t="shared" si="62"/>
        <v>T</v>
      </c>
    </row>
    <row r="225" spans="1:8" x14ac:dyDescent="0.25">
      <c r="A225" s="53" t="str">
        <f>IF('Overall Schedule'!AA42=TIMEVALUE("0:00"),"",'Overall Schedule'!AA42)</f>
        <v>Agent 40</v>
      </c>
      <c r="B225" s="53" t="str">
        <f>IF('Overall Schedule'!AB42=TIMEVALUE("0:00"),"",'Overall Schedule'!AB42)</f>
        <v>T</v>
      </c>
      <c r="C225" s="53">
        <f>IF('Overall Schedule'!AC42=TIMEVALUE("0:00"),"",'Overall Schedule'!AC42)</f>
        <v>0.85416666666666663</v>
      </c>
      <c r="D225" s="53">
        <f>IF('Overall Schedule'!AD42=TIMEVALUE("0:00"),"",'Overall Schedule'!AD42)</f>
        <v>1.2291666666666665</v>
      </c>
      <c r="F225" s="21">
        <f t="shared" si="60"/>
        <v>0.85416666666666663</v>
      </c>
      <c r="G225" s="21">
        <f t="shared" si="61"/>
        <v>0.22916666666666652</v>
      </c>
      <c r="H225" s="53" t="str">
        <f t="shared" si="62"/>
        <v>T</v>
      </c>
    </row>
    <row r="226" spans="1:8" x14ac:dyDescent="0.25">
      <c r="A226" s="53" t="str">
        <f>IF('Overall Schedule'!AA43=TIMEVALUE("0:00"),"",'Overall Schedule'!AA43)</f>
        <v>Agent 41</v>
      </c>
      <c r="B226" s="53" t="str">
        <f>IF('Overall Schedule'!AB43=TIMEVALUE("0:00"),"",'Overall Schedule'!AB43)</f>
        <v>T</v>
      </c>
      <c r="C226" s="53">
        <f>IF('Overall Schedule'!AC43=TIMEVALUE("0:00"),"",'Overall Schedule'!AC43)</f>
        <v>0.22916666666666666</v>
      </c>
      <c r="D226" s="53">
        <f>IF('Overall Schedule'!AD43=TIMEVALUE("0:00"),"",'Overall Schedule'!AD43)</f>
        <v>0.60416666666666663</v>
      </c>
      <c r="F226" s="21">
        <f t="shared" si="60"/>
        <v>0.22916666666666666</v>
      </c>
      <c r="G226" s="21">
        <f t="shared" si="61"/>
        <v>0.60416666666666663</v>
      </c>
      <c r="H226" s="53" t="str">
        <f t="shared" si="62"/>
        <v>T</v>
      </c>
    </row>
    <row r="227" spans="1:8" x14ac:dyDescent="0.25">
      <c r="A227" s="53" t="str">
        <f>IF('Overall Schedule'!AA44=TIMEVALUE("0:00"),"",'Overall Schedule'!AA44)</f>
        <v>Agent 42</v>
      </c>
      <c r="B227" s="53" t="str">
        <f>IF('Overall Schedule'!AB44=TIMEVALUE("0:00"),"",'Overall Schedule'!AB44)</f>
        <v>T</v>
      </c>
      <c r="C227" s="53">
        <f>IF('Overall Schedule'!AC44=TIMEVALUE("0:00"),"",'Overall Schedule'!AC44)</f>
        <v>0.52083333333333337</v>
      </c>
      <c r="D227" s="53">
        <f>IF('Overall Schedule'!AD44=TIMEVALUE("0:00"),"",'Overall Schedule'!AD44)</f>
        <v>0.89583333333333337</v>
      </c>
      <c r="F227" s="21">
        <f t="shared" si="60"/>
        <v>0.52083333333333337</v>
      </c>
      <c r="G227" s="21">
        <f t="shared" si="61"/>
        <v>0.89583333333333337</v>
      </c>
      <c r="H227" s="53" t="str">
        <f t="shared" si="62"/>
        <v>T</v>
      </c>
    </row>
    <row r="228" spans="1:8" x14ac:dyDescent="0.25">
      <c r="A228" s="53" t="str">
        <f>IF('Overall Schedule'!AA45=TIMEVALUE("0:00"),"",'Overall Schedule'!AA45)</f>
        <v>Agent 43</v>
      </c>
      <c r="B228" s="53" t="str">
        <f>IF('Overall Schedule'!AB45=TIMEVALUE("0:00"),"",'Overall Schedule'!AB45)</f>
        <v>=</v>
      </c>
      <c r="C228" s="53" t="str">
        <f>IF('Overall Schedule'!AC45=TIMEVALUE("0:00"),"",'Overall Schedule'!AC45)</f>
        <v/>
      </c>
      <c r="D228" s="53" t="str">
        <f>IF('Overall Schedule'!AD45=TIMEVALUE("0:00"),"",'Overall Schedule'!AD45)</f>
        <v/>
      </c>
      <c r="F228" s="21" t="str">
        <f t="shared" si="60"/>
        <v/>
      </c>
      <c r="G228" s="21" t="str">
        <f t="shared" si="61"/>
        <v/>
      </c>
      <c r="H228" s="53" t="str">
        <f t="shared" si="62"/>
        <v>=</v>
      </c>
    </row>
    <row r="229" spans="1:8" x14ac:dyDescent="0.25">
      <c r="A229" s="53" t="str">
        <f>IF('Overall Schedule'!AA46=TIMEVALUE("0:00"),"",'Overall Schedule'!AA46)</f>
        <v>Agent 44</v>
      </c>
      <c r="B229" s="53" t="str">
        <f>IF('Overall Schedule'!AB46=TIMEVALUE("0:00"),"",'Overall Schedule'!AB46)</f>
        <v>T</v>
      </c>
      <c r="C229" s="53">
        <f>IF('Overall Schedule'!AC46=TIMEVALUE("0:00"),"",'Overall Schedule'!AC46)</f>
        <v>0.77083333333333337</v>
      </c>
      <c r="D229" s="53">
        <f>IF('Overall Schedule'!AD46=TIMEVALUE("0:00"),"",'Overall Schedule'!AD46)</f>
        <v>1.1458333333333335</v>
      </c>
      <c r="F229" s="21">
        <f t="shared" si="60"/>
        <v>0.77083333333333337</v>
      </c>
      <c r="G229" s="21">
        <f t="shared" si="61"/>
        <v>0.14583333333333348</v>
      </c>
      <c r="H229" s="53" t="str">
        <f t="shared" si="62"/>
        <v>T</v>
      </c>
    </row>
    <row r="230" spans="1:8" x14ac:dyDescent="0.25">
      <c r="A230" s="53" t="str">
        <f>IF('Overall Schedule'!AA47=TIMEVALUE("0:00"),"",'Overall Schedule'!AA47)</f>
        <v>Agent 45</v>
      </c>
      <c r="B230" s="53" t="str">
        <f>IF('Overall Schedule'!AB47=TIMEVALUE("0:00"),"",'Overall Schedule'!AB47)</f>
        <v>T</v>
      </c>
      <c r="C230" s="53">
        <f>IF('Overall Schedule'!AC47=TIMEVALUE("0:00"),"",'Overall Schedule'!AC47)</f>
        <v>0.60416666666666663</v>
      </c>
      <c r="D230" s="53">
        <f>IF('Overall Schedule'!AD47=TIMEVALUE("0:00"),"",'Overall Schedule'!AD47)</f>
        <v>0.97916666666666663</v>
      </c>
      <c r="F230" s="21">
        <f t="shared" si="60"/>
        <v>0.60416666666666663</v>
      </c>
      <c r="G230" s="21">
        <f t="shared" si="61"/>
        <v>0.97916666666666663</v>
      </c>
      <c r="H230" s="53" t="str">
        <f t="shared" si="62"/>
        <v>T</v>
      </c>
    </row>
    <row r="231" spans="1:8" x14ac:dyDescent="0.25">
      <c r="A231" s="53" t="str">
        <f>IF('Overall Schedule'!AA48=TIMEVALUE("0:00"),"",'Overall Schedule'!AA48)</f>
        <v>Agent 46</v>
      </c>
      <c r="B231" s="53" t="str">
        <f>IF('Overall Schedule'!AB48=TIMEVALUE("0:00"),"",'Overall Schedule'!AB48)</f>
        <v>T</v>
      </c>
      <c r="C231" s="53">
        <f>IF('Overall Schedule'!AC48=TIMEVALUE("0:00"),"",'Overall Schedule'!AC48)</f>
        <v>0.77083333333333337</v>
      </c>
      <c r="D231" s="53">
        <f>IF('Overall Schedule'!AD48=TIMEVALUE("0:00"),"",'Overall Schedule'!AD48)</f>
        <v>1.1458333333333335</v>
      </c>
      <c r="F231" s="21">
        <f t="shared" si="60"/>
        <v>0.77083333333333337</v>
      </c>
      <c r="G231" s="21">
        <f t="shared" si="61"/>
        <v>0.14583333333333348</v>
      </c>
      <c r="H231" s="53" t="str">
        <f t="shared" si="62"/>
        <v>T</v>
      </c>
    </row>
    <row r="232" spans="1:8" x14ac:dyDescent="0.25">
      <c r="A232" s="53" t="str">
        <f>IF('Overall Schedule'!AA49=TIMEVALUE("0:00"),"",'Overall Schedule'!AA49)</f>
        <v>Agent 47</v>
      </c>
      <c r="B232" s="53" t="str">
        <f>IF('Overall Schedule'!AB49=TIMEVALUE("0:00"),"",'Overall Schedule'!AB49)</f>
        <v>T</v>
      </c>
      <c r="C232" s="53">
        <f>IF('Overall Schedule'!AC49=TIMEVALUE("0:00"),"",'Overall Schedule'!AC49)</f>
        <v>0.8125</v>
      </c>
      <c r="D232" s="53">
        <f>IF('Overall Schedule'!AD49=TIMEVALUE("0:00"),"",'Overall Schedule'!AD49)</f>
        <v>1.1875</v>
      </c>
      <c r="F232" s="21">
        <f t="shared" si="60"/>
        <v>0.8125</v>
      </c>
      <c r="G232" s="21">
        <f t="shared" si="61"/>
        <v>0.1875</v>
      </c>
      <c r="H232" s="53" t="str">
        <f t="shared" si="62"/>
        <v>T</v>
      </c>
    </row>
    <row r="233" spans="1:8" x14ac:dyDescent="0.25">
      <c r="A233" s="53" t="str">
        <f>IF('Overall Schedule'!AA50=TIMEVALUE("0:00"),"",'Overall Schedule'!AA50)</f>
        <v>Agent 48</v>
      </c>
      <c r="B233" s="53" t="str">
        <f>IF('Overall Schedule'!AB50=TIMEVALUE("0:00"),"",'Overall Schedule'!AB50)</f>
        <v>T</v>
      </c>
      <c r="C233" s="53">
        <f>IF('Overall Schedule'!AC50=TIMEVALUE("0:00"),"",'Overall Schedule'!AC50)</f>
        <v>0.77083333333333337</v>
      </c>
      <c r="D233" s="53">
        <f>IF('Overall Schedule'!AD50=TIMEVALUE("0:00"),"",'Overall Schedule'!AD50)</f>
        <v>1.1458333333333335</v>
      </c>
      <c r="F233" s="21">
        <f t="shared" si="60"/>
        <v>0.77083333333333337</v>
      </c>
      <c r="G233" s="21">
        <f t="shared" si="61"/>
        <v>0.14583333333333348</v>
      </c>
      <c r="H233" s="53" t="str">
        <f t="shared" si="62"/>
        <v>T</v>
      </c>
    </row>
    <row r="234" spans="1:8" x14ac:dyDescent="0.25">
      <c r="A234" s="53" t="str">
        <f>IF('Overall Schedule'!AA51=TIMEVALUE("0:00"),"",'Overall Schedule'!AA51)</f>
        <v>Agent 49</v>
      </c>
      <c r="B234" s="53" t="str">
        <f>IF('Overall Schedule'!AB51=TIMEVALUE("0:00"),"",'Overall Schedule'!AB51)</f>
        <v>T</v>
      </c>
      <c r="C234" s="53">
        <f>IF('Overall Schedule'!AC51=TIMEVALUE("0:00"),"",'Overall Schedule'!AC51)</f>
        <v>0.97916666666666663</v>
      </c>
      <c r="D234" s="53">
        <f>IF('Overall Schedule'!AD51=TIMEVALUE("0:00"),"",'Overall Schedule'!AD51)</f>
        <v>1.3541666666666665</v>
      </c>
      <c r="F234" s="21">
        <f t="shared" si="60"/>
        <v>0.97916666666666663</v>
      </c>
      <c r="G234" s="21">
        <f t="shared" si="61"/>
        <v>0.35416666666666652</v>
      </c>
      <c r="H234" s="53" t="str">
        <f t="shared" si="62"/>
        <v>T</v>
      </c>
    </row>
    <row r="235" spans="1:8" x14ac:dyDescent="0.25">
      <c r="A235" s="53" t="str">
        <f>IF('Overall Schedule'!AA52=TIMEVALUE("0:00"),"",'Overall Schedule'!AA52)</f>
        <v>Agent 50</v>
      </c>
      <c r="B235" s="53" t="str">
        <f>IF('Overall Schedule'!AB52=TIMEVALUE("0:00"),"",'Overall Schedule'!AB52)</f>
        <v>T</v>
      </c>
      <c r="C235" s="53">
        <f>IF('Overall Schedule'!AC52=TIMEVALUE("0:00"),"",'Overall Schedule'!AC52)</f>
        <v>0.60416666666666663</v>
      </c>
      <c r="D235" s="53">
        <f>IF('Overall Schedule'!AD52=TIMEVALUE("0:00"),"",'Overall Schedule'!AD52)</f>
        <v>0.97916666666666663</v>
      </c>
      <c r="F235" s="21">
        <f t="shared" si="60"/>
        <v>0.60416666666666663</v>
      </c>
      <c r="G235" s="21">
        <f t="shared" si="61"/>
        <v>0.97916666666666663</v>
      </c>
      <c r="H235" s="53" t="str">
        <f t="shared" si="62"/>
        <v>T</v>
      </c>
    </row>
    <row r="236" spans="1:8" x14ac:dyDescent="0.25">
      <c r="A236" s="53" t="str">
        <f>IF('Overall Schedule'!AA53=TIMEVALUE("0:00"),"",'Overall Schedule'!AA53)</f>
        <v>Agent 51</v>
      </c>
      <c r="B236" s="53" t="str">
        <f>IF('Overall Schedule'!AB53=TIMEVALUE("0:00"),"",'Overall Schedule'!AB53)</f>
        <v>T</v>
      </c>
      <c r="C236" s="53">
        <f>IF('Overall Schedule'!AC53=TIMEVALUE("0:00"),"",'Overall Schedule'!AC53)</f>
        <v>0.97916666666666663</v>
      </c>
      <c r="D236" s="53">
        <f>IF('Overall Schedule'!AD53=TIMEVALUE("0:00"),"",'Overall Schedule'!AD53)</f>
        <v>1.3541666666666665</v>
      </c>
      <c r="F236" s="21">
        <f t="shared" si="60"/>
        <v>0.97916666666666663</v>
      </c>
      <c r="G236" s="21">
        <f t="shared" si="61"/>
        <v>0.35416666666666652</v>
      </c>
      <c r="H236" s="53" t="str">
        <f t="shared" si="62"/>
        <v>T</v>
      </c>
    </row>
    <row r="237" spans="1:8" x14ac:dyDescent="0.25">
      <c r="A237" s="53" t="str">
        <f>IF('Overall Schedule'!AA54=TIMEVALUE("0:00"),"",'Overall Schedule'!AA54)</f>
        <v>Agent 52</v>
      </c>
      <c r="B237" s="53" t="str">
        <f>IF('Overall Schedule'!AB54=TIMEVALUE("0:00"),"",'Overall Schedule'!AB54)</f>
        <v>T</v>
      </c>
      <c r="C237" s="53">
        <f>IF('Overall Schedule'!AC54=TIMEVALUE("0:00"),"",'Overall Schedule'!AC54)</f>
        <v>0.22916666666666666</v>
      </c>
      <c r="D237" s="53">
        <f>IF('Overall Schedule'!AD54=TIMEVALUE("0:00"),"",'Overall Schedule'!AD54)</f>
        <v>0.60416666666666663</v>
      </c>
      <c r="F237" s="21">
        <f t="shared" si="60"/>
        <v>0.22916666666666666</v>
      </c>
      <c r="G237" s="21">
        <f t="shared" si="61"/>
        <v>0.60416666666666663</v>
      </c>
      <c r="H237" s="53" t="str">
        <f t="shared" si="62"/>
        <v>T</v>
      </c>
    </row>
    <row r="238" spans="1:8" x14ac:dyDescent="0.25">
      <c r="A238" s="53" t="str">
        <f>IF('Overall Schedule'!AA55=TIMEVALUE("0:00"),"",'Overall Schedule'!AA55)</f>
        <v>Agent 53</v>
      </c>
      <c r="B238" s="53" t="str">
        <f>IF('Overall Schedule'!AB55=TIMEVALUE("0:00"),"",'Overall Schedule'!AB55)</f>
        <v>T</v>
      </c>
      <c r="C238" s="53">
        <f>IF('Overall Schedule'!AC55=TIMEVALUE("0:00"),"",'Overall Schedule'!AC55)</f>
        <v>0.52083333333333337</v>
      </c>
      <c r="D238" s="53">
        <f>IF('Overall Schedule'!AD55=TIMEVALUE("0:00"),"",'Overall Schedule'!AD55)</f>
        <v>0.89583333333333337</v>
      </c>
      <c r="F238" s="21">
        <f t="shared" si="60"/>
        <v>0.52083333333333337</v>
      </c>
      <c r="G238" s="21">
        <f t="shared" si="61"/>
        <v>0.89583333333333337</v>
      </c>
      <c r="H238" s="53" t="str">
        <f t="shared" si="62"/>
        <v>T</v>
      </c>
    </row>
    <row r="239" spans="1:8" x14ac:dyDescent="0.25">
      <c r="A239" s="53" t="str">
        <f>IF('Overall Schedule'!AA56=TIMEVALUE("0:00"),"",'Overall Schedule'!AA56)</f>
        <v>Agent 54</v>
      </c>
      <c r="B239" s="53" t="str">
        <f>IF('Overall Schedule'!AB56=TIMEVALUE("0:00"),"",'Overall Schedule'!AB56)</f>
        <v>T</v>
      </c>
      <c r="C239" s="53">
        <f>IF('Overall Schedule'!AC56=TIMEVALUE("0:00"),"",'Overall Schedule'!AC56)</f>
        <v>0.22916666666666666</v>
      </c>
      <c r="D239" s="53">
        <f>IF('Overall Schedule'!AD56=TIMEVALUE("0:00"),"",'Overall Schedule'!AD56)</f>
        <v>0.60416666666666663</v>
      </c>
      <c r="F239" s="21">
        <f t="shared" si="60"/>
        <v>0.22916666666666666</v>
      </c>
      <c r="G239" s="21">
        <f t="shared" si="61"/>
        <v>0.60416666666666663</v>
      </c>
      <c r="H239" s="53" t="str">
        <f t="shared" si="62"/>
        <v>T</v>
      </c>
    </row>
    <row r="240" spans="1:8" x14ac:dyDescent="0.25">
      <c r="A240" s="53" t="str">
        <f>IF('Overall Schedule'!AA57=TIMEVALUE("0:00"),"",'Overall Schedule'!AA57)</f>
        <v>Agent 55</v>
      </c>
      <c r="B240" s="53" t="str">
        <f>IF('Overall Schedule'!AB57=TIMEVALUE("0:00"),"",'Overall Schedule'!AB57)</f>
        <v>T</v>
      </c>
      <c r="C240" s="53">
        <f>IF('Overall Schedule'!AC57=TIMEVALUE("0:00"),"",'Overall Schedule'!AC57)</f>
        <v>0.77083333333333337</v>
      </c>
      <c r="D240" s="53">
        <f>IF('Overall Schedule'!AD57=TIMEVALUE("0:00"),"",'Overall Schedule'!AD57)</f>
        <v>1.1458333333333335</v>
      </c>
      <c r="F240" s="21">
        <f t="shared" si="60"/>
        <v>0.77083333333333337</v>
      </c>
      <c r="G240" s="21">
        <f t="shared" si="61"/>
        <v>0.14583333333333348</v>
      </c>
      <c r="H240" s="53" t="str">
        <f t="shared" si="62"/>
        <v>T</v>
      </c>
    </row>
    <row r="241" spans="1:8" x14ac:dyDescent="0.25">
      <c r="A241" s="53" t="str">
        <f>IF('Overall Schedule'!AA58=TIMEVALUE("0:00"),"",'Overall Schedule'!AA58)</f>
        <v/>
      </c>
      <c r="B241" s="53" t="str">
        <f>IF('Overall Schedule'!AB58=TIMEVALUE("0:00"),"",'Overall Schedule'!AB58)</f>
        <v/>
      </c>
      <c r="C241" s="53" t="str">
        <f>IF('Overall Schedule'!AC58=TIMEVALUE("0:00"),"",'Overall Schedule'!AC58)</f>
        <v/>
      </c>
      <c r="D241" s="53" t="str">
        <f>IF('Overall Schedule'!AD58=TIMEVALUE("0:00"),"",'Overall Schedule'!AD58)</f>
        <v/>
      </c>
      <c r="F241" s="21" t="str">
        <f t="shared" si="60"/>
        <v/>
      </c>
      <c r="G241" s="21" t="str">
        <f t="shared" si="61"/>
        <v/>
      </c>
      <c r="H241" s="53" t="str">
        <f t="shared" si="62"/>
        <v/>
      </c>
    </row>
    <row r="242" spans="1:8" x14ac:dyDescent="0.25">
      <c r="A242" s="53" t="str">
        <f>IF('Overall Schedule'!AA59=TIMEVALUE("0:00"),"",'Overall Schedule'!AA59)</f>
        <v/>
      </c>
      <c r="B242" s="53" t="str">
        <f>IF('Overall Schedule'!AB59=TIMEVALUE("0:00"),"",'Overall Schedule'!AB59)</f>
        <v/>
      </c>
      <c r="C242" s="53" t="str">
        <f>IF('Overall Schedule'!AC59=TIMEVALUE("0:00"),"",'Overall Schedule'!AC59)</f>
        <v/>
      </c>
      <c r="D242" s="53" t="str">
        <f>IF('Overall Schedule'!AD59=TIMEVALUE("0:00"),"",'Overall Schedule'!AD59)</f>
        <v/>
      </c>
      <c r="F242" s="21" t="str">
        <f t="shared" si="60"/>
        <v/>
      </c>
      <c r="G242" s="21" t="str">
        <f t="shared" si="61"/>
        <v/>
      </c>
      <c r="H242" s="53" t="str">
        <f t="shared" si="62"/>
        <v/>
      </c>
    </row>
    <row r="243" spans="1:8" x14ac:dyDescent="0.25">
      <c r="A243" s="53" t="str">
        <f>IF('Overall Schedule'!AA60=TIMEVALUE("0:00"),"",'Overall Schedule'!AA60)</f>
        <v/>
      </c>
      <c r="B243" s="53" t="str">
        <f>IF('Overall Schedule'!AB60=TIMEVALUE("0:00"),"",'Overall Schedule'!AB60)</f>
        <v/>
      </c>
      <c r="C243" s="53" t="str">
        <f>IF('Overall Schedule'!AC60=TIMEVALUE("0:00"),"",'Overall Schedule'!AC60)</f>
        <v/>
      </c>
      <c r="D243" s="53" t="str">
        <f>IF('Overall Schedule'!AD60=TIMEVALUE("0:00"),"",'Overall Schedule'!AD60)</f>
        <v/>
      </c>
      <c r="F243" s="21" t="str">
        <f t="shared" si="60"/>
        <v/>
      </c>
      <c r="G243" s="21" t="str">
        <f t="shared" si="61"/>
        <v/>
      </c>
      <c r="H243" s="53" t="str">
        <f t="shared" si="62"/>
        <v/>
      </c>
    </row>
    <row r="244" spans="1:8" x14ac:dyDescent="0.25">
      <c r="A244" s="53" t="str">
        <f>IF('Overall Schedule'!AA61=TIMEVALUE("0:00"),"",'Overall Schedule'!AA61)</f>
        <v/>
      </c>
      <c r="B244" s="53" t="str">
        <f>IF('Overall Schedule'!AB61=TIMEVALUE("0:00"),"",'Overall Schedule'!AB61)</f>
        <v/>
      </c>
      <c r="C244" s="53" t="str">
        <f>IF('Overall Schedule'!AC61=TIMEVALUE("0:00"),"",'Overall Schedule'!AC61)</f>
        <v/>
      </c>
      <c r="D244" s="53" t="str">
        <f>IF('Overall Schedule'!AD61=TIMEVALUE("0:00"),"",'Overall Schedule'!AD61)</f>
        <v/>
      </c>
      <c r="F244" s="21" t="str">
        <f t="shared" si="60"/>
        <v/>
      </c>
      <c r="G244" s="21" t="str">
        <f t="shared" si="61"/>
        <v/>
      </c>
      <c r="H244" s="53" t="str">
        <f t="shared" si="62"/>
        <v/>
      </c>
    </row>
    <row r="245" spans="1:8" x14ac:dyDescent="0.25">
      <c r="A245" s="53" t="str">
        <f>IF('Overall Schedule'!AA62=TIMEVALUE("0:00"),"",'Overall Schedule'!AA62)</f>
        <v/>
      </c>
      <c r="B245" s="53" t="str">
        <f>IF('Overall Schedule'!AB62=TIMEVALUE("0:00"),"",'Overall Schedule'!AB62)</f>
        <v/>
      </c>
      <c r="C245" s="53" t="str">
        <f>IF('Overall Schedule'!AC62=TIMEVALUE("0:00"),"",'Overall Schedule'!AC62)</f>
        <v/>
      </c>
      <c r="D245" s="53" t="str">
        <f>IF('Overall Schedule'!AD62=TIMEVALUE("0:00"),"",'Overall Schedule'!AD62)</f>
        <v/>
      </c>
      <c r="F245" s="21" t="str">
        <f t="shared" si="60"/>
        <v/>
      </c>
      <c r="G245" s="21" t="str">
        <f t="shared" si="61"/>
        <v/>
      </c>
      <c r="H245" s="53" t="str">
        <f t="shared" si="62"/>
        <v/>
      </c>
    </row>
    <row r="246" spans="1:8" x14ac:dyDescent="0.25">
      <c r="A246" s="53" t="str">
        <f>IF('Overall Schedule'!AA63=TIMEVALUE("0:00"),"",'Overall Schedule'!AA63)</f>
        <v/>
      </c>
      <c r="B246" s="53" t="str">
        <f>IF('Overall Schedule'!AB63=TIMEVALUE("0:00"),"",'Overall Schedule'!AB63)</f>
        <v/>
      </c>
      <c r="C246" s="53" t="str">
        <f>IF('Overall Schedule'!AC63=TIMEVALUE("0:00"),"",'Overall Schedule'!AC63)</f>
        <v/>
      </c>
      <c r="D246" s="53" t="str">
        <f>IF('Overall Schedule'!AD63=TIMEVALUE("0:00"),"",'Overall Schedule'!AD63)</f>
        <v/>
      </c>
      <c r="F246" s="21" t="str">
        <f t="shared" si="60"/>
        <v/>
      </c>
      <c r="G246" s="21" t="str">
        <f t="shared" si="61"/>
        <v/>
      </c>
      <c r="H246" s="53" t="str">
        <f t="shared" si="62"/>
        <v/>
      </c>
    </row>
    <row r="247" spans="1:8" x14ac:dyDescent="0.25">
      <c r="A247" s="53" t="str">
        <f>IF('Overall Schedule'!AA64=TIMEVALUE("0:00"),"",'Overall Schedule'!AA64)</f>
        <v/>
      </c>
      <c r="B247" s="53" t="str">
        <f>IF('Overall Schedule'!AB64=TIMEVALUE("0:00"),"",'Overall Schedule'!AB64)</f>
        <v/>
      </c>
      <c r="C247" s="53" t="str">
        <f>IF('Overall Schedule'!AC64=TIMEVALUE("0:00"),"",'Overall Schedule'!AC64)</f>
        <v/>
      </c>
      <c r="D247" s="53" t="str">
        <f>IF('Overall Schedule'!AD64=TIMEVALUE("0:00"),"",'Overall Schedule'!AD64)</f>
        <v/>
      </c>
      <c r="F247" s="21" t="str">
        <f t="shared" si="60"/>
        <v/>
      </c>
      <c r="G247" s="21" t="str">
        <f t="shared" si="61"/>
        <v/>
      </c>
      <c r="H247" s="53" t="str">
        <f t="shared" si="62"/>
        <v/>
      </c>
    </row>
    <row r="248" spans="1:8" x14ac:dyDescent="0.25">
      <c r="A248" s="53" t="str">
        <f>IF('Overall Schedule'!AA65=TIMEVALUE("0:00"),"",'Overall Schedule'!AA65)</f>
        <v/>
      </c>
      <c r="B248" s="53" t="str">
        <f>IF('Overall Schedule'!AB65=TIMEVALUE("0:00"),"",'Overall Schedule'!AB65)</f>
        <v/>
      </c>
      <c r="C248" s="53" t="str">
        <f>IF('Overall Schedule'!AC65=TIMEVALUE("0:00"),"",'Overall Schedule'!AC65)</f>
        <v/>
      </c>
      <c r="D248" s="53" t="str">
        <f>IF('Overall Schedule'!AD65=TIMEVALUE("0:00"),"",'Overall Schedule'!AD65)</f>
        <v/>
      </c>
      <c r="F248" s="21" t="str">
        <f t="shared" si="60"/>
        <v/>
      </c>
      <c r="G248" s="21" t="str">
        <f t="shared" si="61"/>
        <v/>
      </c>
      <c r="H248" s="53" t="str">
        <f t="shared" si="62"/>
        <v/>
      </c>
    </row>
    <row r="249" spans="1:8" x14ac:dyDescent="0.25">
      <c r="A249" s="53" t="str">
        <f>IF('Overall Schedule'!AA66=TIMEVALUE("0:00"),"",'Overall Schedule'!AA66)</f>
        <v/>
      </c>
      <c r="B249" s="53" t="str">
        <f>IF('Overall Schedule'!AB66=TIMEVALUE("0:00"),"",'Overall Schedule'!AB66)</f>
        <v/>
      </c>
      <c r="C249" s="53" t="str">
        <f>IF('Overall Schedule'!AC66=TIMEVALUE("0:00"),"",'Overall Schedule'!AC66)</f>
        <v/>
      </c>
      <c r="D249" s="53" t="str">
        <f>IF('Overall Schedule'!AD66=TIMEVALUE("0:00"),"",'Overall Schedule'!AD66)</f>
        <v/>
      </c>
      <c r="F249" s="21" t="str">
        <f t="shared" si="60"/>
        <v/>
      </c>
      <c r="G249" s="21" t="str">
        <f t="shared" si="61"/>
        <v/>
      </c>
      <c r="H249" s="53" t="str">
        <f t="shared" si="62"/>
        <v/>
      </c>
    </row>
    <row r="250" spans="1:8" x14ac:dyDescent="0.25">
      <c r="A250" s="53" t="str">
        <f>IF('Overall Schedule'!AA67=TIMEVALUE("0:00"),"",'Overall Schedule'!AA67)</f>
        <v/>
      </c>
      <c r="B250" s="53" t="str">
        <f>IF('Overall Schedule'!AB67=TIMEVALUE("0:00"),"",'Overall Schedule'!AB67)</f>
        <v/>
      </c>
      <c r="C250" s="53" t="str">
        <f>IF('Overall Schedule'!AC67=TIMEVALUE("0:00"),"",'Overall Schedule'!AC67)</f>
        <v/>
      </c>
      <c r="D250" s="53" t="str">
        <f>IF('Overall Schedule'!AD67=TIMEVALUE("0:00"),"",'Overall Schedule'!AD67)</f>
        <v/>
      </c>
      <c r="F250" s="21" t="str">
        <f t="shared" si="60"/>
        <v/>
      </c>
      <c r="G250" s="21" t="str">
        <f t="shared" si="61"/>
        <v/>
      </c>
      <c r="H250" s="53" t="str">
        <f t="shared" si="62"/>
        <v/>
      </c>
    </row>
    <row r="251" spans="1:8" x14ac:dyDescent="0.25">
      <c r="A251" s="53" t="str">
        <f>IF('Overall Schedule'!AA68=TIMEVALUE("0:00"),"",'Overall Schedule'!AA68)</f>
        <v/>
      </c>
      <c r="B251" s="53" t="str">
        <f>IF('Overall Schedule'!AB68=TIMEVALUE("0:00"),"",'Overall Schedule'!AB68)</f>
        <v/>
      </c>
      <c r="C251" s="53" t="str">
        <f>IF('Overall Schedule'!AC68=TIMEVALUE("0:00"),"",'Overall Schedule'!AC68)</f>
        <v/>
      </c>
      <c r="D251" s="53" t="str">
        <f>IF('Overall Schedule'!AD68=TIMEVALUE("0:00"),"",'Overall Schedule'!AD68)</f>
        <v/>
      </c>
      <c r="F251" s="21" t="str">
        <f t="shared" ref="F251" si="63">IFERROR(MOD(C251,1),"")</f>
        <v/>
      </c>
      <c r="G251" s="21" t="str">
        <f t="shared" ref="G251" si="64">IFERROR(MOD(D251,1),"")</f>
        <v/>
      </c>
      <c r="H251" s="53" t="str">
        <f t="shared" ref="H251" si="65">TEXT(B251,"0")</f>
        <v/>
      </c>
    </row>
    <row r="252" spans="1:8" x14ac:dyDescent="0.25">
      <c r="A252" s="53" t="str">
        <f>IF('Overall Schedule'!AI3=TIMEVALUE("0:00"),"",'Overall Schedule'!AI3)</f>
        <v>Agent 1</v>
      </c>
      <c r="B252" s="53" t="str">
        <f>IF('Overall Schedule'!AJ3=TIMEVALUE("0:00"),"",'Overall Schedule'!AJ3)</f>
        <v>W</v>
      </c>
      <c r="C252" s="53">
        <f>IF('Overall Schedule'!AK3=TIMEVALUE("0:00"),"",'Overall Schedule'!AK3)</f>
        <v>0.9375</v>
      </c>
      <c r="D252" s="53">
        <f>IF('Overall Schedule'!AL3=TIMEVALUE("0:00"),"",'Overall Schedule'!AL3)</f>
        <v>1.3125</v>
      </c>
      <c r="F252" s="21">
        <f>IFERROR(MOD(C252,1),"")</f>
        <v>0.9375</v>
      </c>
      <c r="G252" s="21">
        <f>IFERROR(MOD(D252,1),"")</f>
        <v>0.3125</v>
      </c>
      <c r="H252" s="53" t="str">
        <f>TEXT(B252,"0")</f>
        <v>W</v>
      </c>
    </row>
    <row r="253" spans="1:8" x14ac:dyDescent="0.25">
      <c r="A253" s="53" t="str">
        <f>IF('Overall Schedule'!AI4=TIMEVALUE("0:00"),"",'Overall Schedule'!AI4)</f>
        <v>Agent 2</v>
      </c>
      <c r="B253" s="53" t="str">
        <f>IF('Overall Schedule'!AJ4=TIMEVALUE("0:00"),"",'Overall Schedule'!AJ4)</f>
        <v>=</v>
      </c>
      <c r="C253" s="53" t="str">
        <f>IF('Overall Schedule'!AK4=TIMEVALUE("0:00"),"",'Overall Schedule'!AK4)</f>
        <v/>
      </c>
      <c r="D253" s="53" t="str">
        <f>IF('Overall Schedule'!AL4=TIMEVALUE("0:00"),"",'Overall Schedule'!AL4)</f>
        <v/>
      </c>
      <c r="F253" s="21" t="str">
        <f t="shared" ref="F253:F312" si="66">IFERROR(MOD(C253,1),"")</f>
        <v/>
      </c>
      <c r="G253" s="21" t="str">
        <f t="shared" ref="G253:G312" si="67">IFERROR(MOD(D253,1),"")</f>
        <v/>
      </c>
      <c r="H253" s="53" t="str">
        <f t="shared" ref="H253:H312" si="68">TEXT(B253,"0")</f>
        <v>=</v>
      </c>
    </row>
    <row r="254" spans="1:8" x14ac:dyDescent="0.25">
      <c r="A254" s="53" t="str">
        <f>IF('Overall Schedule'!AI5=TIMEVALUE("0:00"),"",'Overall Schedule'!AI5)</f>
        <v>Agent 3</v>
      </c>
      <c r="B254" s="53" t="str">
        <f>IF('Overall Schedule'!AJ5=TIMEVALUE("0:00"),"",'Overall Schedule'!AJ5)</f>
        <v>W</v>
      </c>
      <c r="C254" s="53">
        <f>IF('Overall Schedule'!AK5=TIMEVALUE("0:00"),"",'Overall Schedule'!AK5)</f>
        <v>0.77083333333333337</v>
      </c>
      <c r="D254" s="53">
        <f>IF('Overall Schedule'!AL5=TIMEVALUE("0:00"),"",'Overall Schedule'!AL5)</f>
        <v>1.1458333333333335</v>
      </c>
      <c r="F254" s="21">
        <f t="shared" si="66"/>
        <v>0.77083333333333337</v>
      </c>
      <c r="G254" s="21">
        <f t="shared" si="67"/>
        <v>0.14583333333333348</v>
      </c>
      <c r="H254" s="53" t="str">
        <f t="shared" si="68"/>
        <v>W</v>
      </c>
    </row>
    <row r="255" spans="1:8" x14ac:dyDescent="0.25">
      <c r="A255" s="53" t="str">
        <f>IF('Overall Schedule'!AI6=TIMEVALUE("0:00"),"",'Overall Schedule'!AI6)</f>
        <v>Agent 4</v>
      </c>
      <c r="B255" s="53" t="str">
        <f>IF('Overall Schedule'!AJ6=TIMEVALUE("0:00"),"",'Overall Schedule'!AJ6)</f>
        <v>W</v>
      </c>
      <c r="C255" s="53">
        <f>IF('Overall Schedule'!AK6=TIMEVALUE("0:00"),"",'Overall Schedule'!AK6)</f>
        <v>0.9375</v>
      </c>
      <c r="D255" s="53">
        <f>IF('Overall Schedule'!AL6=TIMEVALUE("0:00"),"",'Overall Schedule'!AL6)</f>
        <v>1.3125</v>
      </c>
      <c r="F255" s="21">
        <f t="shared" si="66"/>
        <v>0.9375</v>
      </c>
      <c r="G255" s="21">
        <f t="shared" si="67"/>
        <v>0.3125</v>
      </c>
      <c r="H255" s="53" t="str">
        <f t="shared" si="68"/>
        <v>W</v>
      </c>
    </row>
    <row r="256" spans="1:8" x14ac:dyDescent="0.25">
      <c r="A256" s="53" t="str">
        <f>IF('Overall Schedule'!AI7=TIMEVALUE("0:00"),"",'Overall Schedule'!AI7)</f>
        <v>Agent 5</v>
      </c>
      <c r="B256" s="53" t="str">
        <f>IF('Overall Schedule'!AJ7=TIMEVALUE("0:00"),"",'Overall Schedule'!AJ7)</f>
        <v>W</v>
      </c>
      <c r="C256" s="53">
        <f>IF('Overall Schedule'!AK7=TIMEVALUE("0:00"),"",'Overall Schedule'!AK7)</f>
        <v>2.0833333333333336E-2</v>
      </c>
      <c r="D256" s="53">
        <f>IF('Overall Schedule'!AL7=TIMEVALUE("0:00"),"",'Overall Schedule'!AL7)</f>
        <v>0.39583333333333331</v>
      </c>
      <c r="F256" s="21">
        <f t="shared" si="66"/>
        <v>2.0833333333333336E-2</v>
      </c>
      <c r="G256" s="21">
        <f t="shared" si="67"/>
        <v>0.39583333333333331</v>
      </c>
      <c r="H256" s="53" t="str">
        <f t="shared" si="68"/>
        <v>W</v>
      </c>
    </row>
    <row r="257" spans="1:8" x14ac:dyDescent="0.25">
      <c r="A257" s="53" t="str">
        <f>IF('Overall Schedule'!AI8=TIMEVALUE("0:00"),"",'Overall Schedule'!AI8)</f>
        <v>Agent 6</v>
      </c>
      <c r="B257" s="53" t="str">
        <f>IF('Overall Schedule'!AJ8=TIMEVALUE("0:00"),"",'Overall Schedule'!AJ8)</f>
        <v>W</v>
      </c>
      <c r="C257" s="53">
        <f>IF('Overall Schedule'!AK8=TIMEVALUE("0:00"),"",'Overall Schedule'!AK8)</f>
        <v>0.77083333333333337</v>
      </c>
      <c r="D257" s="53">
        <f>IF('Overall Schedule'!AL8=TIMEVALUE("0:00"),"",'Overall Schedule'!AL8)</f>
        <v>1.1458333333333335</v>
      </c>
      <c r="F257" s="21">
        <f t="shared" si="66"/>
        <v>0.77083333333333337</v>
      </c>
      <c r="G257" s="21">
        <f t="shared" si="67"/>
        <v>0.14583333333333348</v>
      </c>
      <c r="H257" s="53" t="str">
        <f t="shared" si="68"/>
        <v>W</v>
      </c>
    </row>
    <row r="258" spans="1:8" x14ac:dyDescent="0.25">
      <c r="A258" s="53" t="str">
        <f>IF('Overall Schedule'!AI9=TIMEVALUE("0:00"),"",'Overall Schedule'!AI9)</f>
        <v>Agent 7</v>
      </c>
      <c r="B258" s="53" t="str">
        <f>IF('Overall Schedule'!AJ9=TIMEVALUE("0:00"),"",'Overall Schedule'!AJ9)</f>
        <v>W</v>
      </c>
      <c r="C258" s="53">
        <f>IF('Overall Schedule'!AK9=TIMEVALUE("0:00"),"",'Overall Schedule'!AK9)</f>
        <v>0.77083333333333337</v>
      </c>
      <c r="D258" s="53">
        <f>IF('Overall Schedule'!AL9=TIMEVALUE("0:00"),"",'Overall Schedule'!AL9)</f>
        <v>1.1458333333333335</v>
      </c>
      <c r="F258" s="21">
        <f t="shared" si="66"/>
        <v>0.77083333333333337</v>
      </c>
      <c r="G258" s="21">
        <f t="shared" si="67"/>
        <v>0.14583333333333348</v>
      </c>
      <c r="H258" s="53" t="str">
        <f t="shared" si="68"/>
        <v>W</v>
      </c>
    </row>
    <row r="259" spans="1:8" x14ac:dyDescent="0.25">
      <c r="A259" s="53" t="str">
        <f>IF('Overall Schedule'!AI10=TIMEVALUE("0:00"),"",'Overall Schedule'!AI10)</f>
        <v>Agent 8</v>
      </c>
      <c r="B259" s="53" t="str">
        <f>IF('Overall Schedule'!AJ10=TIMEVALUE("0:00"),"",'Overall Schedule'!AJ10)</f>
        <v>W</v>
      </c>
      <c r="C259" s="53">
        <f>IF('Overall Schedule'!AK10=TIMEVALUE("0:00"),"",'Overall Schedule'!AK10)</f>
        <v>0.77083333333333337</v>
      </c>
      <c r="D259" s="53">
        <f>IF('Overall Schedule'!AL10=TIMEVALUE("0:00"),"",'Overall Schedule'!AL10)</f>
        <v>1.1458333333333335</v>
      </c>
      <c r="F259" s="21">
        <f t="shared" si="66"/>
        <v>0.77083333333333337</v>
      </c>
      <c r="G259" s="21">
        <f t="shared" si="67"/>
        <v>0.14583333333333348</v>
      </c>
      <c r="H259" s="53" t="str">
        <f t="shared" si="68"/>
        <v>W</v>
      </c>
    </row>
    <row r="260" spans="1:8" x14ac:dyDescent="0.25">
      <c r="A260" s="53" t="str">
        <f>IF('Overall Schedule'!AI11=TIMEVALUE("0:00"),"",'Overall Schedule'!AI11)</f>
        <v>Agent 9</v>
      </c>
      <c r="B260" s="53" t="str">
        <f>IF('Overall Schedule'!AJ11=TIMEVALUE("0:00"),"",'Overall Schedule'!AJ11)</f>
        <v>W</v>
      </c>
      <c r="C260" s="53">
        <f>IF('Overall Schedule'!AK11=TIMEVALUE("0:00"),"",'Overall Schedule'!AK11)</f>
        <v>0.77083333333333337</v>
      </c>
      <c r="D260" s="53">
        <f>IF('Overall Schedule'!AL11=TIMEVALUE("0:00"),"",'Overall Schedule'!AL11)</f>
        <v>1.1458333333333335</v>
      </c>
      <c r="F260" s="21">
        <f t="shared" si="66"/>
        <v>0.77083333333333337</v>
      </c>
      <c r="G260" s="21">
        <f t="shared" si="67"/>
        <v>0.14583333333333348</v>
      </c>
      <c r="H260" s="53" t="str">
        <f t="shared" si="68"/>
        <v>W</v>
      </c>
    </row>
    <row r="261" spans="1:8" x14ac:dyDescent="0.25">
      <c r="A261" s="53" t="str">
        <f>IF('Overall Schedule'!AI12=TIMEVALUE("0:00"),"",'Overall Schedule'!AI12)</f>
        <v>Agent 10</v>
      </c>
      <c r="B261" s="53" t="str">
        <f>IF('Overall Schedule'!AJ12=TIMEVALUE("0:00"),"",'Overall Schedule'!AJ12)</f>
        <v>W</v>
      </c>
      <c r="C261" s="53">
        <f>IF('Overall Schedule'!AK12=TIMEVALUE("0:00"),"",'Overall Schedule'!AK12)</f>
        <v>0.77083333333333337</v>
      </c>
      <c r="D261" s="53">
        <f>IF('Overall Schedule'!AL12=TIMEVALUE("0:00"),"",'Overall Schedule'!AL12)</f>
        <v>1.1458333333333335</v>
      </c>
      <c r="F261" s="21">
        <f t="shared" si="66"/>
        <v>0.77083333333333337</v>
      </c>
      <c r="G261" s="21">
        <f t="shared" si="67"/>
        <v>0.14583333333333348</v>
      </c>
      <c r="H261" s="53" t="str">
        <f t="shared" si="68"/>
        <v>W</v>
      </c>
    </row>
    <row r="262" spans="1:8" x14ac:dyDescent="0.25">
      <c r="A262" s="53" t="str">
        <f>IF('Overall Schedule'!AI13=TIMEVALUE("0:00"),"",'Overall Schedule'!AI13)</f>
        <v>Agent 11</v>
      </c>
      <c r="B262" s="53" t="str">
        <f>IF('Overall Schedule'!AJ13=TIMEVALUE("0:00"),"",'Overall Schedule'!AJ13)</f>
        <v>=</v>
      </c>
      <c r="C262" s="53" t="str">
        <f>IF('Overall Schedule'!AK13=TIMEVALUE("0:00"),"",'Overall Schedule'!AK13)</f>
        <v/>
      </c>
      <c r="D262" s="53" t="str">
        <f>IF('Overall Schedule'!AL13=TIMEVALUE("0:00"),"",'Overall Schedule'!AL13)</f>
        <v/>
      </c>
      <c r="F262" s="21" t="str">
        <f t="shared" si="66"/>
        <v/>
      </c>
      <c r="G262" s="21" t="str">
        <f t="shared" si="67"/>
        <v/>
      </c>
      <c r="H262" s="53" t="str">
        <f t="shared" si="68"/>
        <v>=</v>
      </c>
    </row>
    <row r="263" spans="1:8" x14ac:dyDescent="0.25">
      <c r="A263" s="53" t="str">
        <f>IF('Overall Schedule'!AI14=TIMEVALUE("0:00"),"",'Overall Schedule'!AI14)</f>
        <v>Agent 12</v>
      </c>
      <c r="B263" s="53" t="str">
        <f>IF('Overall Schedule'!AJ14=TIMEVALUE("0:00"),"",'Overall Schedule'!AJ14)</f>
        <v>W</v>
      </c>
      <c r="C263" s="53">
        <f>IF('Overall Schedule'!AK14=TIMEVALUE("0:00"),"",'Overall Schedule'!AK14)</f>
        <v>0.77083333333333337</v>
      </c>
      <c r="D263" s="53">
        <f>IF('Overall Schedule'!AL14=TIMEVALUE("0:00"),"",'Overall Schedule'!AL14)</f>
        <v>1.1458333333333335</v>
      </c>
      <c r="F263" s="21">
        <f t="shared" si="66"/>
        <v>0.77083333333333337</v>
      </c>
      <c r="G263" s="21">
        <f t="shared" si="67"/>
        <v>0.14583333333333348</v>
      </c>
      <c r="H263" s="53" t="str">
        <f t="shared" si="68"/>
        <v>W</v>
      </c>
    </row>
    <row r="264" spans="1:8" x14ac:dyDescent="0.25">
      <c r="A264" s="53" t="str">
        <f>IF('Overall Schedule'!AI15=TIMEVALUE("0:00"),"",'Overall Schedule'!AI15)</f>
        <v>Agent 13</v>
      </c>
      <c r="B264" s="53" t="str">
        <f>IF('Overall Schedule'!AJ15=TIMEVALUE("0:00"),"",'Overall Schedule'!AJ15)</f>
        <v>W</v>
      </c>
      <c r="C264" s="53">
        <f>IF('Overall Schedule'!AK15=TIMEVALUE("0:00"),"",'Overall Schedule'!AK15)</f>
        <v>0.77083333333333337</v>
      </c>
      <c r="D264" s="53">
        <f>IF('Overall Schedule'!AL15=TIMEVALUE("0:00"),"",'Overall Schedule'!AL15)</f>
        <v>1.1458333333333335</v>
      </c>
      <c r="F264" s="21">
        <f t="shared" si="66"/>
        <v>0.77083333333333337</v>
      </c>
      <c r="G264" s="21">
        <f t="shared" si="67"/>
        <v>0.14583333333333348</v>
      </c>
      <c r="H264" s="53" t="str">
        <f t="shared" si="68"/>
        <v>W</v>
      </c>
    </row>
    <row r="265" spans="1:8" x14ac:dyDescent="0.25">
      <c r="A265" s="53" t="str">
        <f>IF('Overall Schedule'!AI16=TIMEVALUE("0:00"),"",'Overall Schedule'!AI16)</f>
        <v>Agent 14</v>
      </c>
      <c r="B265" s="53" t="str">
        <f>IF('Overall Schedule'!AJ16=TIMEVALUE("0:00"),"",'Overall Schedule'!AJ16)</f>
        <v>W</v>
      </c>
      <c r="C265" s="53">
        <f>IF('Overall Schedule'!AK16=TIMEVALUE("0:00"),"",'Overall Schedule'!AK16)</f>
        <v>0.85416666666666674</v>
      </c>
      <c r="D265" s="53">
        <f>IF('Overall Schedule'!AL16=TIMEVALUE("0:00"),"",'Overall Schedule'!AL16)</f>
        <v>1.2291666666666667</v>
      </c>
      <c r="F265" s="21">
        <f t="shared" si="66"/>
        <v>0.85416666666666674</v>
      </c>
      <c r="G265" s="21">
        <f t="shared" si="67"/>
        <v>0.22916666666666674</v>
      </c>
      <c r="H265" s="53" t="str">
        <f t="shared" si="68"/>
        <v>W</v>
      </c>
    </row>
    <row r="266" spans="1:8" x14ac:dyDescent="0.25">
      <c r="A266" s="53" t="str">
        <f>IF('Overall Schedule'!AI17=TIMEVALUE("0:00"),"",'Overall Schedule'!AI17)</f>
        <v>Agent 15</v>
      </c>
      <c r="B266" s="53" t="str">
        <f>IF('Overall Schedule'!AJ17=TIMEVALUE("0:00"),"",'Overall Schedule'!AJ17)</f>
        <v>W</v>
      </c>
      <c r="C266" s="53">
        <f>IF('Overall Schedule'!AK17=TIMEVALUE("0:00"),"",'Overall Schedule'!AK17)</f>
        <v>0.85416666666666674</v>
      </c>
      <c r="D266" s="53">
        <f>IF('Overall Schedule'!AL17=TIMEVALUE("0:00"),"",'Overall Schedule'!AL17)</f>
        <v>1.2291666666666667</v>
      </c>
      <c r="F266" s="21">
        <f t="shared" si="66"/>
        <v>0.85416666666666674</v>
      </c>
      <c r="G266" s="21">
        <f t="shared" si="67"/>
        <v>0.22916666666666674</v>
      </c>
      <c r="H266" s="53" t="str">
        <f t="shared" si="68"/>
        <v>W</v>
      </c>
    </row>
    <row r="267" spans="1:8" x14ac:dyDescent="0.25">
      <c r="A267" s="53" t="str">
        <f>IF('Overall Schedule'!AI18=TIMEVALUE("0:00"),"",'Overall Schedule'!AI18)</f>
        <v>Agent 16</v>
      </c>
      <c r="B267" s="53" t="str">
        <f>IF('Overall Schedule'!AJ18=TIMEVALUE("0:00"),"",'Overall Schedule'!AJ18)</f>
        <v>W</v>
      </c>
      <c r="C267" s="53">
        <f>IF('Overall Schedule'!AK18=TIMEVALUE("0:00"),"",'Overall Schedule'!AK18)</f>
        <v>0.85416666666666674</v>
      </c>
      <c r="D267" s="53">
        <f>IF('Overall Schedule'!AL18=TIMEVALUE("0:00"),"",'Overall Schedule'!AL18)</f>
        <v>1.2291666666666667</v>
      </c>
      <c r="F267" s="21">
        <f t="shared" si="66"/>
        <v>0.85416666666666674</v>
      </c>
      <c r="G267" s="21">
        <f t="shared" si="67"/>
        <v>0.22916666666666674</v>
      </c>
      <c r="H267" s="53" t="str">
        <f t="shared" si="68"/>
        <v>W</v>
      </c>
    </row>
    <row r="268" spans="1:8" x14ac:dyDescent="0.25">
      <c r="A268" s="53" t="str">
        <f>IF('Overall Schedule'!AI19=TIMEVALUE("0:00"),"",'Overall Schedule'!AI19)</f>
        <v>Agent 17</v>
      </c>
      <c r="B268" s="53" t="str">
        <f>IF('Overall Schedule'!AJ19=TIMEVALUE("0:00"),"",'Overall Schedule'!AJ19)</f>
        <v>W</v>
      </c>
      <c r="C268" s="53">
        <f>IF('Overall Schedule'!AK19=TIMEVALUE("0:00"),"",'Overall Schedule'!AK19)</f>
        <v>0.85416666666666663</v>
      </c>
      <c r="D268" s="53">
        <f>IF('Overall Schedule'!AL19=TIMEVALUE("0:00"),"",'Overall Schedule'!AL19)</f>
        <v>1.2291666666666665</v>
      </c>
      <c r="F268" s="21">
        <f t="shared" si="66"/>
        <v>0.85416666666666663</v>
      </c>
      <c r="G268" s="21">
        <f t="shared" si="67"/>
        <v>0.22916666666666652</v>
      </c>
      <c r="H268" s="53" t="str">
        <f t="shared" si="68"/>
        <v>W</v>
      </c>
    </row>
    <row r="269" spans="1:8" x14ac:dyDescent="0.25">
      <c r="A269" s="53" t="str">
        <f>IF('Overall Schedule'!AI20=TIMEVALUE("0:00"),"",'Overall Schedule'!AI20)</f>
        <v>Agent 18</v>
      </c>
      <c r="B269" s="53" t="str">
        <f>IF('Overall Schedule'!AJ20=TIMEVALUE("0:00"),"",'Overall Schedule'!AJ20)</f>
        <v>W</v>
      </c>
      <c r="C269" s="53">
        <f>IF('Overall Schedule'!AK20=TIMEVALUE("0:00"),"",'Overall Schedule'!AK20)</f>
        <v>0.77083333333333337</v>
      </c>
      <c r="D269" s="53">
        <f>IF('Overall Schedule'!AL20=TIMEVALUE("0:00"),"",'Overall Schedule'!AL20)</f>
        <v>1.1458333333333335</v>
      </c>
      <c r="F269" s="21">
        <f t="shared" si="66"/>
        <v>0.77083333333333337</v>
      </c>
      <c r="G269" s="21">
        <f t="shared" si="67"/>
        <v>0.14583333333333348</v>
      </c>
      <c r="H269" s="53" t="str">
        <f t="shared" si="68"/>
        <v>W</v>
      </c>
    </row>
    <row r="270" spans="1:8" x14ac:dyDescent="0.25">
      <c r="A270" s="53" t="str">
        <f>IF('Overall Schedule'!AI21=TIMEVALUE("0:00"),"",'Overall Schedule'!AI21)</f>
        <v>Agent 19</v>
      </c>
      <c r="B270" s="53" t="str">
        <f>IF('Overall Schedule'!AJ21=TIMEVALUE("0:00"),"",'Overall Schedule'!AJ21)</f>
        <v>W</v>
      </c>
      <c r="C270" s="53">
        <f>IF('Overall Schedule'!AK21=TIMEVALUE("0:00"),"",'Overall Schedule'!AK21)</f>
        <v>0.77083333333333337</v>
      </c>
      <c r="D270" s="53">
        <f>IF('Overall Schedule'!AL21=TIMEVALUE("0:00"),"",'Overall Schedule'!AL21)</f>
        <v>1.1458333333333335</v>
      </c>
      <c r="F270" s="21">
        <f t="shared" si="66"/>
        <v>0.77083333333333337</v>
      </c>
      <c r="G270" s="21">
        <f t="shared" si="67"/>
        <v>0.14583333333333348</v>
      </c>
      <c r="H270" s="53" t="str">
        <f t="shared" si="68"/>
        <v>W</v>
      </c>
    </row>
    <row r="271" spans="1:8" x14ac:dyDescent="0.25">
      <c r="A271" s="53" t="str">
        <f>IF('Overall Schedule'!AI22=TIMEVALUE("0:00"),"",'Overall Schedule'!AI22)</f>
        <v>Agent 20</v>
      </c>
      <c r="B271" s="53" t="str">
        <f>IF('Overall Schedule'!AJ22=TIMEVALUE("0:00"),"",'Overall Schedule'!AJ22)</f>
        <v>W</v>
      </c>
      <c r="C271" s="53">
        <f>IF('Overall Schedule'!AK22=TIMEVALUE("0:00"),"",'Overall Schedule'!AK22)</f>
        <v>0.85416666666666663</v>
      </c>
      <c r="D271" s="53">
        <f>IF('Overall Schedule'!AL22=TIMEVALUE("0:00"),"",'Overall Schedule'!AL22)</f>
        <v>1.2291666666666665</v>
      </c>
      <c r="F271" s="21">
        <f t="shared" si="66"/>
        <v>0.85416666666666663</v>
      </c>
      <c r="G271" s="21">
        <f t="shared" si="67"/>
        <v>0.22916666666666652</v>
      </c>
      <c r="H271" s="53" t="str">
        <f t="shared" si="68"/>
        <v>W</v>
      </c>
    </row>
    <row r="272" spans="1:8" x14ac:dyDescent="0.25">
      <c r="A272" s="53" t="str">
        <f>IF('Overall Schedule'!AI23=TIMEVALUE("0:00"),"",'Overall Schedule'!AI23)</f>
        <v>Agent 21</v>
      </c>
      <c r="B272" s="53" t="str">
        <f>IF('Overall Schedule'!AJ23=TIMEVALUE("0:00"),"",'Overall Schedule'!AJ23)</f>
        <v>W</v>
      </c>
      <c r="C272" s="53">
        <f>IF('Overall Schedule'!AK23=TIMEVALUE("0:00"),"",'Overall Schedule'!AK23)</f>
        <v>0.77083333333333337</v>
      </c>
      <c r="D272" s="53">
        <f>IF('Overall Schedule'!AL23=TIMEVALUE("0:00"),"",'Overall Schedule'!AL23)</f>
        <v>1.1458333333333335</v>
      </c>
      <c r="F272" s="21">
        <f t="shared" si="66"/>
        <v>0.77083333333333337</v>
      </c>
      <c r="G272" s="21">
        <f t="shared" si="67"/>
        <v>0.14583333333333348</v>
      </c>
      <c r="H272" s="53" t="str">
        <f t="shared" si="68"/>
        <v>W</v>
      </c>
    </row>
    <row r="273" spans="1:8" x14ac:dyDescent="0.25">
      <c r="A273" s="53" t="str">
        <f>IF('Overall Schedule'!AI24=TIMEVALUE("0:00"),"",'Overall Schedule'!AI24)</f>
        <v>Agent 22</v>
      </c>
      <c r="B273" s="53" t="str">
        <f>IF('Overall Schedule'!AJ24=TIMEVALUE("0:00"),"",'Overall Schedule'!AJ24)</f>
        <v>=</v>
      </c>
      <c r="C273" s="53" t="str">
        <f>IF('Overall Schedule'!AK24=TIMEVALUE("0:00"),"",'Overall Schedule'!AK24)</f>
        <v/>
      </c>
      <c r="D273" s="53" t="str">
        <f>IF('Overall Schedule'!AL24=TIMEVALUE("0:00"),"",'Overall Schedule'!AL24)</f>
        <v/>
      </c>
      <c r="F273" s="21" t="str">
        <f t="shared" si="66"/>
        <v/>
      </c>
      <c r="G273" s="21" t="str">
        <f t="shared" si="67"/>
        <v/>
      </c>
      <c r="H273" s="53" t="str">
        <f t="shared" si="68"/>
        <v>=</v>
      </c>
    </row>
    <row r="274" spans="1:8" x14ac:dyDescent="0.25">
      <c r="A274" s="53" t="str">
        <f>IF('Overall Schedule'!AI25=TIMEVALUE("0:00"),"",'Overall Schedule'!AI25)</f>
        <v>Agent 23</v>
      </c>
      <c r="B274" s="53" t="str">
        <f>IF('Overall Schedule'!AJ25=TIMEVALUE("0:00"),"",'Overall Schedule'!AJ25)</f>
        <v>W</v>
      </c>
      <c r="C274" s="53">
        <f>IF('Overall Schedule'!AK25=TIMEVALUE("0:00"),"",'Overall Schedule'!AK25)</f>
        <v>0.77083333333333337</v>
      </c>
      <c r="D274" s="53">
        <f>IF('Overall Schedule'!AL25=TIMEVALUE("0:00"),"",'Overall Schedule'!AL25)</f>
        <v>1.1458333333333335</v>
      </c>
      <c r="F274" s="21">
        <f t="shared" si="66"/>
        <v>0.77083333333333337</v>
      </c>
      <c r="G274" s="21">
        <f t="shared" si="67"/>
        <v>0.14583333333333348</v>
      </c>
      <c r="H274" s="53" t="str">
        <f t="shared" si="68"/>
        <v>W</v>
      </c>
    </row>
    <row r="275" spans="1:8" x14ac:dyDescent="0.25">
      <c r="A275" s="53" t="str">
        <f>IF('Overall Schedule'!AI26=TIMEVALUE("0:00"),"",'Overall Schedule'!AI26)</f>
        <v>Agent 24</v>
      </c>
      <c r="B275" s="53" t="str">
        <f>IF('Overall Schedule'!AJ26=TIMEVALUE("0:00"),"",'Overall Schedule'!AJ26)</f>
        <v>W</v>
      </c>
      <c r="C275" s="53">
        <f>IF('Overall Schedule'!AK26=TIMEVALUE("0:00"),"",'Overall Schedule'!AK26)</f>
        <v>0.77083333333333337</v>
      </c>
      <c r="D275" s="53">
        <f>IF('Overall Schedule'!AL26=TIMEVALUE("0:00"),"",'Overall Schedule'!AL26)</f>
        <v>1.1458333333333335</v>
      </c>
      <c r="F275" s="21">
        <f t="shared" si="66"/>
        <v>0.77083333333333337</v>
      </c>
      <c r="G275" s="21">
        <f t="shared" si="67"/>
        <v>0.14583333333333348</v>
      </c>
      <c r="H275" s="53" t="str">
        <f t="shared" si="68"/>
        <v>W</v>
      </c>
    </row>
    <row r="276" spans="1:8" x14ac:dyDescent="0.25">
      <c r="A276" s="53" t="str">
        <f>IF('Overall Schedule'!AI27=TIMEVALUE("0:00"),"",'Overall Schedule'!AI27)</f>
        <v>Agent 25</v>
      </c>
      <c r="B276" s="53" t="str">
        <f>IF('Overall Schedule'!AJ27=TIMEVALUE("0:00"),"",'Overall Schedule'!AJ27)</f>
        <v>W</v>
      </c>
      <c r="C276" s="53">
        <f>IF('Overall Schedule'!AK27=TIMEVALUE("0:00"),"",'Overall Schedule'!AK27)</f>
        <v>0.77083333333333337</v>
      </c>
      <c r="D276" s="53">
        <f>IF('Overall Schedule'!AL27=TIMEVALUE("0:00"),"",'Overall Schedule'!AL27)</f>
        <v>1.1458333333333335</v>
      </c>
      <c r="F276" s="21">
        <f t="shared" si="66"/>
        <v>0.77083333333333337</v>
      </c>
      <c r="G276" s="21">
        <f t="shared" si="67"/>
        <v>0.14583333333333348</v>
      </c>
      <c r="H276" s="53" t="str">
        <f t="shared" si="68"/>
        <v>W</v>
      </c>
    </row>
    <row r="277" spans="1:8" x14ac:dyDescent="0.25">
      <c r="A277" s="53" t="str">
        <f>IF('Overall Schedule'!AI28=TIMEVALUE("0:00"),"",'Overall Schedule'!AI28)</f>
        <v>Agent 26</v>
      </c>
      <c r="B277" s="53" t="str">
        <f>IF('Overall Schedule'!AJ28=TIMEVALUE("0:00"),"",'Overall Schedule'!AJ28)</f>
        <v>W</v>
      </c>
      <c r="C277" s="53">
        <f>IF('Overall Schedule'!AK28=TIMEVALUE("0:00"),"",'Overall Schedule'!AK28)</f>
        <v>0.77083333333333337</v>
      </c>
      <c r="D277" s="53">
        <f>IF('Overall Schedule'!AL28=TIMEVALUE("0:00"),"",'Overall Schedule'!AL28)</f>
        <v>1.1458333333333335</v>
      </c>
      <c r="F277" s="21">
        <f t="shared" si="66"/>
        <v>0.77083333333333337</v>
      </c>
      <c r="G277" s="21">
        <f t="shared" si="67"/>
        <v>0.14583333333333348</v>
      </c>
      <c r="H277" s="53" t="str">
        <f t="shared" si="68"/>
        <v>W</v>
      </c>
    </row>
    <row r="278" spans="1:8" x14ac:dyDescent="0.25">
      <c r="A278" s="53" t="str">
        <f>IF('Overall Schedule'!AI29=TIMEVALUE("0:00"),"",'Overall Schedule'!AI29)</f>
        <v>Agent 27</v>
      </c>
      <c r="B278" s="53" t="str">
        <f>IF('Overall Schedule'!AJ29=TIMEVALUE("0:00"),"",'Overall Schedule'!AJ29)</f>
        <v>W</v>
      </c>
      <c r="C278" s="53">
        <f>IF('Overall Schedule'!AK29=TIMEVALUE("0:00"),"",'Overall Schedule'!AK29)</f>
        <v>0.77083333333333337</v>
      </c>
      <c r="D278" s="53">
        <f>IF('Overall Schedule'!AL29=TIMEVALUE("0:00"),"",'Overall Schedule'!AL29)</f>
        <v>1.1458333333333335</v>
      </c>
      <c r="F278" s="21">
        <f t="shared" si="66"/>
        <v>0.77083333333333337</v>
      </c>
      <c r="G278" s="21">
        <f t="shared" si="67"/>
        <v>0.14583333333333348</v>
      </c>
      <c r="H278" s="53" t="str">
        <f t="shared" si="68"/>
        <v>W</v>
      </c>
    </row>
    <row r="279" spans="1:8" x14ac:dyDescent="0.25">
      <c r="A279" s="53" t="str">
        <f>IF('Overall Schedule'!AI30=TIMEVALUE("0:00"),"",'Overall Schedule'!AI30)</f>
        <v>Agent 28</v>
      </c>
      <c r="B279" s="53" t="str">
        <f>IF('Overall Schedule'!AJ30=TIMEVALUE("0:00"),"",'Overall Schedule'!AJ30)</f>
        <v>=</v>
      </c>
      <c r="C279" s="53" t="str">
        <f>IF('Overall Schedule'!AK30=TIMEVALUE("0:00"),"",'Overall Schedule'!AK30)</f>
        <v/>
      </c>
      <c r="D279" s="53" t="str">
        <f>IF('Overall Schedule'!AL30=TIMEVALUE("0:00"),"",'Overall Schedule'!AL30)</f>
        <v/>
      </c>
      <c r="F279" s="21" t="str">
        <f t="shared" si="66"/>
        <v/>
      </c>
      <c r="G279" s="21" t="str">
        <f t="shared" si="67"/>
        <v/>
      </c>
      <c r="H279" s="53" t="str">
        <f t="shared" si="68"/>
        <v>=</v>
      </c>
    </row>
    <row r="280" spans="1:8" x14ac:dyDescent="0.25">
      <c r="A280" s="53" t="str">
        <f>IF('Overall Schedule'!AI31=TIMEVALUE("0:00"),"",'Overall Schedule'!AI31)</f>
        <v>Agent 29</v>
      </c>
      <c r="B280" s="53" t="str">
        <f>IF('Overall Schedule'!AJ31=TIMEVALUE("0:00"),"",'Overall Schedule'!AJ31)</f>
        <v>W</v>
      </c>
      <c r="C280" s="53">
        <f>IF('Overall Schedule'!AK31=TIMEVALUE("0:00"),"",'Overall Schedule'!AK31)</f>
        <v>0.77083333333333337</v>
      </c>
      <c r="D280" s="53">
        <f>IF('Overall Schedule'!AL31=TIMEVALUE("0:00"),"",'Overall Schedule'!AL31)</f>
        <v>1.1458333333333335</v>
      </c>
      <c r="F280" s="21">
        <f t="shared" si="66"/>
        <v>0.77083333333333337</v>
      </c>
      <c r="G280" s="21">
        <f t="shared" si="67"/>
        <v>0.14583333333333348</v>
      </c>
      <c r="H280" s="53" t="str">
        <f t="shared" si="68"/>
        <v>W</v>
      </c>
    </row>
    <row r="281" spans="1:8" x14ac:dyDescent="0.25">
      <c r="A281" s="53" t="str">
        <f>IF('Overall Schedule'!AI32=TIMEVALUE("0:00"),"",'Overall Schedule'!AI32)</f>
        <v>Agent 30</v>
      </c>
      <c r="B281" s="53" t="str">
        <f>IF('Overall Schedule'!AJ32=TIMEVALUE("0:00"),"",'Overall Schedule'!AJ32)</f>
        <v>W</v>
      </c>
      <c r="C281" s="53">
        <f>IF('Overall Schedule'!AK32=TIMEVALUE("0:00"),"",'Overall Schedule'!AK32)</f>
        <v>0.9375</v>
      </c>
      <c r="D281" s="53">
        <f>IF('Overall Schedule'!AL32=TIMEVALUE("0:00"),"",'Overall Schedule'!AL32)</f>
        <v>1.3125</v>
      </c>
      <c r="F281" s="21">
        <f t="shared" si="66"/>
        <v>0.9375</v>
      </c>
      <c r="G281" s="21">
        <f t="shared" si="67"/>
        <v>0.3125</v>
      </c>
      <c r="H281" s="53" t="str">
        <f t="shared" si="68"/>
        <v>W</v>
      </c>
    </row>
    <row r="282" spans="1:8" x14ac:dyDescent="0.25">
      <c r="A282" s="53" t="str">
        <f>IF('Overall Schedule'!AI33=TIMEVALUE("0:00"),"",'Overall Schedule'!AI33)</f>
        <v>Agent 31</v>
      </c>
      <c r="B282" s="53" t="str">
        <f>IF('Overall Schedule'!AJ33=TIMEVALUE("0:00"),"",'Overall Schedule'!AJ33)</f>
        <v>W</v>
      </c>
      <c r="C282" s="53">
        <f>IF('Overall Schedule'!AK33=TIMEVALUE("0:00"),"",'Overall Schedule'!AK33)</f>
        <v>0.9375</v>
      </c>
      <c r="D282" s="53">
        <f>IF('Overall Schedule'!AL33=TIMEVALUE("0:00"),"",'Overall Schedule'!AL33)</f>
        <v>1.3125</v>
      </c>
      <c r="F282" s="21">
        <f t="shared" si="66"/>
        <v>0.9375</v>
      </c>
      <c r="G282" s="21">
        <f t="shared" si="67"/>
        <v>0.3125</v>
      </c>
      <c r="H282" s="53" t="str">
        <f t="shared" si="68"/>
        <v>W</v>
      </c>
    </row>
    <row r="283" spans="1:8" x14ac:dyDescent="0.25">
      <c r="A283" s="53" t="str">
        <f>IF('Overall Schedule'!AI34=TIMEVALUE("0:00"),"",'Overall Schedule'!AI34)</f>
        <v>Agent 32</v>
      </c>
      <c r="B283" s="53" t="str">
        <f>IF('Overall Schedule'!AJ34=TIMEVALUE("0:00"),"",'Overall Schedule'!AJ34)</f>
        <v>W</v>
      </c>
      <c r="C283" s="53">
        <f>IF('Overall Schedule'!AK34=TIMEVALUE("0:00"),"",'Overall Schedule'!AK34)</f>
        <v>0.9375</v>
      </c>
      <c r="D283" s="53">
        <f>IF('Overall Schedule'!AL34=TIMEVALUE("0:00"),"",'Overall Schedule'!AL34)</f>
        <v>1.3125</v>
      </c>
      <c r="F283" s="21">
        <f t="shared" si="66"/>
        <v>0.9375</v>
      </c>
      <c r="G283" s="21">
        <f t="shared" si="67"/>
        <v>0.3125</v>
      </c>
      <c r="H283" s="53" t="str">
        <f t="shared" si="68"/>
        <v>W</v>
      </c>
    </row>
    <row r="284" spans="1:8" x14ac:dyDescent="0.25">
      <c r="A284" s="53" t="str">
        <f>IF('Overall Schedule'!AI35=TIMEVALUE("0:00"),"",'Overall Schedule'!AI35)</f>
        <v>Agent 33</v>
      </c>
      <c r="B284" s="53" t="str">
        <f>IF('Overall Schedule'!AJ35=TIMEVALUE("0:00"),"",'Overall Schedule'!AJ35)</f>
        <v>W</v>
      </c>
      <c r="C284" s="53">
        <f>IF('Overall Schedule'!AK35=TIMEVALUE("0:00"),"",'Overall Schedule'!AK35)</f>
        <v>0.9375</v>
      </c>
      <c r="D284" s="53">
        <f>IF('Overall Schedule'!AL35=TIMEVALUE("0:00"),"",'Overall Schedule'!AL35)</f>
        <v>1.3125</v>
      </c>
      <c r="F284" s="21">
        <f t="shared" si="66"/>
        <v>0.9375</v>
      </c>
      <c r="G284" s="21">
        <f t="shared" si="67"/>
        <v>0.3125</v>
      </c>
      <c r="H284" s="53" t="str">
        <f t="shared" si="68"/>
        <v>W</v>
      </c>
    </row>
    <row r="285" spans="1:8" x14ac:dyDescent="0.25">
      <c r="A285" s="53" t="str">
        <f>IF('Overall Schedule'!AI36=TIMEVALUE("0:00"),"",'Overall Schedule'!AI36)</f>
        <v>Agent 34</v>
      </c>
      <c r="B285" s="53" t="str">
        <f>IF('Overall Schedule'!AJ36=TIMEVALUE("0:00"),"",'Overall Schedule'!AJ36)</f>
        <v>W</v>
      </c>
      <c r="C285" s="53">
        <f>IF('Overall Schedule'!AK36=TIMEVALUE("0:00"),"",'Overall Schedule'!AK36)</f>
        <v>0.77083333333333337</v>
      </c>
      <c r="D285" s="53">
        <f>IF('Overall Schedule'!AL36=TIMEVALUE("0:00"),"",'Overall Schedule'!AL36)</f>
        <v>1.1458333333333335</v>
      </c>
      <c r="F285" s="21">
        <f t="shared" si="66"/>
        <v>0.77083333333333337</v>
      </c>
      <c r="G285" s="21">
        <f t="shared" si="67"/>
        <v>0.14583333333333348</v>
      </c>
      <c r="H285" s="53" t="str">
        <f t="shared" si="68"/>
        <v>W</v>
      </c>
    </row>
    <row r="286" spans="1:8" x14ac:dyDescent="0.25">
      <c r="A286" s="53" t="str">
        <f>IF('Overall Schedule'!AI37=TIMEVALUE("0:00"),"",'Overall Schedule'!AI37)</f>
        <v>Agent 35</v>
      </c>
      <c r="B286" s="53" t="str">
        <f>IF('Overall Schedule'!AJ37=TIMEVALUE("0:00"),"",'Overall Schedule'!AJ37)</f>
        <v>W</v>
      </c>
      <c r="C286" s="53">
        <f>IF('Overall Schedule'!AK37=TIMEVALUE("0:00"),"",'Overall Schedule'!AK37)</f>
        <v>0.9375</v>
      </c>
      <c r="D286" s="53">
        <f>IF('Overall Schedule'!AL37=TIMEVALUE("0:00"),"",'Overall Schedule'!AL37)</f>
        <v>1.3125</v>
      </c>
      <c r="F286" s="21">
        <f t="shared" si="66"/>
        <v>0.9375</v>
      </c>
      <c r="G286" s="21">
        <f t="shared" si="67"/>
        <v>0.3125</v>
      </c>
      <c r="H286" s="53" t="str">
        <f t="shared" si="68"/>
        <v>W</v>
      </c>
    </row>
    <row r="287" spans="1:8" x14ac:dyDescent="0.25">
      <c r="A287" s="53" t="str">
        <f>IF('Overall Schedule'!AI38=TIMEVALUE("0:00"),"",'Overall Schedule'!AI38)</f>
        <v>Agent 36</v>
      </c>
      <c r="B287" s="53" t="str">
        <f>IF('Overall Schedule'!AJ38=TIMEVALUE("0:00"),"",'Overall Schedule'!AJ38)</f>
        <v>W</v>
      </c>
      <c r="C287" s="53">
        <f>IF('Overall Schedule'!AK38=TIMEVALUE("0:00"),"",'Overall Schedule'!AK38)</f>
        <v>0.77083333333333337</v>
      </c>
      <c r="D287" s="53">
        <f>IF('Overall Schedule'!AL38=TIMEVALUE("0:00"),"",'Overall Schedule'!AL38)</f>
        <v>1.1458333333333335</v>
      </c>
      <c r="F287" s="21">
        <f t="shared" si="66"/>
        <v>0.77083333333333337</v>
      </c>
      <c r="G287" s="21">
        <f t="shared" si="67"/>
        <v>0.14583333333333348</v>
      </c>
      <c r="H287" s="53" t="str">
        <f t="shared" si="68"/>
        <v>W</v>
      </c>
    </row>
    <row r="288" spans="1:8" x14ac:dyDescent="0.25">
      <c r="A288" s="53" t="str">
        <f>IF('Overall Schedule'!AI39=TIMEVALUE("0:00"),"",'Overall Schedule'!AI39)</f>
        <v>Agent 37</v>
      </c>
      <c r="B288" s="53" t="str">
        <f>IF('Overall Schedule'!AJ39=TIMEVALUE("0:00"),"",'Overall Schedule'!AJ39)</f>
        <v>W</v>
      </c>
      <c r="C288" s="53">
        <f>IF('Overall Schedule'!AK39=TIMEVALUE("0:00"),"",'Overall Schedule'!AK39)</f>
        <v>0.9375</v>
      </c>
      <c r="D288" s="53">
        <f>IF('Overall Schedule'!AL39=TIMEVALUE("0:00"),"",'Overall Schedule'!AL39)</f>
        <v>1.3125</v>
      </c>
      <c r="F288" s="21">
        <f t="shared" si="66"/>
        <v>0.9375</v>
      </c>
      <c r="G288" s="21">
        <f t="shared" si="67"/>
        <v>0.3125</v>
      </c>
      <c r="H288" s="53" t="str">
        <f t="shared" si="68"/>
        <v>W</v>
      </c>
    </row>
    <row r="289" spans="1:8" x14ac:dyDescent="0.25">
      <c r="A289" s="53" t="str">
        <f>IF('Overall Schedule'!AI40=TIMEVALUE("0:00"),"",'Overall Schedule'!AI40)</f>
        <v>Agent 38</v>
      </c>
      <c r="B289" s="53" t="str">
        <f>IF('Overall Schedule'!AJ40=TIMEVALUE("0:00"),"",'Overall Schedule'!AJ40)</f>
        <v>W</v>
      </c>
      <c r="C289" s="53">
        <f>IF('Overall Schedule'!AK40=TIMEVALUE("0:00"),"",'Overall Schedule'!AK40)</f>
        <v>0.9375</v>
      </c>
      <c r="D289" s="53">
        <f>IF('Overall Schedule'!AL40=TIMEVALUE("0:00"),"",'Overall Schedule'!AL40)</f>
        <v>1.3125</v>
      </c>
      <c r="F289" s="21">
        <f t="shared" si="66"/>
        <v>0.9375</v>
      </c>
      <c r="G289" s="21">
        <f t="shared" si="67"/>
        <v>0.3125</v>
      </c>
      <c r="H289" s="53" t="str">
        <f t="shared" si="68"/>
        <v>W</v>
      </c>
    </row>
    <row r="290" spans="1:8" x14ac:dyDescent="0.25">
      <c r="A290" s="53" t="str">
        <f>IF('Overall Schedule'!AI41=TIMEVALUE("0:00"),"",'Overall Schedule'!AI41)</f>
        <v>Agent 39</v>
      </c>
      <c r="B290" s="53" t="str">
        <f>IF('Overall Schedule'!AJ41=TIMEVALUE("0:00"),"",'Overall Schedule'!AJ41)</f>
        <v>W</v>
      </c>
      <c r="C290" s="53">
        <f>IF('Overall Schedule'!AK41=TIMEVALUE("0:00"),"",'Overall Schedule'!AK41)</f>
        <v>0.9375</v>
      </c>
      <c r="D290" s="53">
        <f>IF('Overall Schedule'!AL41=TIMEVALUE("0:00"),"",'Overall Schedule'!AL41)</f>
        <v>1.3125</v>
      </c>
      <c r="F290" s="21">
        <f t="shared" si="66"/>
        <v>0.9375</v>
      </c>
      <c r="G290" s="21">
        <f t="shared" si="67"/>
        <v>0.3125</v>
      </c>
      <c r="H290" s="53" t="str">
        <f t="shared" si="68"/>
        <v>W</v>
      </c>
    </row>
    <row r="291" spans="1:8" x14ac:dyDescent="0.25">
      <c r="A291" s="53" t="str">
        <f>IF('Overall Schedule'!AI42=TIMEVALUE("0:00"),"",'Overall Schedule'!AI42)</f>
        <v>Agent 40</v>
      </c>
      <c r="B291" s="53" t="str">
        <f>IF('Overall Schedule'!AJ42=TIMEVALUE("0:00"),"",'Overall Schedule'!AJ42)</f>
        <v>W</v>
      </c>
      <c r="C291" s="53">
        <f>IF('Overall Schedule'!AK42=TIMEVALUE("0:00"),"",'Overall Schedule'!AK42)</f>
        <v>0.85416666666666663</v>
      </c>
      <c r="D291" s="53">
        <f>IF('Overall Schedule'!AL42=TIMEVALUE("0:00"),"",'Overall Schedule'!AL42)</f>
        <v>1.2291666666666665</v>
      </c>
      <c r="F291" s="21">
        <f t="shared" si="66"/>
        <v>0.85416666666666663</v>
      </c>
      <c r="G291" s="21">
        <f t="shared" si="67"/>
        <v>0.22916666666666652</v>
      </c>
      <c r="H291" s="53" t="str">
        <f t="shared" si="68"/>
        <v>W</v>
      </c>
    </row>
    <row r="292" spans="1:8" x14ac:dyDescent="0.25">
      <c r="A292" s="53" t="str">
        <f>IF('Overall Schedule'!AI43=TIMEVALUE("0:00"),"",'Overall Schedule'!AI43)</f>
        <v>Agent 41</v>
      </c>
      <c r="B292" s="53" t="str">
        <f>IF('Overall Schedule'!AJ43=TIMEVALUE("0:00"),"",'Overall Schedule'!AJ43)</f>
        <v>W</v>
      </c>
      <c r="C292" s="53">
        <f>IF('Overall Schedule'!AK43=TIMEVALUE("0:00"),"",'Overall Schedule'!AK43)</f>
        <v>0.22916666666666666</v>
      </c>
      <c r="D292" s="53">
        <f>IF('Overall Schedule'!AL43=TIMEVALUE("0:00"),"",'Overall Schedule'!AL43)</f>
        <v>0.60416666666666663</v>
      </c>
      <c r="F292" s="21">
        <f t="shared" si="66"/>
        <v>0.22916666666666666</v>
      </c>
      <c r="G292" s="21">
        <f t="shared" si="67"/>
        <v>0.60416666666666663</v>
      </c>
      <c r="H292" s="53" t="str">
        <f t="shared" si="68"/>
        <v>W</v>
      </c>
    </row>
    <row r="293" spans="1:8" x14ac:dyDescent="0.25">
      <c r="A293" s="53" t="str">
        <f>IF('Overall Schedule'!AI44=TIMEVALUE("0:00"),"",'Overall Schedule'!AI44)</f>
        <v>Agent 42</v>
      </c>
      <c r="B293" s="53" t="str">
        <f>IF('Overall Schedule'!AJ44=TIMEVALUE("0:00"),"",'Overall Schedule'!AJ44)</f>
        <v>W</v>
      </c>
      <c r="C293" s="53">
        <f>IF('Overall Schedule'!AK44=TIMEVALUE("0:00"),"",'Overall Schedule'!AK44)</f>
        <v>0.52083333333333337</v>
      </c>
      <c r="D293" s="53">
        <f>IF('Overall Schedule'!AL44=TIMEVALUE("0:00"),"",'Overall Schedule'!AL44)</f>
        <v>0.89583333333333337</v>
      </c>
      <c r="F293" s="21">
        <f t="shared" si="66"/>
        <v>0.52083333333333337</v>
      </c>
      <c r="G293" s="21">
        <f t="shared" si="67"/>
        <v>0.89583333333333337</v>
      </c>
      <c r="H293" s="53" t="str">
        <f t="shared" si="68"/>
        <v>W</v>
      </c>
    </row>
    <row r="294" spans="1:8" x14ac:dyDescent="0.25">
      <c r="A294" s="53" t="str">
        <f>IF('Overall Schedule'!AI45=TIMEVALUE("0:00"),"",'Overall Schedule'!AI45)</f>
        <v>Agent 43</v>
      </c>
      <c r="B294" s="53" t="str">
        <f>IF('Overall Schedule'!AJ45=TIMEVALUE("0:00"),"",'Overall Schedule'!AJ45)</f>
        <v>=</v>
      </c>
      <c r="C294" s="53" t="str">
        <f>IF('Overall Schedule'!AK45=TIMEVALUE("0:00"),"",'Overall Schedule'!AK45)</f>
        <v/>
      </c>
      <c r="D294" s="53" t="str">
        <f>IF('Overall Schedule'!AL45=TIMEVALUE("0:00"),"",'Overall Schedule'!AL45)</f>
        <v/>
      </c>
      <c r="F294" s="21" t="str">
        <f t="shared" si="66"/>
        <v/>
      </c>
      <c r="G294" s="21" t="str">
        <f t="shared" si="67"/>
        <v/>
      </c>
      <c r="H294" s="53" t="str">
        <f t="shared" si="68"/>
        <v>=</v>
      </c>
    </row>
    <row r="295" spans="1:8" x14ac:dyDescent="0.25">
      <c r="A295" s="53" t="str">
        <f>IF('Overall Schedule'!AI46=TIMEVALUE("0:00"),"",'Overall Schedule'!AI46)</f>
        <v>Agent 44</v>
      </c>
      <c r="B295" s="53" t="str">
        <f>IF('Overall Schedule'!AJ46=TIMEVALUE("0:00"),"",'Overall Schedule'!AJ46)</f>
        <v>W</v>
      </c>
      <c r="C295" s="53">
        <f>IF('Overall Schedule'!AK46=TIMEVALUE("0:00"),"",'Overall Schedule'!AK46)</f>
        <v>0.77083333333333337</v>
      </c>
      <c r="D295" s="53">
        <f>IF('Overall Schedule'!AL46=TIMEVALUE("0:00"),"",'Overall Schedule'!AL46)</f>
        <v>1.1458333333333335</v>
      </c>
      <c r="F295" s="21">
        <f t="shared" si="66"/>
        <v>0.77083333333333337</v>
      </c>
      <c r="G295" s="21">
        <f t="shared" si="67"/>
        <v>0.14583333333333348</v>
      </c>
      <c r="H295" s="53" t="str">
        <f t="shared" si="68"/>
        <v>W</v>
      </c>
    </row>
    <row r="296" spans="1:8" x14ac:dyDescent="0.25">
      <c r="A296" s="53" t="str">
        <f>IF('Overall Schedule'!AI47=TIMEVALUE("0:00"),"",'Overall Schedule'!AI47)</f>
        <v>Agent 45</v>
      </c>
      <c r="B296" s="53" t="str">
        <f>IF('Overall Schedule'!AJ47=TIMEVALUE("0:00"),"",'Overall Schedule'!AJ47)</f>
        <v>W</v>
      </c>
      <c r="C296" s="53">
        <f>IF('Overall Schedule'!AK47=TIMEVALUE("0:00"),"",'Overall Schedule'!AK47)</f>
        <v>0.60416666666666663</v>
      </c>
      <c r="D296" s="53">
        <f>IF('Overall Schedule'!AL47=TIMEVALUE("0:00"),"",'Overall Schedule'!AL47)</f>
        <v>0.97916666666666663</v>
      </c>
      <c r="F296" s="21">
        <f t="shared" si="66"/>
        <v>0.60416666666666663</v>
      </c>
      <c r="G296" s="21">
        <f t="shared" si="67"/>
        <v>0.97916666666666663</v>
      </c>
      <c r="H296" s="53" t="str">
        <f t="shared" si="68"/>
        <v>W</v>
      </c>
    </row>
    <row r="297" spans="1:8" x14ac:dyDescent="0.25">
      <c r="A297" s="53" t="str">
        <f>IF('Overall Schedule'!AI48=TIMEVALUE("0:00"),"",'Overall Schedule'!AI48)</f>
        <v>Agent 46</v>
      </c>
      <c r="B297" s="53" t="str">
        <f>IF('Overall Schedule'!AJ48=TIMEVALUE("0:00"),"",'Overall Schedule'!AJ48)</f>
        <v>W</v>
      </c>
      <c r="C297" s="53">
        <f>IF('Overall Schedule'!AK48=TIMEVALUE("0:00"),"",'Overall Schedule'!AK48)</f>
        <v>0.77083333333333337</v>
      </c>
      <c r="D297" s="53">
        <f>IF('Overall Schedule'!AL48=TIMEVALUE("0:00"),"",'Overall Schedule'!AL48)</f>
        <v>1.1458333333333335</v>
      </c>
      <c r="F297" s="21">
        <f t="shared" si="66"/>
        <v>0.77083333333333337</v>
      </c>
      <c r="G297" s="21">
        <f t="shared" si="67"/>
        <v>0.14583333333333348</v>
      </c>
      <c r="H297" s="53" t="str">
        <f t="shared" si="68"/>
        <v>W</v>
      </c>
    </row>
    <row r="298" spans="1:8" x14ac:dyDescent="0.25">
      <c r="A298" s="53" t="str">
        <f>IF('Overall Schedule'!AI49=TIMEVALUE("0:00"),"",'Overall Schedule'!AI49)</f>
        <v>Agent 47</v>
      </c>
      <c r="B298" s="53" t="str">
        <f>IF('Overall Schedule'!AJ49=TIMEVALUE("0:00"),"",'Overall Schedule'!AJ49)</f>
        <v>W</v>
      </c>
      <c r="C298" s="53">
        <f>IF('Overall Schedule'!AK49=TIMEVALUE("0:00"),"",'Overall Schedule'!AK49)</f>
        <v>0.8125</v>
      </c>
      <c r="D298" s="53">
        <f>IF('Overall Schedule'!AL49=TIMEVALUE("0:00"),"",'Overall Schedule'!AL49)</f>
        <v>1.1875</v>
      </c>
      <c r="F298" s="21">
        <f t="shared" si="66"/>
        <v>0.8125</v>
      </c>
      <c r="G298" s="21">
        <f t="shared" si="67"/>
        <v>0.1875</v>
      </c>
      <c r="H298" s="53" t="str">
        <f t="shared" si="68"/>
        <v>W</v>
      </c>
    </row>
    <row r="299" spans="1:8" x14ac:dyDescent="0.25">
      <c r="A299" s="53" t="str">
        <f>IF('Overall Schedule'!AI50=TIMEVALUE("0:00"),"",'Overall Schedule'!AI50)</f>
        <v>Agent 48</v>
      </c>
      <c r="B299" s="53" t="str">
        <f>IF('Overall Schedule'!AJ50=TIMEVALUE("0:00"),"",'Overall Schedule'!AJ50)</f>
        <v>W</v>
      </c>
      <c r="C299" s="53">
        <f>IF('Overall Schedule'!AK50=TIMEVALUE("0:00"),"",'Overall Schedule'!AK50)</f>
        <v>0.77083333333333337</v>
      </c>
      <c r="D299" s="53">
        <f>IF('Overall Schedule'!AL50=TIMEVALUE("0:00"),"",'Overall Schedule'!AL50)</f>
        <v>1.1458333333333335</v>
      </c>
      <c r="F299" s="21">
        <f t="shared" si="66"/>
        <v>0.77083333333333337</v>
      </c>
      <c r="G299" s="21">
        <f t="shared" si="67"/>
        <v>0.14583333333333348</v>
      </c>
      <c r="H299" s="53" t="str">
        <f t="shared" si="68"/>
        <v>W</v>
      </c>
    </row>
    <row r="300" spans="1:8" x14ac:dyDescent="0.25">
      <c r="A300" s="53" t="str">
        <f>IF('Overall Schedule'!AI51=TIMEVALUE("0:00"),"",'Overall Schedule'!AI51)</f>
        <v>Agent 49</v>
      </c>
      <c r="B300" s="53" t="str">
        <f>IF('Overall Schedule'!AJ51=TIMEVALUE("0:00"),"",'Overall Schedule'!AJ51)</f>
        <v>=</v>
      </c>
      <c r="C300" s="53" t="str">
        <f>IF('Overall Schedule'!AK51=TIMEVALUE("0:00"),"",'Overall Schedule'!AK51)</f>
        <v/>
      </c>
      <c r="D300" s="53" t="str">
        <f>IF('Overall Schedule'!AL51=TIMEVALUE("0:00"),"",'Overall Schedule'!AL51)</f>
        <v/>
      </c>
      <c r="F300" s="21" t="str">
        <f t="shared" si="66"/>
        <v/>
      </c>
      <c r="G300" s="21" t="str">
        <f t="shared" si="67"/>
        <v/>
      </c>
      <c r="H300" s="53" t="str">
        <f t="shared" si="68"/>
        <v>=</v>
      </c>
    </row>
    <row r="301" spans="1:8" x14ac:dyDescent="0.25">
      <c r="A301" s="53" t="str">
        <f>IF('Overall Schedule'!AI52=TIMEVALUE("0:00"),"",'Overall Schedule'!AI52)</f>
        <v>Agent 50</v>
      </c>
      <c r="B301" s="53" t="str">
        <f>IF('Overall Schedule'!AJ52=TIMEVALUE("0:00"),"",'Overall Schedule'!AJ52)</f>
        <v>W</v>
      </c>
      <c r="C301" s="53">
        <f>IF('Overall Schedule'!AK52=TIMEVALUE("0:00"),"",'Overall Schedule'!AK52)</f>
        <v>0.60416666666666663</v>
      </c>
      <c r="D301" s="53">
        <f>IF('Overall Schedule'!AL52=TIMEVALUE("0:00"),"",'Overall Schedule'!AL52)</f>
        <v>0.97916666666666663</v>
      </c>
      <c r="F301" s="21">
        <f t="shared" si="66"/>
        <v>0.60416666666666663</v>
      </c>
      <c r="G301" s="21">
        <f t="shared" si="67"/>
        <v>0.97916666666666663</v>
      </c>
      <c r="H301" s="53" t="str">
        <f t="shared" si="68"/>
        <v>W</v>
      </c>
    </row>
    <row r="302" spans="1:8" x14ac:dyDescent="0.25">
      <c r="A302" s="53" t="str">
        <f>IF('Overall Schedule'!AI53=TIMEVALUE("0:00"),"",'Overall Schedule'!AI53)</f>
        <v>Agent 51</v>
      </c>
      <c r="B302" s="53" t="str">
        <f>IF('Overall Schedule'!AJ53=TIMEVALUE("0:00"),"",'Overall Schedule'!AJ53)</f>
        <v>W</v>
      </c>
      <c r="C302" s="53">
        <f>IF('Overall Schedule'!AK53=TIMEVALUE("0:00"),"",'Overall Schedule'!AK53)</f>
        <v>0.97916666666666663</v>
      </c>
      <c r="D302" s="53">
        <f>IF('Overall Schedule'!AL53=TIMEVALUE("0:00"),"",'Overall Schedule'!AL53)</f>
        <v>1.3541666666666665</v>
      </c>
      <c r="F302" s="21">
        <f t="shared" si="66"/>
        <v>0.97916666666666663</v>
      </c>
      <c r="G302" s="21">
        <f t="shared" si="67"/>
        <v>0.35416666666666652</v>
      </c>
      <c r="H302" s="53" t="str">
        <f t="shared" si="68"/>
        <v>W</v>
      </c>
    </row>
    <row r="303" spans="1:8" x14ac:dyDescent="0.25">
      <c r="A303" s="53" t="str">
        <f>IF('Overall Schedule'!AI54=TIMEVALUE("0:00"),"",'Overall Schedule'!AI54)</f>
        <v>Agent 52</v>
      </c>
      <c r="B303" s="53" t="str">
        <f>IF('Overall Schedule'!AJ54=TIMEVALUE("0:00"),"",'Overall Schedule'!AJ54)</f>
        <v>W</v>
      </c>
      <c r="C303" s="53">
        <f>IF('Overall Schedule'!AK54=TIMEVALUE("0:00"),"",'Overall Schedule'!AK54)</f>
        <v>0.22916666666666666</v>
      </c>
      <c r="D303" s="53">
        <f>IF('Overall Schedule'!AL54=TIMEVALUE("0:00"),"",'Overall Schedule'!AL54)</f>
        <v>0.60416666666666663</v>
      </c>
      <c r="F303" s="21">
        <f t="shared" si="66"/>
        <v>0.22916666666666666</v>
      </c>
      <c r="G303" s="21">
        <f t="shared" si="67"/>
        <v>0.60416666666666663</v>
      </c>
      <c r="H303" s="53" t="str">
        <f t="shared" si="68"/>
        <v>W</v>
      </c>
    </row>
    <row r="304" spans="1:8" x14ac:dyDescent="0.25">
      <c r="A304" s="53" t="str">
        <f>IF('Overall Schedule'!AI55=TIMEVALUE("0:00"),"",'Overall Schedule'!AI55)</f>
        <v>Agent 53</v>
      </c>
      <c r="B304" s="53" t="str">
        <f>IF('Overall Schedule'!AJ55=TIMEVALUE("0:00"),"",'Overall Schedule'!AJ55)</f>
        <v>W</v>
      </c>
      <c r="C304" s="53">
        <f>IF('Overall Schedule'!AK55=TIMEVALUE("0:00"),"",'Overall Schedule'!AK55)</f>
        <v>0.52083333333333337</v>
      </c>
      <c r="D304" s="53">
        <f>IF('Overall Schedule'!AL55=TIMEVALUE("0:00"),"",'Overall Schedule'!AL55)</f>
        <v>0.89583333333333337</v>
      </c>
      <c r="F304" s="21">
        <f t="shared" si="66"/>
        <v>0.52083333333333337</v>
      </c>
      <c r="G304" s="21">
        <f t="shared" si="67"/>
        <v>0.89583333333333337</v>
      </c>
      <c r="H304" s="53" t="str">
        <f t="shared" si="68"/>
        <v>W</v>
      </c>
    </row>
    <row r="305" spans="1:8" x14ac:dyDescent="0.25">
      <c r="A305" s="53" t="str">
        <f>IF('Overall Schedule'!AI56=TIMEVALUE("0:00"),"",'Overall Schedule'!AI56)</f>
        <v>Agent 54</v>
      </c>
      <c r="B305" s="53" t="str">
        <f>IF('Overall Schedule'!AJ56=TIMEVALUE("0:00"),"",'Overall Schedule'!AJ56)</f>
        <v>=</v>
      </c>
      <c r="C305" s="53" t="str">
        <f>IF('Overall Schedule'!AK56=TIMEVALUE("0:00"),"",'Overall Schedule'!AK56)</f>
        <v/>
      </c>
      <c r="D305" s="53" t="str">
        <f>IF('Overall Schedule'!AL56=TIMEVALUE("0:00"),"",'Overall Schedule'!AL56)</f>
        <v/>
      </c>
      <c r="F305" s="21" t="str">
        <f t="shared" si="66"/>
        <v/>
      </c>
      <c r="G305" s="21" t="str">
        <f t="shared" si="67"/>
        <v/>
      </c>
      <c r="H305" s="53" t="str">
        <f t="shared" si="68"/>
        <v>=</v>
      </c>
    </row>
    <row r="306" spans="1:8" x14ac:dyDescent="0.25">
      <c r="A306" s="53" t="str">
        <f>IF('Overall Schedule'!AI57=TIMEVALUE("0:00"),"",'Overall Schedule'!AI57)</f>
        <v>Agent 55</v>
      </c>
      <c r="B306" s="53" t="str">
        <f>IF('Overall Schedule'!AJ57=TIMEVALUE("0:00"),"",'Overall Schedule'!AJ57)</f>
        <v>W</v>
      </c>
      <c r="C306" s="53">
        <f>IF('Overall Schedule'!AK57=TIMEVALUE("0:00"),"",'Overall Schedule'!AK57)</f>
        <v>0.77083333333333337</v>
      </c>
      <c r="D306" s="53">
        <f>IF('Overall Schedule'!AL57=TIMEVALUE("0:00"),"",'Overall Schedule'!AL57)</f>
        <v>1.1458333333333335</v>
      </c>
      <c r="F306" s="21">
        <f t="shared" si="66"/>
        <v>0.77083333333333337</v>
      </c>
      <c r="G306" s="21">
        <f t="shared" si="67"/>
        <v>0.14583333333333348</v>
      </c>
      <c r="H306" s="53" t="str">
        <f t="shared" si="68"/>
        <v>W</v>
      </c>
    </row>
    <row r="307" spans="1:8" x14ac:dyDescent="0.25">
      <c r="A307" s="53" t="str">
        <f>IF('Overall Schedule'!AI58=TIMEVALUE("0:00"),"",'Overall Schedule'!AI58)</f>
        <v/>
      </c>
      <c r="B307" s="53" t="str">
        <f>IF('Overall Schedule'!AJ58=TIMEVALUE("0:00"),"",'Overall Schedule'!AJ58)</f>
        <v/>
      </c>
      <c r="C307" s="53" t="str">
        <f>IF('Overall Schedule'!AK58=TIMEVALUE("0:00"),"",'Overall Schedule'!AK58)</f>
        <v/>
      </c>
      <c r="D307" s="53" t="str">
        <f>IF('Overall Schedule'!AL58=TIMEVALUE("0:00"),"",'Overall Schedule'!AL58)</f>
        <v/>
      </c>
      <c r="F307" s="21" t="str">
        <f t="shared" si="66"/>
        <v/>
      </c>
      <c r="G307" s="21" t="str">
        <f t="shared" si="67"/>
        <v/>
      </c>
      <c r="H307" s="53" t="str">
        <f t="shared" si="68"/>
        <v/>
      </c>
    </row>
    <row r="308" spans="1:8" x14ac:dyDescent="0.25">
      <c r="A308" s="53" t="str">
        <f>IF('Overall Schedule'!AI59=TIMEVALUE("0:00"),"",'Overall Schedule'!AI59)</f>
        <v/>
      </c>
      <c r="B308" s="53" t="str">
        <f>IF('Overall Schedule'!AJ59=TIMEVALUE("0:00"),"",'Overall Schedule'!AJ59)</f>
        <v/>
      </c>
      <c r="C308" s="53" t="str">
        <f>IF('Overall Schedule'!AK59=TIMEVALUE("0:00"),"",'Overall Schedule'!AK59)</f>
        <v/>
      </c>
      <c r="D308" s="53" t="str">
        <f>IF('Overall Schedule'!AL59=TIMEVALUE("0:00"),"",'Overall Schedule'!AL59)</f>
        <v/>
      </c>
      <c r="F308" s="21" t="str">
        <f t="shared" si="66"/>
        <v/>
      </c>
      <c r="G308" s="21" t="str">
        <f t="shared" si="67"/>
        <v/>
      </c>
      <c r="H308" s="53" t="str">
        <f t="shared" si="68"/>
        <v/>
      </c>
    </row>
    <row r="309" spans="1:8" x14ac:dyDescent="0.25">
      <c r="A309" s="53" t="str">
        <f>IF('Overall Schedule'!AI60=TIMEVALUE("0:00"),"",'Overall Schedule'!AI60)</f>
        <v/>
      </c>
      <c r="B309" s="53" t="str">
        <f>IF('Overall Schedule'!AJ60=TIMEVALUE("0:00"),"",'Overall Schedule'!AJ60)</f>
        <v/>
      </c>
      <c r="C309" s="53" t="str">
        <f>IF('Overall Schedule'!AK60=TIMEVALUE("0:00"),"",'Overall Schedule'!AK60)</f>
        <v/>
      </c>
      <c r="D309" s="53" t="str">
        <f>IF('Overall Schedule'!AL60=TIMEVALUE("0:00"),"",'Overall Schedule'!AL60)</f>
        <v/>
      </c>
      <c r="F309" s="21" t="str">
        <f t="shared" si="66"/>
        <v/>
      </c>
      <c r="G309" s="21" t="str">
        <f t="shared" si="67"/>
        <v/>
      </c>
      <c r="H309" s="53" t="str">
        <f t="shared" si="68"/>
        <v/>
      </c>
    </row>
    <row r="310" spans="1:8" x14ac:dyDescent="0.25">
      <c r="A310" s="53" t="str">
        <f>IF('Overall Schedule'!AI61=TIMEVALUE("0:00"),"",'Overall Schedule'!AI61)</f>
        <v/>
      </c>
      <c r="B310" s="53" t="str">
        <f>IF('Overall Schedule'!AJ61=TIMEVALUE("0:00"),"",'Overall Schedule'!AJ61)</f>
        <v/>
      </c>
      <c r="C310" s="53" t="str">
        <f>IF('Overall Schedule'!AK61=TIMEVALUE("0:00"),"",'Overall Schedule'!AK61)</f>
        <v/>
      </c>
      <c r="D310" s="53" t="str">
        <f>IF('Overall Schedule'!AL61=TIMEVALUE("0:00"),"",'Overall Schedule'!AL61)</f>
        <v/>
      </c>
      <c r="F310" s="21" t="str">
        <f t="shared" si="66"/>
        <v/>
      </c>
      <c r="G310" s="21" t="str">
        <f t="shared" si="67"/>
        <v/>
      </c>
      <c r="H310" s="53" t="str">
        <f t="shared" si="68"/>
        <v/>
      </c>
    </row>
    <row r="311" spans="1:8" x14ac:dyDescent="0.25">
      <c r="A311" s="53" t="str">
        <f>IF('Overall Schedule'!AI62=TIMEVALUE("0:00"),"",'Overall Schedule'!AI62)</f>
        <v/>
      </c>
      <c r="B311" s="53" t="str">
        <f>IF('Overall Schedule'!AJ62=TIMEVALUE("0:00"),"",'Overall Schedule'!AJ62)</f>
        <v/>
      </c>
      <c r="C311" s="53" t="str">
        <f>IF('Overall Schedule'!AK62=TIMEVALUE("0:00"),"",'Overall Schedule'!AK62)</f>
        <v/>
      </c>
      <c r="D311" s="53" t="str">
        <f>IF('Overall Schedule'!AL62=TIMEVALUE("0:00"),"",'Overall Schedule'!AL62)</f>
        <v/>
      </c>
      <c r="F311" s="21" t="str">
        <f t="shared" si="66"/>
        <v/>
      </c>
      <c r="G311" s="21" t="str">
        <f t="shared" si="67"/>
        <v/>
      </c>
      <c r="H311" s="53" t="str">
        <f t="shared" si="68"/>
        <v/>
      </c>
    </row>
    <row r="312" spans="1:8" x14ac:dyDescent="0.25">
      <c r="A312" s="53" t="str">
        <f>IF('Overall Schedule'!AI63=TIMEVALUE("0:00"),"",'Overall Schedule'!AI63)</f>
        <v/>
      </c>
      <c r="B312" s="53" t="str">
        <f>IF('Overall Schedule'!AJ63=TIMEVALUE("0:00"),"",'Overall Schedule'!AJ63)</f>
        <v/>
      </c>
      <c r="C312" s="53" t="str">
        <f>IF('Overall Schedule'!AK63=TIMEVALUE("0:00"),"",'Overall Schedule'!AK63)</f>
        <v/>
      </c>
      <c r="D312" s="53" t="str">
        <f>IF('Overall Schedule'!AL63=TIMEVALUE("0:00"),"",'Overall Schedule'!AL63)</f>
        <v/>
      </c>
      <c r="F312" s="21" t="str">
        <f t="shared" si="66"/>
        <v/>
      </c>
      <c r="G312" s="21" t="str">
        <f t="shared" si="67"/>
        <v/>
      </c>
      <c r="H312" s="53" t="str">
        <f t="shared" si="68"/>
        <v/>
      </c>
    </row>
    <row r="313" spans="1:8" x14ac:dyDescent="0.25">
      <c r="A313" s="53" t="str">
        <f>IF('Overall Schedule'!AQ3=TIMEVALUE("0:00"),"",'Overall Schedule'!AQ3)</f>
        <v>Agent 1</v>
      </c>
      <c r="B313" s="53" t="str">
        <f>IF('Overall Schedule'!AR3=TIMEVALUE("0:00"),"",'Overall Schedule'!AR3)</f>
        <v>=</v>
      </c>
      <c r="C313" s="53" t="str">
        <f>IF('Overall Schedule'!AS3=TIMEVALUE("0:00"),"",'Overall Schedule'!AS3)</f>
        <v/>
      </c>
      <c r="D313" s="53" t="str">
        <f>IF('Overall Schedule'!AT3=TIMEVALUE("0:00"),"",'Overall Schedule'!AT3)</f>
        <v/>
      </c>
      <c r="F313" s="21" t="str">
        <f>IFERROR(MOD(C313,1),"")</f>
        <v/>
      </c>
      <c r="G313" s="21" t="str">
        <f>IFERROR(MOD(D313,1),"")</f>
        <v/>
      </c>
      <c r="H313" s="53" t="str">
        <f>TEXT(B313,"0")</f>
        <v>=</v>
      </c>
    </row>
    <row r="314" spans="1:8" x14ac:dyDescent="0.25">
      <c r="A314" s="53" t="str">
        <f>IF('Overall Schedule'!AQ4=TIMEVALUE("0:00"),"",'Overall Schedule'!AQ4)</f>
        <v>Agent 2</v>
      </c>
      <c r="B314" s="53" t="str">
        <f>IF('Overall Schedule'!AR4=TIMEVALUE("0:00"),"",'Overall Schedule'!AR4)</f>
        <v>R</v>
      </c>
      <c r="C314" s="53">
        <f>IF('Overall Schedule'!AS4=TIMEVALUE("0:00"),"",'Overall Schedule'!AS4)</f>
        <v>0.77083333333333337</v>
      </c>
      <c r="D314" s="53">
        <f>IF('Overall Schedule'!AT4=TIMEVALUE("0:00"),"",'Overall Schedule'!AT4)</f>
        <v>1.1458333333333335</v>
      </c>
      <c r="F314" s="21">
        <f t="shared" ref="F314:F368" si="69">IFERROR(MOD(C314,1),"")</f>
        <v>0.77083333333333337</v>
      </c>
      <c r="G314" s="21">
        <f t="shared" ref="G314:G368" si="70">IFERROR(MOD(D314,1),"")</f>
        <v>0.14583333333333348</v>
      </c>
      <c r="H314" s="53" t="str">
        <f t="shared" ref="H314:H368" si="71">TEXT(B314,"0")</f>
        <v>R</v>
      </c>
    </row>
    <row r="315" spans="1:8" x14ac:dyDescent="0.25">
      <c r="A315" s="53" t="str">
        <f>IF('Overall Schedule'!AQ5=TIMEVALUE("0:00"),"",'Overall Schedule'!AQ5)</f>
        <v>Agent 3</v>
      </c>
      <c r="B315" s="53" t="str">
        <f>IF('Overall Schedule'!AR5=TIMEVALUE("0:00"),"",'Overall Schedule'!AR5)</f>
        <v>R</v>
      </c>
      <c r="C315" s="53">
        <f>IF('Overall Schedule'!AS5=TIMEVALUE("0:00"),"",'Overall Schedule'!AS5)</f>
        <v>0.77083333333333337</v>
      </c>
      <c r="D315" s="53">
        <f>IF('Overall Schedule'!AT5=TIMEVALUE("0:00"),"",'Overall Schedule'!AT5)</f>
        <v>1.1458333333333335</v>
      </c>
      <c r="F315" s="21">
        <f t="shared" si="69"/>
        <v>0.77083333333333337</v>
      </c>
      <c r="G315" s="21">
        <f t="shared" si="70"/>
        <v>0.14583333333333348</v>
      </c>
      <c r="H315" s="53" t="str">
        <f t="shared" si="71"/>
        <v>R</v>
      </c>
    </row>
    <row r="316" spans="1:8" x14ac:dyDescent="0.25">
      <c r="A316" s="53" t="str">
        <f>IF('Overall Schedule'!AQ6=TIMEVALUE("0:00"),"",'Overall Schedule'!AQ6)</f>
        <v>Agent 4</v>
      </c>
      <c r="B316" s="53" t="str">
        <f>IF('Overall Schedule'!AR6=TIMEVALUE("0:00"),"",'Overall Schedule'!AR6)</f>
        <v>R</v>
      </c>
      <c r="C316" s="53">
        <f>IF('Overall Schedule'!AS6=TIMEVALUE("0:00"),"",'Overall Schedule'!AS6)</f>
        <v>0.9375</v>
      </c>
      <c r="D316" s="53">
        <f>IF('Overall Schedule'!AT6=TIMEVALUE("0:00"),"",'Overall Schedule'!AT6)</f>
        <v>1.3125</v>
      </c>
      <c r="F316" s="21">
        <f t="shared" si="69"/>
        <v>0.9375</v>
      </c>
      <c r="G316" s="21">
        <f t="shared" si="70"/>
        <v>0.3125</v>
      </c>
      <c r="H316" s="53" t="str">
        <f t="shared" si="71"/>
        <v>R</v>
      </c>
    </row>
    <row r="317" spans="1:8" x14ac:dyDescent="0.25">
      <c r="A317" s="53" t="str">
        <f>IF('Overall Schedule'!AQ7=TIMEVALUE("0:00"),"",'Overall Schedule'!AQ7)</f>
        <v>Agent 5</v>
      </c>
      <c r="B317" s="53" t="str">
        <f>IF('Overall Schedule'!AR7=TIMEVALUE("0:00"),"",'Overall Schedule'!AR7)</f>
        <v>R</v>
      </c>
      <c r="C317" s="53">
        <f>IF('Overall Schedule'!AS7=TIMEVALUE("0:00"),"",'Overall Schedule'!AS7)</f>
        <v>2.0833333333333336E-2</v>
      </c>
      <c r="D317" s="53">
        <f>IF('Overall Schedule'!AT7=TIMEVALUE("0:00"),"",'Overall Schedule'!AT7)</f>
        <v>0.39583333333333331</v>
      </c>
      <c r="F317" s="21">
        <f t="shared" si="69"/>
        <v>2.0833333333333336E-2</v>
      </c>
      <c r="G317" s="21">
        <f t="shared" si="70"/>
        <v>0.39583333333333331</v>
      </c>
      <c r="H317" s="53" t="str">
        <f t="shared" si="71"/>
        <v>R</v>
      </c>
    </row>
    <row r="318" spans="1:8" x14ac:dyDescent="0.25">
      <c r="A318" s="53" t="str">
        <f>IF('Overall Schedule'!AQ8=TIMEVALUE("0:00"),"",'Overall Schedule'!AQ8)</f>
        <v>Agent 6</v>
      </c>
      <c r="B318" s="53" t="str">
        <f>IF('Overall Schedule'!AR8=TIMEVALUE("0:00"),"",'Overall Schedule'!AR8)</f>
        <v>R</v>
      </c>
      <c r="C318" s="53">
        <f>IF('Overall Schedule'!AS8=TIMEVALUE("0:00"),"",'Overall Schedule'!AS8)</f>
        <v>0.77083333333333337</v>
      </c>
      <c r="D318" s="53">
        <f>IF('Overall Schedule'!AT8=TIMEVALUE("0:00"),"",'Overall Schedule'!AT8)</f>
        <v>1.1458333333333335</v>
      </c>
      <c r="F318" s="21">
        <f t="shared" si="69"/>
        <v>0.77083333333333337</v>
      </c>
      <c r="G318" s="21">
        <f t="shared" si="70"/>
        <v>0.14583333333333348</v>
      </c>
      <c r="H318" s="53" t="str">
        <f t="shared" si="71"/>
        <v>R</v>
      </c>
    </row>
    <row r="319" spans="1:8" x14ac:dyDescent="0.25">
      <c r="A319" s="53" t="str">
        <f>IF('Overall Schedule'!AQ9=TIMEVALUE("0:00"),"",'Overall Schedule'!AQ9)</f>
        <v>Agent 7</v>
      </c>
      <c r="B319" s="53" t="str">
        <f>IF('Overall Schedule'!AR9=TIMEVALUE("0:00"),"",'Overall Schedule'!AR9)</f>
        <v>R</v>
      </c>
      <c r="C319" s="53">
        <f>IF('Overall Schedule'!AS9=TIMEVALUE("0:00"),"",'Overall Schedule'!AS9)</f>
        <v>0.77083333333333337</v>
      </c>
      <c r="D319" s="53">
        <f>IF('Overall Schedule'!AT9=TIMEVALUE("0:00"),"",'Overall Schedule'!AT9)</f>
        <v>1.1458333333333335</v>
      </c>
      <c r="F319" s="21">
        <f t="shared" si="69"/>
        <v>0.77083333333333337</v>
      </c>
      <c r="G319" s="21">
        <f t="shared" si="70"/>
        <v>0.14583333333333348</v>
      </c>
      <c r="H319" s="53" t="str">
        <f t="shared" si="71"/>
        <v>R</v>
      </c>
    </row>
    <row r="320" spans="1:8" x14ac:dyDescent="0.25">
      <c r="A320" s="53" t="str">
        <f>IF('Overall Schedule'!AQ10=TIMEVALUE("0:00"),"",'Overall Schedule'!AQ10)</f>
        <v>Agent 8</v>
      </c>
      <c r="B320" s="53" t="str">
        <f>IF('Overall Schedule'!AR10=TIMEVALUE("0:00"),"",'Overall Schedule'!AR10)</f>
        <v>R</v>
      </c>
      <c r="C320" s="53">
        <f>IF('Overall Schedule'!AS10=TIMEVALUE("0:00"),"",'Overall Schedule'!AS10)</f>
        <v>0.77083333333333337</v>
      </c>
      <c r="D320" s="53">
        <f>IF('Overall Schedule'!AT10=TIMEVALUE("0:00"),"",'Overall Schedule'!AT10)</f>
        <v>1.1458333333333335</v>
      </c>
      <c r="F320" s="21">
        <f t="shared" si="69"/>
        <v>0.77083333333333337</v>
      </c>
      <c r="G320" s="21">
        <f t="shared" si="70"/>
        <v>0.14583333333333348</v>
      </c>
      <c r="H320" s="53" t="str">
        <f t="shared" si="71"/>
        <v>R</v>
      </c>
    </row>
    <row r="321" spans="1:8" x14ac:dyDescent="0.25">
      <c r="A321" s="53" t="str">
        <f>IF('Overall Schedule'!AQ11=TIMEVALUE("0:00"),"",'Overall Schedule'!AQ11)</f>
        <v>Agent 9</v>
      </c>
      <c r="B321" s="53" t="str">
        <f>IF('Overall Schedule'!AR11=TIMEVALUE("0:00"),"",'Overall Schedule'!AR11)</f>
        <v>=</v>
      </c>
      <c r="C321" s="53" t="str">
        <f>IF('Overall Schedule'!AS11=TIMEVALUE("0:00"),"",'Overall Schedule'!AS11)</f>
        <v/>
      </c>
      <c r="D321" s="53" t="str">
        <f>IF('Overall Schedule'!AT11=TIMEVALUE("0:00"),"",'Overall Schedule'!AT11)</f>
        <v/>
      </c>
      <c r="F321" s="21" t="str">
        <f t="shared" si="69"/>
        <v/>
      </c>
      <c r="G321" s="21" t="str">
        <f t="shared" si="70"/>
        <v/>
      </c>
      <c r="H321" s="53" t="str">
        <f t="shared" si="71"/>
        <v>=</v>
      </c>
    </row>
    <row r="322" spans="1:8" x14ac:dyDescent="0.25">
      <c r="A322" s="53" t="str">
        <f>IF('Overall Schedule'!AQ12=TIMEVALUE("0:00"),"",'Overall Schedule'!AQ12)</f>
        <v>Agent 10</v>
      </c>
      <c r="B322" s="53" t="str">
        <f>IF('Overall Schedule'!AR12=TIMEVALUE("0:00"),"",'Overall Schedule'!AR12)</f>
        <v>R</v>
      </c>
      <c r="C322" s="53">
        <f>IF('Overall Schedule'!AS12=TIMEVALUE("0:00"),"",'Overall Schedule'!AS12)</f>
        <v>0.77083333333333337</v>
      </c>
      <c r="D322" s="53">
        <f>IF('Overall Schedule'!AT12=TIMEVALUE("0:00"),"",'Overall Schedule'!AT12)</f>
        <v>1.1458333333333335</v>
      </c>
      <c r="F322" s="21">
        <f t="shared" si="69"/>
        <v>0.77083333333333337</v>
      </c>
      <c r="G322" s="21">
        <f t="shared" si="70"/>
        <v>0.14583333333333348</v>
      </c>
      <c r="H322" s="53" t="str">
        <f t="shared" si="71"/>
        <v>R</v>
      </c>
    </row>
    <row r="323" spans="1:8" x14ac:dyDescent="0.25">
      <c r="A323" s="53" t="str">
        <f>IF('Overall Schedule'!AQ13=TIMEVALUE("0:00"),"",'Overall Schedule'!AQ13)</f>
        <v>Agent 11</v>
      </c>
      <c r="B323" s="53" t="str">
        <f>IF('Overall Schedule'!AR13=TIMEVALUE("0:00"),"",'Overall Schedule'!AR13)</f>
        <v>R</v>
      </c>
      <c r="C323" s="53">
        <f>IF('Overall Schedule'!AS13=TIMEVALUE("0:00"),"",'Overall Schedule'!AS13)</f>
        <v>0.77083333333333337</v>
      </c>
      <c r="D323" s="53">
        <f>IF('Overall Schedule'!AT13=TIMEVALUE("0:00"),"",'Overall Schedule'!AT13)</f>
        <v>1.1458333333333335</v>
      </c>
      <c r="F323" s="21">
        <f t="shared" si="69"/>
        <v>0.77083333333333337</v>
      </c>
      <c r="G323" s="21">
        <f t="shared" si="70"/>
        <v>0.14583333333333348</v>
      </c>
      <c r="H323" s="53" t="str">
        <f t="shared" si="71"/>
        <v>R</v>
      </c>
    </row>
    <row r="324" spans="1:8" x14ac:dyDescent="0.25">
      <c r="A324" s="53" t="str">
        <f>IF('Overall Schedule'!AQ14=TIMEVALUE("0:00"),"",'Overall Schedule'!AQ14)</f>
        <v>Agent 12</v>
      </c>
      <c r="B324" s="53" t="str">
        <f>IF('Overall Schedule'!AR14=TIMEVALUE("0:00"),"",'Overall Schedule'!AR14)</f>
        <v>=</v>
      </c>
      <c r="C324" s="53" t="str">
        <f>IF('Overall Schedule'!AS14=TIMEVALUE("0:00"),"",'Overall Schedule'!AS14)</f>
        <v/>
      </c>
      <c r="D324" s="53" t="str">
        <f>IF('Overall Schedule'!AT14=TIMEVALUE("0:00"),"",'Overall Schedule'!AT14)</f>
        <v/>
      </c>
      <c r="F324" s="21" t="str">
        <f t="shared" si="69"/>
        <v/>
      </c>
      <c r="G324" s="21" t="str">
        <f t="shared" si="70"/>
        <v/>
      </c>
      <c r="H324" s="53" t="str">
        <f t="shared" si="71"/>
        <v>=</v>
      </c>
    </row>
    <row r="325" spans="1:8" x14ac:dyDescent="0.25">
      <c r="A325" s="53" t="str">
        <f>IF('Overall Schedule'!AQ15=TIMEVALUE("0:00"),"",'Overall Schedule'!AQ15)</f>
        <v>Agent 13</v>
      </c>
      <c r="B325" s="53" t="str">
        <f>IF('Overall Schedule'!AR15=TIMEVALUE("0:00"),"",'Overall Schedule'!AR15)</f>
        <v>R</v>
      </c>
      <c r="C325" s="53">
        <f>IF('Overall Schedule'!AS15=TIMEVALUE("0:00"),"",'Overall Schedule'!AS15)</f>
        <v>0.77083333333333337</v>
      </c>
      <c r="D325" s="53">
        <f>IF('Overall Schedule'!AT15=TIMEVALUE("0:00"),"",'Overall Schedule'!AT15)</f>
        <v>1.1458333333333335</v>
      </c>
      <c r="F325" s="21">
        <f t="shared" si="69"/>
        <v>0.77083333333333337</v>
      </c>
      <c r="G325" s="21">
        <f t="shared" si="70"/>
        <v>0.14583333333333348</v>
      </c>
      <c r="H325" s="53" t="str">
        <f t="shared" si="71"/>
        <v>R</v>
      </c>
    </row>
    <row r="326" spans="1:8" x14ac:dyDescent="0.25">
      <c r="A326" s="53" t="str">
        <f>IF('Overall Schedule'!AQ16=TIMEVALUE("0:00"),"",'Overall Schedule'!AQ16)</f>
        <v>Agent 14</v>
      </c>
      <c r="B326" s="53" t="str">
        <f>IF('Overall Schedule'!AR16=TIMEVALUE("0:00"),"",'Overall Schedule'!AR16)</f>
        <v>R</v>
      </c>
      <c r="C326" s="53">
        <f>IF('Overall Schedule'!AS16=TIMEVALUE("0:00"),"",'Overall Schedule'!AS16)</f>
        <v>0.85416666666666674</v>
      </c>
      <c r="D326" s="53">
        <f>IF('Overall Schedule'!AT16=TIMEVALUE("0:00"),"",'Overall Schedule'!AT16)</f>
        <v>1.2291666666666667</v>
      </c>
      <c r="F326" s="21">
        <f t="shared" si="69"/>
        <v>0.85416666666666674</v>
      </c>
      <c r="G326" s="21">
        <f t="shared" si="70"/>
        <v>0.22916666666666674</v>
      </c>
      <c r="H326" s="53" t="str">
        <f t="shared" si="71"/>
        <v>R</v>
      </c>
    </row>
    <row r="327" spans="1:8" x14ac:dyDescent="0.25">
      <c r="A327" s="53" t="str">
        <f>IF('Overall Schedule'!AQ17=TIMEVALUE("0:00"),"",'Overall Schedule'!AQ17)</f>
        <v>Agent 15</v>
      </c>
      <c r="B327" s="53" t="str">
        <f>IF('Overall Schedule'!AR17=TIMEVALUE("0:00"),"",'Overall Schedule'!AR17)</f>
        <v>R</v>
      </c>
      <c r="C327" s="53">
        <f>IF('Overall Schedule'!AS17=TIMEVALUE("0:00"),"",'Overall Schedule'!AS17)</f>
        <v>0.85416666666666663</v>
      </c>
      <c r="D327" s="53">
        <f>IF('Overall Schedule'!AT17=TIMEVALUE("0:00"),"",'Overall Schedule'!AT17)</f>
        <v>1.2291666666666665</v>
      </c>
      <c r="F327" s="21">
        <f t="shared" si="69"/>
        <v>0.85416666666666663</v>
      </c>
      <c r="G327" s="21">
        <f t="shared" si="70"/>
        <v>0.22916666666666652</v>
      </c>
      <c r="H327" s="53" t="str">
        <f t="shared" si="71"/>
        <v>R</v>
      </c>
    </row>
    <row r="328" spans="1:8" x14ac:dyDescent="0.25">
      <c r="A328" s="53" t="str">
        <f>IF('Overall Schedule'!AQ18=TIMEVALUE("0:00"),"",'Overall Schedule'!AQ18)</f>
        <v>Agent 16</v>
      </c>
      <c r="B328" s="53" t="str">
        <f>IF('Overall Schedule'!AR18=TIMEVALUE("0:00"),"",'Overall Schedule'!AR18)</f>
        <v>R</v>
      </c>
      <c r="C328" s="53">
        <f>IF('Overall Schedule'!AS18=TIMEVALUE("0:00"),"",'Overall Schedule'!AS18)</f>
        <v>0.85416666666666663</v>
      </c>
      <c r="D328" s="53">
        <f>IF('Overall Schedule'!AT18=TIMEVALUE("0:00"),"",'Overall Schedule'!AT18)</f>
        <v>1.2291666666666665</v>
      </c>
      <c r="F328" s="21">
        <f t="shared" si="69"/>
        <v>0.85416666666666663</v>
      </c>
      <c r="G328" s="21">
        <f t="shared" si="70"/>
        <v>0.22916666666666652</v>
      </c>
      <c r="H328" s="53" t="str">
        <f t="shared" si="71"/>
        <v>R</v>
      </c>
    </row>
    <row r="329" spans="1:8" x14ac:dyDescent="0.25">
      <c r="A329" s="53" t="str">
        <f>IF('Overall Schedule'!AQ19=TIMEVALUE("0:00"),"",'Overall Schedule'!AQ19)</f>
        <v>Agent 17</v>
      </c>
      <c r="B329" s="53" t="str">
        <f>IF('Overall Schedule'!AR19=TIMEVALUE("0:00"),"",'Overall Schedule'!AR19)</f>
        <v>=</v>
      </c>
      <c r="C329" s="53" t="str">
        <f>IF('Overall Schedule'!AS19=TIMEVALUE("0:00"),"",'Overall Schedule'!AS19)</f>
        <v/>
      </c>
      <c r="D329" s="53" t="str">
        <f>IF('Overall Schedule'!AT19=TIMEVALUE("0:00"),"",'Overall Schedule'!AT19)</f>
        <v/>
      </c>
      <c r="F329" s="21" t="str">
        <f t="shared" si="69"/>
        <v/>
      </c>
      <c r="G329" s="21" t="str">
        <f t="shared" si="70"/>
        <v/>
      </c>
      <c r="H329" s="53" t="str">
        <f t="shared" si="71"/>
        <v>=</v>
      </c>
    </row>
    <row r="330" spans="1:8" x14ac:dyDescent="0.25">
      <c r="A330" s="53" t="str">
        <f>IF('Overall Schedule'!AQ20=TIMEVALUE("0:00"),"",'Overall Schedule'!AQ20)</f>
        <v>Agent 18</v>
      </c>
      <c r="B330" s="53" t="str">
        <f>IF('Overall Schedule'!AR20=TIMEVALUE("0:00"),"",'Overall Schedule'!AR20)</f>
        <v>R</v>
      </c>
      <c r="C330" s="53">
        <f>IF('Overall Schedule'!AS20=TIMEVALUE("0:00"),"",'Overall Schedule'!AS20)</f>
        <v>0.77083333333333337</v>
      </c>
      <c r="D330" s="53">
        <f>IF('Overall Schedule'!AT20=TIMEVALUE("0:00"),"",'Overall Schedule'!AT20)</f>
        <v>1.1458333333333335</v>
      </c>
      <c r="F330" s="21">
        <f t="shared" si="69"/>
        <v>0.77083333333333337</v>
      </c>
      <c r="G330" s="21">
        <f t="shared" si="70"/>
        <v>0.14583333333333348</v>
      </c>
      <c r="H330" s="53" t="str">
        <f t="shared" si="71"/>
        <v>R</v>
      </c>
    </row>
    <row r="331" spans="1:8" x14ac:dyDescent="0.25">
      <c r="A331" s="53" t="str">
        <f>IF('Overall Schedule'!AQ21=TIMEVALUE("0:00"),"",'Overall Schedule'!AQ21)</f>
        <v>Agent 19</v>
      </c>
      <c r="B331" s="53" t="str">
        <f>IF('Overall Schedule'!AR21=TIMEVALUE("0:00"),"",'Overall Schedule'!AR21)</f>
        <v>R</v>
      </c>
      <c r="C331" s="53">
        <f>IF('Overall Schedule'!AS21=TIMEVALUE("0:00"),"",'Overall Schedule'!AS21)</f>
        <v>0.77083333333333337</v>
      </c>
      <c r="D331" s="53">
        <f>IF('Overall Schedule'!AT21=TIMEVALUE("0:00"),"",'Overall Schedule'!AT21)</f>
        <v>1.1458333333333335</v>
      </c>
      <c r="F331" s="21">
        <f t="shared" si="69"/>
        <v>0.77083333333333337</v>
      </c>
      <c r="G331" s="21">
        <f t="shared" si="70"/>
        <v>0.14583333333333348</v>
      </c>
      <c r="H331" s="53" t="str">
        <f t="shared" si="71"/>
        <v>R</v>
      </c>
    </row>
    <row r="332" spans="1:8" x14ac:dyDescent="0.25">
      <c r="A332" s="53" t="str">
        <f>IF('Overall Schedule'!AQ22=TIMEVALUE("0:00"),"",'Overall Schedule'!AQ22)</f>
        <v>Agent 20</v>
      </c>
      <c r="B332" s="53" t="str">
        <f>IF('Overall Schedule'!AR22=TIMEVALUE("0:00"),"",'Overall Schedule'!AR22)</f>
        <v>R</v>
      </c>
      <c r="C332" s="53">
        <f>IF('Overall Schedule'!AS22=TIMEVALUE("0:00"),"",'Overall Schedule'!AS22)</f>
        <v>0.85416666666666663</v>
      </c>
      <c r="D332" s="53">
        <f>IF('Overall Schedule'!AT22=TIMEVALUE("0:00"),"",'Overall Schedule'!AT22)</f>
        <v>1.2291666666666665</v>
      </c>
      <c r="F332" s="21">
        <f t="shared" si="69"/>
        <v>0.85416666666666663</v>
      </c>
      <c r="G332" s="21">
        <f t="shared" si="70"/>
        <v>0.22916666666666652</v>
      </c>
      <c r="H332" s="53" t="str">
        <f t="shared" si="71"/>
        <v>R</v>
      </c>
    </row>
    <row r="333" spans="1:8" x14ac:dyDescent="0.25">
      <c r="A333" s="53" t="str">
        <f>IF('Overall Schedule'!AQ23=TIMEVALUE("0:00"),"",'Overall Schedule'!AQ23)</f>
        <v>Agent 21</v>
      </c>
      <c r="B333" s="53" t="str">
        <f>IF('Overall Schedule'!AR23=TIMEVALUE("0:00"),"",'Overall Schedule'!AR23)</f>
        <v>R</v>
      </c>
      <c r="C333" s="53">
        <f>IF('Overall Schedule'!AS23=TIMEVALUE("0:00"),"",'Overall Schedule'!AS23)</f>
        <v>0.77083333333333337</v>
      </c>
      <c r="D333" s="53">
        <f>IF('Overall Schedule'!AT23=TIMEVALUE("0:00"),"",'Overall Schedule'!AT23)</f>
        <v>1.1458333333333335</v>
      </c>
      <c r="F333" s="21">
        <f t="shared" si="69"/>
        <v>0.77083333333333337</v>
      </c>
      <c r="G333" s="21">
        <f t="shared" si="70"/>
        <v>0.14583333333333348</v>
      </c>
      <c r="H333" s="53" t="str">
        <f t="shared" si="71"/>
        <v>R</v>
      </c>
    </row>
    <row r="334" spans="1:8" x14ac:dyDescent="0.25">
      <c r="A334" s="53" t="str">
        <f>IF('Overall Schedule'!AQ24=TIMEVALUE("0:00"),"",'Overall Schedule'!AQ24)</f>
        <v>Agent 22</v>
      </c>
      <c r="B334" s="53" t="str">
        <f>IF('Overall Schedule'!AR24=TIMEVALUE("0:00"),"",'Overall Schedule'!AR24)</f>
        <v>=</v>
      </c>
      <c r="C334" s="53" t="str">
        <f>IF('Overall Schedule'!AS24=TIMEVALUE("0:00"),"",'Overall Schedule'!AS24)</f>
        <v/>
      </c>
      <c r="D334" s="53" t="str">
        <f>IF('Overall Schedule'!AT24=TIMEVALUE("0:00"),"",'Overall Schedule'!AT24)</f>
        <v/>
      </c>
      <c r="F334" s="21" t="str">
        <f t="shared" si="69"/>
        <v/>
      </c>
      <c r="G334" s="21" t="str">
        <f t="shared" si="70"/>
        <v/>
      </c>
      <c r="H334" s="53" t="str">
        <f t="shared" si="71"/>
        <v>=</v>
      </c>
    </row>
    <row r="335" spans="1:8" x14ac:dyDescent="0.25">
      <c r="A335" s="53" t="str">
        <f>IF('Overall Schedule'!AQ25=TIMEVALUE("0:00"),"",'Overall Schedule'!AQ25)</f>
        <v>Agent 23</v>
      </c>
      <c r="B335" s="53" t="str">
        <f>IF('Overall Schedule'!AR25=TIMEVALUE("0:00"),"",'Overall Schedule'!AR25)</f>
        <v>R</v>
      </c>
      <c r="C335" s="53">
        <f>IF('Overall Schedule'!AS25=TIMEVALUE("0:00"),"",'Overall Schedule'!AS25)</f>
        <v>0.77083333333333337</v>
      </c>
      <c r="D335" s="53">
        <f>IF('Overall Schedule'!AT25=TIMEVALUE("0:00"),"",'Overall Schedule'!AT25)</f>
        <v>1.1458333333333335</v>
      </c>
      <c r="F335" s="21">
        <f t="shared" si="69"/>
        <v>0.77083333333333337</v>
      </c>
      <c r="G335" s="21">
        <f t="shared" si="70"/>
        <v>0.14583333333333348</v>
      </c>
      <c r="H335" s="53" t="str">
        <f t="shared" si="71"/>
        <v>R</v>
      </c>
    </row>
    <row r="336" spans="1:8" x14ac:dyDescent="0.25">
      <c r="A336" s="53" t="str">
        <f>IF('Overall Schedule'!AQ26=TIMEVALUE("0:00"),"",'Overall Schedule'!AQ26)</f>
        <v>Agent 24</v>
      </c>
      <c r="B336" s="53" t="str">
        <f>IF('Overall Schedule'!AR26=TIMEVALUE("0:00"),"",'Overall Schedule'!AR26)</f>
        <v>R</v>
      </c>
      <c r="C336" s="53">
        <f>IF('Overall Schedule'!AS26=TIMEVALUE("0:00"),"",'Overall Schedule'!AS26)</f>
        <v>0.77083333333333337</v>
      </c>
      <c r="D336" s="53">
        <f>IF('Overall Schedule'!AT26=TIMEVALUE("0:00"),"",'Overall Schedule'!AT26)</f>
        <v>1.1458333333333335</v>
      </c>
      <c r="F336" s="21">
        <f t="shared" si="69"/>
        <v>0.77083333333333337</v>
      </c>
      <c r="G336" s="21">
        <f t="shared" si="70"/>
        <v>0.14583333333333348</v>
      </c>
      <c r="H336" s="53" t="str">
        <f t="shared" si="71"/>
        <v>R</v>
      </c>
    </row>
    <row r="337" spans="1:8" x14ac:dyDescent="0.25">
      <c r="A337" s="53" t="str">
        <f>IF('Overall Schedule'!AQ27=TIMEVALUE("0:00"),"",'Overall Schedule'!AQ27)</f>
        <v>Agent 25</v>
      </c>
      <c r="B337" s="53" t="str">
        <f>IF('Overall Schedule'!AR27=TIMEVALUE("0:00"),"",'Overall Schedule'!AR27)</f>
        <v>R</v>
      </c>
      <c r="C337" s="53">
        <f>IF('Overall Schedule'!AS27=TIMEVALUE("0:00"),"",'Overall Schedule'!AS27)</f>
        <v>0.77083333333333337</v>
      </c>
      <c r="D337" s="53">
        <f>IF('Overall Schedule'!AT27=TIMEVALUE("0:00"),"",'Overall Schedule'!AT27)</f>
        <v>1.1458333333333335</v>
      </c>
      <c r="F337" s="21">
        <f t="shared" si="69"/>
        <v>0.77083333333333337</v>
      </c>
      <c r="G337" s="21">
        <f t="shared" si="70"/>
        <v>0.14583333333333348</v>
      </c>
      <c r="H337" s="53" t="str">
        <f t="shared" si="71"/>
        <v>R</v>
      </c>
    </row>
    <row r="338" spans="1:8" x14ac:dyDescent="0.25">
      <c r="A338" s="53" t="str">
        <f>IF('Overall Schedule'!AQ28=TIMEVALUE("0:00"),"",'Overall Schedule'!AQ28)</f>
        <v>Agent 26</v>
      </c>
      <c r="B338" s="53" t="str">
        <f>IF('Overall Schedule'!AR28=TIMEVALUE("0:00"),"",'Overall Schedule'!AR28)</f>
        <v>R</v>
      </c>
      <c r="C338" s="53">
        <f>IF('Overall Schedule'!AS28=TIMEVALUE("0:00"),"",'Overall Schedule'!AS28)</f>
        <v>0.77083333333333337</v>
      </c>
      <c r="D338" s="53">
        <f>IF('Overall Schedule'!AT28=TIMEVALUE("0:00"),"",'Overall Schedule'!AT28)</f>
        <v>1.1458333333333335</v>
      </c>
      <c r="F338" s="21">
        <f t="shared" si="69"/>
        <v>0.77083333333333337</v>
      </c>
      <c r="G338" s="21">
        <f t="shared" si="70"/>
        <v>0.14583333333333348</v>
      </c>
      <c r="H338" s="53" t="str">
        <f t="shared" si="71"/>
        <v>R</v>
      </c>
    </row>
    <row r="339" spans="1:8" x14ac:dyDescent="0.25">
      <c r="A339" s="53" t="str">
        <f>IF('Overall Schedule'!AQ29=TIMEVALUE("0:00"),"",'Overall Schedule'!AQ29)</f>
        <v>Agent 27</v>
      </c>
      <c r="B339" s="53" t="str">
        <f>IF('Overall Schedule'!AR29=TIMEVALUE("0:00"),"",'Overall Schedule'!AR29)</f>
        <v>R</v>
      </c>
      <c r="C339" s="53">
        <f>IF('Overall Schedule'!AS29=TIMEVALUE("0:00"),"",'Overall Schedule'!AS29)</f>
        <v>0.77083333333333337</v>
      </c>
      <c r="D339" s="53">
        <f>IF('Overall Schedule'!AT29=TIMEVALUE("0:00"),"",'Overall Schedule'!AT29)</f>
        <v>1.1458333333333335</v>
      </c>
      <c r="F339" s="21">
        <f t="shared" si="69"/>
        <v>0.77083333333333337</v>
      </c>
      <c r="G339" s="21">
        <f t="shared" si="70"/>
        <v>0.14583333333333348</v>
      </c>
      <c r="H339" s="53" t="str">
        <f t="shared" si="71"/>
        <v>R</v>
      </c>
    </row>
    <row r="340" spans="1:8" x14ac:dyDescent="0.25">
      <c r="A340" s="53" t="str">
        <f>IF('Overall Schedule'!AQ30=TIMEVALUE("0:00"),"",'Overall Schedule'!AQ30)</f>
        <v>Agent 28</v>
      </c>
      <c r="B340" s="53" t="str">
        <f>IF('Overall Schedule'!AR30=TIMEVALUE("0:00"),"",'Overall Schedule'!AR30)</f>
        <v>=</v>
      </c>
      <c r="C340" s="53" t="str">
        <f>IF('Overall Schedule'!AS30=TIMEVALUE("0:00"),"",'Overall Schedule'!AS30)</f>
        <v/>
      </c>
      <c r="D340" s="53" t="str">
        <f>IF('Overall Schedule'!AT30=TIMEVALUE("0:00"),"",'Overall Schedule'!AT30)</f>
        <v/>
      </c>
      <c r="F340" s="21" t="str">
        <f t="shared" si="69"/>
        <v/>
      </c>
      <c r="G340" s="21" t="str">
        <f t="shared" si="70"/>
        <v/>
      </c>
      <c r="H340" s="53" t="str">
        <f t="shared" si="71"/>
        <v>=</v>
      </c>
    </row>
    <row r="341" spans="1:8" x14ac:dyDescent="0.25">
      <c r="A341" s="53" t="str">
        <f>IF('Overall Schedule'!AQ31=TIMEVALUE("0:00"),"",'Overall Schedule'!AQ31)</f>
        <v>Agent 29</v>
      </c>
      <c r="B341" s="53" t="str">
        <f>IF('Overall Schedule'!AR31=TIMEVALUE("0:00"),"",'Overall Schedule'!AR31)</f>
        <v>=</v>
      </c>
      <c r="C341" s="53" t="str">
        <f>IF('Overall Schedule'!AS31=TIMEVALUE("0:00"),"",'Overall Schedule'!AS31)</f>
        <v/>
      </c>
      <c r="D341" s="53" t="str">
        <f>IF('Overall Schedule'!AT31=TIMEVALUE("0:00"),"",'Overall Schedule'!AT31)</f>
        <v/>
      </c>
      <c r="F341" s="21" t="str">
        <f t="shared" si="69"/>
        <v/>
      </c>
      <c r="G341" s="21" t="str">
        <f t="shared" si="70"/>
        <v/>
      </c>
      <c r="H341" s="53" t="str">
        <f t="shared" si="71"/>
        <v>=</v>
      </c>
    </row>
    <row r="342" spans="1:8" x14ac:dyDescent="0.25">
      <c r="A342" s="53" t="str">
        <f>IF('Overall Schedule'!AQ32=TIMEVALUE("0:00"),"",'Overall Schedule'!AQ32)</f>
        <v>Agent 30</v>
      </c>
      <c r="B342" s="53" t="str">
        <f>IF('Overall Schedule'!AR32=TIMEVALUE("0:00"),"",'Overall Schedule'!AR32)</f>
        <v>R</v>
      </c>
      <c r="C342" s="53">
        <f>IF('Overall Schedule'!AS32=TIMEVALUE("0:00"),"",'Overall Schedule'!AS32)</f>
        <v>0.9375</v>
      </c>
      <c r="D342" s="53">
        <f>IF('Overall Schedule'!AT32=TIMEVALUE("0:00"),"",'Overall Schedule'!AT32)</f>
        <v>1.3125</v>
      </c>
      <c r="F342" s="21">
        <f t="shared" si="69"/>
        <v>0.9375</v>
      </c>
      <c r="G342" s="21">
        <f t="shared" si="70"/>
        <v>0.3125</v>
      </c>
      <c r="H342" s="53" t="str">
        <f t="shared" si="71"/>
        <v>R</v>
      </c>
    </row>
    <row r="343" spans="1:8" x14ac:dyDescent="0.25">
      <c r="A343" s="53" t="str">
        <f>IF('Overall Schedule'!AQ33=TIMEVALUE("0:00"),"",'Overall Schedule'!AQ33)</f>
        <v>Agent 31</v>
      </c>
      <c r="B343" s="53" t="str">
        <f>IF('Overall Schedule'!AR33=TIMEVALUE("0:00"),"",'Overall Schedule'!AR33)</f>
        <v>R</v>
      </c>
      <c r="C343" s="53">
        <f>IF('Overall Schedule'!AS33=TIMEVALUE("0:00"),"",'Overall Schedule'!AS33)</f>
        <v>0.9375</v>
      </c>
      <c r="D343" s="53">
        <f>IF('Overall Schedule'!AT33=TIMEVALUE("0:00"),"",'Overall Schedule'!AT33)</f>
        <v>1.3125</v>
      </c>
      <c r="F343" s="21">
        <f t="shared" si="69"/>
        <v>0.9375</v>
      </c>
      <c r="G343" s="21">
        <f t="shared" si="70"/>
        <v>0.3125</v>
      </c>
      <c r="H343" s="53" t="str">
        <f t="shared" si="71"/>
        <v>R</v>
      </c>
    </row>
    <row r="344" spans="1:8" x14ac:dyDescent="0.25">
      <c r="A344" s="53" t="str">
        <f>IF('Overall Schedule'!AQ34=TIMEVALUE("0:00"),"",'Overall Schedule'!AQ34)</f>
        <v>Agent 32</v>
      </c>
      <c r="B344" s="53" t="str">
        <f>IF('Overall Schedule'!AR34=TIMEVALUE("0:00"),"",'Overall Schedule'!AR34)</f>
        <v>R</v>
      </c>
      <c r="C344" s="53">
        <f>IF('Overall Schedule'!AS34=TIMEVALUE("0:00"),"",'Overall Schedule'!AS34)</f>
        <v>0.9375</v>
      </c>
      <c r="D344" s="53">
        <f>IF('Overall Schedule'!AT34=TIMEVALUE("0:00"),"",'Overall Schedule'!AT34)</f>
        <v>1.3125</v>
      </c>
      <c r="F344" s="21">
        <f t="shared" si="69"/>
        <v>0.9375</v>
      </c>
      <c r="G344" s="21">
        <f t="shared" si="70"/>
        <v>0.3125</v>
      </c>
      <c r="H344" s="53" t="str">
        <f t="shared" si="71"/>
        <v>R</v>
      </c>
    </row>
    <row r="345" spans="1:8" x14ac:dyDescent="0.25">
      <c r="A345" s="53" t="str">
        <f>IF('Overall Schedule'!AQ35=TIMEVALUE("0:00"),"",'Overall Schedule'!AQ35)</f>
        <v>Agent 33</v>
      </c>
      <c r="B345" s="53" t="str">
        <f>IF('Overall Schedule'!AR35=TIMEVALUE("0:00"),"",'Overall Schedule'!AR35)</f>
        <v>R</v>
      </c>
      <c r="C345" s="53">
        <f>IF('Overall Schedule'!AS35=TIMEVALUE("0:00"),"",'Overall Schedule'!AS35)</f>
        <v>0.9375</v>
      </c>
      <c r="D345" s="53">
        <f>IF('Overall Schedule'!AT35=TIMEVALUE("0:00"),"",'Overall Schedule'!AT35)</f>
        <v>1.3125</v>
      </c>
      <c r="F345" s="21">
        <f t="shared" si="69"/>
        <v>0.9375</v>
      </c>
      <c r="G345" s="21">
        <f t="shared" si="70"/>
        <v>0.3125</v>
      </c>
      <c r="H345" s="53" t="str">
        <f t="shared" si="71"/>
        <v>R</v>
      </c>
    </row>
    <row r="346" spans="1:8" x14ac:dyDescent="0.25">
      <c r="A346" s="53" t="str">
        <f>IF('Overall Schedule'!AQ36=TIMEVALUE("0:00"),"",'Overall Schedule'!AQ36)</f>
        <v>Agent 34</v>
      </c>
      <c r="B346" s="53" t="str">
        <f>IF('Overall Schedule'!AR36=TIMEVALUE("0:00"),"",'Overall Schedule'!AR36)</f>
        <v>R</v>
      </c>
      <c r="C346" s="53">
        <f>IF('Overall Schedule'!AS36=TIMEVALUE("0:00"),"",'Overall Schedule'!AS36)</f>
        <v>0.77083333333333337</v>
      </c>
      <c r="D346" s="53">
        <f>IF('Overall Schedule'!AT36=TIMEVALUE("0:00"),"",'Overall Schedule'!AT36)</f>
        <v>1.1458333333333335</v>
      </c>
      <c r="F346" s="21">
        <f t="shared" si="69"/>
        <v>0.77083333333333337</v>
      </c>
      <c r="G346" s="21">
        <f t="shared" si="70"/>
        <v>0.14583333333333348</v>
      </c>
      <c r="H346" s="53" t="str">
        <f t="shared" si="71"/>
        <v>R</v>
      </c>
    </row>
    <row r="347" spans="1:8" x14ac:dyDescent="0.25">
      <c r="A347" s="53" t="str">
        <f>IF('Overall Schedule'!AQ37=TIMEVALUE("0:00"),"",'Overall Schedule'!AQ37)</f>
        <v>Agent 35</v>
      </c>
      <c r="B347" s="53" t="str">
        <f>IF('Overall Schedule'!AR37=TIMEVALUE("0:00"),"",'Overall Schedule'!AR37)</f>
        <v>R</v>
      </c>
      <c r="C347" s="53">
        <f>IF('Overall Schedule'!AS37=TIMEVALUE("0:00"),"",'Overall Schedule'!AS37)</f>
        <v>0.9375</v>
      </c>
      <c r="D347" s="53">
        <f>IF('Overall Schedule'!AT37=TIMEVALUE("0:00"),"",'Overall Schedule'!AT37)</f>
        <v>1.3125</v>
      </c>
      <c r="F347" s="21">
        <f t="shared" si="69"/>
        <v>0.9375</v>
      </c>
      <c r="G347" s="21">
        <f t="shared" si="70"/>
        <v>0.3125</v>
      </c>
      <c r="H347" s="53" t="str">
        <f t="shared" si="71"/>
        <v>R</v>
      </c>
    </row>
    <row r="348" spans="1:8" x14ac:dyDescent="0.25">
      <c r="A348" s="53" t="str">
        <f>IF('Overall Schedule'!AQ38=TIMEVALUE("0:00"),"",'Overall Schedule'!AQ38)</f>
        <v>Agent 36</v>
      </c>
      <c r="B348" s="53" t="str">
        <f>IF('Overall Schedule'!AR38=TIMEVALUE("0:00"),"",'Overall Schedule'!AR38)</f>
        <v>R</v>
      </c>
      <c r="C348" s="53">
        <f>IF('Overall Schedule'!AS38=TIMEVALUE("0:00"),"",'Overall Schedule'!AS38)</f>
        <v>0.77083333333333337</v>
      </c>
      <c r="D348" s="53">
        <f>IF('Overall Schedule'!AT38=TIMEVALUE("0:00"),"",'Overall Schedule'!AT38)</f>
        <v>1.1458333333333335</v>
      </c>
      <c r="F348" s="21">
        <f t="shared" si="69"/>
        <v>0.77083333333333337</v>
      </c>
      <c r="G348" s="21">
        <f t="shared" si="70"/>
        <v>0.14583333333333348</v>
      </c>
      <c r="H348" s="53" t="str">
        <f t="shared" si="71"/>
        <v>R</v>
      </c>
    </row>
    <row r="349" spans="1:8" x14ac:dyDescent="0.25">
      <c r="A349" s="53" t="str">
        <f>IF('Overall Schedule'!AQ39=TIMEVALUE("0:00"),"",'Overall Schedule'!AQ39)</f>
        <v>Agent 37</v>
      </c>
      <c r="B349" s="53" t="str">
        <f>IF('Overall Schedule'!AR39=TIMEVALUE("0:00"),"",'Overall Schedule'!AR39)</f>
        <v>R</v>
      </c>
      <c r="C349" s="53">
        <f>IF('Overall Schedule'!AS39=TIMEVALUE("0:00"),"",'Overall Schedule'!AS39)</f>
        <v>0.9375</v>
      </c>
      <c r="D349" s="53">
        <f>IF('Overall Schedule'!AT39=TIMEVALUE("0:00"),"",'Overall Schedule'!AT39)</f>
        <v>1.3125</v>
      </c>
      <c r="F349" s="21">
        <f t="shared" si="69"/>
        <v>0.9375</v>
      </c>
      <c r="G349" s="21">
        <f t="shared" si="70"/>
        <v>0.3125</v>
      </c>
      <c r="H349" s="53" t="str">
        <f t="shared" si="71"/>
        <v>R</v>
      </c>
    </row>
    <row r="350" spans="1:8" x14ac:dyDescent="0.25">
      <c r="A350" s="53" t="str">
        <f>IF('Overall Schedule'!AQ40=TIMEVALUE("0:00"),"",'Overall Schedule'!AQ40)</f>
        <v>Agent 38</v>
      </c>
      <c r="B350" s="53" t="str">
        <f>IF('Overall Schedule'!AR40=TIMEVALUE("0:00"),"",'Overall Schedule'!AR40)</f>
        <v>R</v>
      </c>
      <c r="C350" s="53">
        <f>IF('Overall Schedule'!AS40=TIMEVALUE("0:00"),"",'Overall Schedule'!AS40)</f>
        <v>0.9375</v>
      </c>
      <c r="D350" s="53">
        <f>IF('Overall Schedule'!AT40=TIMEVALUE("0:00"),"",'Overall Schedule'!AT40)</f>
        <v>1.3125</v>
      </c>
      <c r="F350" s="21">
        <f t="shared" si="69"/>
        <v>0.9375</v>
      </c>
      <c r="G350" s="21">
        <f t="shared" si="70"/>
        <v>0.3125</v>
      </c>
      <c r="H350" s="53" t="str">
        <f t="shared" si="71"/>
        <v>R</v>
      </c>
    </row>
    <row r="351" spans="1:8" x14ac:dyDescent="0.25">
      <c r="A351" s="53" t="str">
        <f>IF('Overall Schedule'!AQ41=TIMEVALUE("0:00"),"",'Overall Schedule'!AQ41)</f>
        <v>Agent 39</v>
      </c>
      <c r="B351" s="53" t="str">
        <f>IF('Overall Schedule'!AR41=TIMEVALUE("0:00"),"",'Overall Schedule'!AR41)</f>
        <v>R</v>
      </c>
      <c r="C351" s="53">
        <f>IF('Overall Schedule'!AS41=TIMEVALUE("0:00"),"",'Overall Schedule'!AS41)</f>
        <v>0.9375</v>
      </c>
      <c r="D351" s="53">
        <f>IF('Overall Schedule'!AT41=TIMEVALUE("0:00"),"",'Overall Schedule'!AT41)</f>
        <v>1.3125</v>
      </c>
      <c r="F351" s="21">
        <f t="shared" si="69"/>
        <v>0.9375</v>
      </c>
      <c r="G351" s="21">
        <f t="shared" si="70"/>
        <v>0.3125</v>
      </c>
      <c r="H351" s="53" t="str">
        <f t="shared" si="71"/>
        <v>R</v>
      </c>
    </row>
    <row r="352" spans="1:8" x14ac:dyDescent="0.25">
      <c r="A352" s="53" t="str">
        <f>IF('Overall Schedule'!AQ42=TIMEVALUE("0:00"),"",'Overall Schedule'!AQ42)</f>
        <v>Agent 40</v>
      </c>
      <c r="B352" s="53" t="str">
        <f>IF('Overall Schedule'!AR42=TIMEVALUE("0:00"),"",'Overall Schedule'!AR42)</f>
        <v>R</v>
      </c>
      <c r="C352" s="53">
        <f>IF('Overall Schedule'!AS42=TIMEVALUE("0:00"),"",'Overall Schedule'!AS42)</f>
        <v>0.85416666666666663</v>
      </c>
      <c r="D352" s="53">
        <f>IF('Overall Schedule'!AT42=TIMEVALUE("0:00"),"",'Overall Schedule'!AT42)</f>
        <v>1.2291666666666665</v>
      </c>
      <c r="F352" s="21">
        <f t="shared" si="69"/>
        <v>0.85416666666666663</v>
      </c>
      <c r="G352" s="21">
        <f t="shared" si="70"/>
        <v>0.22916666666666652</v>
      </c>
      <c r="H352" s="53" t="str">
        <f t="shared" si="71"/>
        <v>R</v>
      </c>
    </row>
    <row r="353" spans="1:8" x14ac:dyDescent="0.25">
      <c r="A353" s="53" t="str">
        <f>IF('Overall Schedule'!AQ43=TIMEVALUE("0:00"),"",'Overall Schedule'!AQ43)</f>
        <v>Agent 41</v>
      </c>
      <c r="B353" s="53" t="str">
        <f>IF('Overall Schedule'!AR43=TIMEVALUE("0:00"),"",'Overall Schedule'!AR43)</f>
        <v>R</v>
      </c>
      <c r="C353" s="53">
        <f>IF('Overall Schedule'!AS43=TIMEVALUE("0:00"),"",'Overall Schedule'!AS43)</f>
        <v>0.22916666666666666</v>
      </c>
      <c r="D353" s="53">
        <f>IF('Overall Schedule'!AT43=TIMEVALUE("0:00"),"",'Overall Schedule'!AT43)</f>
        <v>0.60416666666666663</v>
      </c>
      <c r="F353" s="21">
        <f t="shared" si="69"/>
        <v>0.22916666666666666</v>
      </c>
      <c r="G353" s="21">
        <f t="shared" si="70"/>
        <v>0.60416666666666663</v>
      </c>
      <c r="H353" s="53" t="str">
        <f t="shared" si="71"/>
        <v>R</v>
      </c>
    </row>
    <row r="354" spans="1:8" x14ac:dyDescent="0.25">
      <c r="A354" s="53" t="str">
        <f>IF('Overall Schedule'!AQ44=TIMEVALUE("0:00"),"",'Overall Schedule'!AQ44)</f>
        <v>Agent 42</v>
      </c>
      <c r="B354" s="53" t="str">
        <f>IF('Overall Schedule'!AR44=TIMEVALUE("0:00"),"",'Overall Schedule'!AR44)</f>
        <v>=</v>
      </c>
      <c r="C354" s="53" t="str">
        <f>IF('Overall Schedule'!AS44=TIMEVALUE("0:00"),"",'Overall Schedule'!AS44)</f>
        <v/>
      </c>
      <c r="D354" s="53" t="str">
        <f>IF('Overall Schedule'!AT44=TIMEVALUE("0:00"),"",'Overall Schedule'!AT44)</f>
        <v/>
      </c>
      <c r="F354" s="21" t="str">
        <f t="shared" si="69"/>
        <v/>
      </c>
      <c r="G354" s="21" t="str">
        <f t="shared" si="70"/>
        <v/>
      </c>
      <c r="H354" s="53" t="str">
        <f t="shared" si="71"/>
        <v>=</v>
      </c>
    </row>
    <row r="355" spans="1:8" x14ac:dyDescent="0.25">
      <c r="A355" s="53" t="str">
        <f>IF('Overall Schedule'!AQ45=TIMEVALUE("0:00"),"",'Overall Schedule'!AQ45)</f>
        <v>Agent 43</v>
      </c>
      <c r="B355" s="53" t="str">
        <f>IF('Overall Schedule'!AR45=TIMEVALUE("0:00"),"",'Overall Schedule'!AR45)</f>
        <v>R</v>
      </c>
      <c r="C355" s="53">
        <f>IF('Overall Schedule'!AS45=TIMEVALUE("0:00"),"",'Overall Schedule'!AS45)</f>
        <v>0.6875</v>
      </c>
      <c r="D355" s="53">
        <f>IF('Overall Schedule'!AT45=TIMEVALUE("0:00"),"",'Overall Schedule'!AT45)</f>
        <v>1.0625</v>
      </c>
      <c r="F355" s="21">
        <f t="shared" si="69"/>
        <v>0.6875</v>
      </c>
      <c r="G355" s="21">
        <f t="shared" si="70"/>
        <v>6.25E-2</v>
      </c>
      <c r="H355" s="53" t="str">
        <f t="shared" si="71"/>
        <v>R</v>
      </c>
    </row>
    <row r="356" spans="1:8" x14ac:dyDescent="0.25">
      <c r="A356" s="53" t="str">
        <f>IF('Overall Schedule'!AQ46=TIMEVALUE("0:00"),"",'Overall Schedule'!AQ46)</f>
        <v>Agent 44</v>
      </c>
      <c r="B356" s="53" t="str">
        <f>IF('Overall Schedule'!AR46=TIMEVALUE("0:00"),"",'Overall Schedule'!AR46)</f>
        <v>=</v>
      </c>
      <c r="C356" s="53" t="str">
        <f>IF('Overall Schedule'!AS46=TIMEVALUE("0:00"),"",'Overall Schedule'!AS46)</f>
        <v/>
      </c>
      <c r="D356" s="53" t="str">
        <f>IF('Overall Schedule'!AT46=TIMEVALUE("0:00"),"",'Overall Schedule'!AT46)</f>
        <v/>
      </c>
      <c r="F356" s="21" t="str">
        <f t="shared" si="69"/>
        <v/>
      </c>
      <c r="G356" s="21" t="str">
        <f t="shared" si="70"/>
        <v/>
      </c>
      <c r="H356" s="53" t="str">
        <f t="shared" si="71"/>
        <v>=</v>
      </c>
    </row>
    <row r="357" spans="1:8" x14ac:dyDescent="0.25">
      <c r="A357" s="53" t="str">
        <f>IF('Overall Schedule'!AQ47=TIMEVALUE("0:00"),"",'Overall Schedule'!AQ47)</f>
        <v>Agent 45</v>
      </c>
      <c r="B357" s="53" t="str">
        <f>IF('Overall Schedule'!AR47=TIMEVALUE("0:00"),"",'Overall Schedule'!AR47)</f>
        <v>R</v>
      </c>
      <c r="C357" s="53" t="str">
        <f>IF('Overall Schedule'!AS47=TIMEVALUE("0:00"),"",'Overall Schedule'!AS47)</f>
        <v/>
      </c>
      <c r="D357" s="53" t="str">
        <f>IF('Overall Schedule'!AT47=TIMEVALUE("0:00"),"",'Overall Schedule'!AT47)</f>
        <v/>
      </c>
      <c r="F357" s="21" t="str">
        <f t="shared" si="69"/>
        <v/>
      </c>
      <c r="G357" s="21" t="str">
        <f t="shared" si="70"/>
        <v/>
      </c>
      <c r="H357" s="53" t="str">
        <f t="shared" si="71"/>
        <v>R</v>
      </c>
    </row>
    <row r="358" spans="1:8" x14ac:dyDescent="0.25">
      <c r="A358" s="53" t="str">
        <f>IF('Overall Schedule'!AQ48=TIMEVALUE("0:00"),"",'Overall Schedule'!AQ48)</f>
        <v>Agent 46</v>
      </c>
      <c r="B358" s="53" t="str">
        <f>IF('Overall Schedule'!AR48=TIMEVALUE("0:00"),"",'Overall Schedule'!AR48)</f>
        <v>R</v>
      </c>
      <c r="C358" s="53" t="str">
        <f>IF('Overall Schedule'!AS48=TIMEVALUE("0:00"),"",'Overall Schedule'!AS48)</f>
        <v/>
      </c>
      <c r="D358" s="53" t="str">
        <f>IF('Overall Schedule'!AT48=TIMEVALUE("0:00"),"",'Overall Schedule'!AT48)</f>
        <v/>
      </c>
      <c r="F358" s="21" t="str">
        <f t="shared" si="69"/>
        <v/>
      </c>
      <c r="G358" s="21" t="str">
        <f t="shared" si="70"/>
        <v/>
      </c>
      <c r="H358" s="53" t="str">
        <f t="shared" si="71"/>
        <v>R</v>
      </c>
    </row>
    <row r="359" spans="1:8" x14ac:dyDescent="0.25">
      <c r="A359" s="53" t="str">
        <f>IF('Overall Schedule'!AQ49=TIMEVALUE("0:00"),"",'Overall Schedule'!AQ49)</f>
        <v>Agent 47</v>
      </c>
      <c r="B359" s="53" t="str">
        <f>IF('Overall Schedule'!AR49=TIMEVALUE("0:00"),"",'Overall Schedule'!AR49)</f>
        <v>R</v>
      </c>
      <c r="C359" s="53" t="str">
        <f>IF('Overall Schedule'!AS49=TIMEVALUE("0:00"),"",'Overall Schedule'!AS49)</f>
        <v/>
      </c>
      <c r="D359" s="53" t="str">
        <f>IF('Overall Schedule'!AT49=TIMEVALUE("0:00"),"",'Overall Schedule'!AT49)</f>
        <v/>
      </c>
      <c r="F359" s="21" t="str">
        <f t="shared" si="69"/>
        <v/>
      </c>
      <c r="G359" s="21" t="str">
        <f t="shared" si="70"/>
        <v/>
      </c>
      <c r="H359" s="53" t="str">
        <f t="shared" si="71"/>
        <v>R</v>
      </c>
    </row>
    <row r="360" spans="1:8" x14ac:dyDescent="0.25">
      <c r="A360" s="53" t="str">
        <f>IF('Overall Schedule'!AQ50=TIMEVALUE("0:00"),"",'Overall Schedule'!AQ50)</f>
        <v>Agent 48</v>
      </c>
      <c r="B360" s="53" t="str">
        <f>IF('Overall Schedule'!AR50=TIMEVALUE("0:00"),"",'Overall Schedule'!AR50)</f>
        <v>R</v>
      </c>
      <c r="C360" s="53" t="str">
        <f>IF('Overall Schedule'!AS50=TIMEVALUE("0:00"),"",'Overall Schedule'!AS50)</f>
        <v/>
      </c>
      <c r="D360" s="53" t="str">
        <f>IF('Overall Schedule'!AT50=TIMEVALUE("0:00"),"",'Overall Schedule'!AT50)</f>
        <v/>
      </c>
      <c r="F360" s="21" t="str">
        <f t="shared" si="69"/>
        <v/>
      </c>
      <c r="G360" s="21" t="str">
        <f t="shared" si="70"/>
        <v/>
      </c>
      <c r="H360" s="53" t="str">
        <f t="shared" si="71"/>
        <v>R</v>
      </c>
    </row>
    <row r="361" spans="1:8" x14ac:dyDescent="0.25">
      <c r="A361" s="53" t="str">
        <f>IF('Overall Schedule'!AQ51=TIMEVALUE("0:00"),"",'Overall Schedule'!AQ51)</f>
        <v>Agent 49</v>
      </c>
      <c r="B361" s="53" t="str">
        <f>IF('Overall Schedule'!AR51=TIMEVALUE("0:00"),"",'Overall Schedule'!AR51)</f>
        <v>=</v>
      </c>
      <c r="C361" s="53" t="str">
        <f>IF('Overall Schedule'!AS51=TIMEVALUE("0:00"),"",'Overall Schedule'!AS51)</f>
        <v/>
      </c>
      <c r="D361" s="53" t="str">
        <f>IF('Overall Schedule'!AT51=TIMEVALUE("0:00"),"",'Overall Schedule'!AT51)</f>
        <v/>
      </c>
      <c r="F361" s="21" t="str">
        <f t="shared" si="69"/>
        <v/>
      </c>
      <c r="G361" s="21" t="str">
        <f t="shared" si="70"/>
        <v/>
      </c>
      <c r="H361" s="53" t="str">
        <f t="shared" si="71"/>
        <v>=</v>
      </c>
    </row>
    <row r="362" spans="1:8" x14ac:dyDescent="0.25">
      <c r="A362" s="53" t="str">
        <f>IF('Overall Schedule'!AQ52=TIMEVALUE("0:00"),"",'Overall Schedule'!AQ52)</f>
        <v>Agent 50</v>
      </c>
      <c r="B362" s="53" t="str">
        <f>IF('Overall Schedule'!AR52=TIMEVALUE("0:00"),"",'Overall Schedule'!AR52)</f>
        <v>R</v>
      </c>
      <c r="C362" s="53" t="str">
        <f>IF('Overall Schedule'!AS52=TIMEVALUE("0:00"),"",'Overall Schedule'!AS52)</f>
        <v/>
      </c>
      <c r="D362" s="53" t="str">
        <f>IF('Overall Schedule'!AT52=TIMEVALUE("0:00"),"",'Overall Schedule'!AT52)</f>
        <v/>
      </c>
      <c r="F362" s="21" t="str">
        <f t="shared" si="69"/>
        <v/>
      </c>
      <c r="G362" s="21" t="str">
        <f t="shared" si="70"/>
        <v/>
      </c>
      <c r="H362" s="53" t="str">
        <f t="shared" si="71"/>
        <v>R</v>
      </c>
    </row>
    <row r="363" spans="1:8" x14ac:dyDescent="0.25">
      <c r="A363" s="53" t="str">
        <f>IF('Overall Schedule'!AQ53=TIMEVALUE("0:00"),"",'Overall Schedule'!AQ53)</f>
        <v>Agent 51</v>
      </c>
      <c r="B363" s="53" t="str">
        <f>IF('Overall Schedule'!AR53=TIMEVALUE("0:00"),"",'Overall Schedule'!AR53)</f>
        <v>R</v>
      </c>
      <c r="C363" s="53" t="str">
        <f>IF('Overall Schedule'!AS53=TIMEVALUE("0:00"),"",'Overall Schedule'!AS53)</f>
        <v/>
      </c>
      <c r="D363" s="53" t="str">
        <f>IF('Overall Schedule'!AT53=TIMEVALUE("0:00"),"",'Overall Schedule'!AT53)</f>
        <v/>
      </c>
      <c r="F363" s="21" t="str">
        <f t="shared" si="69"/>
        <v/>
      </c>
      <c r="G363" s="21" t="str">
        <f t="shared" si="70"/>
        <v/>
      </c>
      <c r="H363" s="53" t="str">
        <f t="shared" si="71"/>
        <v>R</v>
      </c>
    </row>
    <row r="364" spans="1:8" x14ac:dyDescent="0.25">
      <c r="A364" s="53" t="str">
        <f>IF('Overall Schedule'!AQ54=TIMEVALUE("0:00"),"",'Overall Schedule'!AQ54)</f>
        <v>Agent 52</v>
      </c>
      <c r="B364" s="53" t="str">
        <f>IF('Overall Schedule'!AR54=TIMEVALUE("0:00"),"",'Overall Schedule'!AR54)</f>
        <v>R</v>
      </c>
      <c r="C364" s="53" t="str">
        <f>IF('Overall Schedule'!AS54=TIMEVALUE("0:00"),"",'Overall Schedule'!AS54)</f>
        <v/>
      </c>
      <c r="D364" s="53" t="str">
        <f>IF('Overall Schedule'!AT54=TIMEVALUE("0:00"),"",'Overall Schedule'!AT54)</f>
        <v/>
      </c>
      <c r="F364" s="21" t="str">
        <f t="shared" si="69"/>
        <v/>
      </c>
      <c r="G364" s="21" t="str">
        <f t="shared" si="70"/>
        <v/>
      </c>
      <c r="H364" s="53" t="str">
        <f t="shared" si="71"/>
        <v>R</v>
      </c>
    </row>
    <row r="365" spans="1:8" x14ac:dyDescent="0.25">
      <c r="A365" s="53" t="str">
        <f>IF('Overall Schedule'!AQ55=TIMEVALUE("0:00"),"",'Overall Schedule'!AQ55)</f>
        <v>Agent 53</v>
      </c>
      <c r="B365" s="53" t="str">
        <f>IF('Overall Schedule'!AR55=TIMEVALUE("0:00"),"",'Overall Schedule'!AR55)</f>
        <v>R</v>
      </c>
      <c r="C365" s="53" t="str">
        <f>IF('Overall Schedule'!AS55=TIMEVALUE("0:00"),"",'Overall Schedule'!AS55)</f>
        <v/>
      </c>
      <c r="D365" s="53" t="str">
        <f>IF('Overall Schedule'!AT55=TIMEVALUE("0:00"),"",'Overall Schedule'!AT55)</f>
        <v/>
      </c>
      <c r="F365" s="21" t="str">
        <f t="shared" si="69"/>
        <v/>
      </c>
      <c r="G365" s="21" t="str">
        <f t="shared" si="70"/>
        <v/>
      </c>
      <c r="H365" s="53" t="str">
        <f t="shared" si="71"/>
        <v>R</v>
      </c>
    </row>
    <row r="366" spans="1:8" x14ac:dyDescent="0.25">
      <c r="A366" s="53" t="str">
        <f>IF('Overall Schedule'!AQ56=TIMEVALUE("0:00"),"",'Overall Schedule'!AQ56)</f>
        <v>Agent 54</v>
      </c>
      <c r="B366" s="53" t="str">
        <f>IF('Overall Schedule'!AR56=TIMEVALUE("0:00"),"",'Overall Schedule'!AR56)</f>
        <v>=</v>
      </c>
      <c r="C366" s="53" t="str">
        <f>IF('Overall Schedule'!AS56=TIMEVALUE("0:00"),"",'Overall Schedule'!AS56)</f>
        <v/>
      </c>
      <c r="D366" s="53" t="str">
        <f>IF('Overall Schedule'!AT56=TIMEVALUE("0:00"),"",'Overall Schedule'!AT56)</f>
        <v/>
      </c>
      <c r="F366" s="21" t="str">
        <f t="shared" si="69"/>
        <v/>
      </c>
      <c r="G366" s="21" t="str">
        <f t="shared" si="70"/>
        <v/>
      </c>
      <c r="H366" s="53" t="str">
        <f t="shared" si="71"/>
        <v>=</v>
      </c>
    </row>
    <row r="367" spans="1:8" x14ac:dyDescent="0.25">
      <c r="A367" s="53" t="str">
        <f>IF('Overall Schedule'!AQ57=TIMEVALUE("0:00"),"",'Overall Schedule'!AQ57)</f>
        <v>Agent 55</v>
      </c>
      <c r="B367" s="53" t="str">
        <f>IF('Overall Schedule'!AR57=TIMEVALUE("0:00"),"",'Overall Schedule'!AR57)</f>
        <v>R</v>
      </c>
      <c r="C367" s="53" t="str">
        <f>IF('Overall Schedule'!AS57=TIMEVALUE("0:00"),"",'Overall Schedule'!AS57)</f>
        <v/>
      </c>
      <c r="D367" s="53" t="str">
        <f>IF('Overall Schedule'!AT57=TIMEVALUE("0:00"),"",'Overall Schedule'!AT57)</f>
        <v/>
      </c>
      <c r="F367" s="21" t="str">
        <f t="shared" si="69"/>
        <v/>
      </c>
      <c r="G367" s="21" t="str">
        <f t="shared" si="70"/>
        <v/>
      </c>
      <c r="H367" s="53" t="str">
        <f t="shared" si="71"/>
        <v>R</v>
      </c>
    </row>
    <row r="368" spans="1:8" x14ac:dyDescent="0.25">
      <c r="A368" s="53" t="str">
        <f>IF('Overall Schedule'!AQ58=TIMEVALUE("0:00"),"",'Overall Schedule'!AQ58)</f>
        <v/>
      </c>
      <c r="B368" s="53" t="str">
        <f>IF('Overall Schedule'!AR58=TIMEVALUE("0:00"),"",'Overall Schedule'!AR58)</f>
        <v/>
      </c>
      <c r="C368" s="53" t="str">
        <f>IF('Overall Schedule'!AS58=TIMEVALUE("0:00"),"",'Overall Schedule'!AS58)</f>
        <v/>
      </c>
      <c r="D368" s="53" t="str">
        <f>IF('Overall Schedule'!AT58=TIMEVALUE("0:00"),"",'Overall Schedule'!AT58)</f>
        <v/>
      </c>
      <c r="F368" s="21" t="str">
        <f t="shared" si="69"/>
        <v/>
      </c>
      <c r="G368" s="21" t="str">
        <f t="shared" si="70"/>
        <v/>
      </c>
      <c r="H368" s="53" t="str">
        <f t="shared" si="71"/>
        <v/>
      </c>
    </row>
    <row r="369" spans="1:8" x14ac:dyDescent="0.25">
      <c r="A369" s="53"/>
      <c r="B369" s="53"/>
      <c r="C369" s="53"/>
      <c r="D369" s="53"/>
      <c r="F369" s="21"/>
      <c r="G369" s="21"/>
      <c r="H369" s="53"/>
    </row>
    <row r="370" spans="1:8" x14ac:dyDescent="0.25">
      <c r="A370" s="53"/>
      <c r="B370" s="53"/>
      <c r="C370" s="53"/>
      <c r="D370" s="53"/>
      <c r="F370" s="21"/>
      <c r="G370" s="21"/>
      <c r="H370" s="53"/>
    </row>
    <row r="371" spans="1:8" x14ac:dyDescent="0.25">
      <c r="A371" s="53"/>
      <c r="B371" s="53"/>
      <c r="C371" s="53"/>
      <c r="D371" s="53"/>
      <c r="F371" s="21"/>
      <c r="G371" s="21"/>
      <c r="H371" s="53"/>
    </row>
    <row r="372" spans="1:8" x14ac:dyDescent="0.25">
      <c r="A372" s="53"/>
      <c r="B372" s="53"/>
      <c r="C372" s="53"/>
      <c r="D372" s="53"/>
      <c r="F372" s="21"/>
      <c r="G372" s="21"/>
      <c r="H372" s="53"/>
    </row>
    <row r="373" spans="1:8" x14ac:dyDescent="0.25">
      <c r="A373" s="53"/>
      <c r="B373" s="53"/>
      <c r="C373" s="53"/>
      <c r="D373" s="53"/>
      <c r="F373" s="21"/>
      <c r="G373" s="21"/>
      <c r="H373" s="53"/>
    </row>
    <row r="374" spans="1:8" x14ac:dyDescent="0.25">
      <c r="A374" s="53" t="str">
        <f>IF('Overall Schedule'!AY3=TIMEVALUE("0:00"),"",'Overall Schedule'!AY3)</f>
        <v>Agent 1</v>
      </c>
      <c r="B374" s="53" t="str">
        <f>IF('Overall Schedule'!AZ3=TIMEVALUE("0:00"),"",'Overall Schedule'!AZ3)</f>
        <v>F</v>
      </c>
      <c r="C374" s="53">
        <f>IF('Overall Schedule'!BA3=TIMEVALUE("0:00"),"",'Overall Schedule'!BA3)</f>
        <v>0.9375</v>
      </c>
      <c r="D374" s="53">
        <f>IF('Overall Schedule'!BB3=TIMEVALUE("0:00"),"",'Overall Schedule'!BB3)</f>
        <v>1.3125</v>
      </c>
      <c r="F374" s="21">
        <f>IFERROR(MOD(C374,1),"")</f>
        <v>0.9375</v>
      </c>
      <c r="G374" s="21">
        <f>IFERROR(MOD(D374,1),"")</f>
        <v>0.3125</v>
      </c>
      <c r="H374" s="53" t="str">
        <f>TEXT(B374,"0")</f>
        <v>F</v>
      </c>
    </row>
    <row r="375" spans="1:8" x14ac:dyDescent="0.25">
      <c r="A375" s="53" t="str">
        <f>IF('Overall Schedule'!AY4=TIMEVALUE("0:00"),"",'Overall Schedule'!AY4)</f>
        <v>Agent 2</v>
      </c>
      <c r="B375" s="53" t="str">
        <f>IF('Overall Schedule'!AZ4=TIMEVALUE("0:00"),"",'Overall Schedule'!AZ4)</f>
        <v>F</v>
      </c>
      <c r="C375" s="53">
        <f>IF('Overall Schedule'!BA4=TIMEVALUE("0:00"),"",'Overall Schedule'!BA4)</f>
        <v>0.77083333333333337</v>
      </c>
      <c r="D375" s="53">
        <f>IF('Overall Schedule'!BB4=TIMEVALUE("0:00"),"",'Overall Schedule'!BB4)</f>
        <v>1.1458333333333335</v>
      </c>
      <c r="F375" s="21">
        <f t="shared" ref="F375:F428" si="72">IFERROR(MOD(C375,1),"")</f>
        <v>0.77083333333333337</v>
      </c>
      <c r="G375" s="21">
        <f t="shared" ref="G375:G428" si="73">IFERROR(MOD(D375,1),"")</f>
        <v>0.14583333333333348</v>
      </c>
      <c r="H375" s="53" t="str">
        <f t="shared" ref="H375:H428" si="74">TEXT(B375,"0")</f>
        <v>F</v>
      </c>
    </row>
    <row r="376" spans="1:8" x14ac:dyDescent="0.25">
      <c r="A376" s="53" t="str">
        <f>IF('Overall Schedule'!AY5=TIMEVALUE("0:00"),"",'Overall Schedule'!AY5)</f>
        <v>Agent 3</v>
      </c>
      <c r="B376" s="53" t="str">
        <f>IF('Overall Schedule'!AZ5=TIMEVALUE("0:00"),"",'Overall Schedule'!AZ5)</f>
        <v>=</v>
      </c>
      <c r="C376" s="53" t="str">
        <f>IF('Overall Schedule'!BA5=TIMEVALUE("0:00"),"",'Overall Schedule'!BA5)</f>
        <v/>
      </c>
      <c r="D376" s="53" t="str">
        <f>IF('Overall Schedule'!BB5=TIMEVALUE("0:00"),"",'Overall Schedule'!BB5)</f>
        <v/>
      </c>
      <c r="F376" s="21" t="str">
        <f t="shared" si="72"/>
        <v/>
      </c>
      <c r="G376" s="21" t="str">
        <f t="shared" si="73"/>
        <v/>
      </c>
      <c r="H376" s="53" t="str">
        <f t="shared" si="74"/>
        <v>=</v>
      </c>
    </row>
    <row r="377" spans="1:8" x14ac:dyDescent="0.25">
      <c r="A377" s="53" t="str">
        <f>IF('Overall Schedule'!AY6=TIMEVALUE("0:00"),"",'Overall Schedule'!AY6)</f>
        <v>Agent 4</v>
      </c>
      <c r="B377" s="53" t="str">
        <f>IF('Overall Schedule'!AZ6=TIMEVALUE("0:00"),"",'Overall Schedule'!AZ6)</f>
        <v>=</v>
      </c>
      <c r="C377" s="53" t="str">
        <f>IF('Overall Schedule'!BA6=TIMEVALUE("0:00"),"",'Overall Schedule'!BA6)</f>
        <v/>
      </c>
      <c r="D377" s="53" t="str">
        <f>IF('Overall Schedule'!BB6=TIMEVALUE("0:00"),"",'Overall Schedule'!BB6)</f>
        <v/>
      </c>
      <c r="F377" s="21" t="str">
        <f t="shared" si="72"/>
        <v/>
      </c>
      <c r="G377" s="21" t="str">
        <f t="shared" si="73"/>
        <v/>
      </c>
      <c r="H377" s="53" t="str">
        <f t="shared" si="74"/>
        <v>=</v>
      </c>
    </row>
    <row r="378" spans="1:8" x14ac:dyDescent="0.25">
      <c r="A378" s="53" t="str">
        <f>IF('Overall Schedule'!AY7=TIMEVALUE("0:00"),"",'Overall Schedule'!AY7)</f>
        <v>Agent 5</v>
      </c>
      <c r="B378" s="53" t="str">
        <f>IF('Overall Schedule'!AZ7=TIMEVALUE("0:00"),"",'Overall Schedule'!AZ7)</f>
        <v>F</v>
      </c>
      <c r="C378" s="53">
        <f>IF('Overall Schedule'!BA7=TIMEVALUE("0:00"),"",'Overall Schedule'!BA7)</f>
        <v>2.0833333333333336E-2</v>
      </c>
      <c r="D378" s="53">
        <f>IF('Overall Schedule'!BB7=TIMEVALUE("0:00"),"",'Overall Schedule'!BB7)</f>
        <v>0.39583333333333331</v>
      </c>
      <c r="F378" s="21">
        <f t="shared" si="72"/>
        <v>2.0833333333333336E-2</v>
      </c>
      <c r="G378" s="21">
        <f t="shared" si="73"/>
        <v>0.39583333333333331</v>
      </c>
      <c r="H378" s="53" t="str">
        <f t="shared" si="74"/>
        <v>F</v>
      </c>
    </row>
    <row r="379" spans="1:8" x14ac:dyDescent="0.25">
      <c r="A379" s="53" t="str">
        <f>IF('Overall Schedule'!AY8=TIMEVALUE("0:00"),"",'Overall Schedule'!AY8)</f>
        <v>Agent 6</v>
      </c>
      <c r="B379" s="53" t="str">
        <f>IF('Overall Schedule'!AZ8=TIMEVALUE("0:00"),"",'Overall Schedule'!AZ8)</f>
        <v>F</v>
      </c>
      <c r="C379" s="53">
        <f>IF('Overall Schedule'!BA8=TIMEVALUE("0:00"),"",'Overall Schedule'!BA8)</f>
        <v>0.77083333333333337</v>
      </c>
      <c r="D379" s="53">
        <f>IF('Overall Schedule'!BB8=TIMEVALUE("0:00"),"",'Overall Schedule'!BB8)</f>
        <v>1.1458333333333335</v>
      </c>
      <c r="F379" s="21">
        <f t="shared" si="72"/>
        <v>0.77083333333333337</v>
      </c>
      <c r="G379" s="21">
        <f t="shared" si="73"/>
        <v>0.14583333333333348</v>
      </c>
      <c r="H379" s="53" t="str">
        <f t="shared" si="74"/>
        <v>F</v>
      </c>
    </row>
    <row r="380" spans="1:8" x14ac:dyDescent="0.25">
      <c r="A380" s="53" t="str">
        <f>IF('Overall Schedule'!AY9=TIMEVALUE("0:00"),"",'Overall Schedule'!AY9)</f>
        <v>Agent 7</v>
      </c>
      <c r="B380" s="53" t="str">
        <f>IF('Overall Schedule'!AZ9=TIMEVALUE("0:00"),"",'Overall Schedule'!AZ9)</f>
        <v>F</v>
      </c>
      <c r="C380" s="53">
        <f>IF('Overall Schedule'!BA9=TIMEVALUE("0:00"),"",'Overall Schedule'!BA9)</f>
        <v>0.77083333333333337</v>
      </c>
      <c r="D380" s="53">
        <f>IF('Overall Schedule'!BB9=TIMEVALUE("0:00"),"",'Overall Schedule'!BB9)</f>
        <v>1.1458333333333335</v>
      </c>
      <c r="F380" s="21">
        <f t="shared" si="72"/>
        <v>0.77083333333333337</v>
      </c>
      <c r="G380" s="21">
        <f t="shared" si="73"/>
        <v>0.14583333333333348</v>
      </c>
      <c r="H380" s="53" t="str">
        <f t="shared" si="74"/>
        <v>F</v>
      </c>
    </row>
    <row r="381" spans="1:8" x14ac:dyDescent="0.25">
      <c r="A381" s="53" t="str">
        <f>IF('Overall Schedule'!AY10=TIMEVALUE("0:00"),"",'Overall Schedule'!AY10)</f>
        <v>Agent 8</v>
      </c>
      <c r="B381" s="53" t="str">
        <f>IF('Overall Schedule'!AZ10=TIMEVALUE("0:00"),"",'Overall Schedule'!AZ10)</f>
        <v>F</v>
      </c>
      <c r="C381" s="53">
        <f>IF('Overall Schedule'!BA10=TIMEVALUE("0:00"),"",'Overall Schedule'!BA10)</f>
        <v>0.77083333333333337</v>
      </c>
      <c r="D381" s="53">
        <f>IF('Overall Schedule'!BB10=TIMEVALUE("0:00"),"",'Overall Schedule'!BB10)</f>
        <v>1.1458333333333335</v>
      </c>
      <c r="F381" s="21">
        <f t="shared" si="72"/>
        <v>0.77083333333333337</v>
      </c>
      <c r="G381" s="21">
        <f t="shared" si="73"/>
        <v>0.14583333333333348</v>
      </c>
      <c r="H381" s="53" t="str">
        <f t="shared" si="74"/>
        <v>F</v>
      </c>
    </row>
    <row r="382" spans="1:8" x14ac:dyDescent="0.25">
      <c r="A382" s="53" t="str">
        <f>IF('Overall Schedule'!AY11=TIMEVALUE("0:00"),"",'Overall Schedule'!AY11)</f>
        <v>Agent 9</v>
      </c>
      <c r="B382" s="53" t="str">
        <f>IF('Overall Schedule'!AZ11=TIMEVALUE("0:00"),"",'Overall Schedule'!AZ11)</f>
        <v>F</v>
      </c>
      <c r="C382" s="53">
        <f>IF('Overall Schedule'!BA11=TIMEVALUE("0:00"),"",'Overall Schedule'!BA11)</f>
        <v>0.77083333333333337</v>
      </c>
      <c r="D382" s="53">
        <f>IF('Overall Schedule'!BB11=TIMEVALUE("0:00"),"",'Overall Schedule'!BB11)</f>
        <v>1.1458333333333335</v>
      </c>
      <c r="F382" s="21">
        <f t="shared" si="72"/>
        <v>0.77083333333333337</v>
      </c>
      <c r="G382" s="21">
        <f t="shared" si="73"/>
        <v>0.14583333333333348</v>
      </c>
      <c r="H382" s="53" t="str">
        <f t="shared" si="74"/>
        <v>F</v>
      </c>
    </row>
    <row r="383" spans="1:8" x14ac:dyDescent="0.25">
      <c r="A383" s="53" t="str">
        <f>IF('Overall Schedule'!AY12=TIMEVALUE("0:00"),"",'Overall Schedule'!AY12)</f>
        <v>Agent 10</v>
      </c>
      <c r="B383" s="53" t="str">
        <f>IF('Overall Schedule'!AZ12=TIMEVALUE("0:00"),"",'Overall Schedule'!AZ12)</f>
        <v>=</v>
      </c>
      <c r="C383" s="53" t="str">
        <f>IF('Overall Schedule'!BA12=TIMEVALUE("0:00"),"",'Overall Schedule'!BA12)</f>
        <v/>
      </c>
      <c r="D383" s="53" t="str">
        <f>IF('Overall Schedule'!BB12=TIMEVALUE("0:00"),"",'Overall Schedule'!BB12)</f>
        <v/>
      </c>
      <c r="F383" s="21" t="str">
        <f t="shared" si="72"/>
        <v/>
      </c>
      <c r="G383" s="21" t="str">
        <f t="shared" si="73"/>
        <v/>
      </c>
      <c r="H383" s="53" t="str">
        <f t="shared" si="74"/>
        <v>=</v>
      </c>
    </row>
    <row r="384" spans="1:8" x14ac:dyDescent="0.25">
      <c r="A384" s="53" t="str">
        <f>IF('Overall Schedule'!AY13=TIMEVALUE("0:00"),"",'Overall Schedule'!AY13)</f>
        <v>Agent 11</v>
      </c>
      <c r="B384" s="53" t="str">
        <f>IF('Overall Schedule'!AZ13=TIMEVALUE("0:00"),"",'Overall Schedule'!AZ13)</f>
        <v>F</v>
      </c>
      <c r="C384" s="53">
        <f>IF('Overall Schedule'!BA13=TIMEVALUE("0:00"),"",'Overall Schedule'!BA13)</f>
        <v>0.77083333333333337</v>
      </c>
      <c r="D384" s="53">
        <f>IF('Overall Schedule'!BB13=TIMEVALUE("0:00"),"",'Overall Schedule'!BB13)</f>
        <v>1.1458333333333335</v>
      </c>
      <c r="F384" s="21">
        <f t="shared" si="72"/>
        <v>0.77083333333333337</v>
      </c>
      <c r="G384" s="21">
        <f t="shared" si="73"/>
        <v>0.14583333333333348</v>
      </c>
      <c r="H384" s="53" t="str">
        <f t="shared" si="74"/>
        <v>F</v>
      </c>
    </row>
    <row r="385" spans="1:8" x14ac:dyDescent="0.25">
      <c r="A385" s="53" t="str">
        <f>IF('Overall Schedule'!AY14=TIMEVALUE("0:00"),"",'Overall Schedule'!AY14)</f>
        <v>Agent 12</v>
      </c>
      <c r="B385" s="53" t="str">
        <f>IF('Overall Schedule'!AZ14=TIMEVALUE("0:00"),"",'Overall Schedule'!AZ14)</f>
        <v>F</v>
      </c>
      <c r="C385" s="53">
        <f>IF('Overall Schedule'!BA14=TIMEVALUE("0:00"),"",'Overall Schedule'!BA14)</f>
        <v>0.77083333333333337</v>
      </c>
      <c r="D385" s="53">
        <f>IF('Overall Schedule'!BB14=TIMEVALUE("0:00"),"",'Overall Schedule'!BB14)</f>
        <v>1.1458333333333335</v>
      </c>
      <c r="F385" s="21">
        <f t="shared" si="72"/>
        <v>0.77083333333333337</v>
      </c>
      <c r="G385" s="21">
        <f t="shared" si="73"/>
        <v>0.14583333333333348</v>
      </c>
      <c r="H385" s="53" t="str">
        <f t="shared" si="74"/>
        <v>F</v>
      </c>
    </row>
    <row r="386" spans="1:8" x14ac:dyDescent="0.25">
      <c r="A386" s="53" t="str">
        <f>IF('Overall Schedule'!AY15=TIMEVALUE("0:00"),"",'Overall Schedule'!AY15)</f>
        <v>Agent 13</v>
      </c>
      <c r="B386" s="53" t="str">
        <f>IF('Overall Schedule'!AZ15=TIMEVALUE("0:00"),"",'Overall Schedule'!AZ15)</f>
        <v>F</v>
      </c>
      <c r="C386" s="53">
        <f>IF('Overall Schedule'!BA15=TIMEVALUE("0:00"),"",'Overall Schedule'!BA15)</f>
        <v>0.77083333333333337</v>
      </c>
      <c r="D386" s="53">
        <f>IF('Overall Schedule'!BB15=TIMEVALUE("0:00"),"",'Overall Schedule'!BB15)</f>
        <v>1.1458333333333335</v>
      </c>
      <c r="F386" s="21">
        <f t="shared" si="72"/>
        <v>0.77083333333333337</v>
      </c>
      <c r="G386" s="21">
        <f t="shared" si="73"/>
        <v>0.14583333333333348</v>
      </c>
      <c r="H386" s="53" t="str">
        <f t="shared" si="74"/>
        <v>F</v>
      </c>
    </row>
    <row r="387" spans="1:8" x14ac:dyDescent="0.25">
      <c r="A387" s="53" t="str">
        <f>IF('Overall Schedule'!AY16=TIMEVALUE("0:00"),"",'Overall Schedule'!AY16)</f>
        <v>Agent 14</v>
      </c>
      <c r="B387" s="53" t="str">
        <f>IF('Overall Schedule'!AZ16=TIMEVALUE("0:00"),"",'Overall Schedule'!AZ16)</f>
        <v>F</v>
      </c>
      <c r="C387" s="53">
        <f>IF('Overall Schedule'!BA16=TIMEVALUE("0:00"),"",'Overall Schedule'!BA16)</f>
        <v>0.85416666666666674</v>
      </c>
      <c r="D387" s="53">
        <f>IF('Overall Schedule'!BB16=TIMEVALUE("0:00"),"",'Overall Schedule'!BB16)</f>
        <v>1.2291666666666667</v>
      </c>
      <c r="F387" s="21">
        <f t="shared" si="72"/>
        <v>0.85416666666666674</v>
      </c>
      <c r="G387" s="21">
        <f t="shared" si="73"/>
        <v>0.22916666666666674</v>
      </c>
      <c r="H387" s="53" t="str">
        <f t="shared" si="74"/>
        <v>F</v>
      </c>
    </row>
    <row r="388" spans="1:8" x14ac:dyDescent="0.25">
      <c r="A388" s="53" t="str">
        <f>IF('Overall Schedule'!AY17=TIMEVALUE("0:00"),"",'Overall Schedule'!AY17)</f>
        <v>Agent 15</v>
      </c>
      <c r="B388" s="53" t="str">
        <f>IF('Overall Schedule'!AZ17=TIMEVALUE("0:00"),"",'Overall Schedule'!AZ17)</f>
        <v>=</v>
      </c>
      <c r="C388" s="53" t="str">
        <f>IF('Overall Schedule'!BA17=TIMEVALUE("0:00"),"",'Overall Schedule'!BA17)</f>
        <v/>
      </c>
      <c r="D388" s="53" t="str">
        <f>IF('Overall Schedule'!BB17=TIMEVALUE("0:00"),"",'Overall Schedule'!BB17)</f>
        <v/>
      </c>
      <c r="F388" s="21" t="str">
        <f t="shared" si="72"/>
        <v/>
      </c>
      <c r="G388" s="21" t="str">
        <f t="shared" si="73"/>
        <v/>
      </c>
      <c r="H388" s="53" t="str">
        <f t="shared" si="74"/>
        <v>=</v>
      </c>
    </row>
    <row r="389" spans="1:8" x14ac:dyDescent="0.25">
      <c r="A389" s="53" t="str">
        <f>IF('Overall Schedule'!AY18=TIMEVALUE("0:00"),"",'Overall Schedule'!AY18)</f>
        <v>Agent 16</v>
      </c>
      <c r="B389" s="53" t="str">
        <f>IF('Overall Schedule'!AZ18=TIMEVALUE("0:00"),"",'Overall Schedule'!AZ18)</f>
        <v>=</v>
      </c>
      <c r="C389" s="53" t="str">
        <f>IF('Overall Schedule'!BA18=TIMEVALUE("0:00"),"",'Overall Schedule'!BA18)</f>
        <v/>
      </c>
      <c r="D389" s="53" t="str">
        <f>IF('Overall Schedule'!BB18=TIMEVALUE("0:00"),"",'Overall Schedule'!BB18)</f>
        <v/>
      </c>
      <c r="F389" s="21" t="str">
        <f t="shared" si="72"/>
        <v/>
      </c>
      <c r="G389" s="21" t="str">
        <f t="shared" si="73"/>
        <v/>
      </c>
      <c r="H389" s="53" t="str">
        <f t="shared" si="74"/>
        <v>=</v>
      </c>
    </row>
    <row r="390" spans="1:8" x14ac:dyDescent="0.25">
      <c r="A390" s="53" t="str">
        <f>IF('Overall Schedule'!AY19=TIMEVALUE("0:00"),"",'Overall Schedule'!AY19)</f>
        <v>Agent 17</v>
      </c>
      <c r="B390" s="53" t="str">
        <f>IF('Overall Schedule'!AZ19=TIMEVALUE("0:00"),"",'Overall Schedule'!AZ19)</f>
        <v>F</v>
      </c>
      <c r="C390" s="53">
        <f>IF('Overall Schedule'!BA19=TIMEVALUE("0:00"),"",'Overall Schedule'!BA19)</f>
        <v>0.85416666666666674</v>
      </c>
      <c r="D390" s="53">
        <f>IF('Overall Schedule'!BB19=TIMEVALUE("0:00"),"",'Overall Schedule'!BB19)</f>
        <v>1.2291666666666667</v>
      </c>
      <c r="F390" s="21">
        <f t="shared" si="72"/>
        <v>0.85416666666666674</v>
      </c>
      <c r="G390" s="21">
        <f t="shared" si="73"/>
        <v>0.22916666666666674</v>
      </c>
      <c r="H390" s="53" t="str">
        <f t="shared" si="74"/>
        <v>F</v>
      </c>
    </row>
    <row r="391" spans="1:8" x14ac:dyDescent="0.25">
      <c r="A391" s="53" t="str">
        <f>IF('Overall Schedule'!AY20=TIMEVALUE("0:00"),"",'Overall Schedule'!AY20)</f>
        <v>Agent 18</v>
      </c>
      <c r="B391" s="53" t="str">
        <f>IF('Overall Schedule'!AZ20=TIMEVALUE("0:00"),"",'Overall Schedule'!AZ20)</f>
        <v>F</v>
      </c>
      <c r="C391" s="53">
        <f>IF('Overall Schedule'!BA20=TIMEVALUE("0:00"),"",'Overall Schedule'!BA20)</f>
        <v>0.77083333333333337</v>
      </c>
      <c r="D391" s="53">
        <f>IF('Overall Schedule'!BB20=TIMEVALUE("0:00"),"",'Overall Schedule'!BB20)</f>
        <v>1.1458333333333335</v>
      </c>
      <c r="F391" s="21">
        <f t="shared" si="72"/>
        <v>0.77083333333333337</v>
      </c>
      <c r="G391" s="21">
        <f t="shared" si="73"/>
        <v>0.14583333333333348</v>
      </c>
      <c r="H391" s="53" t="str">
        <f t="shared" si="74"/>
        <v>F</v>
      </c>
    </row>
    <row r="392" spans="1:8" x14ac:dyDescent="0.25">
      <c r="A392" s="53" t="str">
        <f>IF('Overall Schedule'!AY21=TIMEVALUE("0:00"),"",'Overall Schedule'!AY21)</f>
        <v>Agent 19</v>
      </c>
      <c r="B392" s="53" t="str">
        <f>IF('Overall Schedule'!AZ21=TIMEVALUE("0:00"),"",'Overall Schedule'!AZ21)</f>
        <v>F</v>
      </c>
      <c r="C392" s="53">
        <f>IF('Overall Schedule'!BA21=TIMEVALUE("0:00"),"",'Overall Schedule'!BA21)</f>
        <v>0.77083333333333337</v>
      </c>
      <c r="D392" s="53">
        <f>IF('Overall Schedule'!BB21=TIMEVALUE("0:00"),"",'Overall Schedule'!BB21)</f>
        <v>1.1458333333333335</v>
      </c>
      <c r="F392" s="21">
        <f t="shared" si="72"/>
        <v>0.77083333333333337</v>
      </c>
      <c r="G392" s="21">
        <f t="shared" si="73"/>
        <v>0.14583333333333348</v>
      </c>
      <c r="H392" s="53" t="str">
        <f t="shared" si="74"/>
        <v>F</v>
      </c>
    </row>
    <row r="393" spans="1:8" x14ac:dyDescent="0.25">
      <c r="A393" s="53" t="str">
        <f>IF('Overall Schedule'!AY22=TIMEVALUE("0:00"),"",'Overall Schedule'!AY22)</f>
        <v>Agent 20</v>
      </c>
      <c r="B393" s="53" t="str">
        <f>IF('Overall Schedule'!AZ22=TIMEVALUE("0:00"),"",'Overall Schedule'!AZ22)</f>
        <v>F</v>
      </c>
      <c r="C393" s="53">
        <f>IF('Overall Schedule'!BA22=TIMEVALUE("0:00"),"",'Overall Schedule'!BA22)</f>
        <v>0.85416666666666663</v>
      </c>
      <c r="D393" s="53">
        <f>IF('Overall Schedule'!BB22=TIMEVALUE("0:00"),"",'Overall Schedule'!BB22)</f>
        <v>1.2291666666666665</v>
      </c>
      <c r="F393" s="21">
        <f t="shared" si="72"/>
        <v>0.85416666666666663</v>
      </c>
      <c r="G393" s="21">
        <f t="shared" si="73"/>
        <v>0.22916666666666652</v>
      </c>
      <c r="H393" s="53" t="str">
        <f t="shared" si="74"/>
        <v>F</v>
      </c>
    </row>
    <row r="394" spans="1:8" x14ac:dyDescent="0.25">
      <c r="A394" s="53" t="str">
        <f>IF('Overall Schedule'!AY23=TIMEVALUE("0:00"),"",'Overall Schedule'!AY23)</f>
        <v>Agent 21</v>
      </c>
      <c r="B394" s="53" t="str">
        <f>IF('Overall Schedule'!AZ23=TIMEVALUE("0:00"),"",'Overall Schedule'!AZ23)</f>
        <v>F</v>
      </c>
      <c r="C394" s="53">
        <f>IF('Overall Schedule'!BA23=TIMEVALUE("0:00"),"",'Overall Schedule'!BA23)</f>
        <v>0.77083333333333337</v>
      </c>
      <c r="D394" s="53">
        <f>IF('Overall Schedule'!BB23=TIMEVALUE("0:00"),"",'Overall Schedule'!BB23)</f>
        <v>1.1458333333333335</v>
      </c>
      <c r="F394" s="21">
        <f t="shared" si="72"/>
        <v>0.77083333333333337</v>
      </c>
      <c r="G394" s="21">
        <f t="shared" si="73"/>
        <v>0.14583333333333348</v>
      </c>
      <c r="H394" s="53" t="str">
        <f t="shared" si="74"/>
        <v>F</v>
      </c>
    </row>
    <row r="395" spans="1:8" x14ac:dyDescent="0.25">
      <c r="A395" s="53" t="str">
        <f>IF('Overall Schedule'!AY24=TIMEVALUE("0:00"),"",'Overall Schedule'!AY24)</f>
        <v>Agent 22</v>
      </c>
      <c r="B395" s="53" t="str">
        <f>IF('Overall Schedule'!AZ24=TIMEVALUE("0:00"),"",'Overall Schedule'!AZ24)</f>
        <v>=</v>
      </c>
      <c r="C395" s="53" t="str">
        <f>IF('Overall Schedule'!BA24=TIMEVALUE("0:00"),"",'Overall Schedule'!BA24)</f>
        <v/>
      </c>
      <c r="D395" s="53" t="str">
        <f>IF('Overall Schedule'!BB24=TIMEVALUE("0:00"),"",'Overall Schedule'!BB24)</f>
        <v/>
      </c>
      <c r="F395" s="21" t="str">
        <f t="shared" si="72"/>
        <v/>
      </c>
      <c r="G395" s="21" t="str">
        <f t="shared" si="73"/>
        <v/>
      </c>
      <c r="H395" s="53" t="str">
        <f t="shared" si="74"/>
        <v>=</v>
      </c>
    </row>
    <row r="396" spans="1:8" x14ac:dyDescent="0.25">
      <c r="A396" s="53" t="str">
        <f>IF('Overall Schedule'!AY25=TIMEVALUE("0:00"),"",'Overall Schedule'!AY25)</f>
        <v>Agent 23</v>
      </c>
      <c r="B396" s="53" t="str">
        <f>IF('Overall Schedule'!AZ25=TIMEVALUE("0:00"),"",'Overall Schedule'!AZ25)</f>
        <v>F</v>
      </c>
      <c r="C396" s="53">
        <f>IF('Overall Schedule'!BA25=TIMEVALUE("0:00"),"",'Overall Schedule'!BA25)</f>
        <v>0.77083333333333337</v>
      </c>
      <c r="D396" s="53">
        <f>IF('Overall Schedule'!BB25=TIMEVALUE("0:00"),"",'Overall Schedule'!BB25)</f>
        <v>1.1458333333333335</v>
      </c>
      <c r="F396" s="21">
        <f t="shared" si="72"/>
        <v>0.77083333333333337</v>
      </c>
      <c r="G396" s="21">
        <f t="shared" si="73"/>
        <v>0.14583333333333348</v>
      </c>
      <c r="H396" s="53" t="str">
        <f t="shared" si="74"/>
        <v>F</v>
      </c>
    </row>
    <row r="397" spans="1:8" x14ac:dyDescent="0.25">
      <c r="A397" s="53" t="str">
        <f>IF('Overall Schedule'!AY26=TIMEVALUE("0:00"),"",'Overall Schedule'!AY26)</f>
        <v>Agent 24</v>
      </c>
      <c r="B397" s="53" t="str">
        <f>IF('Overall Schedule'!AZ26=TIMEVALUE("0:00"),"",'Overall Schedule'!AZ26)</f>
        <v>F</v>
      </c>
      <c r="C397" s="53">
        <f>IF('Overall Schedule'!BA26=TIMEVALUE("0:00"),"",'Overall Schedule'!BA26)</f>
        <v>0.77083333333333337</v>
      </c>
      <c r="D397" s="53">
        <f>IF('Overall Schedule'!BB26=TIMEVALUE("0:00"),"",'Overall Schedule'!BB26)</f>
        <v>1.1458333333333335</v>
      </c>
      <c r="F397" s="21">
        <f t="shared" si="72"/>
        <v>0.77083333333333337</v>
      </c>
      <c r="G397" s="21">
        <f t="shared" si="73"/>
        <v>0.14583333333333348</v>
      </c>
      <c r="H397" s="53" t="str">
        <f t="shared" si="74"/>
        <v>F</v>
      </c>
    </row>
    <row r="398" spans="1:8" x14ac:dyDescent="0.25">
      <c r="A398" s="53" t="str">
        <f>IF('Overall Schedule'!AY27=TIMEVALUE("0:00"),"",'Overall Schedule'!AY27)</f>
        <v>Agent 25</v>
      </c>
      <c r="B398" s="53" t="str">
        <f>IF('Overall Schedule'!AZ27=TIMEVALUE("0:00"),"",'Overall Schedule'!AZ27)</f>
        <v>=</v>
      </c>
      <c r="C398" s="53" t="str">
        <f>IF('Overall Schedule'!BA27=TIMEVALUE("0:00"),"",'Overall Schedule'!BA27)</f>
        <v/>
      </c>
      <c r="D398" s="53" t="str">
        <f>IF('Overall Schedule'!BB27=TIMEVALUE("0:00"),"",'Overall Schedule'!BB27)</f>
        <v/>
      </c>
      <c r="F398" s="21" t="str">
        <f t="shared" si="72"/>
        <v/>
      </c>
      <c r="G398" s="21" t="str">
        <f t="shared" si="73"/>
        <v/>
      </c>
      <c r="H398" s="53" t="str">
        <f t="shared" si="74"/>
        <v>=</v>
      </c>
    </row>
    <row r="399" spans="1:8" x14ac:dyDescent="0.25">
      <c r="A399" s="53" t="str">
        <f>IF('Overall Schedule'!AY28=TIMEVALUE("0:00"),"",'Overall Schedule'!AY28)</f>
        <v>Agent 26</v>
      </c>
      <c r="B399" s="53" t="str">
        <f>IF('Overall Schedule'!AZ28=TIMEVALUE("0:00"),"",'Overall Schedule'!AZ28)</f>
        <v>F</v>
      </c>
      <c r="C399" s="53">
        <f>IF('Overall Schedule'!BA28=TIMEVALUE("0:00"),"",'Overall Schedule'!BA28)</f>
        <v>0.77083333333333337</v>
      </c>
      <c r="D399" s="53">
        <f>IF('Overall Schedule'!BB28=TIMEVALUE("0:00"),"",'Overall Schedule'!BB28)</f>
        <v>1.1458333333333335</v>
      </c>
      <c r="F399" s="21">
        <f t="shared" si="72"/>
        <v>0.77083333333333337</v>
      </c>
      <c r="G399" s="21">
        <f t="shared" si="73"/>
        <v>0.14583333333333348</v>
      </c>
      <c r="H399" s="53" t="str">
        <f t="shared" si="74"/>
        <v>F</v>
      </c>
    </row>
    <row r="400" spans="1:8" x14ac:dyDescent="0.25">
      <c r="A400" s="53" t="str">
        <f>IF('Overall Schedule'!AY29=TIMEVALUE("0:00"),"",'Overall Schedule'!AY29)</f>
        <v>Agent 27</v>
      </c>
      <c r="B400" s="53" t="str">
        <f>IF('Overall Schedule'!AZ29=TIMEVALUE("0:00"),"",'Overall Schedule'!AZ29)</f>
        <v>F</v>
      </c>
      <c r="C400" s="53">
        <f>IF('Overall Schedule'!BA29=TIMEVALUE("0:00"),"",'Overall Schedule'!BA29)</f>
        <v>0.77083333333333337</v>
      </c>
      <c r="D400" s="53">
        <f>IF('Overall Schedule'!BB29=TIMEVALUE("0:00"),"",'Overall Schedule'!BB29)</f>
        <v>1.1458333333333335</v>
      </c>
      <c r="F400" s="21">
        <f t="shared" si="72"/>
        <v>0.77083333333333337</v>
      </c>
      <c r="G400" s="21">
        <f t="shared" si="73"/>
        <v>0.14583333333333348</v>
      </c>
      <c r="H400" s="53" t="str">
        <f t="shared" si="74"/>
        <v>F</v>
      </c>
    </row>
    <row r="401" spans="1:8" x14ac:dyDescent="0.25">
      <c r="A401" s="53" t="str">
        <f>IF('Overall Schedule'!AY30=TIMEVALUE("0:00"),"",'Overall Schedule'!AY30)</f>
        <v>Agent 28</v>
      </c>
      <c r="B401" s="53" t="str">
        <f>IF('Overall Schedule'!AZ30=TIMEVALUE("0:00"),"",'Overall Schedule'!AZ30)</f>
        <v>=</v>
      </c>
      <c r="C401" s="53" t="str">
        <f>IF('Overall Schedule'!BA30=TIMEVALUE("0:00"),"",'Overall Schedule'!BA30)</f>
        <v/>
      </c>
      <c r="D401" s="53" t="str">
        <f>IF('Overall Schedule'!BB30=TIMEVALUE("0:00"),"",'Overall Schedule'!BB30)</f>
        <v/>
      </c>
      <c r="F401" s="21" t="str">
        <f t="shared" si="72"/>
        <v/>
      </c>
      <c r="G401" s="21" t="str">
        <f t="shared" si="73"/>
        <v/>
      </c>
      <c r="H401" s="53" t="str">
        <f t="shared" si="74"/>
        <v>=</v>
      </c>
    </row>
    <row r="402" spans="1:8" x14ac:dyDescent="0.25">
      <c r="A402" s="53" t="str">
        <f>IF('Overall Schedule'!AY31=TIMEVALUE("0:00"),"",'Overall Schedule'!AY31)</f>
        <v>Agent 29</v>
      </c>
      <c r="B402" s="53" t="str">
        <f>IF('Overall Schedule'!AZ31=TIMEVALUE("0:00"),"",'Overall Schedule'!AZ31)</f>
        <v>F</v>
      </c>
      <c r="C402" s="53">
        <f>IF('Overall Schedule'!BA31=TIMEVALUE("0:00"),"",'Overall Schedule'!BA31)</f>
        <v>0.77083333333333337</v>
      </c>
      <c r="D402" s="53">
        <f>IF('Overall Schedule'!BB31=TIMEVALUE("0:00"),"",'Overall Schedule'!BB31)</f>
        <v>1.1458333333333335</v>
      </c>
      <c r="F402" s="21">
        <f t="shared" si="72"/>
        <v>0.77083333333333337</v>
      </c>
      <c r="G402" s="21">
        <f t="shared" si="73"/>
        <v>0.14583333333333348</v>
      </c>
      <c r="H402" s="53" t="str">
        <f t="shared" si="74"/>
        <v>F</v>
      </c>
    </row>
    <row r="403" spans="1:8" x14ac:dyDescent="0.25">
      <c r="A403" s="53" t="str">
        <f>IF('Overall Schedule'!AY32=TIMEVALUE("0:00"),"",'Overall Schedule'!AY32)</f>
        <v>Agent 30</v>
      </c>
      <c r="B403" s="53" t="str">
        <f>IF('Overall Schedule'!AZ32=TIMEVALUE("0:00"),"",'Overall Schedule'!AZ32)</f>
        <v>=</v>
      </c>
      <c r="C403" s="53" t="str">
        <f>IF('Overall Schedule'!BA32=TIMEVALUE("0:00"),"",'Overall Schedule'!BA32)</f>
        <v/>
      </c>
      <c r="D403" s="53" t="str">
        <f>IF('Overall Schedule'!BB32=TIMEVALUE("0:00"),"",'Overall Schedule'!BB32)</f>
        <v/>
      </c>
      <c r="F403" s="21" t="str">
        <f t="shared" si="72"/>
        <v/>
      </c>
      <c r="G403" s="21" t="str">
        <f t="shared" si="73"/>
        <v/>
      </c>
      <c r="H403" s="53" t="str">
        <f t="shared" si="74"/>
        <v>=</v>
      </c>
    </row>
    <row r="404" spans="1:8" x14ac:dyDescent="0.25">
      <c r="A404" s="53" t="str">
        <f>IF('Overall Schedule'!AY33=TIMEVALUE("0:00"),"",'Overall Schedule'!AY33)</f>
        <v>Agent 31</v>
      </c>
      <c r="B404" s="53" t="str">
        <f>IF('Overall Schedule'!AZ33=TIMEVALUE("0:00"),"",'Overall Schedule'!AZ33)</f>
        <v>F</v>
      </c>
      <c r="C404" s="53">
        <f>IF('Overall Schedule'!BA33=TIMEVALUE("0:00"),"",'Overall Schedule'!BA33)</f>
        <v>0.9375</v>
      </c>
      <c r="D404" s="53">
        <f>IF('Overall Schedule'!BB33=TIMEVALUE("0:00"),"",'Overall Schedule'!BB33)</f>
        <v>1.3125</v>
      </c>
      <c r="F404" s="21">
        <f t="shared" si="72"/>
        <v>0.9375</v>
      </c>
      <c r="G404" s="21">
        <f t="shared" si="73"/>
        <v>0.3125</v>
      </c>
      <c r="H404" s="53" t="str">
        <f t="shared" si="74"/>
        <v>F</v>
      </c>
    </row>
    <row r="405" spans="1:8" x14ac:dyDescent="0.25">
      <c r="A405" s="53" t="str">
        <f>IF('Overall Schedule'!AY34=TIMEVALUE("0:00"),"",'Overall Schedule'!AY34)</f>
        <v>Agent 32</v>
      </c>
      <c r="B405" s="53" t="str">
        <f>IF('Overall Schedule'!AZ34=TIMEVALUE("0:00"),"",'Overall Schedule'!AZ34)</f>
        <v>F</v>
      </c>
      <c r="C405" s="53">
        <f>IF('Overall Schedule'!BA34=TIMEVALUE("0:00"),"",'Overall Schedule'!BA34)</f>
        <v>0.9375</v>
      </c>
      <c r="D405" s="53">
        <f>IF('Overall Schedule'!BB34=TIMEVALUE("0:00"),"",'Overall Schedule'!BB34)</f>
        <v>1.3125</v>
      </c>
      <c r="F405" s="21">
        <f t="shared" si="72"/>
        <v>0.9375</v>
      </c>
      <c r="G405" s="21">
        <f t="shared" si="73"/>
        <v>0.3125</v>
      </c>
      <c r="H405" s="53" t="str">
        <f t="shared" si="74"/>
        <v>F</v>
      </c>
    </row>
    <row r="406" spans="1:8" x14ac:dyDescent="0.25">
      <c r="A406" s="53" t="str">
        <f>IF('Overall Schedule'!AY35=TIMEVALUE("0:00"),"",'Overall Schedule'!AY35)</f>
        <v>Agent 33</v>
      </c>
      <c r="B406" s="53" t="str">
        <f>IF('Overall Schedule'!AZ35=TIMEVALUE("0:00"),"",'Overall Schedule'!AZ35)</f>
        <v>F</v>
      </c>
      <c r="C406" s="53">
        <f>IF('Overall Schedule'!BA35=TIMEVALUE("0:00"),"",'Overall Schedule'!BA35)</f>
        <v>0.9375</v>
      </c>
      <c r="D406" s="53">
        <f>IF('Overall Schedule'!BB35=TIMEVALUE("0:00"),"",'Overall Schedule'!BB35)</f>
        <v>1.3125</v>
      </c>
      <c r="F406" s="21">
        <f t="shared" si="72"/>
        <v>0.9375</v>
      </c>
      <c r="G406" s="21">
        <f t="shared" si="73"/>
        <v>0.3125</v>
      </c>
      <c r="H406" s="53" t="str">
        <f t="shared" si="74"/>
        <v>F</v>
      </c>
    </row>
    <row r="407" spans="1:8" x14ac:dyDescent="0.25">
      <c r="A407" s="53" t="str">
        <f>IF('Overall Schedule'!AY36=TIMEVALUE("0:00"),"",'Overall Schedule'!AY36)</f>
        <v>Agent 34</v>
      </c>
      <c r="B407" s="53" t="str">
        <f>IF('Overall Schedule'!AZ36=TIMEVALUE("0:00"),"",'Overall Schedule'!AZ36)</f>
        <v>F</v>
      </c>
      <c r="C407" s="53">
        <f>IF('Overall Schedule'!BA36=TIMEVALUE("0:00"),"",'Overall Schedule'!BA36)</f>
        <v>0.77083333333333337</v>
      </c>
      <c r="D407" s="53">
        <f>IF('Overall Schedule'!BB36=TIMEVALUE("0:00"),"",'Overall Schedule'!BB36)</f>
        <v>1.1458333333333335</v>
      </c>
      <c r="F407" s="21">
        <f t="shared" si="72"/>
        <v>0.77083333333333337</v>
      </c>
      <c r="G407" s="21">
        <f t="shared" si="73"/>
        <v>0.14583333333333348</v>
      </c>
      <c r="H407" s="53" t="str">
        <f t="shared" si="74"/>
        <v>F</v>
      </c>
    </row>
    <row r="408" spans="1:8" x14ac:dyDescent="0.25">
      <c r="A408" s="53" t="str">
        <f>IF('Overall Schedule'!AY37=TIMEVALUE("0:00"),"",'Overall Schedule'!AY37)</f>
        <v>Agent 35</v>
      </c>
      <c r="B408" s="53" t="str">
        <f>IF('Overall Schedule'!AZ37=TIMEVALUE("0:00"),"",'Overall Schedule'!AZ37)</f>
        <v>F</v>
      </c>
      <c r="C408" s="53">
        <f>IF('Overall Schedule'!BA37=TIMEVALUE("0:00"),"",'Overall Schedule'!BA37)</f>
        <v>0.9375</v>
      </c>
      <c r="D408" s="53">
        <f>IF('Overall Schedule'!BB37=TIMEVALUE("0:00"),"",'Overall Schedule'!BB37)</f>
        <v>1.3125</v>
      </c>
      <c r="F408" s="21">
        <f t="shared" si="72"/>
        <v>0.9375</v>
      </c>
      <c r="G408" s="21">
        <f t="shared" si="73"/>
        <v>0.3125</v>
      </c>
      <c r="H408" s="53" t="str">
        <f t="shared" si="74"/>
        <v>F</v>
      </c>
    </row>
    <row r="409" spans="1:8" x14ac:dyDescent="0.25">
      <c r="A409" s="53" t="str">
        <f>IF('Overall Schedule'!AY38=TIMEVALUE("0:00"),"",'Overall Schedule'!AY38)</f>
        <v>Agent 36</v>
      </c>
      <c r="B409" s="53" t="str">
        <f>IF('Overall Schedule'!AZ38=TIMEVALUE("0:00"),"",'Overall Schedule'!AZ38)</f>
        <v>F</v>
      </c>
      <c r="C409" s="53">
        <f>IF('Overall Schedule'!BA38=TIMEVALUE("0:00"),"",'Overall Schedule'!BA38)</f>
        <v>0.77083333333333337</v>
      </c>
      <c r="D409" s="53">
        <f>IF('Overall Schedule'!BB38=TIMEVALUE("0:00"),"",'Overall Schedule'!BB38)</f>
        <v>1.1458333333333335</v>
      </c>
      <c r="F409" s="21">
        <f t="shared" si="72"/>
        <v>0.77083333333333337</v>
      </c>
      <c r="G409" s="21">
        <f t="shared" si="73"/>
        <v>0.14583333333333348</v>
      </c>
      <c r="H409" s="53" t="str">
        <f t="shared" si="74"/>
        <v>F</v>
      </c>
    </row>
    <row r="410" spans="1:8" x14ac:dyDescent="0.25">
      <c r="A410" s="53" t="str">
        <f>IF('Overall Schedule'!AY39=TIMEVALUE("0:00"),"",'Overall Schedule'!AY39)</f>
        <v>Agent 37</v>
      </c>
      <c r="B410" s="53" t="str">
        <f>IF('Overall Schedule'!AZ39=TIMEVALUE("0:00"),"",'Overall Schedule'!AZ39)</f>
        <v>F</v>
      </c>
      <c r="C410" s="53">
        <f>IF('Overall Schedule'!BA39=TIMEVALUE("0:00"),"",'Overall Schedule'!BA39)</f>
        <v>0.9375</v>
      </c>
      <c r="D410" s="53">
        <f>IF('Overall Schedule'!BB39=TIMEVALUE("0:00"),"",'Overall Schedule'!BB39)</f>
        <v>1.3125</v>
      </c>
      <c r="F410" s="21">
        <f t="shared" si="72"/>
        <v>0.9375</v>
      </c>
      <c r="G410" s="21">
        <f t="shared" si="73"/>
        <v>0.3125</v>
      </c>
      <c r="H410" s="53" t="str">
        <f t="shared" si="74"/>
        <v>F</v>
      </c>
    </row>
    <row r="411" spans="1:8" x14ac:dyDescent="0.25">
      <c r="A411" s="53" t="str">
        <f>IF('Overall Schedule'!AY40=TIMEVALUE("0:00"),"",'Overall Schedule'!AY40)</f>
        <v>Agent 38</v>
      </c>
      <c r="B411" s="53" t="str">
        <f>IF('Overall Schedule'!AZ40=TIMEVALUE("0:00"),"",'Overall Schedule'!AZ40)</f>
        <v>F</v>
      </c>
      <c r="C411" s="53">
        <f>IF('Overall Schedule'!BA40=TIMEVALUE("0:00"),"",'Overall Schedule'!BA40)</f>
        <v>0.9375</v>
      </c>
      <c r="D411" s="53">
        <f>IF('Overall Schedule'!BB40=TIMEVALUE("0:00"),"",'Overall Schedule'!BB40)</f>
        <v>1.3125</v>
      </c>
      <c r="F411" s="21">
        <f t="shared" si="72"/>
        <v>0.9375</v>
      </c>
      <c r="G411" s="21">
        <f t="shared" si="73"/>
        <v>0.3125</v>
      </c>
      <c r="H411" s="53" t="str">
        <f t="shared" si="74"/>
        <v>F</v>
      </c>
    </row>
    <row r="412" spans="1:8" x14ac:dyDescent="0.25">
      <c r="A412" s="53" t="str">
        <f>IF('Overall Schedule'!AY41=TIMEVALUE("0:00"),"",'Overall Schedule'!AY41)</f>
        <v>Agent 39</v>
      </c>
      <c r="B412" s="53" t="str">
        <f>IF('Overall Schedule'!AZ41=TIMEVALUE("0:00"),"",'Overall Schedule'!AZ41)</f>
        <v>F</v>
      </c>
      <c r="C412" s="53">
        <f>IF('Overall Schedule'!BA41=TIMEVALUE("0:00"),"",'Overall Schedule'!BA41)</f>
        <v>0.9375</v>
      </c>
      <c r="D412" s="53">
        <f>IF('Overall Schedule'!BB41=TIMEVALUE("0:00"),"",'Overall Schedule'!BB41)</f>
        <v>1.3125</v>
      </c>
      <c r="F412" s="21">
        <f t="shared" si="72"/>
        <v>0.9375</v>
      </c>
      <c r="G412" s="21">
        <f t="shared" si="73"/>
        <v>0.3125</v>
      </c>
      <c r="H412" s="53" t="str">
        <f t="shared" si="74"/>
        <v>F</v>
      </c>
    </row>
    <row r="413" spans="1:8" x14ac:dyDescent="0.25">
      <c r="A413" s="53" t="str">
        <f>IF('Overall Schedule'!AY42=TIMEVALUE("0:00"),"",'Overall Schedule'!AY42)</f>
        <v>Agent 40</v>
      </c>
      <c r="B413" s="53" t="str">
        <f>IF('Overall Schedule'!AZ42=TIMEVALUE("0:00"),"",'Overall Schedule'!AZ42)</f>
        <v>F</v>
      </c>
      <c r="C413" s="53">
        <f>IF('Overall Schedule'!BA42=TIMEVALUE("0:00"),"",'Overall Schedule'!BA42)</f>
        <v>0.85416666666666663</v>
      </c>
      <c r="D413" s="53">
        <f>IF('Overall Schedule'!BB42=TIMEVALUE("0:00"),"",'Overall Schedule'!BB42)</f>
        <v>1.2291666666666665</v>
      </c>
      <c r="F413" s="21">
        <f t="shared" si="72"/>
        <v>0.85416666666666663</v>
      </c>
      <c r="G413" s="21">
        <f t="shared" si="73"/>
        <v>0.22916666666666652</v>
      </c>
      <c r="H413" s="53" t="str">
        <f t="shared" si="74"/>
        <v>F</v>
      </c>
    </row>
    <row r="414" spans="1:8" x14ac:dyDescent="0.25">
      <c r="A414" s="53" t="str">
        <f>IF('Overall Schedule'!AY43=TIMEVALUE("0:00"),"",'Overall Schedule'!AY43)</f>
        <v>Agent 41</v>
      </c>
      <c r="B414" s="53" t="str">
        <f>IF('Overall Schedule'!AZ43=TIMEVALUE("0:00"),"",'Overall Schedule'!AZ43)</f>
        <v>F</v>
      </c>
      <c r="C414" s="53">
        <f>IF('Overall Schedule'!BA43=TIMEVALUE("0:00"),"",'Overall Schedule'!BA43)</f>
        <v>0.22916666666666666</v>
      </c>
      <c r="D414" s="53">
        <f>IF('Overall Schedule'!BB43=TIMEVALUE("0:00"),"",'Overall Schedule'!BB43)</f>
        <v>0.60416666666666663</v>
      </c>
      <c r="F414" s="21">
        <f t="shared" si="72"/>
        <v>0.22916666666666666</v>
      </c>
      <c r="G414" s="21">
        <f t="shared" si="73"/>
        <v>0.60416666666666663</v>
      </c>
      <c r="H414" s="53" t="str">
        <f t="shared" si="74"/>
        <v>F</v>
      </c>
    </row>
    <row r="415" spans="1:8" x14ac:dyDescent="0.25">
      <c r="A415" s="53" t="str">
        <f>IF('Overall Schedule'!AY44=TIMEVALUE("0:00"),"",'Overall Schedule'!AY44)</f>
        <v>Agent 42</v>
      </c>
      <c r="B415" s="53" t="str">
        <f>IF('Overall Schedule'!AZ44=TIMEVALUE("0:00"),"",'Overall Schedule'!AZ44)</f>
        <v>=</v>
      </c>
      <c r="C415" s="53" t="str">
        <f>IF('Overall Schedule'!BA44=TIMEVALUE("0:00"),"",'Overall Schedule'!BA44)</f>
        <v/>
      </c>
      <c r="D415" s="53" t="str">
        <f>IF('Overall Schedule'!BB44=TIMEVALUE("0:00"),"",'Overall Schedule'!BB44)</f>
        <v/>
      </c>
      <c r="F415" s="21" t="str">
        <f t="shared" si="72"/>
        <v/>
      </c>
      <c r="G415" s="21" t="str">
        <f t="shared" si="73"/>
        <v/>
      </c>
      <c r="H415" s="53" t="str">
        <f t="shared" si="74"/>
        <v>=</v>
      </c>
    </row>
    <row r="416" spans="1:8" x14ac:dyDescent="0.25">
      <c r="A416" s="53" t="str">
        <f>IF('Overall Schedule'!AY45=TIMEVALUE("0:00"),"",'Overall Schedule'!AY45)</f>
        <v>Agent 43</v>
      </c>
      <c r="B416" s="53" t="str">
        <f>IF('Overall Schedule'!AZ45=TIMEVALUE("0:00"),"",'Overall Schedule'!AZ45)</f>
        <v>F</v>
      </c>
      <c r="C416" s="53">
        <f>IF('Overall Schedule'!BA45=TIMEVALUE("0:00"),"",'Overall Schedule'!BA45)</f>
        <v>0.6875</v>
      </c>
      <c r="D416" s="53">
        <f>IF('Overall Schedule'!BB45=TIMEVALUE("0:00"),"",'Overall Schedule'!BB45)</f>
        <v>1.0625</v>
      </c>
      <c r="F416" s="21">
        <f t="shared" si="72"/>
        <v>0.6875</v>
      </c>
      <c r="G416" s="21">
        <f t="shared" si="73"/>
        <v>6.25E-2</v>
      </c>
      <c r="H416" s="53" t="str">
        <f t="shared" si="74"/>
        <v>F</v>
      </c>
    </row>
    <row r="417" spans="1:8" x14ac:dyDescent="0.25">
      <c r="A417" s="53" t="str">
        <f>IF('Overall Schedule'!AY46=TIMEVALUE("0:00"),"",'Overall Schedule'!AY46)</f>
        <v>Agent 44</v>
      </c>
      <c r="B417" s="53" t="str">
        <f>IF('Overall Schedule'!AZ46=TIMEVALUE("0:00"),"",'Overall Schedule'!AZ46)</f>
        <v>=</v>
      </c>
      <c r="C417" s="53" t="str">
        <f>IF('Overall Schedule'!BA46=TIMEVALUE("0:00"),"",'Overall Schedule'!BA46)</f>
        <v/>
      </c>
      <c r="D417" s="53" t="str">
        <f>IF('Overall Schedule'!BB46=TIMEVALUE("0:00"),"",'Overall Schedule'!BB46)</f>
        <v/>
      </c>
      <c r="F417" s="21" t="str">
        <f t="shared" si="72"/>
        <v/>
      </c>
      <c r="G417" s="21" t="str">
        <f t="shared" si="73"/>
        <v/>
      </c>
      <c r="H417" s="53" t="str">
        <f t="shared" si="74"/>
        <v>=</v>
      </c>
    </row>
    <row r="418" spans="1:8" x14ac:dyDescent="0.25">
      <c r="A418" s="53" t="str">
        <f>IF('Overall Schedule'!AY47=TIMEVALUE("0:00"),"",'Overall Schedule'!AY47)</f>
        <v>Agent 45</v>
      </c>
      <c r="B418" s="53" t="str">
        <f>IF('Overall Schedule'!AZ47=TIMEVALUE("0:00"),"",'Overall Schedule'!AZ47)</f>
        <v>F</v>
      </c>
      <c r="C418" s="53">
        <f>IF('Overall Schedule'!BA47=TIMEVALUE("0:00"),"",'Overall Schedule'!BA47)</f>
        <v>0.60416666666666663</v>
      </c>
      <c r="D418" s="53">
        <f>IF('Overall Schedule'!BB47=TIMEVALUE("0:00"),"",'Overall Schedule'!BB47)</f>
        <v>0.97916666666666663</v>
      </c>
      <c r="F418" s="21">
        <f t="shared" si="72"/>
        <v>0.60416666666666663</v>
      </c>
      <c r="G418" s="21">
        <f t="shared" si="73"/>
        <v>0.97916666666666663</v>
      </c>
      <c r="H418" s="53" t="str">
        <f t="shared" si="74"/>
        <v>F</v>
      </c>
    </row>
    <row r="419" spans="1:8" x14ac:dyDescent="0.25">
      <c r="A419" s="53" t="str">
        <f>IF('Overall Schedule'!AY48=TIMEVALUE("0:00"),"",'Overall Schedule'!AY48)</f>
        <v>Agent 46</v>
      </c>
      <c r="B419" s="53" t="str">
        <f>IF('Overall Schedule'!AZ48=TIMEVALUE("0:00"),"",'Overall Schedule'!AZ48)</f>
        <v>F</v>
      </c>
      <c r="C419" s="53">
        <f>IF('Overall Schedule'!BA48=TIMEVALUE("0:00"),"",'Overall Schedule'!BA48)</f>
        <v>0.77083333333333337</v>
      </c>
      <c r="D419" s="53">
        <f>IF('Overall Schedule'!BB48=TIMEVALUE("0:00"),"",'Overall Schedule'!BB48)</f>
        <v>1.1458333333333335</v>
      </c>
      <c r="F419" s="21">
        <f t="shared" si="72"/>
        <v>0.77083333333333337</v>
      </c>
      <c r="G419" s="21">
        <f t="shared" si="73"/>
        <v>0.14583333333333348</v>
      </c>
      <c r="H419" s="53" t="str">
        <f t="shared" si="74"/>
        <v>F</v>
      </c>
    </row>
    <row r="420" spans="1:8" x14ac:dyDescent="0.25">
      <c r="A420" s="53" t="str">
        <f>IF('Overall Schedule'!AY49=TIMEVALUE("0:00"),"",'Overall Schedule'!AY49)</f>
        <v>Agent 47</v>
      </c>
      <c r="B420" s="53" t="str">
        <f>IF('Overall Schedule'!AZ49=TIMEVALUE("0:00"),"",'Overall Schedule'!AZ49)</f>
        <v>F</v>
      </c>
      <c r="C420" s="53">
        <f>IF('Overall Schedule'!BA49=TIMEVALUE("0:00"),"",'Overall Schedule'!BA49)</f>
        <v>0.8125</v>
      </c>
      <c r="D420" s="53">
        <f>IF('Overall Schedule'!BB49=TIMEVALUE("0:00"),"",'Overall Schedule'!BB49)</f>
        <v>1.1875</v>
      </c>
      <c r="F420" s="21">
        <f t="shared" si="72"/>
        <v>0.8125</v>
      </c>
      <c r="G420" s="21">
        <f t="shared" si="73"/>
        <v>0.1875</v>
      </c>
      <c r="H420" s="53" t="str">
        <f t="shared" si="74"/>
        <v>F</v>
      </c>
    </row>
    <row r="421" spans="1:8" x14ac:dyDescent="0.25">
      <c r="A421" s="53" t="str">
        <f>IF('Overall Schedule'!AY50=TIMEVALUE("0:00"),"",'Overall Schedule'!AY50)</f>
        <v>Agent 48</v>
      </c>
      <c r="B421" s="53" t="str">
        <f>IF('Overall Schedule'!AZ50=TIMEVALUE("0:00"),"",'Overall Schedule'!AZ50)</f>
        <v>F</v>
      </c>
      <c r="C421" s="53">
        <f>IF('Overall Schedule'!BA50=TIMEVALUE("0:00"),"",'Overall Schedule'!BA50)</f>
        <v>0.77083333333333337</v>
      </c>
      <c r="D421" s="53">
        <f>IF('Overall Schedule'!BB50=TIMEVALUE("0:00"),"",'Overall Schedule'!BB50)</f>
        <v>1.1458333333333335</v>
      </c>
      <c r="F421" s="21">
        <f t="shared" si="72"/>
        <v>0.77083333333333337</v>
      </c>
      <c r="G421" s="21">
        <f t="shared" si="73"/>
        <v>0.14583333333333348</v>
      </c>
      <c r="H421" s="53" t="str">
        <f t="shared" si="74"/>
        <v>F</v>
      </c>
    </row>
    <row r="422" spans="1:8" x14ac:dyDescent="0.25">
      <c r="A422" s="53" t="str">
        <f>IF('Overall Schedule'!AY51=TIMEVALUE("0:00"),"",'Overall Schedule'!AY51)</f>
        <v>Agent 49</v>
      </c>
      <c r="B422" s="53" t="str">
        <f>IF('Overall Schedule'!AZ51=TIMEVALUE("0:00"),"",'Overall Schedule'!AZ51)</f>
        <v>F</v>
      </c>
      <c r="C422" s="53">
        <f>IF('Overall Schedule'!BA51=TIMEVALUE("0:00"),"",'Overall Schedule'!BA51)</f>
        <v>0.97916666666666663</v>
      </c>
      <c r="D422" s="53">
        <f>IF('Overall Schedule'!BB51=TIMEVALUE("0:00"),"",'Overall Schedule'!BB51)</f>
        <v>1.3541666666666665</v>
      </c>
      <c r="F422" s="21">
        <f t="shared" si="72"/>
        <v>0.97916666666666663</v>
      </c>
      <c r="G422" s="21">
        <f t="shared" si="73"/>
        <v>0.35416666666666652</v>
      </c>
      <c r="H422" s="53" t="str">
        <f t="shared" si="74"/>
        <v>F</v>
      </c>
    </row>
    <row r="423" spans="1:8" x14ac:dyDescent="0.25">
      <c r="A423" s="53" t="str">
        <f>IF('Overall Schedule'!AY52=TIMEVALUE("0:00"),"",'Overall Schedule'!AY52)</f>
        <v>Agent 50</v>
      </c>
      <c r="B423" s="53" t="str">
        <f>IF('Overall Schedule'!AZ52=TIMEVALUE("0:00"),"",'Overall Schedule'!AZ52)</f>
        <v>F</v>
      </c>
      <c r="C423" s="53">
        <f>IF('Overall Schedule'!BA52=TIMEVALUE("0:00"),"",'Overall Schedule'!BA52)</f>
        <v>0.60416666666666663</v>
      </c>
      <c r="D423" s="53">
        <f>IF('Overall Schedule'!BB52=TIMEVALUE("0:00"),"",'Overall Schedule'!BB52)</f>
        <v>0.97916666666666663</v>
      </c>
      <c r="F423" s="21">
        <f t="shared" si="72"/>
        <v>0.60416666666666663</v>
      </c>
      <c r="G423" s="21">
        <f t="shared" si="73"/>
        <v>0.97916666666666663</v>
      </c>
      <c r="H423" s="53" t="str">
        <f t="shared" si="74"/>
        <v>F</v>
      </c>
    </row>
    <row r="424" spans="1:8" x14ac:dyDescent="0.25">
      <c r="A424" s="53" t="str">
        <f>IF('Overall Schedule'!AY53=TIMEVALUE("0:00"),"",'Overall Schedule'!AY53)</f>
        <v>Agent 51</v>
      </c>
      <c r="B424" s="53" t="str">
        <f>IF('Overall Schedule'!AZ53=TIMEVALUE("0:00"),"",'Overall Schedule'!AZ53)</f>
        <v>F</v>
      </c>
      <c r="C424" s="53">
        <f>IF('Overall Schedule'!BA53=TIMEVALUE("0:00"),"",'Overall Schedule'!BA53)</f>
        <v>0.97916666666666663</v>
      </c>
      <c r="D424" s="53">
        <f>IF('Overall Schedule'!BB53=TIMEVALUE("0:00"),"",'Overall Schedule'!BB53)</f>
        <v>1.3541666666666665</v>
      </c>
      <c r="F424" s="21">
        <f t="shared" si="72"/>
        <v>0.97916666666666663</v>
      </c>
      <c r="G424" s="21">
        <f t="shared" si="73"/>
        <v>0.35416666666666652</v>
      </c>
      <c r="H424" s="53" t="str">
        <f t="shared" si="74"/>
        <v>F</v>
      </c>
    </row>
    <row r="425" spans="1:8" x14ac:dyDescent="0.25">
      <c r="A425" s="53" t="str">
        <f>IF('Overall Schedule'!AY54=TIMEVALUE("0:00"),"",'Overall Schedule'!AY54)</f>
        <v>Agent 52</v>
      </c>
      <c r="B425" s="53" t="str">
        <f>IF('Overall Schedule'!AZ54=TIMEVALUE("0:00"),"",'Overall Schedule'!AZ54)</f>
        <v>=</v>
      </c>
      <c r="C425" s="53" t="str">
        <f>IF('Overall Schedule'!BA54=TIMEVALUE("0:00"),"",'Overall Schedule'!BA54)</f>
        <v/>
      </c>
      <c r="D425" s="53" t="str">
        <f>IF('Overall Schedule'!BB54=TIMEVALUE("0:00"),"",'Overall Schedule'!BB54)</f>
        <v/>
      </c>
      <c r="F425" s="21" t="str">
        <f t="shared" si="72"/>
        <v/>
      </c>
      <c r="G425" s="21" t="str">
        <f t="shared" si="73"/>
        <v/>
      </c>
      <c r="H425" s="53" t="str">
        <f t="shared" si="74"/>
        <v>=</v>
      </c>
    </row>
    <row r="426" spans="1:8" x14ac:dyDescent="0.25">
      <c r="A426" s="53" t="str">
        <f>IF('Overall Schedule'!AY55=TIMEVALUE("0:00"),"",'Overall Schedule'!AY55)</f>
        <v>Agent 53</v>
      </c>
      <c r="B426" s="53" t="str">
        <f>IF('Overall Schedule'!AZ55=TIMEVALUE("0:00"),"",'Overall Schedule'!AZ55)</f>
        <v>F</v>
      </c>
      <c r="C426" s="53">
        <f>IF('Overall Schedule'!BA55=TIMEVALUE("0:00"),"",'Overall Schedule'!BA55)</f>
        <v>0.52083333333333337</v>
      </c>
      <c r="D426" s="53">
        <f>IF('Overall Schedule'!BB55=TIMEVALUE("0:00"),"",'Overall Schedule'!BB55)</f>
        <v>0.89583333333333337</v>
      </c>
      <c r="F426" s="21">
        <f t="shared" si="72"/>
        <v>0.52083333333333337</v>
      </c>
      <c r="G426" s="21">
        <f t="shared" si="73"/>
        <v>0.89583333333333337</v>
      </c>
      <c r="H426" s="53" t="str">
        <f t="shared" si="74"/>
        <v>F</v>
      </c>
    </row>
    <row r="427" spans="1:8" x14ac:dyDescent="0.25">
      <c r="A427" s="53" t="str">
        <f>IF('Overall Schedule'!AY56=TIMEVALUE("0:00"),"",'Overall Schedule'!AY56)</f>
        <v>Agent 54</v>
      </c>
      <c r="B427" s="53" t="str">
        <f>IF('Overall Schedule'!AZ56=TIMEVALUE("0:00"),"",'Overall Schedule'!AZ56)</f>
        <v>F</v>
      </c>
      <c r="C427" s="53">
        <f>IF('Overall Schedule'!BA56=TIMEVALUE("0:00"),"",'Overall Schedule'!BA56)</f>
        <v>0.22916666666666666</v>
      </c>
      <c r="D427" s="53">
        <f>IF('Overall Schedule'!BB56=TIMEVALUE("0:00"),"",'Overall Schedule'!BB56)</f>
        <v>0.60416666666666663</v>
      </c>
      <c r="F427" s="21">
        <f t="shared" si="72"/>
        <v>0.22916666666666666</v>
      </c>
      <c r="G427" s="21">
        <f t="shared" si="73"/>
        <v>0.60416666666666663</v>
      </c>
      <c r="H427" s="53" t="str">
        <f t="shared" si="74"/>
        <v>F</v>
      </c>
    </row>
    <row r="428" spans="1:8" x14ac:dyDescent="0.25">
      <c r="A428" s="53" t="str">
        <f>IF('Overall Schedule'!AY57=TIMEVALUE("0:00"),"",'Overall Schedule'!AY57)</f>
        <v>Agent 55</v>
      </c>
      <c r="B428" s="53" t="str">
        <f>IF('Overall Schedule'!AZ57=TIMEVALUE("0:00"),"",'Overall Schedule'!AZ57)</f>
        <v>F</v>
      </c>
      <c r="C428" s="53">
        <f>IF('Overall Schedule'!BA57=TIMEVALUE("0:00"),"",'Overall Schedule'!BA57)</f>
        <v>0.77083333333333337</v>
      </c>
      <c r="D428" s="53">
        <f>IF('Overall Schedule'!BB57=TIMEVALUE("0:00"),"",'Overall Schedule'!BB57)</f>
        <v>1.1458333333333335</v>
      </c>
      <c r="F428" s="21">
        <f t="shared" si="72"/>
        <v>0.77083333333333337</v>
      </c>
      <c r="G428" s="21">
        <f t="shared" si="73"/>
        <v>0.14583333333333348</v>
      </c>
      <c r="H428" s="53" t="str">
        <f t="shared" si="74"/>
        <v>F</v>
      </c>
    </row>
    <row r="429" spans="1:8" x14ac:dyDescent="0.25">
      <c r="A429" s="53"/>
      <c r="B429" s="53"/>
      <c r="C429" s="53"/>
      <c r="D429" s="53"/>
      <c r="F429" s="21"/>
      <c r="G429" s="21"/>
      <c r="H429" s="53"/>
    </row>
    <row r="430" spans="1:8" x14ac:dyDescent="0.25">
      <c r="A430" s="53"/>
      <c r="B430" s="53"/>
      <c r="C430" s="53"/>
      <c r="D430" s="53"/>
      <c r="F430" s="21"/>
      <c r="G430" s="21"/>
      <c r="H430" s="53"/>
    </row>
    <row r="431" spans="1:8" x14ac:dyDescent="0.25">
      <c r="A431" s="53"/>
      <c r="B431" s="53"/>
      <c r="C431" s="53"/>
      <c r="D431" s="53"/>
      <c r="F431" s="21"/>
      <c r="G431" s="21"/>
      <c r="H431" s="53"/>
    </row>
    <row r="432" spans="1:8" x14ac:dyDescent="0.25">
      <c r="A432" s="53"/>
      <c r="B432" s="53"/>
      <c r="C432" s="53"/>
      <c r="D432" s="53"/>
      <c r="F432" s="21"/>
      <c r="G432" s="21"/>
      <c r="H432" s="53"/>
    </row>
    <row r="433" spans="1:8" x14ac:dyDescent="0.25">
      <c r="A433" s="53"/>
      <c r="B433" s="53"/>
      <c r="C433" s="53"/>
      <c r="D433" s="53"/>
      <c r="F433" s="21"/>
      <c r="G433" s="21"/>
      <c r="H433" s="53"/>
    </row>
    <row r="434" spans="1:8" x14ac:dyDescent="0.25">
      <c r="A434" s="53"/>
      <c r="B434" s="53"/>
      <c r="C434" s="53"/>
      <c r="D434" s="53"/>
      <c r="F434" s="21"/>
      <c r="G434" s="21"/>
      <c r="H434" s="53"/>
    </row>
    <row r="435" spans="1:8" x14ac:dyDescent="0.25">
      <c r="A435" s="53"/>
      <c r="B435" s="53"/>
      <c r="C435" s="53"/>
      <c r="D435" s="53"/>
      <c r="F435" s="21"/>
      <c r="G435" s="21"/>
      <c r="H435" s="53"/>
    </row>
    <row r="436" spans="1:8" x14ac:dyDescent="0.25">
      <c r="A436" s="53"/>
      <c r="B436" s="53"/>
      <c r="C436" s="53"/>
      <c r="D436" s="53"/>
      <c r="F436" s="21"/>
      <c r="G436" s="21"/>
      <c r="H436" s="53"/>
    </row>
    <row r="437" spans="1:8" x14ac:dyDescent="0.25">
      <c r="A437" s="53"/>
      <c r="B437" s="53"/>
      <c r="C437" s="53"/>
      <c r="D437" s="53"/>
      <c r="F437" s="21"/>
      <c r="G437" s="21"/>
      <c r="H437" s="53"/>
    </row>
    <row r="438" spans="1:8" x14ac:dyDescent="0.25">
      <c r="A438" s="53"/>
      <c r="B438" s="53"/>
      <c r="C438" s="53"/>
      <c r="D438" s="53"/>
      <c r="F438" s="21"/>
      <c r="G438" s="21"/>
      <c r="H438" s="53"/>
    </row>
    <row r="439" spans="1:8" x14ac:dyDescent="0.25">
      <c r="A439" s="53"/>
      <c r="B439" s="53"/>
      <c r="C439" s="53"/>
      <c r="D439" s="53"/>
      <c r="F439" s="21"/>
      <c r="G439" s="21"/>
      <c r="H439" s="53"/>
    </row>
    <row r="440" spans="1:8" x14ac:dyDescent="0.25">
      <c r="A440" s="53"/>
      <c r="B440" s="53"/>
      <c r="C440" s="53"/>
      <c r="D440" s="53"/>
      <c r="F440" s="21"/>
      <c r="G440" s="21"/>
      <c r="H440" s="53"/>
    </row>
    <row r="441" spans="1:8" x14ac:dyDescent="0.25">
      <c r="A441" s="53"/>
      <c r="B441" s="53"/>
      <c r="C441" s="53"/>
      <c r="D441" s="53"/>
      <c r="F441" s="21"/>
      <c r="G441" s="21"/>
      <c r="H441" s="53"/>
    </row>
    <row r="442" spans="1:8" x14ac:dyDescent="0.25">
      <c r="A442" s="53"/>
      <c r="B442" s="53"/>
      <c r="C442" s="53"/>
      <c r="D442" s="53"/>
      <c r="F442" s="21"/>
      <c r="G442" s="21"/>
      <c r="H442" s="53"/>
    </row>
    <row r="443" spans="1:8" x14ac:dyDescent="0.25">
      <c r="A443" s="53"/>
      <c r="B443" s="53"/>
      <c r="C443" s="53"/>
      <c r="D443" s="53"/>
      <c r="F443" s="21"/>
      <c r="G443" s="21"/>
      <c r="H443" s="53"/>
    </row>
    <row r="444" spans="1:8" x14ac:dyDescent="0.25">
      <c r="A444" s="53"/>
      <c r="B444" s="53"/>
      <c r="C444" s="53"/>
      <c r="D444" s="53"/>
      <c r="F444" s="21"/>
      <c r="G444" s="21"/>
      <c r="H444" s="53"/>
    </row>
    <row r="445" spans="1:8" x14ac:dyDescent="0.25">
      <c r="A445" s="53"/>
      <c r="B445" s="53"/>
      <c r="C445" s="53"/>
      <c r="D445" s="53"/>
      <c r="F445" s="21"/>
      <c r="G445" s="21"/>
      <c r="H445" s="53"/>
    </row>
    <row r="446" spans="1:8" x14ac:dyDescent="0.25">
      <c r="A446" s="53"/>
      <c r="B446" s="53"/>
      <c r="C446" s="53"/>
      <c r="D446" s="53"/>
      <c r="F446" s="21"/>
      <c r="G446" s="21"/>
      <c r="H446" s="53"/>
    </row>
    <row r="447" spans="1:8" x14ac:dyDescent="0.25">
      <c r="A447" s="53"/>
      <c r="B447" s="53"/>
      <c r="C447" s="53"/>
      <c r="D447" s="53"/>
      <c r="F447" s="21"/>
      <c r="G447" s="21"/>
      <c r="H447" s="53"/>
    </row>
    <row r="448" spans="1:8" x14ac:dyDescent="0.25">
      <c r="A448" s="53"/>
      <c r="B448" s="53"/>
      <c r="C448" s="53"/>
      <c r="D448" s="53"/>
      <c r="F448" s="21"/>
      <c r="G448" s="21"/>
      <c r="H448" s="53"/>
    </row>
    <row r="449" spans="1:8" x14ac:dyDescent="0.25">
      <c r="A449" s="53"/>
      <c r="B449" s="53"/>
      <c r="C449" s="53"/>
      <c r="D449" s="53"/>
      <c r="F449" s="21"/>
      <c r="G449" s="21"/>
      <c r="H449" s="53"/>
    </row>
    <row r="450" spans="1:8" x14ac:dyDescent="0.25">
      <c r="A450" s="53"/>
      <c r="B450" s="53"/>
      <c r="C450" s="53"/>
      <c r="D450" s="53"/>
      <c r="F450" s="21"/>
      <c r="G450" s="21"/>
      <c r="H450" s="53"/>
    </row>
    <row r="451" spans="1:8" x14ac:dyDescent="0.25">
      <c r="A451" s="53"/>
      <c r="B451" s="53"/>
      <c r="C451" s="53"/>
      <c r="D451" s="53"/>
      <c r="F451" s="21"/>
      <c r="G451" s="21"/>
      <c r="H451" s="53"/>
    </row>
    <row r="452" spans="1:8" x14ac:dyDescent="0.25">
      <c r="A452" s="53"/>
      <c r="B452" s="53"/>
      <c r="C452" s="53"/>
      <c r="D452" s="53"/>
      <c r="F452" s="21"/>
      <c r="G452" s="21"/>
      <c r="H452" s="53"/>
    </row>
    <row r="453" spans="1:8" x14ac:dyDescent="0.25">
      <c r="A453" s="53"/>
      <c r="B453" s="53"/>
      <c r="C453" s="53"/>
      <c r="D453" s="53"/>
      <c r="F453" s="21"/>
      <c r="G453" s="21"/>
      <c r="H453" s="53"/>
    </row>
    <row r="454" spans="1:8" x14ac:dyDescent="0.25">
      <c r="A454" s="53"/>
      <c r="B454" s="53"/>
      <c r="C454" s="53"/>
      <c r="D454" s="53"/>
      <c r="F454" s="21"/>
      <c r="G454" s="21"/>
      <c r="H454" s="53"/>
    </row>
    <row r="455" spans="1:8" x14ac:dyDescent="0.25">
      <c r="A455" s="53"/>
      <c r="B455" s="53"/>
      <c r="C455" s="53"/>
      <c r="D455" s="53"/>
      <c r="F455" s="21"/>
      <c r="G455" s="21"/>
      <c r="H455" s="53"/>
    </row>
    <row r="456" spans="1:8" x14ac:dyDescent="0.25">
      <c r="A456" s="53"/>
      <c r="B456" s="53"/>
      <c r="C456" s="53"/>
      <c r="D456" s="53"/>
      <c r="F456" s="21"/>
      <c r="G456" s="21"/>
      <c r="H456" s="53"/>
    </row>
    <row r="457" spans="1:8" x14ac:dyDescent="0.25">
      <c r="A457" s="53"/>
      <c r="B457" s="53"/>
      <c r="C457" s="53"/>
      <c r="D457" s="53"/>
      <c r="F457" s="21"/>
      <c r="G457" s="21"/>
      <c r="H457" s="53"/>
    </row>
    <row r="458" spans="1:8" x14ac:dyDescent="0.25">
      <c r="A458" s="53"/>
      <c r="B458" s="53"/>
      <c r="C458" s="53"/>
      <c r="D458" s="53"/>
      <c r="F458" s="21"/>
      <c r="G458" s="21"/>
      <c r="H458" s="53"/>
    </row>
    <row r="459" spans="1:8" x14ac:dyDescent="0.25">
      <c r="A459" s="53"/>
      <c r="B459" s="53"/>
      <c r="C459" s="53"/>
      <c r="D459" s="53"/>
      <c r="F459" s="21"/>
      <c r="G459" s="21"/>
      <c r="H459" s="53"/>
    </row>
  </sheetData>
  <mergeCells count="8">
    <mergeCell ref="BU1:CB2"/>
    <mergeCell ref="BL1:BS2"/>
    <mergeCell ref="BC1:BJ2"/>
    <mergeCell ref="F2:H2"/>
    <mergeCell ref="T1:Z1"/>
    <mergeCell ref="AB1:AH1"/>
    <mergeCell ref="AK1:AR2"/>
    <mergeCell ref="AT1:BA2"/>
  </mergeCells>
  <conditionalFormatting sqref="AB4:AH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Z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R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BA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:BJ51 B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:BS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4:CB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R21"/>
  <sheetViews>
    <sheetView showGridLines="0" topLeftCell="B1" workbookViewId="0">
      <selection activeCell="R21" sqref="R21"/>
    </sheetView>
  </sheetViews>
  <sheetFormatPr defaultRowHeight="15" x14ac:dyDescent="0.25"/>
  <cols>
    <col min="4" max="4" width="29.140625" bestFit="1" customWidth="1"/>
    <col min="5" max="5" width="26.5703125" bestFit="1" customWidth="1"/>
    <col min="8" max="8" width="0" hidden="1" customWidth="1"/>
    <col min="16" max="16" width="10.7109375" bestFit="1" customWidth="1"/>
  </cols>
  <sheetData>
    <row r="3" spans="2:18" x14ac:dyDescent="0.25">
      <c r="E3" s="1"/>
      <c r="H3" s="2">
        <v>0.375</v>
      </c>
      <c r="I3" s="3">
        <f>'Shift Schedule'!H2</f>
        <v>44282</v>
      </c>
      <c r="J3" s="3">
        <f>I3+1</f>
        <v>44283</v>
      </c>
      <c r="K3" s="3">
        <f t="shared" ref="K3:O3" si="0">J3+1</f>
        <v>44284</v>
      </c>
      <c r="L3" s="3">
        <f t="shared" si="0"/>
        <v>44285</v>
      </c>
      <c r="M3" s="3">
        <f t="shared" si="0"/>
        <v>44286</v>
      </c>
      <c r="N3" s="3">
        <f t="shared" si="0"/>
        <v>44287</v>
      </c>
      <c r="O3" s="3">
        <f t="shared" si="0"/>
        <v>44288</v>
      </c>
    </row>
    <row r="4" spans="2:18" x14ac:dyDescent="0.2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17</v>
      </c>
      <c r="H4" s="4" t="s">
        <v>5</v>
      </c>
      <c r="I4" s="3" t="str">
        <f>TEXT(I3,"DDD")</f>
        <v>Sat</v>
      </c>
      <c r="J4" s="3" t="str">
        <f t="shared" ref="J4:O4" si="1">TEXT(J3,"DDD")</f>
        <v>Sun</v>
      </c>
      <c r="K4" s="3" t="str">
        <f t="shared" si="1"/>
        <v>Mon</v>
      </c>
      <c r="L4" s="3" t="str">
        <f t="shared" si="1"/>
        <v>Tue</v>
      </c>
      <c r="M4" s="3" t="str">
        <f t="shared" si="1"/>
        <v>Wed</v>
      </c>
      <c r="N4" s="3" t="str">
        <f t="shared" si="1"/>
        <v>Thu</v>
      </c>
      <c r="O4" s="3" t="str">
        <f t="shared" si="1"/>
        <v>Fri</v>
      </c>
    </row>
    <row r="5" spans="2:18" x14ac:dyDescent="0.25">
      <c r="B5" s="5">
        <f>'Shift Schedule'!B4</f>
        <v>1</v>
      </c>
      <c r="C5" s="5">
        <f>'Shift Schedule'!C4</f>
        <v>1001</v>
      </c>
      <c r="D5" s="5" t="str">
        <f>'Shift Schedule'!D4</f>
        <v>Agent 1</v>
      </c>
      <c r="E5" s="5" t="str">
        <f>'Shift Schedule'!E4</f>
        <v>Team 3</v>
      </c>
      <c r="F5" s="5">
        <f>'Shift Schedule'!F4</f>
        <v>96216</v>
      </c>
      <c r="G5" s="16">
        <f>'Shift Schedule'!G4</f>
        <v>0.9375</v>
      </c>
      <c r="H5" s="9" t="e">
        <f t="shared" ref="H5:H21" si="2">_xlfn.MODE.MULT(I5:O5)</f>
        <v>#N/A</v>
      </c>
      <c r="I5" s="9" t="str">
        <f>IF('Shift Schedule'!H4="-","=",IF('Shift Schedule'!H4="Leave","=",IF('Shift Schedule'!H4="OFF","=","Y")))</f>
        <v>Y</v>
      </c>
      <c r="J5" s="9" t="str">
        <f>IF('Shift Schedule'!I4="-","=",IF('Shift Schedule'!I4="Leave","=",IF('Shift Schedule'!I4="OFF","=","S")))</f>
        <v>=</v>
      </c>
      <c r="K5" s="9" t="str">
        <f>IF('Shift Schedule'!J4="-","=",IF('Shift Schedule'!J4="Leave","=",IF('Shift Schedule'!J4="OFF","=","M")))</f>
        <v>M</v>
      </c>
      <c r="L5" s="9" t="str">
        <f>IF('Shift Schedule'!K4="-","=",IF('Shift Schedule'!K4="Leave","=",IF('Shift Schedule'!K4="OFF","=","T")))</f>
        <v>T</v>
      </c>
      <c r="M5" s="9" t="str">
        <f>IF('Shift Schedule'!L4="-","=",IF('Shift Schedule'!L4="Leave","=",IF('Shift Schedule'!L4="OFF","=","W")))</f>
        <v>W</v>
      </c>
      <c r="N5" s="9" t="str">
        <f>IF('Shift Schedule'!M4="-","=",IF('Shift Schedule'!M4="Leave","=",IF('Shift Schedule'!M4="OFF","=","R")))</f>
        <v>=</v>
      </c>
      <c r="O5" s="9" t="str">
        <f>IF('Shift Schedule'!N4="-","=",IF('Shift Schedule'!N4="Leave","=",IF('Shift Schedule'!N4="OFF","=","F")))</f>
        <v>F</v>
      </c>
      <c r="P5" t="str">
        <f t="shared" ref="P5:P21" si="3">CONCATENATE(I5,J5,K5,L5,M5,N5,O5)</f>
        <v>Y=MTW=F</v>
      </c>
      <c r="Q5" s="10">
        <f t="shared" ref="Q5:Q21" si="4">G5</f>
        <v>0.9375</v>
      </c>
      <c r="R5" s="10">
        <f>Q5+"09:00"</f>
        <v>1.3125</v>
      </c>
    </row>
    <row r="6" spans="2:18" x14ac:dyDescent="0.25">
      <c r="B6" s="5">
        <f>'Shift Schedule'!B5</f>
        <v>2</v>
      </c>
      <c r="C6" s="5">
        <f>'Shift Schedule'!C5</f>
        <v>1002</v>
      </c>
      <c r="D6" s="5" t="str">
        <f>'Shift Schedule'!D5</f>
        <v>Agent 2</v>
      </c>
      <c r="E6" s="5" t="str">
        <f>'Shift Schedule'!E5</f>
        <v>Team 3</v>
      </c>
      <c r="F6" s="5">
        <f>'Shift Schedule'!F5</f>
        <v>90225</v>
      </c>
      <c r="G6" s="16">
        <f>'Shift Schedule'!G5</f>
        <v>0.77083333333333337</v>
      </c>
      <c r="H6" s="9" t="e">
        <f t="shared" si="2"/>
        <v>#N/A</v>
      </c>
      <c r="I6" s="9" t="str">
        <f>IF('Shift Schedule'!H5="-","=",IF('Shift Schedule'!H5="Leave","=",IF('Shift Schedule'!H5="OFF","=","Y")))</f>
        <v>Y</v>
      </c>
      <c r="J6" s="9" t="str">
        <f>IF('Shift Schedule'!I5="-","=",IF('Shift Schedule'!I5="Leave","=",IF('Shift Schedule'!I5="OFF","=","S")))</f>
        <v>=</v>
      </c>
      <c r="K6" s="9" t="str">
        <f>IF('Shift Schedule'!J5="-","=",IF('Shift Schedule'!J5="Leave","=",IF('Shift Schedule'!J5="OFF","=","M")))</f>
        <v>M</v>
      </c>
      <c r="L6" s="9" t="str">
        <f>IF('Shift Schedule'!K5="-","=",IF('Shift Schedule'!K5="Leave","=",IF('Shift Schedule'!K5="OFF","=","T")))</f>
        <v>T</v>
      </c>
      <c r="M6" s="9" t="str">
        <f>IF('Shift Schedule'!L5="-","=",IF('Shift Schedule'!L5="Leave","=",IF('Shift Schedule'!L5="OFF","=","W")))</f>
        <v>=</v>
      </c>
      <c r="N6" s="9" t="str">
        <f>IF('Shift Schedule'!M5="-","=",IF('Shift Schedule'!M5="Leave","=",IF('Shift Schedule'!M5="OFF","=","R")))</f>
        <v>R</v>
      </c>
      <c r="O6" s="9" t="str">
        <f>IF('Shift Schedule'!N5="-","=",IF('Shift Schedule'!N5="Leave","=",IF('Shift Schedule'!N5="OFF","=","F")))</f>
        <v>F</v>
      </c>
      <c r="P6" t="str">
        <f t="shared" si="3"/>
        <v>Y=MT=RF</v>
      </c>
      <c r="Q6" s="10">
        <f t="shared" si="4"/>
        <v>0.77083333333333337</v>
      </c>
      <c r="R6" s="10">
        <f t="shared" ref="R6:R20" si="5">Q6+"09:00"</f>
        <v>1.1458333333333335</v>
      </c>
    </row>
    <row r="7" spans="2:18" x14ac:dyDescent="0.25">
      <c r="B7" s="5">
        <f>'Shift Schedule'!B6</f>
        <v>3</v>
      </c>
      <c r="C7" s="5">
        <f>'Shift Schedule'!C6</f>
        <v>1003</v>
      </c>
      <c r="D7" s="5" t="str">
        <f>'Shift Schedule'!D6</f>
        <v>Agent 3</v>
      </c>
      <c r="E7" s="5" t="str">
        <f>'Shift Schedule'!E6</f>
        <v>Team 1</v>
      </c>
      <c r="F7" s="5">
        <f>'Shift Schedule'!F6</f>
        <v>93404</v>
      </c>
      <c r="G7" s="16">
        <f>'Shift Schedule'!G6</f>
        <v>0.77083333333333337</v>
      </c>
      <c r="H7" s="9" t="e">
        <f t="shared" si="2"/>
        <v>#N/A</v>
      </c>
      <c r="I7" s="9" t="str">
        <f>IF('Shift Schedule'!H6="-","=",IF('Shift Schedule'!H6="Leave","=",IF('Shift Schedule'!H6="OFF","=","Y")))</f>
        <v>Y</v>
      </c>
      <c r="J7" s="9" t="str">
        <f>IF('Shift Schedule'!I6="-","=",IF('Shift Schedule'!I6="Leave","=",IF('Shift Schedule'!I6="OFF","=","S")))</f>
        <v>=</v>
      </c>
      <c r="K7" s="9" t="str">
        <f>IF('Shift Schedule'!J6="-","=",IF('Shift Schedule'!J6="Leave","=",IF('Shift Schedule'!J6="OFF","=","M")))</f>
        <v>M</v>
      </c>
      <c r="L7" s="9" t="str">
        <f>IF('Shift Schedule'!K6="-","=",IF('Shift Schedule'!K6="Leave","=",IF('Shift Schedule'!K6="OFF","=","T")))</f>
        <v>T</v>
      </c>
      <c r="M7" s="9" t="str">
        <f>IF('Shift Schedule'!L6="-","=",IF('Shift Schedule'!L6="Leave","=",IF('Shift Schedule'!L6="OFF","=","W")))</f>
        <v>W</v>
      </c>
      <c r="N7" s="9" t="str">
        <f>IF('Shift Schedule'!M6="-","=",IF('Shift Schedule'!M6="Leave","=",IF('Shift Schedule'!M6="OFF","=","R")))</f>
        <v>R</v>
      </c>
      <c r="O7" s="9" t="str">
        <f>IF('Shift Schedule'!N6="-","=",IF('Shift Schedule'!N6="Leave","=",IF('Shift Schedule'!N6="OFF","=","F")))</f>
        <v>=</v>
      </c>
      <c r="P7" t="str">
        <f t="shared" si="3"/>
        <v>Y=MTWR=</v>
      </c>
      <c r="Q7" s="10">
        <f t="shared" si="4"/>
        <v>0.77083333333333337</v>
      </c>
      <c r="R7" s="10">
        <f t="shared" si="5"/>
        <v>1.1458333333333335</v>
      </c>
    </row>
    <row r="8" spans="2:18" x14ac:dyDescent="0.25">
      <c r="B8" s="5">
        <f>'Shift Schedule'!B7</f>
        <v>4</v>
      </c>
      <c r="C8" s="5">
        <f>'Shift Schedule'!C7</f>
        <v>1004</v>
      </c>
      <c r="D8" s="5" t="str">
        <f>'Shift Schedule'!D7</f>
        <v>Agent 4</v>
      </c>
      <c r="E8" s="5" t="str">
        <f>'Shift Schedule'!E7</f>
        <v>Team 4</v>
      </c>
      <c r="F8" s="5">
        <f>'Shift Schedule'!F7</f>
        <v>94009</v>
      </c>
      <c r="G8" s="16">
        <f>'Shift Schedule'!G7</f>
        <v>0.9375</v>
      </c>
      <c r="H8" s="9" t="e">
        <f t="shared" si="2"/>
        <v>#N/A</v>
      </c>
      <c r="I8" s="9" t="str">
        <f>IF('Shift Schedule'!H7="-","=",IF('Shift Schedule'!H7="Leave","=",IF('Shift Schedule'!H7="OFF","=","Y")))</f>
        <v>Y</v>
      </c>
      <c r="J8" s="9" t="str">
        <f>IF('Shift Schedule'!I7="-","=",IF('Shift Schedule'!I7="Leave","=",IF('Shift Schedule'!I7="OFF","=","S")))</f>
        <v>=</v>
      </c>
      <c r="K8" s="9" t="str">
        <f>IF('Shift Schedule'!J7="-","=",IF('Shift Schedule'!J7="Leave","=",IF('Shift Schedule'!J7="OFF","=","M")))</f>
        <v>M</v>
      </c>
      <c r="L8" s="9" t="str">
        <f>IF('Shift Schedule'!K7="-","=",IF('Shift Schedule'!K7="Leave","=",IF('Shift Schedule'!K7="OFF","=","T")))</f>
        <v>T</v>
      </c>
      <c r="M8" s="9" t="str">
        <f>IF('Shift Schedule'!L7="-","=",IF('Shift Schedule'!L7="Leave","=",IF('Shift Schedule'!L7="OFF","=","W")))</f>
        <v>W</v>
      </c>
      <c r="N8" s="9" t="str">
        <f>IF('Shift Schedule'!M7="-","=",IF('Shift Schedule'!M7="Leave","=",IF('Shift Schedule'!M7="OFF","=","R")))</f>
        <v>R</v>
      </c>
      <c r="O8" s="9" t="str">
        <f>IF('Shift Schedule'!N7="-","=",IF('Shift Schedule'!N7="Leave","=",IF('Shift Schedule'!N7="OFF","=","F")))</f>
        <v>=</v>
      </c>
      <c r="P8" t="str">
        <f t="shared" si="3"/>
        <v>Y=MTWR=</v>
      </c>
      <c r="Q8" s="10">
        <f t="shared" si="4"/>
        <v>0.9375</v>
      </c>
      <c r="R8" s="10">
        <f t="shared" si="5"/>
        <v>1.3125</v>
      </c>
    </row>
    <row r="9" spans="2:18" x14ac:dyDescent="0.25">
      <c r="B9" s="5">
        <f>'Shift Schedule'!B8</f>
        <v>5</v>
      </c>
      <c r="C9" s="5">
        <f>'Shift Schedule'!C8</f>
        <v>1005</v>
      </c>
      <c r="D9" s="5" t="str">
        <f>'Shift Schedule'!D8</f>
        <v>Agent 5</v>
      </c>
      <c r="E9" s="5" t="str">
        <f>'Shift Schedule'!E8</f>
        <v>Team 4</v>
      </c>
      <c r="F9" s="5">
        <f>'Shift Schedule'!F8</f>
        <v>90465</v>
      </c>
      <c r="G9" s="16">
        <f>'Shift Schedule'!G8</f>
        <v>2.0833333333333336E-2</v>
      </c>
      <c r="H9" s="9" t="e">
        <f t="shared" si="2"/>
        <v>#N/A</v>
      </c>
      <c r="I9" s="9" t="str">
        <f>IF('Shift Schedule'!H8="-","=",IF('Shift Schedule'!H8="Leave","=",IF('Shift Schedule'!H8="OFF","=","Y")))</f>
        <v>Y</v>
      </c>
      <c r="J9" s="9" t="str">
        <f>IF('Shift Schedule'!I8="-","=",IF('Shift Schedule'!I8="Leave","=",IF('Shift Schedule'!I8="OFF","=","S")))</f>
        <v>=</v>
      </c>
      <c r="K9" s="9" t="str">
        <f>IF('Shift Schedule'!J8="-","=",IF('Shift Schedule'!J8="Leave","=",IF('Shift Schedule'!J8="OFF","=","M")))</f>
        <v>=</v>
      </c>
      <c r="L9" s="9" t="str">
        <f>IF('Shift Schedule'!K8="-","=",IF('Shift Schedule'!K8="Leave","=",IF('Shift Schedule'!K8="OFF","=","T")))</f>
        <v>T</v>
      </c>
      <c r="M9" s="9" t="str">
        <f>IF('Shift Schedule'!L8="-","=",IF('Shift Schedule'!L8="Leave","=",IF('Shift Schedule'!L8="OFF","=","W")))</f>
        <v>W</v>
      </c>
      <c r="N9" s="9" t="str">
        <f>IF('Shift Schedule'!M8="-","=",IF('Shift Schedule'!M8="Leave","=",IF('Shift Schedule'!M8="OFF","=","R")))</f>
        <v>R</v>
      </c>
      <c r="O9" s="9" t="str">
        <f>IF('Shift Schedule'!N8="-","=",IF('Shift Schedule'!N8="Leave","=",IF('Shift Schedule'!N8="OFF","=","F")))</f>
        <v>F</v>
      </c>
      <c r="P9" t="str">
        <f t="shared" si="3"/>
        <v>Y==TWRF</v>
      </c>
      <c r="Q9" s="10">
        <f t="shared" si="4"/>
        <v>2.0833333333333336E-2</v>
      </c>
      <c r="R9" s="10">
        <f t="shared" si="5"/>
        <v>0.39583333333333331</v>
      </c>
    </row>
    <row r="10" spans="2:18" x14ac:dyDescent="0.25">
      <c r="B10" s="5">
        <f>'Shift Schedule'!B9</f>
        <v>6</v>
      </c>
      <c r="C10" s="5">
        <f>'Shift Schedule'!C9</f>
        <v>1006</v>
      </c>
      <c r="D10" s="5" t="str">
        <f>'Shift Schedule'!D9</f>
        <v>Agent 6</v>
      </c>
      <c r="E10" s="5" t="str">
        <f>'Shift Schedule'!E9</f>
        <v>Team 1</v>
      </c>
      <c r="F10" s="5">
        <f>'Shift Schedule'!F9</f>
        <v>90380</v>
      </c>
      <c r="G10" s="16">
        <f>'Shift Schedule'!G9</f>
        <v>0.77083333333333337</v>
      </c>
      <c r="H10" s="9" t="e">
        <f t="shared" si="2"/>
        <v>#N/A</v>
      </c>
      <c r="I10" s="9" t="str">
        <f>IF('Shift Schedule'!H9="-","=",IF('Shift Schedule'!H9="Leave","=",IF('Shift Schedule'!H9="OFF","=","Y")))</f>
        <v>Y</v>
      </c>
      <c r="J10" s="9" t="str">
        <f>IF('Shift Schedule'!I9="-","=",IF('Shift Schedule'!I9="Leave","=",IF('Shift Schedule'!I9="OFF","=","S")))</f>
        <v>=</v>
      </c>
      <c r="K10" s="9" t="str">
        <f>IF('Shift Schedule'!J9="-","=",IF('Shift Schedule'!J9="Leave","=",IF('Shift Schedule'!J9="OFF","=","M")))</f>
        <v>M</v>
      </c>
      <c r="L10" s="9" t="str">
        <f>IF('Shift Schedule'!K9="-","=",IF('Shift Schedule'!K9="Leave","=",IF('Shift Schedule'!K9="OFF","=","T")))</f>
        <v>T</v>
      </c>
      <c r="M10" s="9" t="str">
        <f>IF('Shift Schedule'!L9="-","=",IF('Shift Schedule'!L9="Leave","=",IF('Shift Schedule'!L9="OFF","=","W")))</f>
        <v>W</v>
      </c>
      <c r="N10" s="9" t="str">
        <f>IF('Shift Schedule'!M9="-","=",IF('Shift Schedule'!M9="Leave","=",IF('Shift Schedule'!M9="OFF","=","R")))</f>
        <v>R</v>
      </c>
      <c r="O10" s="9" t="str">
        <f>IF('Shift Schedule'!N9="-","=",IF('Shift Schedule'!N9="Leave","=",IF('Shift Schedule'!N9="OFF","=","F")))</f>
        <v>F</v>
      </c>
      <c r="P10" t="str">
        <f t="shared" si="3"/>
        <v>Y=MTWRF</v>
      </c>
      <c r="Q10" s="10">
        <f t="shared" si="4"/>
        <v>0.77083333333333337</v>
      </c>
      <c r="R10" s="10">
        <f t="shared" si="5"/>
        <v>1.1458333333333335</v>
      </c>
    </row>
    <row r="11" spans="2:18" x14ac:dyDescent="0.25">
      <c r="B11" s="5">
        <f>'Shift Schedule'!B10</f>
        <v>7</v>
      </c>
      <c r="C11" s="5">
        <f>'Shift Schedule'!C10</f>
        <v>1007</v>
      </c>
      <c r="D11" s="5" t="str">
        <f>'Shift Schedule'!D10</f>
        <v>Agent 7</v>
      </c>
      <c r="E11" s="5" t="str">
        <f>'Shift Schedule'!E10</f>
        <v>Team 4</v>
      </c>
      <c r="F11" s="5">
        <f>'Shift Schedule'!F10</f>
        <v>91098</v>
      </c>
      <c r="G11" s="16">
        <f>'Shift Schedule'!G10</f>
        <v>0.77083333333333337</v>
      </c>
      <c r="H11" s="9" t="e">
        <f t="shared" si="2"/>
        <v>#N/A</v>
      </c>
      <c r="I11" s="9" t="str">
        <f>IF('Shift Schedule'!H10="-","=",IF('Shift Schedule'!H10="Leave","=",IF('Shift Schedule'!H10="OFF","=","Y")))</f>
        <v>Y</v>
      </c>
      <c r="J11" s="9" t="str">
        <f>IF('Shift Schedule'!I10="-","=",IF('Shift Schedule'!I10="Leave","=",IF('Shift Schedule'!I10="OFF","=","S")))</f>
        <v>=</v>
      </c>
      <c r="K11" s="9" t="str">
        <f>IF('Shift Schedule'!J10="-","=",IF('Shift Schedule'!J10="Leave","=",IF('Shift Schedule'!J10="OFF","=","M")))</f>
        <v>M</v>
      </c>
      <c r="L11" s="9" t="str">
        <f>IF('Shift Schedule'!K10="-","=",IF('Shift Schedule'!K10="Leave","=",IF('Shift Schedule'!K10="OFF","=","T")))</f>
        <v>=</v>
      </c>
      <c r="M11" s="9" t="str">
        <f>IF('Shift Schedule'!L10="-","=",IF('Shift Schedule'!L10="Leave","=",IF('Shift Schedule'!L10="OFF","=","W")))</f>
        <v>W</v>
      </c>
      <c r="N11" s="9" t="str">
        <f>IF('Shift Schedule'!M10="-","=",IF('Shift Schedule'!M10="Leave","=",IF('Shift Schedule'!M10="OFF","=","R")))</f>
        <v>R</v>
      </c>
      <c r="O11" s="9" t="str">
        <f>IF('Shift Schedule'!N10="-","=",IF('Shift Schedule'!N10="Leave","=",IF('Shift Schedule'!N10="OFF","=","F")))</f>
        <v>F</v>
      </c>
      <c r="P11" t="str">
        <f t="shared" si="3"/>
        <v>Y=M=WRF</v>
      </c>
      <c r="Q11" s="10">
        <f t="shared" si="4"/>
        <v>0.77083333333333337</v>
      </c>
      <c r="R11" s="10">
        <f t="shared" si="5"/>
        <v>1.1458333333333335</v>
      </c>
    </row>
    <row r="12" spans="2:18" x14ac:dyDescent="0.25">
      <c r="B12" s="5">
        <f>'Shift Schedule'!B11</f>
        <v>8</v>
      </c>
      <c r="C12" s="5">
        <f>'Shift Schedule'!C11</f>
        <v>1008</v>
      </c>
      <c r="D12" s="5" t="str">
        <f>'Shift Schedule'!D11</f>
        <v>Agent 8</v>
      </c>
      <c r="E12" s="5" t="str">
        <f>'Shift Schedule'!E11</f>
        <v>Team 4</v>
      </c>
      <c r="F12" s="5">
        <f>'Shift Schedule'!F11</f>
        <v>95343</v>
      </c>
      <c r="G12" s="16">
        <f>'Shift Schedule'!G11</f>
        <v>0.77083333333333337</v>
      </c>
      <c r="H12" s="9" t="e">
        <f t="shared" si="2"/>
        <v>#N/A</v>
      </c>
      <c r="I12" s="9" t="str">
        <f>IF('Shift Schedule'!H11="-","=",IF('Shift Schedule'!H11="Leave","=",IF('Shift Schedule'!H11="OFF","=","Y")))</f>
        <v>Y</v>
      </c>
      <c r="J12" s="9" t="str">
        <f>IF('Shift Schedule'!I11="-","=",IF('Shift Schedule'!I11="Leave","=",IF('Shift Schedule'!I11="OFF","=","S")))</f>
        <v>=</v>
      </c>
      <c r="K12" s="9" t="str">
        <f>IF('Shift Schedule'!J11="-","=",IF('Shift Schedule'!J11="Leave","=",IF('Shift Schedule'!J11="OFF","=","M")))</f>
        <v>M</v>
      </c>
      <c r="L12" s="9" t="str">
        <f>IF('Shift Schedule'!K11="-","=",IF('Shift Schedule'!K11="Leave","=",IF('Shift Schedule'!K11="OFF","=","T")))</f>
        <v>T</v>
      </c>
      <c r="M12" s="9" t="str">
        <f>IF('Shift Schedule'!L11="-","=",IF('Shift Schedule'!L11="Leave","=",IF('Shift Schedule'!L11="OFF","=","W")))</f>
        <v>W</v>
      </c>
      <c r="N12" s="9" t="str">
        <f>IF('Shift Schedule'!M11="-","=",IF('Shift Schedule'!M11="Leave","=",IF('Shift Schedule'!M11="OFF","=","R")))</f>
        <v>R</v>
      </c>
      <c r="O12" s="9" t="str">
        <f>IF('Shift Schedule'!N11="-","=",IF('Shift Schedule'!N11="Leave","=",IF('Shift Schedule'!N11="OFF","=","F")))</f>
        <v>F</v>
      </c>
      <c r="P12" t="str">
        <f t="shared" si="3"/>
        <v>Y=MTWRF</v>
      </c>
      <c r="Q12" s="10">
        <f t="shared" si="4"/>
        <v>0.77083333333333337</v>
      </c>
      <c r="R12" s="10">
        <f t="shared" si="5"/>
        <v>1.1458333333333335</v>
      </c>
    </row>
    <row r="13" spans="2:18" x14ac:dyDescent="0.25">
      <c r="B13" s="5">
        <f>'Shift Schedule'!B12</f>
        <v>9</v>
      </c>
      <c r="C13" s="5">
        <f>'Shift Schedule'!C12</f>
        <v>1009</v>
      </c>
      <c r="D13" s="5" t="str">
        <f>'Shift Schedule'!D12</f>
        <v>Agent 9</v>
      </c>
      <c r="E13" s="5" t="str">
        <f>'Shift Schedule'!E12</f>
        <v>Team 2</v>
      </c>
      <c r="F13" s="5">
        <f>'Shift Schedule'!F12</f>
        <v>94339</v>
      </c>
      <c r="G13" s="16">
        <f>'Shift Schedule'!G12</f>
        <v>0.77083333333333337</v>
      </c>
      <c r="H13" s="9" t="e">
        <f t="shared" si="2"/>
        <v>#N/A</v>
      </c>
      <c r="I13" s="9" t="str">
        <f>IF('Shift Schedule'!H12="-","=",IF('Shift Schedule'!H12="Leave","=",IF('Shift Schedule'!H12="OFF","=","Y")))</f>
        <v>Y</v>
      </c>
      <c r="J13" s="9" t="str">
        <f>IF('Shift Schedule'!I12="-","=",IF('Shift Schedule'!I12="Leave","=",IF('Shift Schedule'!I12="OFF","=","S")))</f>
        <v>=</v>
      </c>
      <c r="K13" s="9" t="str">
        <f>IF('Shift Schedule'!J12="-","=",IF('Shift Schedule'!J12="Leave","=",IF('Shift Schedule'!J12="OFF","=","M")))</f>
        <v>=</v>
      </c>
      <c r="L13" s="9" t="str">
        <f>IF('Shift Schedule'!K12="-","=",IF('Shift Schedule'!K12="Leave","=",IF('Shift Schedule'!K12="OFF","=","T")))</f>
        <v>T</v>
      </c>
      <c r="M13" s="9" t="str">
        <f>IF('Shift Schedule'!L12="-","=",IF('Shift Schedule'!L12="Leave","=",IF('Shift Schedule'!L12="OFF","=","W")))</f>
        <v>W</v>
      </c>
      <c r="N13" s="9" t="str">
        <f>IF('Shift Schedule'!M12="-","=",IF('Shift Schedule'!M12="Leave","=",IF('Shift Schedule'!M12="OFF","=","R")))</f>
        <v>=</v>
      </c>
      <c r="O13" s="9" t="str">
        <f>IF('Shift Schedule'!N12="-","=",IF('Shift Schedule'!N12="Leave","=",IF('Shift Schedule'!N12="OFF","=","F")))</f>
        <v>F</v>
      </c>
      <c r="P13" t="str">
        <f t="shared" si="3"/>
        <v>Y==TW=F</v>
      </c>
      <c r="Q13" s="10">
        <f t="shared" si="4"/>
        <v>0.77083333333333337</v>
      </c>
      <c r="R13" s="10">
        <f t="shared" si="5"/>
        <v>1.1458333333333335</v>
      </c>
    </row>
    <row r="14" spans="2:18" x14ac:dyDescent="0.25">
      <c r="B14" s="5">
        <f>'Shift Schedule'!B13</f>
        <v>10</v>
      </c>
      <c r="C14" s="5">
        <f>'Shift Schedule'!C13</f>
        <v>1010</v>
      </c>
      <c r="D14" s="5" t="str">
        <f>'Shift Schedule'!D13</f>
        <v>Agent 10</v>
      </c>
      <c r="E14" s="5" t="str">
        <f>'Shift Schedule'!E13</f>
        <v>Team 4</v>
      </c>
      <c r="F14" s="5">
        <f>'Shift Schedule'!F13</f>
        <v>93262</v>
      </c>
      <c r="G14" s="16">
        <f>'Shift Schedule'!G13</f>
        <v>0.77083333333333337</v>
      </c>
      <c r="H14" s="9" t="e">
        <f t="shared" si="2"/>
        <v>#N/A</v>
      </c>
      <c r="I14" s="9" t="str">
        <f>IF('Shift Schedule'!H13="-","=",IF('Shift Schedule'!H13="Leave","=",IF('Shift Schedule'!H13="OFF","=","Y")))</f>
        <v>Y</v>
      </c>
      <c r="J14" s="9" t="str">
        <f>IF('Shift Schedule'!I13="-","=",IF('Shift Schedule'!I13="Leave","=",IF('Shift Schedule'!I13="OFF","=","S")))</f>
        <v>=</v>
      </c>
      <c r="K14" s="9" t="str">
        <f>IF('Shift Schedule'!J13="-","=",IF('Shift Schedule'!J13="Leave","=",IF('Shift Schedule'!J13="OFF","=","M")))</f>
        <v>M</v>
      </c>
      <c r="L14" s="9" t="str">
        <f>IF('Shift Schedule'!K13="-","=",IF('Shift Schedule'!K13="Leave","=",IF('Shift Schedule'!K13="OFF","=","T")))</f>
        <v>T</v>
      </c>
      <c r="M14" s="9" t="str">
        <f>IF('Shift Schedule'!L13="-","=",IF('Shift Schedule'!L13="Leave","=",IF('Shift Schedule'!L13="OFF","=","W")))</f>
        <v>W</v>
      </c>
      <c r="N14" s="9" t="str">
        <f>IF('Shift Schedule'!M13="-","=",IF('Shift Schedule'!M13="Leave","=",IF('Shift Schedule'!M13="OFF","=","R")))</f>
        <v>R</v>
      </c>
      <c r="O14" s="9" t="str">
        <f>IF('Shift Schedule'!N13="-","=",IF('Shift Schedule'!N13="Leave","=",IF('Shift Schedule'!N13="OFF","=","F")))</f>
        <v>=</v>
      </c>
      <c r="P14" t="str">
        <f t="shared" si="3"/>
        <v>Y=MTWR=</v>
      </c>
      <c r="Q14" s="10">
        <f t="shared" si="4"/>
        <v>0.77083333333333337</v>
      </c>
      <c r="R14" s="10">
        <f t="shared" si="5"/>
        <v>1.1458333333333335</v>
      </c>
    </row>
    <row r="15" spans="2:18" x14ac:dyDescent="0.25">
      <c r="B15" s="5">
        <f>'Shift Schedule'!B14</f>
        <v>11</v>
      </c>
      <c r="C15" s="5">
        <f>'Shift Schedule'!C14</f>
        <v>1011</v>
      </c>
      <c r="D15" s="5" t="str">
        <f>'Shift Schedule'!D14</f>
        <v>Agent 11</v>
      </c>
      <c r="E15" s="5" t="str">
        <f>'Shift Schedule'!E14</f>
        <v>Team 4</v>
      </c>
      <c r="F15" s="5">
        <f>'Shift Schedule'!F14</f>
        <v>91919</v>
      </c>
      <c r="G15" s="16">
        <f>'Shift Schedule'!G14</f>
        <v>0.77083333333333337</v>
      </c>
      <c r="H15" s="9" t="e">
        <f t="shared" si="2"/>
        <v>#N/A</v>
      </c>
      <c r="I15" s="9" t="str">
        <f>IF('Shift Schedule'!H14="-","=",IF('Shift Schedule'!H14="Leave","=",IF('Shift Schedule'!H14="OFF","=","Y")))</f>
        <v>Y</v>
      </c>
      <c r="J15" s="9" t="str">
        <f>IF('Shift Schedule'!I14="-","=",IF('Shift Schedule'!I14="Leave","=",IF('Shift Schedule'!I14="OFF","=","S")))</f>
        <v>=</v>
      </c>
      <c r="K15" s="9" t="str">
        <f>IF('Shift Schedule'!J14="-","=",IF('Shift Schedule'!J14="Leave","=",IF('Shift Schedule'!J14="OFF","=","M")))</f>
        <v>M</v>
      </c>
      <c r="L15" s="9" t="str">
        <f>IF('Shift Schedule'!K14="-","=",IF('Shift Schedule'!K14="Leave","=",IF('Shift Schedule'!K14="OFF","=","T")))</f>
        <v>T</v>
      </c>
      <c r="M15" s="9" t="str">
        <f>IF('Shift Schedule'!L14="-","=",IF('Shift Schedule'!L14="Leave","=",IF('Shift Schedule'!L14="OFF","=","W")))</f>
        <v>=</v>
      </c>
      <c r="N15" s="9" t="str">
        <f>IF('Shift Schedule'!M14="-","=",IF('Shift Schedule'!M14="Leave","=",IF('Shift Schedule'!M14="OFF","=","R")))</f>
        <v>R</v>
      </c>
      <c r="O15" s="9" t="str">
        <f>IF('Shift Schedule'!N14="-","=",IF('Shift Schedule'!N14="Leave","=",IF('Shift Schedule'!N14="OFF","=","F")))</f>
        <v>F</v>
      </c>
      <c r="P15" t="str">
        <f t="shared" si="3"/>
        <v>Y=MT=RF</v>
      </c>
      <c r="Q15" s="10">
        <f t="shared" si="4"/>
        <v>0.77083333333333337</v>
      </c>
      <c r="R15" s="10">
        <f t="shared" si="5"/>
        <v>1.1458333333333335</v>
      </c>
    </row>
    <row r="16" spans="2:18" x14ac:dyDescent="0.25">
      <c r="B16" s="5">
        <f>'Shift Schedule'!B15</f>
        <v>12</v>
      </c>
      <c r="C16" s="5">
        <f>'Shift Schedule'!C15</f>
        <v>1012</v>
      </c>
      <c r="D16" s="5" t="str">
        <f>'Shift Schedule'!D15</f>
        <v>Agent 12</v>
      </c>
      <c r="E16" s="5" t="str">
        <f>'Shift Schedule'!E15</f>
        <v>Team 2</v>
      </c>
      <c r="F16" s="5">
        <f>'Shift Schedule'!F15</f>
        <v>94357</v>
      </c>
      <c r="G16" s="16">
        <f>'Shift Schedule'!G15</f>
        <v>0.77083333333333337</v>
      </c>
      <c r="H16" s="9" t="e">
        <f t="shared" si="2"/>
        <v>#N/A</v>
      </c>
      <c r="I16" s="9" t="str">
        <f>IF('Shift Schedule'!H15="-","=",IF('Shift Schedule'!H15="Leave","=",IF('Shift Schedule'!H15="OFF","=","Y")))</f>
        <v>Y</v>
      </c>
      <c r="J16" s="9" t="str">
        <f>IF('Shift Schedule'!I15="-","=",IF('Shift Schedule'!I15="Leave","=",IF('Shift Schedule'!I15="OFF","=","S")))</f>
        <v>=</v>
      </c>
      <c r="K16" s="9" t="str">
        <f>IF('Shift Schedule'!J15="-","=",IF('Shift Schedule'!J15="Leave","=",IF('Shift Schedule'!J15="OFF","=","M")))</f>
        <v>M</v>
      </c>
      <c r="L16" s="9" t="str">
        <f>IF('Shift Schedule'!K15="-","=",IF('Shift Schedule'!K15="Leave","=",IF('Shift Schedule'!K15="OFF","=","T")))</f>
        <v>T</v>
      </c>
      <c r="M16" s="9" t="str">
        <f>IF('Shift Schedule'!L15="-","=",IF('Shift Schedule'!L15="Leave","=",IF('Shift Schedule'!L15="OFF","=","W")))</f>
        <v>W</v>
      </c>
      <c r="N16" s="9" t="str">
        <f>IF('Shift Schedule'!M15="-","=",IF('Shift Schedule'!M15="Leave","=",IF('Shift Schedule'!M15="OFF","=","R")))</f>
        <v>=</v>
      </c>
      <c r="O16" s="9" t="str">
        <f>IF('Shift Schedule'!N15="-","=",IF('Shift Schedule'!N15="Leave","=",IF('Shift Schedule'!N15="OFF","=","F")))</f>
        <v>F</v>
      </c>
      <c r="P16" t="str">
        <f t="shared" si="3"/>
        <v>Y=MTW=F</v>
      </c>
      <c r="Q16" s="10">
        <f t="shared" si="4"/>
        <v>0.77083333333333337</v>
      </c>
      <c r="R16" s="10">
        <f t="shared" si="5"/>
        <v>1.1458333333333335</v>
      </c>
    </row>
    <row r="17" spans="2:18" x14ac:dyDescent="0.25">
      <c r="B17" s="5">
        <f>'Shift Schedule'!B16</f>
        <v>13</v>
      </c>
      <c r="C17" s="5">
        <f>'Shift Schedule'!C16</f>
        <v>1013</v>
      </c>
      <c r="D17" s="5" t="str">
        <f>'Shift Schedule'!D16</f>
        <v>Agent 13</v>
      </c>
      <c r="E17" s="5" t="str">
        <f>'Shift Schedule'!E16</f>
        <v>Team 1</v>
      </c>
      <c r="F17" s="5">
        <f>'Shift Schedule'!F16</f>
        <v>93021</v>
      </c>
      <c r="G17" s="16">
        <f>'Shift Schedule'!G16</f>
        <v>0.77083333333333337</v>
      </c>
      <c r="H17" s="9" t="e">
        <f t="shared" si="2"/>
        <v>#N/A</v>
      </c>
      <c r="I17" s="9" t="str">
        <f>IF('Shift Schedule'!H16="-","=",IF('Shift Schedule'!H16="Leave","=",IF('Shift Schedule'!H16="OFF","=","Y")))</f>
        <v>Y</v>
      </c>
      <c r="J17" s="9" t="str">
        <f>IF('Shift Schedule'!I16="-","=",IF('Shift Schedule'!I16="Leave","=",IF('Shift Schedule'!I16="OFF","=","S")))</f>
        <v>=</v>
      </c>
      <c r="K17" s="9" t="str">
        <f>IF('Shift Schedule'!J16="-","=",IF('Shift Schedule'!J16="Leave","=",IF('Shift Schedule'!J16="OFF","=","M")))</f>
        <v>M</v>
      </c>
      <c r="L17" s="9" t="str">
        <f>IF('Shift Schedule'!K16="-","=",IF('Shift Schedule'!K16="Leave","=",IF('Shift Schedule'!K16="OFF","=","T")))</f>
        <v>T</v>
      </c>
      <c r="M17" s="9" t="str">
        <f>IF('Shift Schedule'!L16="-","=",IF('Shift Schedule'!L16="Leave","=",IF('Shift Schedule'!L16="OFF","=","W")))</f>
        <v>W</v>
      </c>
      <c r="N17" s="9" t="str">
        <f>IF('Shift Schedule'!M16="-","=",IF('Shift Schedule'!M16="Leave","=",IF('Shift Schedule'!M16="OFF","=","R")))</f>
        <v>R</v>
      </c>
      <c r="O17" s="9" t="str">
        <f>IF('Shift Schedule'!N16="-","=",IF('Shift Schedule'!N16="Leave","=",IF('Shift Schedule'!N16="OFF","=","F")))</f>
        <v>F</v>
      </c>
      <c r="P17" t="str">
        <f t="shared" si="3"/>
        <v>Y=MTWRF</v>
      </c>
      <c r="Q17" s="10">
        <f t="shared" si="4"/>
        <v>0.77083333333333337</v>
      </c>
      <c r="R17" s="10">
        <f t="shared" si="5"/>
        <v>1.1458333333333335</v>
      </c>
    </row>
    <row r="18" spans="2:18" x14ac:dyDescent="0.25">
      <c r="B18" s="5">
        <f>'Shift Schedule'!B17</f>
        <v>14</v>
      </c>
      <c r="C18" s="5">
        <f>'Shift Schedule'!C17</f>
        <v>1014</v>
      </c>
      <c r="D18" s="5" t="str">
        <f>'Shift Schedule'!D17</f>
        <v>Agent 14</v>
      </c>
      <c r="E18" s="5" t="str">
        <f>'Shift Schedule'!E17</f>
        <v>Team 4</v>
      </c>
      <c r="F18" s="5">
        <f>'Shift Schedule'!F17</f>
        <v>92569</v>
      </c>
      <c r="G18" s="16">
        <f>'Shift Schedule'!G17</f>
        <v>0.85416666666666674</v>
      </c>
      <c r="H18" s="9" t="e">
        <f t="shared" si="2"/>
        <v>#N/A</v>
      </c>
      <c r="I18" s="9" t="str">
        <f>IF('Shift Schedule'!H17="-","=",IF('Shift Schedule'!H17="Leave","=",IF('Shift Schedule'!H17="OFF","=","Y")))</f>
        <v>Y</v>
      </c>
      <c r="J18" s="9" t="str">
        <f>IF('Shift Schedule'!I17="-","=",IF('Shift Schedule'!I17="Leave","=",IF('Shift Schedule'!I17="OFF","=","S")))</f>
        <v>=</v>
      </c>
      <c r="K18" s="9" t="str">
        <f>IF('Shift Schedule'!J17="-","=",IF('Shift Schedule'!J17="Leave","=",IF('Shift Schedule'!J17="OFF","=","M")))</f>
        <v>M</v>
      </c>
      <c r="L18" s="9" t="str">
        <f>IF('Shift Schedule'!K17="-","=",IF('Shift Schedule'!K17="Leave","=",IF('Shift Schedule'!K17="OFF","=","T")))</f>
        <v>T</v>
      </c>
      <c r="M18" s="9" t="str">
        <f>IF('Shift Schedule'!L17="-","=",IF('Shift Schedule'!L17="Leave","=",IF('Shift Schedule'!L17="OFF","=","W")))</f>
        <v>W</v>
      </c>
      <c r="N18" s="9" t="str">
        <f>IF('Shift Schedule'!M17="-","=",IF('Shift Schedule'!M17="Leave","=",IF('Shift Schedule'!M17="OFF","=","R")))</f>
        <v>R</v>
      </c>
      <c r="O18" s="9" t="str">
        <f>IF('Shift Schedule'!N17="-","=",IF('Shift Schedule'!N17="Leave","=",IF('Shift Schedule'!N17="OFF","=","F")))</f>
        <v>F</v>
      </c>
      <c r="P18" t="str">
        <f t="shared" si="3"/>
        <v>Y=MTWRF</v>
      </c>
      <c r="Q18" s="10">
        <f t="shared" si="4"/>
        <v>0.85416666666666674</v>
      </c>
      <c r="R18" s="10">
        <f t="shared" si="5"/>
        <v>1.2291666666666667</v>
      </c>
    </row>
    <row r="19" spans="2:18" x14ac:dyDescent="0.25">
      <c r="B19" s="5">
        <f>'Shift Schedule'!B18</f>
        <v>15</v>
      </c>
      <c r="C19" s="5">
        <f>'Shift Schedule'!C18</f>
        <v>1015</v>
      </c>
      <c r="D19" s="5" t="str">
        <f>'Shift Schedule'!D18</f>
        <v>Agent 15</v>
      </c>
      <c r="E19" s="5" t="str">
        <f>'Shift Schedule'!E18</f>
        <v>Team 2</v>
      </c>
      <c r="F19" s="5">
        <f>'Shift Schedule'!F18</f>
        <v>92413</v>
      </c>
      <c r="G19" s="16">
        <f>'Shift Schedule'!G18</f>
        <v>0.85416666666666674</v>
      </c>
      <c r="H19" s="9" t="e">
        <f t="shared" si="2"/>
        <v>#N/A</v>
      </c>
      <c r="I19" s="9" t="str">
        <f>IF('Shift Schedule'!H18="-","=",IF('Shift Schedule'!H18="Leave","=",IF('Shift Schedule'!H18="OFF","=","Y")))</f>
        <v>Y</v>
      </c>
      <c r="J19" s="9" t="str">
        <f>IF('Shift Schedule'!I18="-","=",IF('Shift Schedule'!I18="Leave","=",IF('Shift Schedule'!I18="OFF","=","S")))</f>
        <v>=</v>
      </c>
      <c r="K19" s="9" t="str">
        <f>IF('Shift Schedule'!J18="-","=",IF('Shift Schedule'!J18="Leave","=",IF('Shift Schedule'!J18="OFF","=","M")))</f>
        <v>M</v>
      </c>
      <c r="L19" s="9" t="str">
        <f>IF('Shift Schedule'!K18="-","=",IF('Shift Schedule'!K18="Leave","=",IF('Shift Schedule'!K18="OFF","=","T")))</f>
        <v>T</v>
      </c>
      <c r="M19" s="9" t="str">
        <f>IF('Shift Schedule'!L18="-","=",IF('Shift Schedule'!L18="Leave","=",IF('Shift Schedule'!L18="OFF","=","W")))</f>
        <v>W</v>
      </c>
      <c r="N19" s="9" t="str">
        <f>IF('Shift Schedule'!M18="-","=",IF('Shift Schedule'!M18="Leave","=",IF('Shift Schedule'!M18="OFF","=","R")))</f>
        <v>R</v>
      </c>
      <c r="O19" s="9" t="str">
        <f>IF('Shift Schedule'!N18="-","=",IF('Shift Schedule'!N18="Leave","=",IF('Shift Schedule'!N18="OFF","=","F")))</f>
        <v>=</v>
      </c>
      <c r="P19" t="str">
        <f t="shared" si="3"/>
        <v>Y=MTWR=</v>
      </c>
      <c r="Q19" s="10">
        <f t="shared" si="4"/>
        <v>0.85416666666666674</v>
      </c>
      <c r="R19" s="10">
        <f t="shared" si="5"/>
        <v>1.2291666666666667</v>
      </c>
    </row>
    <row r="20" spans="2:18" x14ac:dyDescent="0.25">
      <c r="B20" s="5">
        <f>'Shift Schedule'!B19</f>
        <v>16</v>
      </c>
      <c r="C20" s="5">
        <f>'Shift Schedule'!C19</f>
        <v>1016</v>
      </c>
      <c r="D20" s="5" t="str">
        <f>'Shift Schedule'!D19</f>
        <v>Agent 16</v>
      </c>
      <c r="E20" s="5" t="str">
        <f>'Shift Schedule'!E19</f>
        <v>Team 4</v>
      </c>
      <c r="F20" s="5">
        <f>'Shift Schedule'!F19</f>
        <v>92712</v>
      </c>
      <c r="G20" s="16">
        <f>'Shift Schedule'!G19</f>
        <v>0.85416666666666674</v>
      </c>
      <c r="H20" s="9" t="e">
        <f t="shared" si="2"/>
        <v>#N/A</v>
      </c>
      <c r="I20" s="9" t="str">
        <f>IF('Shift Schedule'!H19="-","=",IF('Shift Schedule'!H19="Leave","=",IF('Shift Schedule'!H19="OFF","=","Y")))</f>
        <v>Y</v>
      </c>
      <c r="J20" s="9" t="str">
        <f>IF('Shift Schedule'!I19="-","=",IF('Shift Schedule'!I19="Leave","=",IF('Shift Schedule'!I19="OFF","=","S")))</f>
        <v>=</v>
      </c>
      <c r="K20" s="9" t="str">
        <f>IF('Shift Schedule'!J19="-","=",IF('Shift Schedule'!J19="Leave","=",IF('Shift Schedule'!J19="OFF","=","M")))</f>
        <v>M</v>
      </c>
      <c r="L20" s="9" t="str">
        <f>IF('Shift Schedule'!K19="-","=",IF('Shift Schedule'!K19="Leave","=",IF('Shift Schedule'!K19="OFF","=","T")))</f>
        <v>T</v>
      </c>
      <c r="M20" s="9" t="str">
        <f>IF('Shift Schedule'!L19="-","=",IF('Shift Schedule'!L19="Leave","=",IF('Shift Schedule'!L19="OFF","=","W")))</f>
        <v>W</v>
      </c>
      <c r="N20" s="9" t="str">
        <f>IF('Shift Schedule'!M19="-","=",IF('Shift Schedule'!M19="Leave","=",IF('Shift Schedule'!M19="OFF","=","R")))</f>
        <v>R</v>
      </c>
      <c r="O20" s="9" t="str">
        <f>IF('Shift Schedule'!N19="-","=",IF('Shift Schedule'!N19="Leave","=",IF('Shift Schedule'!N19="OFF","=","F")))</f>
        <v>=</v>
      </c>
      <c r="P20" t="str">
        <f t="shared" si="3"/>
        <v>Y=MTWR=</v>
      </c>
      <c r="Q20" s="10">
        <f t="shared" si="4"/>
        <v>0.85416666666666674</v>
      </c>
      <c r="R20" s="10">
        <f t="shared" si="5"/>
        <v>1.2291666666666667</v>
      </c>
    </row>
    <row r="21" spans="2:18" x14ac:dyDescent="0.25">
      <c r="B21" s="5">
        <f>'Shift Schedule'!B20</f>
        <v>17</v>
      </c>
      <c r="C21" s="5">
        <f>'Shift Schedule'!C20</f>
        <v>1017</v>
      </c>
      <c r="D21" s="5" t="str">
        <f>'Shift Schedule'!D20</f>
        <v>Agent 17</v>
      </c>
      <c r="E21" s="5" t="str">
        <f>'Shift Schedule'!E20</f>
        <v>Team 2</v>
      </c>
      <c r="F21" s="5">
        <f>'Shift Schedule'!F20</f>
        <v>92680</v>
      </c>
      <c r="G21" s="16">
        <f>'Shift Schedule'!G20</f>
        <v>0.85416666666666674</v>
      </c>
      <c r="H21" s="9" t="e">
        <f t="shared" si="2"/>
        <v>#N/A</v>
      </c>
      <c r="I21" s="9" t="str">
        <f>IF('Shift Schedule'!H20="-","=",IF('Shift Schedule'!H20="Leave","=",IF('Shift Schedule'!H20="OFF","=","Y")))</f>
        <v>Y</v>
      </c>
      <c r="J21" s="9" t="str">
        <f>IF('Shift Schedule'!I20="-","=",IF('Shift Schedule'!I20="Leave","=",IF('Shift Schedule'!I20="OFF","=","S")))</f>
        <v>=</v>
      </c>
      <c r="K21" s="9" t="str">
        <f>IF('Shift Schedule'!J20="-","=",IF('Shift Schedule'!J20="Leave","=",IF('Shift Schedule'!J20="OFF","=","M")))</f>
        <v>=</v>
      </c>
      <c r="L21" s="9" t="str">
        <f>IF('Shift Schedule'!K20="-","=",IF('Shift Schedule'!K20="Leave","=",IF('Shift Schedule'!K20="OFF","=","T")))</f>
        <v>T</v>
      </c>
      <c r="M21" s="9" t="str">
        <f>IF('Shift Schedule'!L20="-","=",IF('Shift Schedule'!L20="Leave","=",IF('Shift Schedule'!L20="OFF","=","W")))</f>
        <v>W</v>
      </c>
      <c r="N21" s="9" t="str">
        <f>IF('Shift Schedule'!M20="-","=",IF('Shift Schedule'!M20="Leave","=",IF('Shift Schedule'!M20="OFF","=","R")))</f>
        <v>=</v>
      </c>
      <c r="O21" s="9" t="str">
        <f>IF('Shift Schedule'!N20="-","=",IF('Shift Schedule'!N20="Leave","=",IF('Shift Schedule'!N20="OFF","=","F")))</f>
        <v>F</v>
      </c>
      <c r="P21" t="str">
        <f t="shared" si="3"/>
        <v>Y==TW=F</v>
      </c>
      <c r="Q21" s="10">
        <f t="shared" si="4"/>
        <v>0.85416666666666674</v>
      </c>
      <c r="R21" s="10">
        <f t="shared" ref="R21" si="6">Q21+"09:00"</f>
        <v>1.2291666666666667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61"/>
  <sheetViews>
    <sheetView topLeftCell="A40" workbookViewId="0">
      <selection activeCell="M45" sqref="M45:S61"/>
    </sheetView>
  </sheetViews>
  <sheetFormatPr defaultRowHeight="15" x14ac:dyDescent="0.25"/>
  <cols>
    <col min="2" max="2" width="4" bestFit="1" customWidth="1"/>
    <col min="3" max="3" width="7" bestFit="1" customWidth="1"/>
    <col min="4" max="4" width="30.85546875" bestFit="1" customWidth="1"/>
    <col min="5" max="5" width="6.5703125" bestFit="1" customWidth="1"/>
    <col min="6" max="6" width="6" bestFit="1" customWidth="1"/>
    <col min="7" max="7" width="8.7109375" bestFit="1" customWidth="1"/>
    <col min="8" max="8" width="10.28515625" bestFit="1" customWidth="1"/>
    <col min="9" max="9" width="7" bestFit="1" customWidth="1"/>
    <col min="13" max="13" width="30.85546875" bestFit="1" customWidth="1"/>
    <col min="14" max="14" width="10.7109375" bestFit="1" customWidth="1"/>
    <col min="15" max="15" width="6.85546875" bestFit="1" customWidth="1"/>
    <col min="16" max="16" width="6.42578125" bestFit="1" customWidth="1"/>
    <col min="17" max="18" width="10" bestFit="1" customWidth="1"/>
    <col min="19" max="19" width="10.7109375" bestFit="1" customWidth="1"/>
  </cols>
  <sheetData>
    <row r="3" spans="2:19" x14ac:dyDescent="0.25">
      <c r="D3" s="1"/>
      <c r="G3" s="2"/>
      <c r="H3" s="2"/>
      <c r="I3" s="3">
        <f>'Shift Schedule'!M2</f>
        <v>44287</v>
      </c>
      <c r="Q3" s="58" t="s">
        <v>23</v>
      </c>
      <c r="R3" s="58"/>
      <c r="S3" s="58"/>
    </row>
    <row r="4" spans="2:19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17</v>
      </c>
      <c r="G4" s="4" t="s">
        <v>66</v>
      </c>
      <c r="H4" s="4" t="s">
        <v>17</v>
      </c>
      <c r="I4" s="3" t="s">
        <v>12</v>
      </c>
      <c r="M4" s="52" t="s">
        <v>2</v>
      </c>
      <c r="N4" t="s">
        <v>17</v>
      </c>
      <c r="O4" t="s">
        <v>31</v>
      </c>
      <c r="P4" t="s">
        <v>32</v>
      </c>
      <c r="Q4" s="18" t="s">
        <v>31</v>
      </c>
      <c r="R4" s="18" t="s">
        <v>32</v>
      </c>
      <c r="S4" s="19" t="s">
        <v>33</v>
      </c>
    </row>
    <row r="5" spans="2:19" x14ac:dyDescent="0.25">
      <c r="B5" s="5">
        <f>'Shift Schedule'!B4</f>
        <v>1</v>
      </c>
      <c r="C5" s="5">
        <f>'Shift Schedule'!C4</f>
        <v>1001</v>
      </c>
      <c r="D5" s="5" t="str">
        <f>'Shift Schedule'!D4</f>
        <v>Agent 1</v>
      </c>
      <c r="E5" s="5">
        <f>'Shift Schedule'!F4</f>
        <v>96216</v>
      </c>
      <c r="F5" s="5">
        <f>'Shift Schedule'!G4</f>
        <v>0.9375</v>
      </c>
      <c r="G5" s="54">
        <v>0.375</v>
      </c>
      <c r="H5" s="9" t="str">
        <f>'Shift Schedule'!M4</f>
        <v>OFF</v>
      </c>
      <c r="I5" s="9" t="str">
        <f>IF('Shift Schedule'!M4="Moved","=",IF('Shift Schedule'!M4="Leave","=",IF('Shift Schedule'!M4="OFF","=",IF('Shift Schedule'!M4="Resigned","=",IF('Shift Schedule'!M4="Absconded","=",IF('Shift Schedule'!M4="","=","R"))))))</f>
        <v>=</v>
      </c>
      <c r="M5" s="53" t="str">
        <f t="shared" ref="M5:M45" si="0">D5</f>
        <v>Agent 1</v>
      </c>
      <c r="N5" s="24" t="str">
        <f t="shared" ref="N5:N45" si="1">I5</f>
        <v>=</v>
      </c>
      <c r="O5" s="24" t="str">
        <f>IF(H5="OFF","",IF(H5="Leave","",IF(H5="Moved","",IF(H5="Resigned","",IF(H5="Absconded","",H5)))))</f>
        <v/>
      </c>
      <c r="P5" s="24" t="str">
        <f t="shared" ref="P5:P45" si="2">IF(O5="","",O5+G5)</f>
        <v/>
      </c>
      <c r="Q5" s="21" t="str">
        <f t="shared" ref="Q5:R20" si="3">IFERROR(MOD(O5,1),"")</f>
        <v/>
      </c>
      <c r="R5" s="21" t="str">
        <f t="shared" si="3"/>
        <v/>
      </c>
      <c r="S5" t="str">
        <f t="shared" ref="S5:S45" si="4">TEXT(N5,"0")</f>
        <v>=</v>
      </c>
    </row>
    <row r="6" spans="2:19" x14ac:dyDescent="0.25">
      <c r="B6" s="5">
        <f>'Shift Schedule'!B5</f>
        <v>2</v>
      </c>
      <c r="C6" s="5">
        <f>'Shift Schedule'!C5</f>
        <v>1002</v>
      </c>
      <c r="D6" s="5" t="str">
        <f>'Shift Schedule'!D5</f>
        <v>Agent 2</v>
      </c>
      <c r="E6" s="5">
        <f>'Shift Schedule'!F5</f>
        <v>90225</v>
      </c>
      <c r="F6" s="5">
        <f>'Shift Schedule'!G5</f>
        <v>0.77083333333333337</v>
      </c>
      <c r="G6" s="54">
        <v>0.375</v>
      </c>
      <c r="H6" s="9">
        <f>'Shift Schedule'!M5</f>
        <v>0.77083333333333337</v>
      </c>
      <c r="I6" s="9" t="str">
        <f>IF('Shift Schedule'!M5="Moved","=",IF('Shift Schedule'!M5="Leave","=",IF('Shift Schedule'!M5="OFF","=",IF('Shift Schedule'!M5="Resigned","=",IF('Shift Schedule'!M5="Absconded","=",IF('Shift Schedule'!M5="","=","R"))))))</f>
        <v>R</v>
      </c>
      <c r="M6" s="53" t="str">
        <f t="shared" si="0"/>
        <v>Agent 2</v>
      </c>
      <c r="N6" s="24" t="str">
        <f t="shared" si="1"/>
        <v>R</v>
      </c>
      <c r="O6" s="24">
        <f t="shared" ref="O6:O45" si="5">IF(H6="OFF","",IF(H6="Leave","",IF(H6="Moved","",IF(H6="Resigned","",IF(H6="Absconded","",H6)))))</f>
        <v>0.77083333333333337</v>
      </c>
      <c r="P6" s="24">
        <f t="shared" si="2"/>
        <v>1.1458333333333335</v>
      </c>
      <c r="Q6" s="21">
        <f t="shared" si="3"/>
        <v>0.77083333333333337</v>
      </c>
      <c r="R6" s="21">
        <f t="shared" si="3"/>
        <v>0.14583333333333348</v>
      </c>
      <c r="S6" t="str">
        <f t="shared" si="4"/>
        <v>R</v>
      </c>
    </row>
    <row r="7" spans="2:19" x14ac:dyDescent="0.25">
      <c r="B7" s="5">
        <f>'Shift Schedule'!B6</f>
        <v>3</v>
      </c>
      <c r="C7" s="5">
        <f>'Shift Schedule'!C6</f>
        <v>1003</v>
      </c>
      <c r="D7" s="5" t="str">
        <f>'Shift Schedule'!D6</f>
        <v>Agent 3</v>
      </c>
      <c r="E7" s="5">
        <f>'Shift Schedule'!F6</f>
        <v>93404</v>
      </c>
      <c r="F7" s="5">
        <f>'Shift Schedule'!G6</f>
        <v>0.77083333333333337</v>
      </c>
      <c r="G7" s="54">
        <v>0.375</v>
      </c>
      <c r="H7" s="9">
        <f>'Shift Schedule'!M6</f>
        <v>0.77083333333333337</v>
      </c>
      <c r="I7" s="9" t="str">
        <f>IF('Shift Schedule'!M6="Moved","=",IF('Shift Schedule'!M6="Leave","=",IF('Shift Schedule'!M6="OFF","=",IF('Shift Schedule'!M6="Resigned","=",IF('Shift Schedule'!M6="Absconded","=",IF('Shift Schedule'!M6="","=","R"))))))</f>
        <v>R</v>
      </c>
      <c r="M7" s="53" t="str">
        <f t="shared" si="0"/>
        <v>Agent 3</v>
      </c>
      <c r="N7" s="24" t="str">
        <f t="shared" si="1"/>
        <v>R</v>
      </c>
      <c r="O7" s="24">
        <f t="shared" si="5"/>
        <v>0.77083333333333337</v>
      </c>
      <c r="P7" s="24">
        <f t="shared" si="2"/>
        <v>1.1458333333333335</v>
      </c>
      <c r="Q7" s="21">
        <f t="shared" si="3"/>
        <v>0.77083333333333337</v>
      </c>
      <c r="R7" s="21">
        <f t="shared" si="3"/>
        <v>0.14583333333333348</v>
      </c>
      <c r="S7" t="str">
        <f t="shared" si="4"/>
        <v>R</v>
      </c>
    </row>
    <row r="8" spans="2:19" x14ac:dyDescent="0.25">
      <c r="B8" s="5">
        <f>'Shift Schedule'!B7</f>
        <v>4</v>
      </c>
      <c r="C8" s="5">
        <f>'Shift Schedule'!C7</f>
        <v>1004</v>
      </c>
      <c r="D8" s="5" t="str">
        <f>'Shift Schedule'!D7</f>
        <v>Agent 4</v>
      </c>
      <c r="E8" s="5">
        <f>'Shift Schedule'!F7</f>
        <v>94009</v>
      </c>
      <c r="F8" s="5">
        <f>'Shift Schedule'!G7</f>
        <v>0.9375</v>
      </c>
      <c r="G8" s="54">
        <v>0.375</v>
      </c>
      <c r="H8" s="9">
        <f>'Shift Schedule'!M7</f>
        <v>0.9375</v>
      </c>
      <c r="I8" s="9" t="str">
        <f>IF('Shift Schedule'!M7="Moved","=",IF('Shift Schedule'!M7="Leave","=",IF('Shift Schedule'!M7="OFF","=",IF('Shift Schedule'!M7="Resigned","=",IF('Shift Schedule'!M7="Absconded","=",IF('Shift Schedule'!M7="","=","R"))))))</f>
        <v>R</v>
      </c>
      <c r="M8" s="53" t="str">
        <f t="shared" si="0"/>
        <v>Agent 4</v>
      </c>
      <c r="N8" s="24" t="str">
        <f t="shared" si="1"/>
        <v>R</v>
      </c>
      <c r="O8" s="24">
        <f t="shared" si="5"/>
        <v>0.9375</v>
      </c>
      <c r="P8" s="24">
        <f t="shared" si="2"/>
        <v>1.3125</v>
      </c>
      <c r="Q8" s="21">
        <f t="shared" si="3"/>
        <v>0.9375</v>
      </c>
      <c r="R8" s="21">
        <f t="shared" si="3"/>
        <v>0.3125</v>
      </c>
      <c r="S8" t="str">
        <f t="shared" si="4"/>
        <v>R</v>
      </c>
    </row>
    <row r="9" spans="2:19" x14ac:dyDescent="0.25">
      <c r="B9" s="5">
        <f>'Shift Schedule'!B8</f>
        <v>5</v>
      </c>
      <c r="C9" s="5">
        <f>'Shift Schedule'!C8</f>
        <v>1005</v>
      </c>
      <c r="D9" s="5" t="str">
        <f>'Shift Schedule'!D8</f>
        <v>Agent 5</v>
      </c>
      <c r="E9" s="5">
        <f>'Shift Schedule'!F8</f>
        <v>90465</v>
      </c>
      <c r="F9" s="5">
        <f>'Shift Schedule'!G8</f>
        <v>2.0833333333333336E-2</v>
      </c>
      <c r="G9" s="54">
        <v>0.375</v>
      </c>
      <c r="H9" s="9">
        <f>'Shift Schedule'!M8</f>
        <v>2.0833333333333336E-2</v>
      </c>
      <c r="I9" s="9" t="str">
        <f>IF('Shift Schedule'!M8="Moved","=",IF('Shift Schedule'!M8="Leave","=",IF('Shift Schedule'!M8="OFF","=",IF('Shift Schedule'!M8="Resigned","=",IF('Shift Schedule'!M8="Absconded","=",IF('Shift Schedule'!M8="","=","R"))))))</f>
        <v>R</v>
      </c>
      <c r="M9" s="53" t="str">
        <f t="shared" si="0"/>
        <v>Agent 5</v>
      </c>
      <c r="N9" s="24" t="str">
        <f t="shared" si="1"/>
        <v>R</v>
      </c>
      <c r="O9" s="24">
        <f t="shared" si="5"/>
        <v>2.0833333333333336E-2</v>
      </c>
      <c r="P9" s="24">
        <f t="shared" si="2"/>
        <v>0.39583333333333331</v>
      </c>
      <c r="Q9" s="21">
        <f t="shared" si="3"/>
        <v>2.0833333333333336E-2</v>
      </c>
      <c r="R9" s="21">
        <f t="shared" si="3"/>
        <v>0.39583333333333331</v>
      </c>
      <c r="S9" t="str">
        <f t="shared" si="4"/>
        <v>R</v>
      </c>
    </row>
    <row r="10" spans="2:19" x14ac:dyDescent="0.25">
      <c r="B10" s="5">
        <f>'Shift Schedule'!B9</f>
        <v>6</v>
      </c>
      <c r="C10" s="5">
        <f>'Shift Schedule'!C9</f>
        <v>1006</v>
      </c>
      <c r="D10" s="5" t="str">
        <f>'Shift Schedule'!D9</f>
        <v>Agent 6</v>
      </c>
      <c r="E10" s="5">
        <f>'Shift Schedule'!F9</f>
        <v>90380</v>
      </c>
      <c r="F10" s="5">
        <f>'Shift Schedule'!G9</f>
        <v>0.77083333333333337</v>
      </c>
      <c r="G10" s="54">
        <v>0.375</v>
      </c>
      <c r="H10" s="9">
        <f>'Shift Schedule'!M9</f>
        <v>0.77083333333333337</v>
      </c>
      <c r="I10" s="9" t="str">
        <f>IF('Shift Schedule'!M9="Moved","=",IF('Shift Schedule'!M9="Leave","=",IF('Shift Schedule'!M9="OFF","=",IF('Shift Schedule'!M9="Resigned","=",IF('Shift Schedule'!M9="Absconded","=",IF('Shift Schedule'!M9="","=","R"))))))</f>
        <v>R</v>
      </c>
      <c r="M10" s="53" t="str">
        <f t="shared" si="0"/>
        <v>Agent 6</v>
      </c>
      <c r="N10" s="24" t="str">
        <f t="shared" si="1"/>
        <v>R</v>
      </c>
      <c r="O10" s="24">
        <f t="shared" si="5"/>
        <v>0.77083333333333337</v>
      </c>
      <c r="P10" s="24">
        <f t="shared" si="2"/>
        <v>1.1458333333333335</v>
      </c>
      <c r="Q10" s="21">
        <f t="shared" si="3"/>
        <v>0.77083333333333337</v>
      </c>
      <c r="R10" s="21">
        <f t="shared" si="3"/>
        <v>0.14583333333333348</v>
      </c>
      <c r="S10" t="str">
        <f t="shared" si="4"/>
        <v>R</v>
      </c>
    </row>
    <row r="11" spans="2:19" x14ac:dyDescent="0.25">
      <c r="B11" s="5">
        <f>'Shift Schedule'!B10</f>
        <v>7</v>
      </c>
      <c r="C11" s="5">
        <f>'Shift Schedule'!C10</f>
        <v>1007</v>
      </c>
      <c r="D11" s="5" t="str">
        <f>'Shift Schedule'!D10</f>
        <v>Agent 7</v>
      </c>
      <c r="E11" s="5">
        <f>'Shift Schedule'!F10</f>
        <v>91098</v>
      </c>
      <c r="F11" s="5">
        <f>'Shift Schedule'!G10</f>
        <v>0.77083333333333337</v>
      </c>
      <c r="G11" s="54">
        <v>0.375</v>
      </c>
      <c r="H11" s="9">
        <f>'Shift Schedule'!M10</f>
        <v>0.77083333333333337</v>
      </c>
      <c r="I11" s="9" t="str">
        <f>IF('Shift Schedule'!M10="Moved","=",IF('Shift Schedule'!M10="Leave","=",IF('Shift Schedule'!M10="OFF","=",IF('Shift Schedule'!M10="Resigned","=",IF('Shift Schedule'!M10="Absconded","=",IF('Shift Schedule'!M10="","=","R"))))))</f>
        <v>R</v>
      </c>
      <c r="M11" s="53" t="str">
        <f t="shared" si="0"/>
        <v>Agent 7</v>
      </c>
      <c r="N11" s="24" t="str">
        <f t="shared" si="1"/>
        <v>R</v>
      </c>
      <c r="O11" s="24">
        <f t="shared" si="5"/>
        <v>0.77083333333333337</v>
      </c>
      <c r="P11" s="24">
        <f t="shared" si="2"/>
        <v>1.1458333333333335</v>
      </c>
      <c r="Q11" s="21">
        <f t="shared" si="3"/>
        <v>0.77083333333333337</v>
      </c>
      <c r="R11" s="21">
        <f t="shared" si="3"/>
        <v>0.14583333333333348</v>
      </c>
      <c r="S11" t="str">
        <f t="shared" si="4"/>
        <v>R</v>
      </c>
    </row>
    <row r="12" spans="2:19" x14ac:dyDescent="0.25">
      <c r="B12" s="5">
        <f>'Shift Schedule'!B11</f>
        <v>8</v>
      </c>
      <c r="C12" s="5">
        <f>'Shift Schedule'!C11</f>
        <v>1008</v>
      </c>
      <c r="D12" s="5" t="str">
        <f>'Shift Schedule'!D11</f>
        <v>Agent 8</v>
      </c>
      <c r="E12" s="5">
        <f>'Shift Schedule'!F11</f>
        <v>95343</v>
      </c>
      <c r="F12" s="5">
        <f>'Shift Schedule'!G11</f>
        <v>0.77083333333333337</v>
      </c>
      <c r="G12" s="54">
        <v>0.375</v>
      </c>
      <c r="H12" s="9">
        <f>'Shift Schedule'!M11</f>
        <v>0.77083333333333337</v>
      </c>
      <c r="I12" s="9" t="str">
        <f>IF('Shift Schedule'!M11="Moved","=",IF('Shift Schedule'!M11="Leave","=",IF('Shift Schedule'!M11="OFF","=",IF('Shift Schedule'!M11="Resigned","=",IF('Shift Schedule'!M11="Absconded","=",IF('Shift Schedule'!M11="","=","R"))))))</f>
        <v>R</v>
      </c>
      <c r="M12" s="53" t="str">
        <f t="shared" si="0"/>
        <v>Agent 8</v>
      </c>
      <c r="N12" s="24" t="str">
        <f t="shared" si="1"/>
        <v>R</v>
      </c>
      <c r="O12" s="24">
        <f t="shared" si="5"/>
        <v>0.77083333333333337</v>
      </c>
      <c r="P12" s="24">
        <f t="shared" si="2"/>
        <v>1.1458333333333335</v>
      </c>
      <c r="Q12" s="21">
        <f t="shared" si="3"/>
        <v>0.77083333333333337</v>
      </c>
      <c r="R12" s="21">
        <f t="shared" si="3"/>
        <v>0.14583333333333348</v>
      </c>
      <c r="S12" t="str">
        <f t="shared" si="4"/>
        <v>R</v>
      </c>
    </row>
    <row r="13" spans="2:19" x14ac:dyDescent="0.25">
      <c r="B13" s="5">
        <f>'Shift Schedule'!B12</f>
        <v>9</v>
      </c>
      <c r="C13" s="5">
        <f>'Shift Schedule'!C12</f>
        <v>1009</v>
      </c>
      <c r="D13" s="5" t="str">
        <f>'Shift Schedule'!D12</f>
        <v>Agent 9</v>
      </c>
      <c r="E13" s="5">
        <f>'Shift Schedule'!F12</f>
        <v>94339</v>
      </c>
      <c r="F13" s="5">
        <f>'Shift Schedule'!G12</f>
        <v>0.77083333333333337</v>
      </c>
      <c r="G13" s="54">
        <v>0.375</v>
      </c>
      <c r="H13" s="9" t="str">
        <f>'Shift Schedule'!M12</f>
        <v>OFF</v>
      </c>
      <c r="I13" s="9" t="str">
        <f>IF('Shift Schedule'!M12="Moved","=",IF('Shift Schedule'!M12="Leave","=",IF('Shift Schedule'!M12="OFF","=",IF('Shift Schedule'!M12="Resigned","=",IF('Shift Schedule'!M12="Absconded","=",IF('Shift Schedule'!M12="","=","R"))))))</f>
        <v>=</v>
      </c>
      <c r="M13" s="53" t="str">
        <f t="shared" si="0"/>
        <v>Agent 9</v>
      </c>
      <c r="N13" s="24" t="str">
        <f t="shared" si="1"/>
        <v>=</v>
      </c>
      <c r="O13" s="24" t="str">
        <f t="shared" si="5"/>
        <v/>
      </c>
      <c r="P13" s="24" t="str">
        <f t="shared" si="2"/>
        <v/>
      </c>
      <c r="Q13" s="21" t="str">
        <f t="shared" si="3"/>
        <v/>
      </c>
      <c r="R13" s="21" t="str">
        <f t="shared" si="3"/>
        <v/>
      </c>
      <c r="S13" t="str">
        <f t="shared" si="4"/>
        <v>=</v>
      </c>
    </row>
    <row r="14" spans="2:19" x14ac:dyDescent="0.25">
      <c r="B14" s="5">
        <f>'Shift Schedule'!B13</f>
        <v>10</v>
      </c>
      <c r="C14" s="5">
        <f>'Shift Schedule'!C13</f>
        <v>1010</v>
      </c>
      <c r="D14" s="5" t="str">
        <f>'Shift Schedule'!D13</f>
        <v>Agent 10</v>
      </c>
      <c r="E14" s="5">
        <f>'Shift Schedule'!F13</f>
        <v>93262</v>
      </c>
      <c r="F14" s="5">
        <f>'Shift Schedule'!G13</f>
        <v>0.77083333333333337</v>
      </c>
      <c r="G14" s="54">
        <v>0.375</v>
      </c>
      <c r="H14" s="9">
        <f>'Shift Schedule'!M13</f>
        <v>0.77083333333333337</v>
      </c>
      <c r="I14" s="9" t="str">
        <f>IF('Shift Schedule'!M13="Moved","=",IF('Shift Schedule'!M13="Leave","=",IF('Shift Schedule'!M13="OFF","=",IF('Shift Schedule'!M13="Resigned","=",IF('Shift Schedule'!M13="Absconded","=",IF('Shift Schedule'!M13="","=","R"))))))</f>
        <v>R</v>
      </c>
      <c r="M14" s="53" t="str">
        <f t="shared" si="0"/>
        <v>Agent 10</v>
      </c>
      <c r="N14" s="24" t="str">
        <f t="shared" si="1"/>
        <v>R</v>
      </c>
      <c r="O14" s="24">
        <f t="shared" si="5"/>
        <v>0.77083333333333337</v>
      </c>
      <c r="P14" s="24">
        <f t="shared" si="2"/>
        <v>1.1458333333333335</v>
      </c>
      <c r="Q14" s="21">
        <f t="shared" si="3"/>
        <v>0.77083333333333337</v>
      </c>
      <c r="R14" s="21">
        <f t="shared" si="3"/>
        <v>0.14583333333333348</v>
      </c>
      <c r="S14" t="str">
        <f t="shared" si="4"/>
        <v>R</v>
      </c>
    </row>
    <row r="15" spans="2:19" x14ac:dyDescent="0.25">
      <c r="B15" s="5">
        <f>'Shift Schedule'!B14</f>
        <v>11</v>
      </c>
      <c r="C15" s="5">
        <f>'Shift Schedule'!C14</f>
        <v>1011</v>
      </c>
      <c r="D15" s="5" t="str">
        <f>'Shift Schedule'!D14</f>
        <v>Agent 11</v>
      </c>
      <c r="E15" s="5">
        <f>'Shift Schedule'!F14</f>
        <v>91919</v>
      </c>
      <c r="F15" s="5">
        <f>'Shift Schedule'!G14</f>
        <v>0.77083333333333337</v>
      </c>
      <c r="G15" s="54">
        <v>0.375</v>
      </c>
      <c r="H15" s="9">
        <f>'Shift Schedule'!M14</f>
        <v>0.77083333333333337</v>
      </c>
      <c r="I15" s="9" t="str">
        <f>IF('Shift Schedule'!M14="Moved","=",IF('Shift Schedule'!M14="Leave","=",IF('Shift Schedule'!M14="OFF","=",IF('Shift Schedule'!M14="Resigned","=",IF('Shift Schedule'!M14="Absconded","=",IF('Shift Schedule'!M14="","=","R"))))))</f>
        <v>R</v>
      </c>
      <c r="M15" s="53" t="str">
        <f t="shared" si="0"/>
        <v>Agent 11</v>
      </c>
      <c r="N15" s="24" t="str">
        <f t="shared" si="1"/>
        <v>R</v>
      </c>
      <c r="O15" s="24">
        <f t="shared" si="5"/>
        <v>0.77083333333333337</v>
      </c>
      <c r="P15" s="24">
        <f t="shared" si="2"/>
        <v>1.1458333333333335</v>
      </c>
      <c r="Q15" s="21">
        <f t="shared" si="3"/>
        <v>0.77083333333333337</v>
      </c>
      <c r="R15" s="21">
        <f t="shared" si="3"/>
        <v>0.14583333333333348</v>
      </c>
      <c r="S15" t="str">
        <f t="shared" si="4"/>
        <v>R</v>
      </c>
    </row>
    <row r="16" spans="2:19" x14ac:dyDescent="0.25">
      <c r="B16" s="5">
        <f>'Shift Schedule'!B15</f>
        <v>12</v>
      </c>
      <c r="C16" s="5">
        <f>'Shift Schedule'!C15</f>
        <v>1012</v>
      </c>
      <c r="D16" s="5" t="str">
        <f>'Shift Schedule'!D15</f>
        <v>Agent 12</v>
      </c>
      <c r="E16" s="5">
        <f>'Shift Schedule'!F15</f>
        <v>94357</v>
      </c>
      <c r="F16" s="5">
        <f>'Shift Schedule'!G15</f>
        <v>0.77083333333333337</v>
      </c>
      <c r="G16" s="54">
        <v>0.375</v>
      </c>
      <c r="H16" s="9" t="str">
        <f>'Shift Schedule'!M15</f>
        <v>OFF</v>
      </c>
      <c r="I16" s="9" t="str">
        <f>IF('Shift Schedule'!M15="Moved","=",IF('Shift Schedule'!M15="Leave","=",IF('Shift Schedule'!M15="OFF","=",IF('Shift Schedule'!M15="Resigned","=",IF('Shift Schedule'!M15="Absconded","=",IF('Shift Schedule'!M15="","=","R"))))))</f>
        <v>=</v>
      </c>
      <c r="M16" s="53" t="str">
        <f t="shared" si="0"/>
        <v>Agent 12</v>
      </c>
      <c r="N16" s="24" t="str">
        <f t="shared" si="1"/>
        <v>=</v>
      </c>
      <c r="O16" s="24" t="str">
        <f t="shared" si="5"/>
        <v/>
      </c>
      <c r="P16" s="24" t="str">
        <f t="shared" si="2"/>
        <v/>
      </c>
      <c r="Q16" s="21" t="str">
        <f t="shared" si="3"/>
        <v/>
      </c>
      <c r="R16" s="21" t="str">
        <f t="shared" si="3"/>
        <v/>
      </c>
      <c r="S16" t="str">
        <f t="shared" si="4"/>
        <v>=</v>
      </c>
    </row>
    <row r="17" spans="2:19" x14ac:dyDescent="0.25">
      <c r="B17" s="5">
        <f>'Shift Schedule'!B16</f>
        <v>13</v>
      </c>
      <c r="C17" s="5">
        <f>'Shift Schedule'!C16</f>
        <v>1013</v>
      </c>
      <c r="D17" s="5" t="str">
        <f>'Shift Schedule'!D16</f>
        <v>Agent 13</v>
      </c>
      <c r="E17" s="5">
        <f>'Shift Schedule'!F16</f>
        <v>93021</v>
      </c>
      <c r="F17" s="5">
        <f>'Shift Schedule'!G16</f>
        <v>0.77083333333333337</v>
      </c>
      <c r="G17" s="54">
        <v>0.375</v>
      </c>
      <c r="H17" s="9">
        <f>'Shift Schedule'!M16</f>
        <v>0.77083333333333337</v>
      </c>
      <c r="I17" s="9" t="str">
        <f>IF('Shift Schedule'!M16="Moved","=",IF('Shift Schedule'!M16="Leave","=",IF('Shift Schedule'!M16="OFF","=",IF('Shift Schedule'!M16="Resigned","=",IF('Shift Schedule'!M16="Absconded","=",IF('Shift Schedule'!M16="","=","R"))))))</f>
        <v>R</v>
      </c>
      <c r="M17" s="53" t="str">
        <f t="shared" si="0"/>
        <v>Agent 13</v>
      </c>
      <c r="N17" s="24" t="str">
        <f t="shared" si="1"/>
        <v>R</v>
      </c>
      <c r="O17" s="24">
        <f t="shared" si="5"/>
        <v>0.77083333333333337</v>
      </c>
      <c r="P17" s="24">
        <f t="shared" si="2"/>
        <v>1.1458333333333335</v>
      </c>
      <c r="Q17" s="21">
        <f t="shared" si="3"/>
        <v>0.77083333333333337</v>
      </c>
      <c r="R17" s="21">
        <f t="shared" si="3"/>
        <v>0.14583333333333348</v>
      </c>
      <c r="S17" t="str">
        <f t="shared" si="4"/>
        <v>R</v>
      </c>
    </row>
    <row r="18" spans="2:19" x14ac:dyDescent="0.25">
      <c r="B18" s="5">
        <f>'Shift Schedule'!B17</f>
        <v>14</v>
      </c>
      <c r="C18" s="5">
        <f>'Shift Schedule'!C17</f>
        <v>1014</v>
      </c>
      <c r="D18" s="5" t="str">
        <f>'Shift Schedule'!D17</f>
        <v>Agent 14</v>
      </c>
      <c r="E18" s="5">
        <f>'Shift Schedule'!F17</f>
        <v>92569</v>
      </c>
      <c r="F18" s="5">
        <f>'Shift Schedule'!G17</f>
        <v>0.85416666666666674</v>
      </c>
      <c r="G18" s="54">
        <v>0.375</v>
      </c>
      <c r="H18" s="9">
        <f>'Shift Schedule'!M17</f>
        <v>0.85416666666666674</v>
      </c>
      <c r="I18" s="9" t="str">
        <f>IF('Shift Schedule'!M17="Moved","=",IF('Shift Schedule'!M17="Leave","=",IF('Shift Schedule'!M17="OFF","=",IF('Shift Schedule'!M17="Resigned","=",IF('Shift Schedule'!M17="Absconded","=",IF('Shift Schedule'!M17="","=","R"))))))</f>
        <v>R</v>
      </c>
      <c r="M18" s="53" t="str">
        <f t="shared" si="0"/>
        <v>Agent 14</v>
      </c>
      <c r="N18" s="24" t="str">
        <f t="shared" si="1"/>
        <v>R</v>
      </c>
      <c r="O18" s="24">
        <f t="shared" si="5"/>
        <v>0.85416666666666674</v>
      </c>
      <c r="P18" s="24">
        <f t="shared" si="2"/>
        <v>1.2291666666666667</v>
      </c>
      <c r="Q18" s="21">
        <f t="shared" si="3"/>
        <v>0.85416666666666674</v>
      </c>
      <c r="R18" s="21">
        <f t="shared" si="3"/>
        <v>0.22916666666666674</v>
      </c>
      <c r="S18" t="str">
        <f t="shared" si="4"/>
        <v>R</v>
      </c>
    </row>
    <row r="19" spans="2:19" x14ac:dyDescent="0.25">
      <c r="B19" s="5">
        <f>'Shift Schedule'!B18</f>
        <v>15</v>
      </c>
      <c r="C19" s="5">
        <f>'Shift Schedule'!C18</f>
        <v>1015</v>
      </c>
      <c r="D19" s="5" t="str">
        <f>'Shift Schedule'!D18</f>
        <v>Agent 15</v>
      </c>
      <c r="E19" s="5">
        <f>'Shift Schedule'!F18</f>
        <v>92413</v>
      </c>
      <c r="F19" s="5">
        <f>'Shift Schedule'!G18</f>
        <v>0.85416666666666674</v>
      </c>
      <c r="G19" s="54">
        <v>0.375</v>
      </c>
      <c r="H19" s="9">
        <f>'Shift Schedule'!M18</f>
        <v>0.85416666666666663</v>
      </c>
      <c r="I19" s="9" t="str">
        <f>IF('Shift Schedule'!M18="Moved","=",IF('Shift Schedule'!M18="Leave","=",IF('Shift Schedule'!M18="OFF","=",IF('Shift Schedule'!M18="Resigned","=",IF('Shift Schedule'!M18="Absconded","=",IF('Shift Schedule'!M18="","=","R"))))))</f>
        <v>R</v>
      </c>
      <c r="M19" s="53" t="str">
        <f t="shared" si="0"/>
        <v>Agent 15</v>
      </c>
      <c r="N19" s="24" t="str">
        <f t="shared" si="1"/>
        <v>R</v>
      </c>
      <c r="O19" s="24">
        <f t="shared" si="5"/>
        <v>0.85416666666666663</v>
      </c>
      <c r="P19" s="24">
        <f t="shared" si="2"/>
        <v>1.2291666666666665</v>
      </c>
      <c r="Q19" s="21">
        <f t="shared" si="3"/>
        <v>0.85416666666666663</v>
      </c>
      <c r="R19" s="21">
        <f t="shared" si="3"/>
        <v>0.22916666666666652</v>
      </c>
      <c r="S19" t="str">
        <f t="shared" si="4"/>
        <v>R</v>
      </c>
    </row>
    <row r="20" spans="2:19" x14ac:dyDescent="0.25">
      <c r="B20" s="5">
        <f>'Shift Schedule'!B19</f>
        <v>16</v>
      </c>
      <c r="C20" s="5">
        <f>'Shift Schedule'!C19</f>
        <v>1016</v>
      </c>
      <c r="D20" s="5" t="str">
        <f>'Shift Schedule'!D19</f>
        <v>Agent 16</v>
      </c>
      <c r="E20" s="5">
        <f>'Shift Schedule'!F19</f>
        <v>92712</v>
      </c>
      <c r="F20" s="5">
        <f>'Shift Schedule'!G19</f>
        <v>0.85416666666666674</v>
      </c>
      <c r="G20" s="54">
        <v>0.375</v>
      </c>
      <c r="H20" s="9">
        <f>'Shift Schedule'!M19</f>
        <v>0.85416666666666663</v>
      </c>
      <c r="I20" s="9" t="str">
        <f>IF('Shift Schedule'!M19="Moved","=",IF('Shift Schedule'!M19="Leave","=",IF('Shift Schedule'!M19="OFF","=",IF('Shift Schedule'!M19="Resigned","=",IF('Shift Schedule'!M19="Absconded","=",IF('Shift Schedule'!M19="","=","R"))))))</f>
        <v>R</v>
      </c>
      <c r="M20" s="53" t="str">
        <f t="shared" si="0"/>
        <v>Agent 16</v>
      </c>
      <c r="N20" s="24" t="str">
        <f t="shared" si="1"/>
        <v>R</v>
      </c>
      <c r="O20" s="24">
        <f t="shared" si="5"/>
        <v>0.85416666666666663</v>
      </c>
      <c r="P20" s="24">
        <f t="shared" si="2"/>
        <v>1.2291666666666665</v>
      </c>
      <c r="Q20" s="21">
        <f t="shared" si="3"/>
        <v>0.85416666666666663</v>
      </c>
      <c r="R20" s="21">
        <f t="shared" si="3"/>
        <v>0.22916666666666652</v>
      </c>
      <c r="S20" t="str">
        <f t="shared" si="4"/>
        <v>R</v>
      </c>
    </row>
    <row r="21" spans="2:19" x14ac:dyDescent="0.25">
      <c r="B21" s="5">
        <f>'Shift Schedule'!B20</f>
        <v>17</v>
      </c>
      <c r="C21" s="5">
        <f>'Shift Schedule'!C20</f>
        <v>1017</v>
      </c>
      <c r="D21" s="5" t="str">
        <f>'Shift Schedule'!D20</f>
        <v>Agent 17</v>
      </c>
      <c r="E21" s="5">
        <f>'Shift Schedule'!F20</f>
        <v>92680</v>
      </c>
      <c r="F21" s="5">
        <f>'Shift Schedule'!G20</f>
        <v>0.85416666666666674</v>
      </c>
      <c r="G21" s="54">
        <v>0.375</v>
      </c>
      <c r="H21" s="9" t="str">
        <f>'Shift Schedule'!M20</f>
        <v>OFF</v>
      </c>
      <c r="I21" s="9" t="str">
        <f>IF('Shift Schedule'!M20="Moved","=",IF('Shift Schedule'!M20="Leave","=",IF('Shift Schedule'!M20="OFF","=",IF('Shift Schedule'!M20="Resigned","=",IF('Shift Schedule'!M20="Absconded","=",IF('Shift Schedule'!M20="","=","R"))))))</f>
        <v>=</v>
      </c>
      <c r="M21" s="53" t="str">
        <f t="shared" si="0"/>
        <v>Agent 17</v>
      </c>
      <c r="N21" s="24" t="str">
        <f t="shared" si="1"/>
        <v>=</v>
      </c>
      <c r="O21" s="24" t="str">
        <f t="shared" si="5"/>
        <v/>
      </c>
      <c r="P21" s="24" t="str">
        <f t="shared" si="2"/>
        <v/>
      </c>
      <c r="Q21" s="21" t="str">
        <f t="shared" ref="Q21:R45" si="6">IFERROR(MOD(O21,1),"")</f>
        <v/>
      </c>
      <c r="R21" s="21" t="str">
        <f t="shared" si="6"/>
        <v/>
      </c>
      <c r="S21" t="str">
        <f t="shared" si="4"/>
        <v>=</v>
      </c>
    </row>
    <row r="22" spans="2:19" x14ac:dyDescent="0.25">
      <c r="B22" s="5">
        <f>'Shift Schedule'!B21</f>
        <v>18</v>
      </c>
      <c r="C22" s="5">
        <f>'Shift Schedule'!C21</f>
        <v>1018</v>
      </c>
      <c r="D22" s="5" t="str">
        <f>'Shift Schedule'!D21</f>
        <v>Agent 18</v>
      </c>
      <c r="E22" s="5">
        <f>'Shift Schedule'!F21</f>
        <v>91819</v>
      </c>
      <c r="F22" s="5">
        <f>'Shift Schedule'!G21</f>
        <v>0.77083333333333337</v>
      </c>
      <c r="G22" s="54">
        <v>0.375</v>
      </c>
      <c r="H22" s="9">
        <f>'Shift Schedule'!M21</f>
        <v>0.77083333333333337</v>
      </c>
      <c r="I22" s="9" t="str">
        <f>IF('Shift Schedule'!M21="Moved","=",IF('Shift Schedule'!M21="Leave","=",IF('Shift Schedule'!M21="OFF","=",IF('Shift Schedule'!M21="Resigned","=",IF('Shift Schedule'!M21="Absconded","=",IF('Shift Schedule'!M21="","=","R"))))))</f>
        <v>R</v>
      </c>
      <c r="M22" s="53" t="str">
        <f t="shared" si="0"/>
        <v>Agent 18</v>
      </c>
      <c r="N22" s="24" t="str">
        <f t="shared" si="1"/>
        <v>R</v>
      </c>
      <c r="O22" s="24">
        <f t="shared" si="5"/>
        <v>0.77083333333333337</v>
      </c>
      <c r="P22" s="24">
        <f t="shared" si="2"/>
        <v>1.1458333333333335</v>
      </c>
      <c r="Q22" s="21">
        <f t="shared" si="6"/>
        <v>0.77083333333333337</v>
      </c>
      <c r="R22" s="21">
        <f t="shared" si="6"/>
        <v>0.14583333333333348</v>
      </c>
      <c r="S22" t="str">
        <f t="shared" si="4"/>
        <v>R</v>
      </c>
    </row>
    <row r="23" spans="2:19" x14ac:dyDescent="0.25">
      <c r="B23" s="5">
        <f>'Shift Schedule'!B22</f>
        <v>19</v>
      </c>
      <c r="C23" s="5">
        <f>'Shift Schedule'!C22</f>
        <v>1019</v>
      </c>
      <c r="D23" s="5" t="str">
        <f>'Shift Schedule'!D22</f>
        <v>Agent 19</v>
      </c>
      <c r="E23" s="5">
        <f>'Shift Schedule'!F22</f>
        <v>96019</v>
      </c>
      <c r="F23" s="5">
        <f>'Shift Schedule'!G22</f>
        <v>0.77083333333333337</v>
      </c>
      <c r="G23" s="54">
        <v>0.375</v>
      </c>
      <c r="H23" s="9">
        <f>'Shift Schedule'!M22</f>
        <v>0.77083333333333337</v>
      </c>
      <c r="I23" s="9" t="str">
        <f>IF('Shift Schedule'!M22="Moved","=",IF('Shift Schedule'!M22="Leave","=",IF('Shift Schedule'!M22="OFF","=",IF('Shift Schedule'!M22="Resigned","=",IF('Shift Schedule'!M22="Absconded","=",IF('Shift Schedule'!M22="","=","R"))))))</f>
        <v>R</v>
      </c>
      <c r="M23" s="53" t="str">
        <f t="shared" si="0"/>
        <v>Agent 19</v>
      </c>
      <c r="N23" s="24" t="str">
        <f t="shared" si="1"/>
        <v>R</v>
      </c>
      <c r="O23" s="24">
        <f t="shared" si="5"/>
        <v>0.77083333333333337</v>
      </c>
      <c r="P23" s="24">
        <f t="shared" si="2"/>
        <v>1.1458333333333335</v>
      </c>
      <c r="Q23" s="21">
        <f t="shared" si="6"/>
        <v>0.77083333333333337</v>
      </c>
      <c r="R23" s="21">
        <f t="shared" si="6"/>
        <v>0.14583333333333348</v>
      </c>
      <c r="S23" t="str">
        <f t="shared" si="4"/>
        <v>R</v>
      </c>
    </row>
    <row r="24" spans="2:19" x14ac:dyDescent="0.25">
      <c r="B24" s="5">
        <f>'Shift Schedule'!B23</f>
        <v>20</v>
      </c>
      <c r="C24" s="5">
        <f>'Shift Schedule'!C23</f>
        <v>1020</v>
      </c>
      <c r="D24" s="5" t="str">
        <f>'Shift Schedule'!D23</f>
        <v>Agent 20</v>
      </c>
      <c r="E24" s="5">
        <f>'Shift Schedule'!F23</f>
        <v>93001</v>
      </c>
      <c r="F24" s="5">
        <f>'Shift Schedule'!G23</f>
        <v>0.85416666666666663</v>
      </c>
      <c r="G24" s="54">
        <v>0.375</v>
      </c>
      <c r="H24" s="9">
        <f>'Shift Schedule'!M23</f>
        <v>0.85416666666666663</v>
      </c>
      <c r="I24" s="9" t="str">
        <f>IF('Shift Schedule'!M23="Moved","=",IF('Shift Schedule'!M23="Leave","=",IF('Shift Schedule'!M23="OFF","=",IF('Shift Schedule'!M23="Resigned","=",IF('Shift Schedule'!M23="Absconded","=",IF('Shift Schedule'!M23="","=","R"))))))</f>
        <v>R</v>
      </c>
      <c r="M24" s="53" t="str">
        <f t="shared" si="0"/>
        <v>Agent 20</v>
      </c>
      <c r="N24" s="24" t="str">
        <f t="shared" si="1"/>
        <v>R</v>
      </c>
      <c r="O24" s="24">
        <f t="shared" si="5"/>
        <v>0.85416666666666663</v>
      </c>
      <c r="P24" s="24">
        <f t="shared" si="2"/>
        <v>1.2291666666666665</v>
      </c>
      <c r="Q24" s="21">
        <f t="shared" si="6"/>
        <v>0.85416666666666663</v>
      </c>
      <c r="R24" s="21">
        <f t="shared" si="6"/>
        <v>0.22916666666666652</v>
      </c>
      <c r="S24" t="str">
        <f t="shared" si="4"/>
        <v>R</v>
      </c>
    </row>
    <row r="25" spans="2:19" x14ac:dyDescent="0.25">
      <c r="B25" s="5">
        <f>'Shift Schedule'!B24</f>
        <v>21</v>
      </c>
      <c r="C25" s="5">
        <f>'Shift Schedule'!C24</f>
        <v>1021</v>
      </c>
      <c r="D25" s="5" t="str">
        <f>'Shift Schedule'!D24</f>
        <v>Agent 21</v>
      </c>
      <c r="E25" s="5">
        <f>'Shift Schedule'!F24</f>
        <v>91229</v>
      </c>
      <c r="F25" s="5">
        <f>'Shift Schedule'!G24</f>
        <v>0.77083333333333337</v>
      </c>
      <c r="G25" s="54">
        <v>0.375</v>
      </c>
      <c r="H25" s="9">
        <f>'Shift Schedule'!M24</f>
        <v>0.77083333333333337</v>
      </c>
      <c r="I25" s="9" t="str">
        <f>IF('Shift Schedule'!M24="Moved","=",IF('Shift Schedule'!M24="Leave","=",IF('Shift Schedule'!M24="OFF","=",IF('Shift Schedule'!M24="Resigned","=",IF('Shift Schedule'!M24="Absconded","=",IF('Shift Schedule'!M24="","=","R"))))))</f>
        <v>R</v>
      </c>
      <c r="M25" s="53" t="str">
        <f t="shared" si="0"/>
        <v>Agent 21</v>
      </c>
      <c r="N25" s="24" t="str">
        <f t="shared" si="1"/>
        <v>R</v>
      </c>
      <c r="O25" s="24">
        <f t="shared" si="5"/>
        <v>0.77083333333333337</v>
      </c>
      <c r="P25" s="24">
        <f t="shared" si="2"/>
        <v>1.1458333333333335</v>
      </c>
      <c r="Q25" s="21">
        <f t="shared" si="6"/>
        <v>0.77083333333333337</v>
      </c>
      <c r="R25" s="21">
        <f t="shared" si="6"/>
        <v>0.14583333333333348</v>
      </c>
      <c r="S25" t="str">
        <f t="shared" si="4"/>
        <v>R</v>
      </c>
    </row>
    <row r="26" spans="2:19" x14ac:dyDescent="0.25">
      <c r="B26" s="5">
        <f>'Shift Schedule'!B25</f>
        <v>22</v>
      </c>
      <c r="C26" s="5">
        <f>'Shift Schedule'!C25</f>
        <v>1022</v>
      </c>
      <c r="D26" s="5" t="str">
        <f>'Shift Schedule'!D25</f>
        <v>Agent 22</v>
      </c>
      <c r="E26" s="5">
        <f>'Shift Schedule'!F25</f>
        <v>95507</v>
      </c>
      <c r="F26" s="5" t="e">
        <f>'Shift Schedule'!G25</f>
        <v>#N/A</v>
      </c>
      <c r="G26" s="54">
        <v>0.375</v>
      </c>
      <c r="H26" s="9" t="str">
        <f>'Shift Schedule'!M25</f>
        <v>Resigned</v>
      </c>
      <c r="I26" s="9" t="str">
        <f>IF('Shift Schedule'!M25="Moved","=",IF('Shift Schedule'!M25="Leave","=",IF('Shift Schedule'!M25="OFF","=",IF('Shift Schedule'!M25="Resigned","=",IF('Shift Schedule'!M25="Absconded","=",IF('Shift Schedule'!M25="","=","R"))))))</f>
        <v>=</v>
      </c>
      <c r="M26" s="53" t="str">
        <f t="shared" si="0"/>
        <v>Agent 22</v>
      </c>
      <c r="N26" s="24" t="str">
        <f t="shared" si="1"/>
        <v>=</v>
      </c>
      <c r="O26" s="24" t="str">
        <f t="shared" si="5"/>
        <v/>
      </c>
      <c r="P26" s="24" t="str">
        <f t="shared" si="2"/>
        <v/>
      </c>
      <c r="Q26" s="21" t="str">
        <f t="shared" si="6"/>
        <v/>
      </c>
      <c r="R26" s="21" t="str">
        <f t="shared" si="6"/>
        <v/>
      </c>
      <c r="S26" t="str">
        <f t="shared" si="4"/>
        <v>=</v>
      </c>
    </row>
    <row r="27" spans="2:19" x14ac:dyDescent="0.25">
      <c r="B27" s="5">
        <f>'Shift Schedule'!B26</f>
        <v>23</v>
      </c>
      <c r="C27" s="5">
        <f>'Shift Schedule'!C26</f>
        <v>1023</v>
      </c>
      <c r="D27" s="5" t="str">
        <f>'Shift Schedule'!D26</f>
        <v>Agent 23</v>
      </c>
      <c r="E27" s="5">
        <f>'Shift Schedule'!F26</f>
        <v>92195</v>
      </c>
      <c r="F27" s="5">
        <f>'Shift Schedule'!G26</f>
        <v>0.77083333333333337</v>
      </c>
      <c r="G27" s="54">
        <v>0.375</v>
      </c>
      <c r="H27" s="9">
        <f>'Shift Schedule'!M26</f>
        <v>0.77083333333333337</v>
      </c>
      <c r="I27" s="9" t="str">
        <f>IF('Shift Schedule'!M26="Moved","=",IF('Shift Schedule'!M26="Leave","=",IF('Shift Schedule'!M26="OFF","=",IF('Shift Schedule'!M26="Resigned","=",IF('Shift Schedule'!M26="Absconded","=",IF('Shift Schedule'!M26="","=","R"))))))</f>
        <v>R</v>
      </c>
      <c r="M27" s="53" t="str">
        <f t="shared" si="0"/>
        <v>Agent 23</v>
      </c>
      <c r="N27" s="24" t="str">
        <f t="shared" si="1"/>
        <v>R</v>
      </c>
      <c r="O27" s="24">
        <f t="shared" si="5"/>
        <v>0.77083333333333337</v>
      </c>
      <c r="P27" s="24">
        <f t="shared" si="2"/>
        <v>1.1458333333333335</v>
      </c>
      <c r="Q27" s="21">
        <f t="shared" si="6"/>
        <v>0.77083333333333337</v>
      </c>
      <c r="R27" s="21">
        <f t="shared" si="6"/>
        <v>0.14583333333333348</v>
      </c>
      <c r="S27" t="str">
        <f t="shared" si="4"/>
        <v>R</v>
      </c>
    </row>
    <row r="28" spans="2:19" x14ac:dyDescent="0.25">
      <c r="B28" s="5">
        <f>'Shift Schedule'!B27</f>
        <v>24</v>
      </c>
      <c r="C28" s="5">
        <f>'Shift Schedule'!C27</f>
        <v>1024</v>
      </c>
      <c r="D28" s="5" t="str">
        <f>'Shift Schedule'!D27</f>
        <v>Agent 24</v>
      </c>
      <c r="E28" s="5">
        <f>'Shift Schedule'!F27</f>
        <v>90456</v>
      </c>
      <c r="F28" s="5">
        <f>'Shift Schedule'!G27</f>
        <v>0.77083333333333337</v>
      </c>
      <c r="G28" s="54">
        <v>0.375</v>
      </c>
      <c r="H28" s="9">
        <f>'Shift Schedule'!M27</f>
        <v>0.77083333333333337</v>
      </c>
      <c r="I28" s="9" t="str">
        <f>IF('Shift Schedule'!M27="Moved","=",IF('Shift Schedule'!M27="Leave","=",IF('Shift Schedule'!M27="OFF","=",IF('Shift Schedule'!M27="Resigned","=",IF('Shift Schedule'!M27="Absconded","=",IF('Shift Schedule'!M27="","=","R"))))))</f>
        <v>R</v>
      </c>
      <c r="M28" s="53" t="str">
        <f t="shared" si="0"/>
        <v>Agent 24</v>
      </c>
      <c r="N28" s="24" t="str">
        <f t="shared" si="1"/>
        <v>R</v>
      </c>
      <c r="O28" s="24">
        <f t="shared" si="5"/>
        <v>0.77083333333333337</v>
      </c>
      <c r="P28" s="24">
        <f t="shared" si="2"/>
        <v>1.1458333333333335</v>
      </c>
      <c r="Q28" s="21">
        <f t="shared" si="6"/>
        <v>0.77083333333333337</v>
      </c>
      <c r="R28" s="21">
        <f t="shared" si="6"/>
        <v>0.14583333333333348</v>
      </c>
      <c r="S28" t="str">
        <f t="shared" si="4"/>
        <v>R</v>
      </c>
    </row>
    <row r="29" spans="2:19" x14ac:dyDescent="0.25">
      <c r="B29" s="5">
        <f>'Shift Schedule'!B28</f>
        <v>25</v>
      </c>
      <c r="C29" s="5">
        <f>'Shift Schedule'!C28</f>
        <v>1025</v>
      </c>
      <c r="D29" s="5" t="str">
        <f>'Shift Schedule'!D28</f>
        <v>Agent 25</v>
      </c>
      <c r="E29" s="5">
        <f>'Shift Schedule'!F28</f>
        <v>90753</v>
      </c>
      <c r="F29" s="5">
        <f>'Shift Schedule'!G28</f>
        <v>0.77083333333333337</v>
      </c>
      <c r="G29" s="54">
        <v>0.375</v>
      </c>
      <c r="H29" s="9">
        <f>'Shift Schedule'!M28</f>
        <v>0.77083333333333337</v>
      </c>
      <c r="I29" s="9" t="str">
        <f>IF('Shift Schedule'!M28="Moved","=",IF('Shift Schedule'!M28="Leave","=",IF('Shift Schedule'!M28="OFF","=",IF('Shift Schedule'!M28="Resigned","=",IF('Shift Schedule'!M28="Absconded","=",IF('Shift Schedule'!M28="","=","R"))))))</f>
        <v>R</v>
      </c>
      <c r="M29" s="53" t="str">
        <f t="shared" si="0"/>
        <v>Agent 25</v>
      </c>
      <c r="N29" s="24" t="str">
        <f t="shared" si="1"/>
        <v>R</v>
      </c>
      <c r="O29" s="24">
        <f t="shared" si="5"/>
        <v>0.77083333333333337</v>
      </c>
      <c r="P29" s="24">
        <f t="shared" si="2"/>
        <v>1.1458333333333335</v>
      </c>
      <c r="Q29" s="21">
        <f t="shared" si="6"/>
        <v>0.77083333333333337</v>
      </c>
      <c r="R29" s="21">
        <f t="shared" si="6"/>
        <v>0.14583333333333348</v>
      </c>
      <c r="S29" t="str">
        <f t="shared" si="4"/>
        <v>R</v>
      </c>
    </row>
    <row r="30" spans="2:19" x14ac:dyDescent="0.25">
      <c r="B30" s="5">
        <f>'Shift Schedule'!B29</f>
        <v>26</v>
      </c>
      <c r="C30" s="5">
        <f>'Shift Schedule'!C29</f>
        <v>1026</v>
      </c>
      <c r="D30" s="5" t="str">
        <f>'Shift Schedule'!D29</f>
        <v>Agent 26</v>
      </c>
      <c r="E30" s="5">
        <f>'Shift Schedule'!F29</f>
        <v>95284</v>
      </c>
      <c r="F30" s="5">
        <f>'Shift Schedule'!G29</f>
        <v>0.77083333333333337</v>
      </c>
      <c r="G30" s="54">
        <v>0.375</v>
      </c>
      <c r="H30" s="9">
        <f>'Shift Schedule'!M29</f>
        <v>0.77083333333333337</v>
      </c>
      <c r="I30" s="9" t="str">
        <f>IF('Shift Schedule'!M29="Moved","=",IF('Shift Schedule'!M29="Leave","=",IF('Shift Schedule'!M29="OFF","=",IF('Shift Schedule'!M29="Resigned","=",IF('Shift Schedule'!M29="Absconded","=",IF('Shift Schedule'!M29="","=","R"))))))</f>
        <v>R</v>
      </c>
      <c r="M30" s="53" t="str">
        <f t="shared" si="0"/>
        <v>Agent 26</v>
      </c>
      <c r="N30" s="24" t="str">
        <f t="shared" si="1"/>
        <v>R</v>
      </c>
      <c r="O30" s="24">
        <f t="shared" si="5"/>
        <v>0.77083333333333337</v>
      </c>
      <c r="P30" s="24">
        <f t="shared" si="2"/>
        <v>1.1458333333333335</v>
      </c>
      <c r="Q30" s="21">
        <f t="shared" si="6"/>
        <v>0.77083333333333337</v>
      </c>
      <c r="R30" s="21">
        <f t="shared" si="6"/>
        <v>0.14583333333333348</v>
      </c>
      <c r="S30" t="str">
        <f t="shared" si="4"/>
        <v>R</v>
      </c>
    </row>
    <row r="31" spans="2:19" x14ac:dyDescent="0.25">
      <c r="B31" s="5">
        <f>'Shift Schedule'!B30</f>
        <v>27</v>
      </c>
      <c r="C31" s="5">
        <f>'Shift Schedule'!C30</f>
        <v>1027</v>
      </c>
      <c r="D31" s="5" t="str">
        <f>'Shift Schedule'!D30</f>
        <v>Agent 27</v>
      </c>
      <c r="E31" s="5">
        <f>'Shift Schedule'!F30</f>
        <v>90893</v>
      </c>
      <c r="F31" s="5">
        <f>'Shift Schedule'!G30</f>
        <v>0.77083333333333337</v>
      </c>
      <c r="G31" s="54">
        <v>0.375</v>
      </c>
      <c r="H31" s="9">
        <f>'Shift Schedule'!M30</f>
        <v>0.77083333333333337</v>
      </c>
      <c r="I31" s="9" t="str">
        <f>IF('Shift Schedule'!M30="Moved","=",IF('Shift Schedule'!M30="Leave","=",IF('Shift Schedule'!M30="OFF","=",IF('Shift Schedule'!M30="Resigned","=",IF('Shift Schedule'!M30="Absconded","=",IF('Shift Schedule'!M30="","=","R"))))))</f>
        <v>R</v>
      </c>
      <c r="M31" s="53" t="str">
        <f t="shared" si="0"/>
        <v>Agent 27</v>
      </c>
      <c r="N31" s="24" t="str">
        <f t="shared" si="1"/>
        <v>R</v>
      </c>
      <c r="O31" s="24">
        <f t="shared" si="5"/>
        <v>0.77083333333333337</v>
      </c>
      <c r="P31" s="24">
        <f t="shared" si="2"/>
        <v>1.1458333333333335</v>
      </c>
      <c r="Q31" s="21">
        <f t="shared" si="6"/>
        <v>0.77083333333333337</v>
      </c>
      <c r="R31" s="21">
        <f t="shared" si="6"/>
        <v>0.14583333333333348</v>
      </c>
      <c r="S31" t="str">
        <f t="shared" si="4"/>
        <v>R</v>
      </c>
    </row>
    <row r="32" spans="2:19" x14ac:dyDescent="0.25">
      <c r="B32" s="5">
        <f>'Shift Schedule'!B31</f>
        <v>28</v>
      </c>
      <c r="C32" s="5">
        <f>'Shift Schedule'!C31</f>
        <v>1028</v>
      </c>
      <c r="D32" s="5" t="str">
        <f>'Shift Schedule'!D31</f>
        <v>Agent 28</v>
      </c>
      <c r="E32" s="5">
        <f>'Shift Schedule'!F31</f>
        <v>92197</v>
      </c>
      <c r="F32" s="5">
        <f>'Shift Schedule'!G31</f>
        <v>0.77083333333333337</v>
      </c>
      <c r="G32" s="54">
        <v>0.375</v>
      </c>
      <c r="H32" s="9" t="str">
        <f>'Shift Schedule'!M31</f>
        <v>Moved</v>
      </c>
      <c r="I32" s="9" t="str">
        <f>IF('Shift Schedule'!M31="Moved","=",IF('Shift Schedule'!M31="Leave","=",IF('Shift Schedule'!M31="OFF","=",IF('Shift Schedule'!M31="Resigned","=",IF('Shift Schedule'!M31="Absconded","=",IF('Shift Schedule'!M31="","=","R"))))))</f>
        <v>=</v>
      </c>
      <c r="M32" s="53" t="str">
        <f t="shared" si="0"/>
        <v>Agent 28</v>
      </c>
      <c r="N32" s="24" t="str">
        <f t="shared" si="1"/>
        <v>=</v>
      </c>
      <c r="O32" s="24" t="str">
        <f t="shared" si="5"/>
        <v/>
      </c>
      <c r="P32" s="24" t="str">
        <f t="shared" si="2"/>
        <v/>
      </c>
      <c r="Q32" s="21" t="str">
        <f t="shared" si="6"/>
        <v/>
      </c>
      <c r="R32" s="21" t="str">
        <f t="shared" si="6"/>
        <v/>
      </c>
      <c r="S32" t="str">
        <f t="shared" si="4"/>
        <v>=</v>
      </c>
    </row>
    <row r="33" spans="2:19" x14ac:dyDescent="0.25">
      <c r="B33" s="5">
        <f>'Shift Schedule'!B32</f>
        <v>29</v>
      </c>
      <c r="C33" s="5">
        <f>'Shift Schedule'!C32</f>
        <v>1029</v>
      </c>
      <c r="D33" s="5" t="str">
        <f>'Shift Schedule'!D32</f>
        <v>Agent 29</v>
      </c>
      <c r="E33" s="5">
        <f>'Shift Schedule'!F32</f>
        <v>94063</v>
      </c>
      <c r="F33" s="5">
        <f>'Shift Schedule'!G32</f>
        <v>0.77083333333333337</v>
      </c>
      <c r="G33" s="54">
        <v>0.375</v>
      </c>
      <c r="H33" s="9" t="str">
        <f>'Shift Schedule'!M32</f>
        <v>OFF</v>
      </c>
      <c r="I33" s="9" t="str">
        <f>IF('Shift Schedule'!M32="Moved","=",IF('Shift Schedule'!M32="Leave","=",IF('Shift Schedule'!M32="OFF","=",IF('Shift Schedule'!M32="Resigned","=",IF('Shift Schedule'!M32="Absconded","=",IF('Shift Schedule'!M32="","=","R"))))))</f>
        <v>=</v>
      </c>
      <c r="M33" s="53" t="str">
        <f t="shared" si="0"/>
        <v>Agent 29</v>
      </c>
      <c r="N33" s="24" t="str">
        <f t="shared" si="1"/>
        <v>=</v>
      </c>
      <c r="O33" s="24" t="str">
        <f t="shared" si="5"/>
        <v/>
      </c>
      <c r="P33" s="24" t="str">
        <f t="shared" si="2"/>
        <v/>
      </c>
      <c r="Q33" s="21" t="str">
        <f t="shared" si="6"/>
        <v/>
      </c>
      <c r="R33" s="21" t="str">
        <f t="shared" si="6"/>
        <v/>
      </c>
      <c r="S33" t="str">
        <f t="shared" si="4"/>
        <v>=</v>
      </c>
    </row>
    <row r="34" spans="2:19" x14ac:dyDescent="0.25">
      <c r="B34" s="5">
        <f>'Shift Schedule'!B33</f>
        <v>30</v>
      </c>
      <c r="C34" s="5">
        <f>'Shift Schedule'!C33</f>
        <v>1030</v>
      </c>
      <c r="D34" s="5" t="str">
        <f>'Shift Schedule'!D33</f>
        <v>Agent 30</v>
      </c>
      <c r="E34" s="5">
        <f>'Shift Schedule'!F33</f>
        <v>93655</v>
      </c>
      <c r="F34" s="5">
        <f>'Shift Schedule'!G33</f>
        <v>0.9375</v>
      </c>
      <c r="G34" s="54">
        <v>0.375</v>
      </c>
      <c r="H34" s="9">
        <f>'Shift Schedule'!M33</f>
        <v>0.9375</v>
      </c>
      <c r="I34" s="9" t="str">
        <f>IF('Shift Schedule'!M33="Moved","=",IF('Shift Schedule'!M33="Leave","=",IF('Shift Schedule'!M33="OFF","=",IF('Shift Schedule'!M33="Resigned","=",IF('Shift Schedule'!M33="Absconded","=",IF('Shift Schedule'!M33="","=","R"))))))</f>
        <v>R</v>
      </c>
      <c r="M34" s="53" t="str">
        <f t="shared" si="0"/>
        <v>Agent 30</v>
      </c>
      <c r="N34" s="24" t="str">
        <f t="shared" si="1"/>
        <v>R</v>
      </c>
      <c r="O34" s="24">
        <f t="shared" si="5"/>
        <v>0.9375</v>
      </c>
      <c r="P34" s="24">
        <f t="shared" si="2"/>
        <v>1.3125</v>
      </c>
      <c r="Q34" s="21">
        <f t="shared" si="6"/>
        <v>0.9375</v>
      </c>
      <c r="R34" s="21">
        <f t="shared" si="6"/>
        <v>0.3125</v>
      </c>
      <c r="S34" t="str">
        <f t="shared" si="4"/>
        <v>R</v>
      </c>
    </row>
    <row r="35" spans="2:19" x14ac:dyDescent="0.25">
      <c r="B35" s="5">
        <f>'Shift Schedule'!B34</f>
        <v>31</v>
      </c>
      <c r="C35" s="5">
        <f>'Shift Schedule'!C34</f>
        <v>1031</v>
      </c>
      <c r="D35" s="5" t="str">
        <f>'Shift Schedule'!D34</f>
        <v>Agent 31</v>
      </c>
      <c r="E35" s="5">
        <f>'Shift Schedule'!F34</f>
        <v>90947</v>
      </c>
      <c r="F35" s="5">
        <f>'Shift Schedule'!G34</f>
        <v>0.9375</v>
      </c>
      <c r="G35" s="54">
        <v>0.375</v>
      </c>
      <c r="H35" s="9">
        <f>'Shift Schedule'!M34</f>
        <v>0.9375</v>
      </c>
      <c r="I35" s="9" t="str">
        <f>IF('Shift Schedule'!M34="Moved","=",IF('Shift Schedule'!M34="Leave","=",IF('Shift Schedule'!M34="OFF","=",IF('Shift Schedule'!M34="Resigned","=",IF('Shift Schedule'!M34="Absconded","=",IF('Shift Schedule'!M34="","=","R"))))))</f>
        <v>R</v>
      </c>
      <c r="M35" s="53" t="str">
        <f t="shared" si="0"/>
        <v>Agent 31</v>
      </c>
      <c r="N35" s="24" t="str">
        <f t="shared" si="1"/>
        <v>R</v>
      </c>
      <c r="O35" s="24">
        <f t="shared" si="5"/>
        <v>0.9375</v>
      </c>
      <c r="P35" s="24">
        <f t="shared" si="2"/>
        <v>1.3125</v>
      </c>
      <c r="Q35" s="21">
        <f t="shared" si="6"/>
        <v>0.9375</v>
      </c>
      <c r="R35" s="21">
        <f t="shared" si="6"/>
        <v>0.3125</v>
      </c>
      <c r="S35" t="str">
        <f t="shared" si="4"/>
        <v>R</v>
      </c>
    </row>
    <row r="36" spans="2:19" x14ac:dyDescent="0.25">
      <c r="B36" s="5">
        <f>'Shift Schedule'!B35</f>
        <v>32</v>
      </c>
      <c r="C36" s="5">
        <f>'Shift Schedule'!C35</f>
        <v>1032</v>
      </c>
      <c r="D36" s="5" t="str">
        <f>'Shift Schedule'!D35</f>
        <v>Agent 32</v>
      </c>
      <c r="E36" s="5">
        <f>'Shift Schedule'!F35</f>
        <v>93171</v>
      </c>
      <c r="F36" s="5">
        <f>'Shift Schedule'!G35</f>
        <v>0.9375</v>
      </c>
      <c r="G36" s="54">
        <v>0.375</v>
      </c>
      <c r="H36" s="9">
        <f>'Shift Schedule'!M35</f>
        <v>0.9375</v>
      </c>
      <c r="I36" s="9" t="str">
        <f>IF('Shift Schedule'!M35="Moved","=",IF('Shift Schedule'!M35="Leave","=",IF('Shift Schedule'!M35="OFF","=",IF('Shift Schedule'!M35="Resigned","=",IF('Shift Schedule'!M35="Absconded","=",IF('Shift Schedule'!M35="","=","R"))))))</f>
        <v>R</v>
      </c>
      <c r="M36" s="53" t="str">
        <f t="shared" si="0"/>
        <v>Agent 32</v>
      </c>
      <c r="N36" s="24" t="str">
        <f t="shared" si="1"/>
        <v>R</v>
      </c>
      <c r="O36" s="24">
        <f t="shared" si="5"/>
        <v>0.9375</v>
      </c>
      <c r="P36" s="24">
        <f t="shared" si="2"/>
        <v>1.3125</v>
      </c>
      <c r="Q36" s="21">
        <f t="shared" si="6"/>
        <v>0.9375</v>
      </c>
      <c r="R36" s="21">
        <f t="shared" si="6"/>
        <v>0.3125</v>
      </c>
      <c r="S36" t="str">
        <f t="shared" si="4"/>
        <v>R</v>
      </c>
    </row>
    <row r="37" spans="2:19" x14ac:dyDescent="0.25">
      <c r="B37" s="5">
        <f>'Shift Schedule'!B36</f>
        <v>33</v>
      </c>
      <c r="C37" s="5">
        <f>'Shift Schedule'!C36</f>
        <v>1033</v>
      </c>
      <c r="D37" s="5" t="str">
        <f>'Shift Schedule'!D36</f>
        <v>Agent 33</v>
      </c>
      <c r="E37" s="5">
        <f>'Shift Schedule'!F36</f>
        <v>92744</v>
      </c>
      <c r="F37" s="5">
        <f>'Shift Schedule'!G36</f>
        <v>0.9375</v>
      </c>
      <c r="G37" s="54">
        <v>0.375</v>
      </c>
      <c r="H37" s="9">
        <f>'Shift Schedule'!M36</f>
        <v>0.9375</v>
      </c>
      <c r="I37" s="9" t="str">
        <f>IF('Shift Schedule'!M36="Moved","=",IF('Shift Schedule'!M36="Leave","=",IF('Shift Schedule'!M36="OFF","=",IF('Shift Schedule'!M36="Resigned","=",IF('Shift Schedule'!M36="Absconded","=",IF('Shift Schedule'!M36="","=","R"))))))</f>
        <v>R</v>
      </c>
      <c r="M37" s="53" t="str">
        <f t="shared" si="0"/>
        <v>Agent 33</v>
      </c>
      <c r="N37" s="24" t="str">
        <f t="shared" si="1"/>
        <v>R</v>
      </c>
      <c r="O37" s="24">
        <f t="shared" si="5"/>
        <v>0.9375</v>
      </c>
      <c r="P37" s="24">
        <f t="shared" si="2"/>
        <v>1.3125</v>
      </c>
      <c r="Q37" s="21">
        <f t="shared" si="6"/>
        <v>0.9375</v>
      </c>
      <c r="R37" s="21">
        <f t="shared" si="6"/>
        <v>0.3125</v>
      </c>
      <c r="S37" t="str">
        <f t="shared" si="4"/>
        <v>R</v>
      </c>
    </row>
    <row r="38" spans="2:19" x14ac:dyDescent="0.25">
      <c r="B38" s="5">
        <f>'Shift Schedule'!B37</f>
        <v>34</v>
      </c>
      <c r="C38" s="5">
        <f>'Shift Schedule'!C37</f>
        <v>1034</v>
      </c>
      <c r="D38" s="5" t="str">
        <f>'Shift Schedule'!D37</f>
        <v>Agent 34</v>
      </c>
      <c r="E38" s="5">
        <f>'Shift Schedule'!F37</f>
        <v>92781</v>
      </c>
      <c r="F38" s="5">
        <f>'Shift Schedule'!G37</f>
        <v>0.77083333333333337</v>
      </c>
      <c r="G38" s="54">
        <v>0.375</v>
      </c>
      <c r="H38" s="9">
        <f>'Shift Schedule'!M37</f>
        <v>0.77083333333333337</v>
      </c>
      <c r="I38" s="9" t="str">
        <f>IF('Shift Schedule'!M37="Moved","=",IF('Shift Schedule'!M37="Leave","=",IF('Shift Schedule'!M37="OFF","=",IF('Shift Schedule'!M37="Resigned","=",IF('Shift Schedule'!M37="Absconded","=",IF('Shift Schedule'!M37="","=","R"))))))</f>
        <v>R</v>
      </c>
      <c r="M38" s="53" t="str">
        <f t="shared" si="0"/>
        <v>Agent 34</v>
      </c>
      <c r="N38" s="24" t="str">
        <f t="shared" si="1"/>
        <v>R</v>
      </c>
      <c r="O38" s="24">
        <f t="shared" si="5"/>
        <v>0.77083333333333337</v>
      </c>
      <c r="P38" s="24">
        <f t="shared" si="2"/>
        <v>1.1458333333333335</v>
      </c>
      <c r="Q38" s="21">
        <f t="shared" si="6"/>
        <v>0.77083333333333337</v>
      </c>
      <c r="R38" s="21">
        <f t="shared" si="6"/>
        <v>0.14583333333333348</v>
      </c>
      <c r="S38" t="str">
        <f t="shared" si="4"/>
        <v>R</v>
      </c>
    </row>
    <row r="39" spans="2:19" x14ac:dyDescent="0.25">
      <c r="B39" s="5">
        <f>'Shift Schedule'!B38</f>
        <v>35</v>
      </c>
      <c r="C39" s="5">
        <f>'Shift Schedule'!C38</f>
        <v>1035</v>
      </c>
      <c r="D39" s="5" t="str">
        <f>'Shift Schedule'!D38</f>
        <v>Agent 35</v>
      </c>
      <c r="E39" s="5">
        <f>'Shift Schedule'!F38</f>
        <v>96755</v>
      </c>
      <c r="F39" s="5">
        <f>'Shift Schedule'!G38</f>
        <v>0.9375</v>
      </c>
      <c r="G39" s="54">
        <v>0.375</v>
      </c>
      <c r="H39" s="9">
        <f>'Shift Schedule'!M38</f>
        <v>0.9375</v>
      </c>
      <c r="I39" s="9" t="str">
        <f>IF('Shift Schedule'!M38="Moved","=",IF('Shift Schedule'!M38="Leave","=",IF('Shift Schedule'!M38="OFF","=",IF('Shift Schedule'!M38="Resigned","=",IF('Shift Schedule'!M38="Absconded","=",IF('Shift Schedule'!M38="","=","R"))))))</f>
        <v>R</v>
      </c>
      <c r="M39" s="53" t="str">
        <f t="shared" si="0"/>
        <v>Agent 35</v>
      </c>
      <c r="N39" s="24" t="str">
        <f t="shared" si="1"/>
        <v>R</v>
      </c>
      <c r="O39" s="24">
        <f t="shared" si="5"/>
        <v>0.9375</v>
      </c>
      <c r="P39" s="24">
        <f t="shared" si="2"/>
        <v>1.3125</v>
      </c>
      <c r="Q39" s="21">
        <f t="shared" si="6"/>
        <v>0.9375</v>
      </c>
      <c r="R39" s="21">
        <f t="shared" si="6"/>
        <v>0.3125</v>
      </c>
      <c r="S39" t="str">
        <f t="shared" si="4"/>
        <v>R</v>
      </c>
    </row>
    <row r="40" spans="2:19" x14ac:dyDescent="0.25">
      <c r="B40" s="5">
        <f>'Shift Schedule'!B39</f>
        <v>36</v>
      </c>
      <c r="C40" s="5">
        <f>'Shift Schedule'!C39</f>
        <v>1036</v>
      </c>
      <c r="D40" s="5" t="str">
        <f>'Shift Schedule'!D39</f>
        <v>Agent 36</v>
      </c>
      <c r="E40" s="5">
        <f>'Shift Schedule'!F39</f>
        <v>95374</v>
      </c>
      <c r="F40" s="5">
        <f>'Shift Schedule'!G39</f>
        <v>0.77083333333333337</v>
      </c>
      <c r="G40" s="54">
        <v>0.375</v>
      </c>
      <c r="H40" s="9">
        <f>'Shift Schedule'!M39</f>
        <v>0.77083333333333337</v>
      </c>
      <c r="I40" s="9" t="str">
        <f>IF('Shift Schedule'!M39="Moved","=",IF('Shift Schedule'!M39="Leave","=",IF('Shift Schedule'!M39="OFF","=",IF('Shift Schedule'!M39="Resigned","=",IF('Shift Schedule'!M39="Absconded","=",IF('Shift Schedule'!M39="","=","R"))))))</f>
        <v>R</v>
      </c>
      <c r="M40" s="53" t="str">
        <f t="shared" si="0"/>
        <v>Agent 36</v>
      </c>
      <c r="N40" s="24" t="str">
        <f t="shared" si="1"/>
        <v>R</v>
      </c>
      <c r="O40" s="24">
        <f t="shared" si="5"/>
        <v>0.77083333333333337</v>
      </c>
      <c r="P40" s="24">
        <f t="shared" si="2"/>
        <v>1.1458333333333335</v>
      </c>
      <c r="Q40" s="21">
        <f t="shared" si="6"/>
        <v>0.77083333333333337</v>
      </c>
      <c r="R40" s="21">
        <f t="shared" si="6"/>
        <v>0.14583333333333348</v>
      </c>
      <c r="S40" t="str">
        <f t="shared" si="4"/>
        <v>R</v>
      </c>
    </row>
    <row r="41" spans="2:19" x14ac:dyDescent="0.25">
      <c r="B41" s="5">
        <f>'Shift Schedule'!B40</f>
        <v>37</v>
      </c>
      <c r="C41" s="5">
        <f>'Shift Schedule'!C40</f>
        <v>1037</v>
      </c>
      <c r="D41" s="5" t="str">
        <f>'Shift Schedule'!D40</f>
        <v>Agent 37</v>
      </c>
      <c r="E41" s="5">
        <f>'Shift Schedule'!F40</f>
        <v>94467</v>
      </c>
      <c r="F41" s="5">
        <f>'Shift Schedule'!G40</f>
        <v>0.9375</v>
      </c>
      <c r="G41" s="54">
        <v>0.375</v>
      </c>
      <c r="H41" s="9">
        <f>'Shift Schedule'!M40</f>
        <v>0.9375</v>
      </c>
      <c r="I41" s="9" t="str">
        <f>IF('Shift Schedule'!M40="Moved","=",IF('Shift Schedule'!M40="Leave","=",IF('Shift Schedule'!M40="OFF","=",IF('Shift Schedule'!M40="Resigned","=",IF('Shift Schedule'!M40="Absconded","=",IF('Shift Schedule'!M40="","=","R"))))))</f>
        <v>R</v>
      </c>
      <c r="M41" s="53" t="str">
        <f t="shared" si="0"/>
        <v>Agent 37</v>
      </c>
      <c r="N41" s="24" t="str">
        <f t="shared" si="1"/>
        <v>R</v>
      </c>
      <c r="O41" s="24">
        <f t="shared" si="5"/>
        <v>0.9375</v>
      </c>
      <c r="P41" s="24">
        <f t="shared" si="2"/>
        <v>1.3125</v>
      </c>
      <c r="Q41" s="21">
        <f t="shared" si="6"/>
        <v>0.9375</v>
      </c>
      <c r="R41" s="21">
        <f t="shared" si="6"/>
        <v>0.3125</v>
      </c>
      <c r="S41" t="str">
        <f t="shared" si="4"/>
        <v>R</v>
      </c>
    </row>
    <row r="42" spans="2:19" x14ac:dyDescent="0.25">
      <c r="B42" s="5">
        <f>'Shift Schedule'!B41</f>
        <v>38</v>
      </c>
      <c r="C42" s="5">
        <f>'Shift Schedule'!C41</f>
        <v>1038</v>
      </c>
      <c r="D42" s="5" t="str">
        <f>'Shift Schedule'!D41</f>
        <v>Agent 38</v>
      </c>
      <c r="E42" s="5">
        <f>'Shift Schedule'!F41</f>
        <v>93662</v>
      </c>
      <c r="F42" s="5">
        <f>'Shift Schedule'!G41</f>
        <v>0.9375</v>
      </c>
      <c r="G42" s="54">
        <v>0.375</v>
      </c>
      <c r="H42" s="9">
        <f>'Shift Schedule'!M41</f>
        <v>0.9375</v>
      </c>
      <c r="I42" s="9" t="str">
        <f>IF('Shift Schedule'!M41="Moved","=",IF('Shift Schedule'!M41="Leave","=",IF('Shift Schedule'!M41="OFF","=",IF('Shift Schedule'!M41="Resigned","=",IF('Shift Schedule'!M41="Absconded","=",IF('Shift Schedule'!M41="","=","R"))))))</f>
        <v>R</v>
      </c>
      <c r="M42" s="53" t="str">
        <f t="shared" si="0"/>
        <v>Agent 38</v>
      </c>
      <c r="N42" s="24" t="str">
        <f t="shared" si="1"/>
        <v>R</v>
      </c>
      <c r="O42" s="24">
        <f t="shared" si="5"/>
        <v>0.9375</v>
      </c>
      <c r="P42" s="24">
        <f t="shared" si="2"/>
        <v>1.3125</v>
      </c>
      <c r="Q42" s="21">
        <f t="shared" si="6"/>
        <v>0.9375</v>
      </c>
      <c r="R42" s="21">
        <f t="shared" si="6"/>
        <v>0.3125</v>
      </c>
      <c r="S42" t="str">
        <f t="shared" si="4"/>
        <v>R</v>
      </c>
    </row>
    <row r="43" spans="2:19" x14ac:dyDescent="0.25">
      <c r="B43" s="5">
        <f>'Shift Schedule'!B42</f>
        <v>39</v>
      </c>
      <c r="C43" s="5">
        <f>'Shift Schedule'!C42</f>
        <v>1039</v>
      </c>
      <c r="D43" s="5" t="str">
        <f>'Shift Schedule'!D42</f>
        <v>Agent 39</v>
      </c>
      <c r="E43" s="5">
        <f>'Shift Schedule'!F42</f>
        <v>92235</v>
      </c>
      <c r="F43" s="5">
        <f>'Shift Schedule'!G42</f>
        <v>0.9375</v>
      </c>
      <c r="G43" s="54">
        <v>0.375</v>
      </c>
      <c r="H43" s="9">
        <f>'Shift Schedule'!M42</f>
        <v>0.9375</v>
      </c>
      <c r="I43" s="9" t="str">
        <f>IF('Shift Schedule'!M42="Moved","=",IF('Shift Schedule'!M42="Leave","=",IF('Shift Schedule'!M42="OFF","=",IF('Shift Schedule'!M42="Resigned","=",IF('Shift Schedule'!M42="Absconded","=",IF('Shift Schedule'!M42="","=","R"))))))</f>
        <v>R</v>
      </c>
      <c r="M43" s="53" t="str">
        <f t="shared" si="0"/>
        <v>Agent 39</v>
      </c>
      <c r="N43" s="24" t="str">
        <f t="shared" si="1"/>
        <v>R</v>
      </c>
      <c r="O43" s="24">
        <f t="shared" si="5"/>
        <v>0.9375</v>
      </c>
      <c r="P43" s="24">
        <f t="shared" si="2"/>
        <v>1.3125</v>
      </c>
      <c r="Q43" s="21">
        <f t="shared" si="6"/>
        <v>0.9375</v>
      </c>
      <c r="R43" s="21">
        <f t="shared" si="6"/>
        <v>0.3125</v>
      </c>
      <c r="S43" t="str">
        <f t="shared" si="4"/>
        <v>R</v>
      </c>
    </row>
    <row r="44" spans="2:19" x14ac:dyDescent="0.25">
      <c r="B44" s="5">
        <f>'Shift Schedule'!B43</f>
        <v>40</v>
      </c>
      <c r="C44" s="5">
        <f>'Shift Schedule'!C43</f>
        <v>1040</v>
      </c>
      <c r="D44" s="5" t="str">
        <f>'Shift Schedule'!D43</f>
        <v>Agent 40</v>
      </c>
      <c r="E44" s="5">
        <f>'Shift Schedule'!F43</f>
        <v>93528</v>
      </c>
      <c r="F44" s="5">
        <f>'Shift Schedule'!G43</f>
        <v>0.85416666666666663</v>
      </c>
      <c r="G44" s="54">
        <v>0.375</v>
      </c>
      <c r="H44" s="9">
        <f>'Shift Schedule'!M43</f>
        <v>0.85416666666666663</v>
      </c>
      <c r="I44" s="9" t="str">
        <f>IF('Shift Schedule'!M43="Moved","=",IF('Shift Schedule'!M43="Leave","=",IF('Shift Schedule'!M43="OFF","=",IF('Shift Schedule'!M43="Resigned","=",IF('Shift Schedule'!M43="Absconded","=",IF('Shift Schedule'!M43="","=","R"))))))</f>
        <v>R</v>
      </c>
      <c r="M44" s="53" t="str">
        <f t="shared" si="0"/>
        <v>Agent 40</v>
      </c>
      <c r="N44" s="24" t="str">
        <f t="shared" si="1"/>
        <v>R</v>
      </c>
      <c r="O44" s="24">
        <f t="shared" si="5"/>
        <v>0.85416666666666663</v>
      </c>
      <c r="P44" s="24">
        <f t="shared" si="2"/>
        <v>1.2291666666666665</v>
      </c>
      <c r="Q44" s="21">
        <f t="shared" si="6"/>
        <v>0.85416666666666663</v>
      </c>
      <c r="R44" s="21">
        <f t="shared" si="6"/>
        <v>0.22916666666666652</v>
      </c>
      <c r="S44" t="str">
        <f t="shared" si="4"/>
        <v>R</v>
      </c>
    </row>
    <row r="45" spans="2:19" x14ac:dyDescent="0.25">
      <c r="B45" s="5">
        <f>'Shift Schedule'!B44</f>
        <v>41</v>
      </c>
      <c r="C45" s="5">
        <f>'Shift Schedule'!C44</f>
        <v>1041</v>
      </c>
      <c r="D45" s="5" t="str">
        <f>'Shift Schedule'!D44</f>
        <v>Agent 41</v>
      </c>
      <c r="E45" s="5">
        <f>'Shift Schedule'!F44</f>
        <v>92153</v>
      </c>
      <c r="F45" s="5">
        <f>'Shift Schedule'!G44</f>
        <v>0.22916666666666666</v>
      </c>
      <c r="G45" s="54">
        <v>0.375</v>
      </c>
      <c r="H45" s="9">
        <f>'Shift Schedule'!M44</f>
        <v>0.22916666666666666</v>
      </c>
      <c r="I45" s="9" t="str">
        <f>IF('Shift Schedule'!M44="Moved","=",IF('Shift Schedule'!M44="Leave","=",IF('Shift Schedule'!M44="OFF","=",IF('Shift Schedule'!M44="Resigned","=",IF('Shift Schedule'!M44="Absconded","=",IF('Shift Schedule'!M44="","=","R"))))))</f>
        <v>R</v>
      </c>
      <c r="M45" s="53" t="str">
        <f t="shared" si="0"/>
        <v>Agent 41</v>
      </c>
      <c r="N45" s="24" t="str">
        <f t="shared" si="1"/>
        <v>R</v>
      </c>
      <c r="O45" s="24">
        <f t="shared" si="5"/>
        <v>0.22916666666666666</v>
      </c>
      <c r="P45" s="24">
        <f t="shared" si="2"/>
        <v>0.60416666666666663</v>
      </c>
      <c r="Q45" s="21">
        <f t="shared" si="6"/>
        <v>0.22916666666666666</v>
      </c>
      <c r="R45" s="21">
        <f t="shared" si="6"/>
        <v>0.60416666666666663</v>
      </c>
      <c r="S45" t="str">
        <f t="shared" si="4"/>
        <v>R</v>
      </c>
    </row>
    <row r="46" spans="2:19" x14ac:dyDescent="0.25">
      <c r="B46" s="5">
        <f>'Shift Schedule'!B45</f>
        <v>42</v>
      </c>
      <c r="C46" s="5">
        <f>'Shift Schedule'!C45</f>
        <v>1042</v>
      </c>
      <c r="D46" s="5" t="str">
        <f>'Shift Schedule'!D45</f>
        <v>Agent 42</v>
      </c>
      <c r="E46" s="5">
        <f>'Shift Schedule'!F45</f>
        <v>95808</v>
      </c>
      <c r="F46" s="5">
        <f>'Shift Schedule'!G45</f>
        <v>0.52083333333333337</v>
      </c>
      <c r="G46" s="54">
        <v>0.375</v>
      </c>
      <c r="H46" s="9" t="str">
        <f>'Shift Schedule'!M45</f>
        <v>OFF</v>
      </c>
      <c r="I46" s="9" t="str">
        <f>IF('Shift Schedule'!M45="Moved","=",IF('Shift Schedule'!M45="Leave","=",IF('Shift Schedule'!M45="OFF","=",IF('Shift Schedule'!M45="Resigned","=",IF('Shift Schedule'!M45="Absconded","=",IF('Shift Schedule'!M45="","=","R"))))))</f>
        <v>=</v>
      </c>
      <c r="M46" s="53" t="str">
        <f t="shared" ref="M46:M61" si="7">D46</f>
        <v>Agent 42</v>
      </c>
      <c r="N46" s="24" t="str">
        <f t="shared" ref="N46:N61" si="8">I46</f>
        <v>=</v>
      </c>
      <c r="O46" s="24" t="str">
        <f t="shared" ref="O46:O61" si="9">IF(H46="OFF","",IF(H46="Leave","",IF(H46="Moved","",IF(H46="Resigned","",IF(H46="Absconded","",H46)))))</f>
        <v/>
      </c>
      <c r="P46" s="24" t="str">
        <f t="shared" ref="P46:P61" si="10">IF(O46="","",O46+G46)</f>
        <v/>
      </c>
      <c r="Q46" s="21" t="str">
        <f t="shared" ref="Q46:Q61" si="11">IFERROR(MOD(O46,1),"")</f>
        <v/>
      </c>
      <c r="R46" s="21" t="str">
        <f t="shared" ref="R46:R61" si="12">IFERROR(MOD(P46,1),"")</f>
        <v/>
      </c>
      <c r="S46" t="str">
        <f t="shared" ref="S46:S61" si="13">TEXT(N46,"0")</f>
        <v>=</v>
      </c>
    </row>
    <row r="47" spans="2:19" x14ac:dyDescent="0.25">
      <c r="B47" s="5">
        <f>'Shift Schedule'!B46</f>
        <v>43</v>
      </c>
      <c r="C47" s="5">
        <f>'Shift Schedule'!C46</f>
        <v>1043</v>
      </c>
      <c r="D47" s="5" t="str">
        <f>'Shift Schedule'!D46</f>
        <v>Agent 43</v>
      </c>
      <c r="E47" s="5">
        <f>'Shift Schedule'!F46</f>
        <v>94161</v>
      </c>
      <c r="F47" s="5">
        <f>'Shift Schedule'!G46</f>
        <v>0.6875</v>
      </c>
      <c r="G47" s="54">
        <v>0.375</v>
      </c>
      <c r="H47" s="9">
        <f>'Shift Schedule'!M46</f>
        <v>0.6875</v>
      </c>
      <c r="I47" s="9" t="str">
        <f>IF('Shift Schedule'!M46="Moved","=",IF('Shift Schedule'!M46="Leave","=",IF('Shift Schedule'!M46="OFF","=",IF('Shift Schedule'!M46="Resigned","=",IF('Shift Schedule'!M46="Absconded","=",IF('Shift Schedule'!M46="","=","R"))))))</f>
        <v>R</v>
      </c>
      <c r="M47" s="53" t="str">
        <f t="shared" si="7"/>
        <v>Agent 43</v>
      </c>
      <c r="N47" s="24" t="str">
        <f t="shared" si="8"/>
        <v>R</v>
      </c>
      <c r="O47" s="24">
        <f t="shared" si="9"/>
        <v>0.6875</v>
      </c>
      <c r="P47" s="24">
        <f t="shared" si="10"/>
        <v>1.0625</v>
      </c>
      <c r="Q47" s="21">
        <f t="shared" si="11"/>
        <v>0.6875</v>
      </c>
      <c r="R47" s="21">
        <f t="shared" si="12"/>
        <v>6.25E-2</v>
      </c>
      <c r="S47" t="str">
        <f t="shared" si="13"/>
        <v>R</v>
      </c>
    </row>
    <row r="48" spans="2:19" x14ac:dyDescent="0.25">
      <c r="B48" s="5">
        <f>'Shift Schedule'!B47</f>
        <v>44</v>
      </c>
      <c r="C48" s="5">
        <f>'Shift Schedule'!C47</f>
        <v>1044</v>
      </c>
      <c r="D48" s="5" t="str">
        <f>'Shift Schedule'!D47</f>
        <v>Agent 44</v>
      </c>
      <c r="E48" s="5">
        <f>'Shift Schedule'!F47</f>
        <v>91992</v>
      </c>
      <c r="F48" s="5">
        <f>'Shift Schedule'!G47</f>
        <v>0.77083333333333337</v>
      </c>
      <c r="G48" s="54">
        <v>0.375</v>
      </c>
      <c r="H48" s="9" t="str">
        <f>'Shift Schedule'!M47</f>
        <v>OFF</v>
      </c>
      <c r="I48" s="9" t="str">
        <f>IF('Shift Schedule'!M47="Moved","=",IF('Shift Schedule'!M47="Leave","=",IF('Shift Schedule'!M47="OFF","=",IF('Shift Schedule'!M47="Resigned","=",IF('Shift Schedule'!M47="Absconded","=",IF('Shift Schedule'!M47="","=","R"))))))</f>
        <v>=</v>
      </c>
      <c r="M48" s="53" t="str">
        <f t="shared" si="7"/>
        <v>Agent 44</v>
      </c>
      <c r="N48" s="24" t="str">
        <f t="shared" si="8"/>
        <v>=</v>
      </c>
      <c r="O48" s="24" t="str">
        <f t="shared" si="9"/>
        <v/>
      </c>
      <c r="P48" s="24" t="str">
        <f t="shared" si="10"/>
        <v/>
      </c>
      <c r="Q48" s="21" t="str">
        <f t="shared" si="11"/>
        <v/>
      </c>
      <c r="R48" s="21" t="str">
        <f t="shared" si="12"/>
        <v/>
      </c>
      <c r="S48" t="str">
        <f t="shared" si="13"/>
        <v>=</v>
      </c>
    </row>
    <row r="49" spans="2:19" x14ac:dyDescent="0.25">
      <c r="B49" s="5">
        <f>'Shift Schedule'!B48</f>
        <v>45</v>
      </c>
      <c r="C49" s="5">
        <f>'Shift Schedule'!C48</f>
        <v>1045</v>
      </c>
      <c r="D49" s="5" t="str">
        <f>'Shift Schedule'!D48</f>
        <v>Agent 45</v>
      </c>
      <c r="E49" s="5">
        <f>'Shift Schedule'!F48</f>
        <v>96030</v>
      </c>
      <c r="F49" s="5">
        <f>'Shift Schedule'!G48</f>
        <v>0.60416666666666663</v>
      </c>
      <c r="G49" s="54">
        <v>0.375</v>
      </c>
      <c r="H49" s="9">
        <f>'Shift Schedule'!M48</f>
        <v>0.60416666666666663</v>
      </c>
      <c r="I49" s="9" t="str">
        <f>IF('Shift Schedule'!M48="Moved","=",IF('Shift Schedule'!M48="Leave","=",IF('Shift Schedule'!M48="OFF","=",IF('Shift Schedule'!M48="Resigned","=",IF('Shift Schedule'!M48="Absconded","=",IF('Shift Schedule'!M48="","=","R"))))))</f>
        <v>R</v>
      </c>
      <c r="M49" s="53" t="str">
        <f t="shared" si="7"/>
        <v>Agent 45</v>
      </c>
      <c r="N49" s="24" t="str">
        <f t="shared" si="8"/>
        <v>R</v>
      </c>
      <c r="O49" s="24">
        <f t="shared" si="9"/>
        <v>0.60416666666666663</v>
      </c>
      <c r="P49" s="24">
        <f t="shared" si="10"/>
        <v>0.97916666666666663</v>
      </c>
      <c r="Q49" s="21">
        <f t="shared" si="11"/>
        <v>0.60416666666666663</v>
      </c>
      <c r="R49" s="21">
        <f t="shared" si="12"/>
        <v>0.97916666666666663</v>
      </c>
      <c r="S49" t="str">
        <f t="shared" si="13"/>
        <v>R</v>
      </c>
    </row>
    <row r="50" spans="2:19" x14ac:dyDescent="0.25">
      <c r="B50" s="5">
        <f>'Shift Schedule'!B49</f>
        <v>46</v>
      </c>
      <c r="C50" s="5">
        <f>'Shift Schedule'!C49</f>
        <v>1046</v>
      </c>
      <c r="D50" s="5" t="str">
        <f>'Shift Schedule'!D49</f>
        <v>Agent 46</v>
      </c>
      <c r="E50" s="5">
        <f>'Shift Schedule'!F49</f>
        <v>92936</v>
      </c>
      <c r="F50" s="5">
        <f>'Shift Schedule'!G49</f>
        <v>0.77083333333333337</v>
      </c>
      <c r="G50" s="54">
        <v>0.375</v>
      </c>
      <c r="H50" s="9">
        <f>'Shift Schedule'!M49</f>
        <v>0.77083333333333337</v>
      </c>
      <c r="I50" s="9" t="str">
        <f>IF('Shift Schedule'!M49="Moved","=",IF('Shift Schedule'!M49="Leave","=",IF('Shift Schedule'!M49="OFF","=",IF('Shift Schedule'!M49="Resigned","=",IF('Shift Schedule'!M49="Absconded","=",IF('Shift Schedule'!M49="","=","R"))))))</f>
        <v>R</v>
      </c>
      <c r="M50" s="53" t="str">
        <f t="shared" si="7"/>
        <v>Agent 46</v>
      </c>
      <c r="N50" s="24" t="str">
        <f t="shared" si="8"/>
        <v>R</v>
      </c>
      <c r="O50" s="24">
        <f t="shared" si="9"/>
        <v>0.77083333333333337</v>
      </c>
      <c r="P50" s="24">
        <f t="shared" si="10"/>
        <v>1.1458333333333335</v>
      </c>
      <c r="Q50" s="21">
        <f t="shared" si="11"/>
        <v>0.77083333333333337</v>
      </c>
      <c r="R50" s="21">
        <f t="shared" si="12"/>
        <v>0.14583333333333348</v>
      </c>
      <c r="S50" t="str">
        <f t="shared" si="13"/>
        <v>R</v>
      </c>
    </row>
    <row r="51" spans="2:19" x14ac:dyDescent="0.25">
      <c r="B51" s="5">
        <f>'Shift Schedule'!B50</f>
        <v>47</v>
      </c>
      <c r="C51" s="5">
        <f>'Shift Schedule'!C50</f>
        <v>1047</v>
      </c>
      <c r="D51" s="5" t="str">
        <f>'Shift Schedule'!D50</f>
        <v>Agent 47</v>
      </c>
      <c r="E51" s="5">
        <f>'Shift Schedule'!F50</f>
        <v>96319</v>
      </c>
      <c r="F51" s="5">
        <f>'Shift Schedule'!G50</f>
        <v>0.8125</v>
      </c>
      <c r="G51" s="54">
        <v>0.375</v>
      </c>
      <c r="H51" s="9">
        <f>'Shift Schedule'!M50</f>
        <v>0.8125</v>
      </c>
      <c r="I51" s="9" t="str">
        <f>IF('Shift Schedule'!M50="Moved","=",IF('Shift Schedule'!M50="Leave","=",IF('Shift Schedule'!M50="OFF","=",IF('Shift Schedule'!M50="Resigned","=",IF('Shift Schedule'!M50="Absconded","=",IF('Shift Schedule'!M50="","=","R"))))))</f>
        <v>R</v>
      </c>
      <c r="M51" s="53" t="str">
        <f t="shared" si="7"/>
        <v>Agent 47</v>
      </c>
      <c r="N51" s="24" t="str">
        <f t="shared" si="8"/>
        <v>R</v>
      </c>
      <c r="O51" s="24">
        <f t="shared" si="9"/>
        <v>0.8125</v>
      </c>
      <c r="P51" s="24">
        <f t="shared" si="10"/>
        <v>1.1875</v>
      </c>
      <c r="Q51" s="21">
        <f t="shared" si="11"/>
        <v>0.8125</v>
      </c>
      <c r="R51" s="21">
        <f t="shared" si="12"/>
        <v>0.1875</v>
      </c>
      <c r="S51" t="str">
        <f t="shared" si="13"/>
        <v>R</v>
      </c>
    </row>
    <row r="52" spans="2:19" x14ac:dyDescent="0.25">
      <c r="B52" s="5">
        <f>'Shift Schedule'!B51</f>
        <v>48</v>
      </c>
      <c r="C52" s="5">
        <f>'Shift Schedule'!C51</f>
        <v>1048</v>
      </c>
      <c r="D52" s="5" t="str">
        <f>'Shift Schedule'!D51</f>
        <v>Agent 48</v>
      </c>
      <c r="E52" s="5">
        <f>'Shift Schedule'!F51</f>
        <v>93492</v>
      </c>
      <c r="F52" s="5">
        <f>'Shift Schedule'!G51</f>
        <v>0.77083333333333337</v>
      </c>
      <c r="G52" s="54">
        <v>0.375</v>
      </c>
      <c r="H52" s="9">
        <f>'Shift Schedule'!M51</f>
        <v>0.77083333333333337</v>
      </c>
      <c r="I52" s="9" t="str">
        <f>IF('Shift Schedule'!M51="Moved","=",IF('Shift Schedule'!M51="Leave","=",IF('Shift Schedule'!M51="OFF","=",IF('Shift Schedule'!M51="Resigned","=",IF('Shift Schedule'!M51="Absconded","=",IF('Shift Schedule'!M51="","=","R"))))))</f>
        <v>R</v>
      </c>
      <c r="M52" s="53" t="str">
        <f t="shared" si="7"/>
        <v>Agent 48</v>
      </c>
      <c r="N52" s="24" t="str">
        <f t="shared" si="8"/>
        <v>R</v>
      </c>
      <c r="O52" s="24">
        <f t="shared" si="9"/>
        <v>0.77083333333333337</v>
      </c>
      <c r="P52" s="24">
        <f t="shared" si="10"/>
        <v>1.1458333333333335</v>
      </c>
      <c r="Q52" s="21">
        <f t="shared" si="11"/>
        <v>0.77083333333333337</v>
      </c>
      <c r="R52" s="21">
        <f t="shared" si="12"/>
        <v>0.14583333333333348</v>
      </c>
      <c r="S52" t="str">
        <f t="shared" si="13"/>
        <v>R</v>
      </c>
    </row>
    <row r="53" spans="2:19" x14ac:dyDescent="0.25">
      <c r="B53" s="5">
        <f>'Shift Schedule'!B52</f>
        <v>49</v>
      </c>
      <c r="C53" s="5">
        <f>'Shift Schedule'!C52</f>
        <v>1049</v>
      </c>
      <c r="D53" s="5" t="str">
        <f>'Shift Schedule'!D52</f>
        <v>Agent 49</v>
      </c>
      <c r="E53" s="5">
        <f>'Shift Schedule'!F52</f>
        <v>92545</v>
      </c>
      <c r="F53" s="5">
        <f>'Shift Schedule'!G52</f>
        <v>0.97916666666666663</v>
      </c>
      <c r="G53" s="54">
        <v>0.375</v>
      </c>
      <c r="H53" s="9" t="str">
        <f>'Shift Schedule'!M52</f>
        <v>OFF</v>
      </c>
      <c r="I53" s="9" t="str">
        <f>IF('Shift Schedule'!M52="Moved","=",IF('Shift Schedule'!M52="Leave","=",IF('Shift Schedule'!M52="OFF","=",IF('Shift Schedule'!M52="Resigned","=",IF('Shift Schedule'!M52="Absconded","=",IF('Shift Schedule'!M52="","=","R"))))))</f>
        <v>=</v>
      </c>
      <c r="M53" s="53" t="str">
        <f t="shared" si="7"/>
        <v>Agent 49</v>
      </c>
      <c r="N53" s="24" t="str">
        <f t="shared" si="8"/>
        <v>=</v>
      </c>
      <c r="O53" s="24" t="str">
        <f t="shared" si="9"/>
        <v/>
      </c>
      <c r="P53" s="24" t="str">
        <f t="shared" si="10"/>
        <v/>
      </c>
      <c r="Q53" s="21" t="str">
        <f t="shared" si="11"/>
        <v/>
      </c>
      <c r="R53" s="21" t="str">
        <f t="shared" si="12"/>
        <v/>
      </c>
      <c r="S53" t="str">
        <f t="shared" si="13"/>
        <v>=</v>
      </c>
    </row>
    <row r="54" spans="2:19" x14ac:dyDescent="0.25">
      <c r="B54" s="5">
        <f>'Shift Schedule'!B53</f>
        <v>50</v>
      </c>
      <c r="C54" s="5">
        <f>'Shift Schedule'!C53</f>
        <v>1050</v>
      </c>
      <c r="D54" s="5" t="str">
        <f>'Shift Schedule'!D53</f>
        <v>Agent 50</v>
      </c>
      <c r="E54" s="5">
        <f>'Shift Schedule'!F53</f>
        <v>93958</v>
      </c>
      <c r="F54" s="5">
        <f>'Shift Schedule'!G53</f>
        <v>0.60416666666666663</v>
      </c>
      <c r="G54" s="54">
        <v>0.375</v>
      </c>
      <c r="H54" s="9">
        <f>'Shift Schedule'!M53</f>
        <v>0.60416666666666663</v>
      </c>
      <c r="I54" s="9" t="str">
        <f>IF('Shift Schedule'!M53="Moved","=",IF('Shift Schedule'!M53="Leave","=",IF('Shift Schedule'!M53="OFF","=",IF('Shift Schedule'!M53="Resigned","=",IF('Shift Schedule'!M53="Absconded","=",IF('Shift Schedule'!M53="","=","R"))))))</f>
        <v>R</v>
      </c>
      <c r="M54" s="53" t="str">
        <f t="shared" si="7"/>
        <v>Agent 50</v>
      </c>
      <c r="N54" s="24" t="str">
        <f t="shared" si="8"/>
        <v>R</v>
      </c>
      <c r="O54" s="24">
        <f t="shared" si="9"/>
        <v>0.60416666666666663</v>
      </c>
      <c r="P54" s="24">
        <f t="shared" si="10"/>
        <v>0.97916666666666663</v>
      </c>
      <c r="Q54" s="21">
        <f t="shared" si="11"/>
        <v>0.60416666666666663</v>
      </c>
      <c r="R54" s="21">
        <f t="shared" si="12"/>
        <v>0.97916666666666663</v>
      </c>
      <c r="S54" t="str">
        <f t="shared" si="13"/>
        <v>R</v>
      </c>
    </row>
    <row r="55" spans="2:19" x14ac:dyDescent="0.25">
      <c r="B55" s="5">
        <f>'Shift Schedule'!B54</f>
        <v>51</v>
      </c>
      <c r="C55" s="5">
        <f>'Shift Schedule'!C54</f>
        <v>1051</v>
      </c>
      <c r="D55" s="5" t="str">
        <f>'Shift Schedule'!D54</f>
        <v>Agent 51</v>
      </c>
      <c r="E55" s="5">
        <f>'Shift Schedule'!F54</f>
        <v>93016</v>
      </c>
      <c r="F55" s="5">
        <f>'Shift Schedule'!G54</f>
        <v>0.97916666666666663</v>
      </c>
      <c r="G55" s="54">
        <v>0.375</v>
      </c>
      <c r="H55" s="9">
        <f>'Shift Schedule'!M54</f>
        <v>0.97916666666666663</v>
      </c>
      <c r="I55" s="9" t="str">
        <f>IF('Shift Schedule'!M54="Moved","=",IF('Shift Schedule'!M54="Leave","=",IF('Shift Schedule'!M54="OFF","=",IF('Shift Schedule'!M54="Resigned","=",IF('Shift Schedule'!M54="Absconded","=",IF('Shift Schedule'!M54="","=","R"))))))</f>
        <v>R</v>
      </c>
      <c r="M55" s="53" t="str">
        <f t="shared" si="7"/>
        <v>Agent 51</v>
      </c>
      <c r="N55" s="24" t="str">
        <f t="shared" si="8"/>
        <v>R</v>
      </c>
      <c r="O55" s="24">
        <f t="shared" si="9"/>
        <v>0.97916666666666663</v>
      </c>
      <c r="P55" s="24">
        <f t="shared" si="10"/>
        <v>1.3541666666666665</v>
      </c>
      <c r="Q55" s="21">
        <f t="shared" si="11"/>
        <v>0.97916666666666663</v>
      </c>
      <c r="R55" s="21">
        <f t="shared" si="12"/>
        <v>0.35416666666666652</v>
      </c>
      <c r="S55" t="str">
        <f t="shared" si="13"/>
        <v>R</v>
      </c>
    </row>
    <row r="56" spans="2:19" x14ac:dyDescent="0.25">
      <c r="B56" s="5">
        <f>'Shift Schedule'!B55</f>
        <v>52</v>
      </c>
      <c r="C56" s="5">
        <f>'Shift Schedule'!C55</f>
        <v>1052</v>
      </c>
      <c r="D56" s="5" t="str">
        <f>'Shift Schedule'!D55</f>
        <v>Agent 52</v>
      </c>
      <c r="E56" s="5">
        <f>'Shift Schedule'!F55</f>
        <v>91780</v>
      </c>
      <c r="F56" s="5">
        <f>'Shift Schedule'!G55</f>
        <v>0.22916666666666666</v>
      </c>
      <c r="G56" s="54">
        <v>0.375</v>
      </c>
      <c r="H56" s="9">
        <f>'Shift Schedule'!M55</f>
        <v>0.22916666666666666</v>
      </c>
      <c r="I56" s="9" t="str">
        <f>IF('Shift Schedule'!M55="Moved","=",IF('Shift Schedule'!M55="Leave","=",IF('Shift Schedule'!M55="OFF","=",IF('Shift Schedule'!M55="Resigned","=",IF('Shift Schedule'!M55="Absconded","=",IF('Shift Schedule'!M55="","=","R"))))))</f>
        <v>R</v>
      </c>
      <c r="M56" s="53" t="str">
        <f t="shared" si="7"/>
        <v>Agent 52</v>
      </c>
      <c r="N56" s="24" t="str">
        <f t="shared" si="8"/>
        <v>R</v>
      </c>
      <c r="O56" s="24">
        <f t="shared" si="9"/>
        <v>0.22916666666666666</v>
      </c>
      <c r="P56" s="24">
        <f t="shared" si="10"/>
        <v>0.60416666666666663</v>
      </c>
      <c r="Q56" s="21">
        <f t="shared" si="11"/>
        <v>0.22916666666666666</v>
      </c>
      <c r="R56" s="21">
        <f t="shared" si="12"/>
        <v>0.60416666666666663</v>
      </c>
      <c r="S56" t="str">
        <f t="shared" si="13"/>
        <v>R</v>
      </c>
    </row>
    <row r="57" spans="2:19" x14ac:dyDescent="0.25">
      <c r="B57" s="5">
        <f>'Shift Schedule'!B56</f>
        <v>53</v>
      </c>
      <c r="C57" s="5">
        <f>'Shift Schedule'!C56</f>
        <v>1053</v>
      </c>
      <c r="D57" s="5" t="str">
        <f>'Shift Schedule'!D56</f>
        <v>Agent 53</v>
      </c>
      <c r="E57" s="5">
        <f>'Shift Schedule'!F56</f>
        <v>95364</v>
      </c>
      <c r="F57" s="5">
        <f>'Shift Schedule'!G56</f>
        <v>0.52083333333333337</v>
      </c>
      <c r="G57" s="54">
        <v>0.375</v>
      </c>
      <c r="H57" s="9">
        <f>'Shift Schedule'!M56</f>
        <v>0.52083333333333337</v>
      </c>
      <c r="I57" s="9" t="str">
        <f>IF('Shift Schedule'!M56="Moved","=",IF('Shift Schedule'!M56="Leave","=",IF('Shift Schedule'!M56="OFF","=",IF('Shift Schedule'!M56="Resigned","=",IF('Shift Schedule'!M56="Absconded","=",IF('Shift Schedule'!M56="","=","R"))))))</f>
        <v>R</v>
      </c>
      <c r="M57" s="53" t="str">
        <f t="shared" si="7"/>
        <v>Agent 53</v>
      </c>
      <c r="N57" s="24" t="str">
        <f t="shared" si="8"/>
        <v>R</v>
      </c>
      <c r="O57" s="24">
        <f t="shared" si="9"/>
        <v>0.52083333333333337</v>
      </c>
      <c r="P57" s="24">
        <f t="shared" si="10"/>
        <v>0.89583333333333337</v>
      </c>
      <c r="Q57" s="21">
        <f t="shared" si="11"/>
        <v>0.52083333333333337</v>
      </c>
      <c r="R57" s="21">
        <f t="shared" si="12"/>
        <v>0.89583333333333337</v>
      </c>
      <c r="S57" t="str">
        <f t="shared" si="13"/>
        <v>R</v>
      </c>
    </row>
    <row r="58" spans="2:19" x14ac:dyDescent="0.25">
      <c r="B58" s="5">
        <f>'Shift Schedule'!B57</f>
        <v>54</v>
      </c>
      <c r="C58" s="5">
        <f>'Shift Schedule'!C57</f>
        <v>1054</v>
      </c>
      <c r="D58" s="5" t="str">
        <f>'Shift Schedule'!D57</f>
        <v>Agent 54</v>
      </c>
      <c r="E58" s="5">
        <f>'Shift Schedule'!F57</f>
        <v>96684</v>
      </c>
      <c r="F58" s="5">
        <f>'Shift Schedule'!G57</f>
        <v>0.22916666666666666</v>
      </c>
      <c r="G58" s="54">
        <v>0.375</v>
      </c>
      <c r="H58" s="9" t="str">
        <f>'Shift Schedule'!M57</f>
        <v>OFF</v>
      </c>
      <c r="I58" s="9" t="str">
        <f>IF('Shift Schedule'!M57="Moved","=",IF('Shift Schedule'!M57="Leave","=",IF('Shift Schedule'!M57="OFF","=",IF('Shift Schedule'!M57="Resigned","=",IF('Shift Schedule'!M57="Absconded","=",IF('Shift Schedule'!M57="","=","R"))))))</f>
        <v>=</v>
      </c>
      <c r="M58" s="53" t="str">
        <f t="shared" si="7"/>
        <v>Agent 54</v>
      </c>
      <c r="N58" s="24" t="str">
        <f t="shared" si="8"/>
        <v>=</v>
      </c>
      <c r="O58" s="24" t="str">
        <f t="shared" si="9"/>
        <v/>
      </c>
      <c r="P58" s="24" t="str">
        <f t="shared" si="10"/>
        <v/>
      </c>
      <c r="Q58" s="21" t="str">
        <f t="shared" si="11"/>
        <v/>
      </c>
      <c r="R58" s="21" t="str">
        <f t="shared" si="12"/>
        <v/>
      </c>
      <c r="S58" t="str">
        <f t="shared" si="13"/>
        <v>=</v>
      </c>
    </row>
    <row r="59" spans="2:19" x14ac:dyDescent="0.25">
      <c r="B59" s="5">
        <f>'Shift Schedule'!B58</f>
        <v>55</v>
      </c>
      <c r="C59" s="5">
        <f>'Shift Schedule'!C58</f>
        <v>1055</v>
      </c>
      <c r="D59" s="5" t="str">
        <f>'Shift Schedule'!D58</f>
        <v>Agent 55</v>
      </c>
      <c r="E59" s="5">
        <f>'Shift Schedule'!F58</f>
        <v>96711</v>
      </c>
      <c r="F59" s="5">
        <f>'Shift Schedule'!G58</f>
        <v>0.77083333333333337</v>
      </c>
      <c r="G59" s="54">
        <v>0.375</v>
      </c>
      <c r="H59" s="9">
        <f>'Shift Schedule'!M58</f>
        <v>0.77083333333333337</v>
      </c>
      <c r="I59" s="9" t="str">
        <f>IF('Shift Schedule'!M58="Moved","=",IF('Shift Schedule'!M58="Leave","=",IF('Shift Schedule'!M58="OFF","=",IF('Shift Schedule'!M58="Resigned","=",IF('Shift Schedule'!M58="Absconded","=",IF('Shift Schedule'!M58="","=","R"))))))</f>
        <v>R</v>
      </c>
      <c r="M59" s="53" t="str">
        <f t="shared" si="7"/>
        <v>Agent 55</v>
      </c>
      <c r="N59" s="24" t="str">
        <f t="shared" si="8"/>
        <v>R</v>
      </c>
      <c r="O59" s="24">
        <f t="shared" si="9"/>
        <v>0.77083333333333337</v>
      </c>
      <c r="P59" s="24">
        <f t="shared" si="10"/>
        <v>1.1458333333333335</v>
      </c>
      <c r="Q59" s="21">
        <f t="shared" si="11"/>
        <v>0.77083333333333337</v>
      </c>
      <c r="R59" s="21">
        <f t="shared" si="12"/>
        <v>0.14583333333333348</v>
      </c>
      <c r="S59" t="str">
        <f t="shared" si="13"/>
        <v>R</v>
      </c>
    </row>
    <row r="60" spans="2:19" x14ac:dyDescent="0.25">
      <c r="B60" s="5" t="e">
        <f>'Shift Schedule'!#REF!</f>
        <v>#REF!</v>
      </c>
      <c r="C60" s="5" t="e">
        <f>'Shift Schedule'!#REF!</f>
        <v>#REF!</v>
      </c>
      <c r="D60" s="5" t="e">
        <f>'Shift Schedule'!#REF!</f>
        <v>#REF!</v>
      </c>
      <c r="E60" s="5" t="e">
        <f>'Shift Schedule'!#REF!</f>
        <v>#REF!</v>
      </c>
      <c r="F60" s="5" t="e">
        <f>'Shift Schedule'!#REF!</f>
        <v>#REF!</v>
      </c>
      <c r="G60" s="54">
        <v>0.375</v>
      </c>
      <c r="H60" s="9" t="e">
        <f>'Shift Schedule'!#REF!</f>
        <v>#REF!</v>
      </c>
      <c r="I60" s="9" t="e">
        <f>IF('Shift Schedule'!#REF!="Moved","=",IF('Shift Schedule'!#REF!="Leave","=",IF('Shift Schedule'!#REF!="OFF","=",IF('Shift Schedule'!#REF!="Resigned","=",IF('Shift Schedule'!#REF!="Absconded","=",IF('Shift Schedule'!#REF!="","=","R"))))))</f>
        <v>#REF!</v>
      </c>
      <c r="M60" s="53" t="e">
        <f t="shared" si="7"/>
        <v>#REF!</v>
      </c>
      <c r="N60" s="24" t="e">
        <f t="shared" si="8"/>
        <v>#REF!</v>
      </c>
      <c r="O60" s="24" t="e">
        <f t="shared" si="9"/>
        <v>#REF!</v>
      </c>
      <c r="P60" s="24" t="e">
        <f t="shared" si="10"/>
        <v>#REF!</v>
      </c>
      <c r="Q60" s="21" t="str">
        <f t="shared" si="11"/>
        <v/>
      </c>
      <c r="R60" s="21" t="str">
        <f t="shared" si="12"/>
        <v/>
      </c>
      <c r="S60" t="e">
        <f t="shared" si="13"/>
        <v>#REF!</v>
      </c>
    </row>
    <row r="61" spans="2:19" x14ac:dyDescent="0.25">
      <c r="B61" s="5" t="e">
        <f>'Shift Schedule'!#REF!</f>
        <v>#REF!</v>
      </c>
      <c r="C61" s="5" t="e">
        <f>'Shift Schedule'!#REF!</f>
        <v>#REF!</v>
      </c>
      <c r="D61" s="5" t="e">
        <f>'Shift Schedule'!#REF!</f>
        <v>#REF!</v>
      </c>
      <c r="E61" s="5" t="e">
        <f>'Shift Schedule'!#REF!</f>
        <v>#REF!</v>
      </c>
      <c r="F61" s="5" t="e">
        <f>'Shift Schedule'!#REF!</f>
        <v>#REF!</v>
      </c>
      <c r="G61" s="54">
        <v>0.375</v>
      </c>
      <c r="H61" s="9" t="e">
        <f>'Shift Schedule'!#REF!</f>
        <v>#REF!</v>
      </c>
      <c r="I61" s="9" t="e">
        <f>IF('Shift Schedule'!#REF!="Moved","=",IF('Shift Schedule'!#REF!="Leave","=",IF('Shift Schedule'!#REF!="OFF","=",IF('Shift Schedule'!#REF!="Resigned","=",IF('Shift Schedule'!#REF!="Absconded","=",IF('Shift Schedule'!#REF!="","=","R"))))))</f>
        <v>#REF!</v>
      </c>
      <c r="M61" s="53" t="e">
        <f t="shared" si="7"/>
        <v>#REF!</v>
      </c>
      <c r="N61" s="24" t="e">
        <f t="shared" si="8"/>
        <v>#REF!</v>
      </c>
      <c r="O61" s="24" t="e">
        <f t="shared" si="9"/>
        <v>#REF!</v>
      </c>
      <c r="P61" s="24" t="e">
        <f t="shared" si="10"/>
        <v>#REF!</v>
      </c>
      <c r="Q61" s="21" t="str">
        <f t="shared" si="11"/>
        <v/>
      </c>
      <c r="R61" s="21" t="str">
        <f t="shared" si="12"/>
        <v/>
      </c>
      <c r="S61" t="e">
        <f t="shared" si="13"/>
        <v>#REF!</v>
      </c>
    </row>
  </sheetData>
  <mergeCells count="1">
    <mergeCell ref="Q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S63"/>
  <sheetViews>
    <sheetView topLeftCell="A37" workbookViewId="0">
      <selection activeCell="M46" sqref="M46:S63"/>
    </sheetView>
  </sheetViews>
  <sheetFormatPr defaultRowHeight="15" x14ac:dyDescent="0.25"/>
  <cols>
    <col min="2" max="2" width="4" bestFit="1" customWidth="1"/>
    <col min="3" max="3" width="7" bestFit="1" customWidth="1"/>
    <col min="4" max="4" width="30.85546875" bestFit="1" customWidth="1"/>
    <col min="5" max="5" width="6.5703125" bestFit="1" customWidth="1"/>
    <col min="6" max="6" width="6" bestFit="1" customWidth="1"/>
    <col min="7" max="7" width="8.7109375" bestFit="1" customWidth="1"/>
    <col min="8" max="8" width="10.28515625" bestFit="1" customWidth="1"/>
    <col min="9" max="9" width="7" bestFit="1" customWidth="1"/>
    <col min="13" max="13" width="30.85546875" bestFit="1" customWidth="1"/>
    <col min="14" max="14" width="10.7109375" bestFit="1" customWidth="1"/>
    <col min="15" max="15" width="6.85546875" bestFit="1" customWidth="1"/>
    <col min="16" max="16" width="6.42578125" bestFit="1" customWidth="1"/>
    <col min="17" max="18" width="10" bestFit="1" customWidth="1"/>
    <col min="19" max="19" width="10.7109375" bestFit="1" customWidth="1"/>
  </cols>
  <sheetData>
    <row r="3" spans="2:19" x14ac:dyDescent="0.25">
      <c r="D3" s="1"/>
      <c r="G3" s="2"/>
      <c r="H3" s="2"/>
      <c r="I3" s="3">
        <f>'[1]Shift Schedule'!I2</f>
        <v>44247</v>
      </c>
      <c r="Q3" s="58" t="s">
        <v>23</v>
      </c>
      <c r="R3" s="58"/>
      <c r="S3" s="58"/>
    </row>
    <row r="4" spans="2:19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17</v>
      </c>
      <c r="G4" s="4" t="s">
        <v>66</v>
      </c>
      <c r="H4" s="4" t="s">
        <v>17</v>
      </c>
      <c r="I4" s="3" t="s">
        <v>11</v>
      </c>
      <c r="M4" s="52" t="s">
        <v>2</v>
      </c>
      <c r="N4" t="s">
        <v>17</v>
      </c>
      <c r="O4" t="s">
        <v>31</v>
      </c>
      <c r="P4" t="s">
        <v>32</v>
      </c>
      <c r="Q4" s="18" t="s">
        <v>31</v>
      </c>
      <c r="R4" s="18" t="s">
        <v>32</v>
      </c>
      <c r="S4" s="19" t="s">
        <v>33</v>
      </c>
    </row>
    <row r="5" spans="2:19" x14ac:dyDescent="0.25">
      <c r="B5" s="5">
        <f>'Shift Schedule'!B4</f>
        <v>1</v>
      </c>
      <c r="C5" s="5">
        <f>'Shift Schedule'!C4</f>
        <v>1001</v>
      </c>
      <c r="D5" s="5" t="str">
        <f>'Shift Schedule'!D4</f>
        <v>Agent 1</v>
      </c>
      <c r="E5" s="5">
        <f>'Shift Schedule'!F4</f>
        <v>96216</v>
      </c>
      <c r="F5" s="5">
        <f>'Shift Schedule'!G4</f>
        <v>0.9375</v>
      </c>
      <c r="G5" s="54">
        <v>0.375</v>
      </c>
      <c r="H5" s="9">
        <f>'Shift Schedule'!L4</f>
        <v>0.9375</v>
      </c>
      <c r="I5" s="9" t="str">
        <f>IF('Shift Schedule'!L4="Moved","=",IF('Shift Schedule'!L4="Leave","=",IF('Shift Schedule'!L4="OFF","=",IF('Shift Schedule'!L4="Resigned","=",IF('Shift Schedule'!L4="Absconded","=",IF('Shift Schedule'!L4="","=","W"))))))</f>
        <v>W</v>
      </c>
      <c r="M5" s="53" t="str">
        <f t="shared" ref="M5:M46" si="0">D5</f>
        <v>Agent 1</v>
      </c>
      <c r="N5" s="24" t="str">
        <f t="shared" ref="N5:N46" si="1">I5</f>
        <v>W</v>
      </c>
      <c r="O5" s="24">
        <f>IF(H5="OFF","",IF(H5="Leave","",IF(H5="Moved","",IF(H5="Resigned","",IF(H5="Absconded","",H5)))))</f>
        <v>0.9375</v>
      </c>
      <c r="P5" s="24">
        <f t="shared" ref="P5:P46" si="2">IF(O5="","",O5+G5)</f>
        <v>1.3125</v>
      </c>
      <c r="Q5" s="21">
        <f t="shared" ref="Q5:R20" si="3">IFERROR(MOD(O5,1),"")</f>
        <v>0.9375</v>
      </c>
      <c r="R5" s="21">
        <f t="shared" si="3"/>
        <v>0.3125</v>
      </c>
      <c r="S5" t="str">
        <f t="shared" ref="S5:S46" si="4">TEXT(N5,"0")</f>
        <v>W</v>
      </c>
    </row>
    <row r="6" spans="2:19" x14ac:dyDescent="0.25">
      <c r="B6" s="5">
        <f>'Shift Schedule'!B5</f>
        <v>2</v>
      </c>
      <c r="C6" s="5">
        <f>'Shift Schedule'!C5</f>
        <v>1002</v>
      </c>
      <c r="D6" s="5" t="str">
        <f>'Shift Schedule'!D5</f>
        <v>Agent 2</v>
      </c>
      <c r="E6" s="5">
        <f>'Shift Schedule'!F5</f>
        <v>90225</v>
      </c>
      <c r="F6" s="5">
        <f>'Shift Schedule'!G5</f>
        <v>0.77083333333333337</v>
      </c>
      <c r="G6" s="54">
        <v>0.375</v>
      </c>
      <c r="H6" s="9" t="str">
        <f>'Shift Schedule'!L5</f>
        <v>OFF</v>
      </c>
      <c r="I6" s="9" t="str">
        <f>IF('Shift Schedule'!L5="Moved","=",IF('Shift Schedule'!L5="Leave","=",IF('Shift Schedule'!L5="OFF","=",IF('Shift Schedule'!L5="Resigned","=",IF('Shift Schedule'!L5="Absconded","=",IF('Shift Schedule'!L5="","=","W"))))))</f>
        <v>=</v>
      </c>
      <c r="M6" s="53" t="str">
        <f t="shared" si="0"/>
        <v>Agent 2</v>
      </c>
      <c r="N6" s="24" t="str">
        <f t="shared" si="1"/>
        <v>=</v>
      </c>
      <c r="O6" s="24" t="str">
        <f t="shared" ref="O6:O46" si="5">IF(H6="OFF","",IF(H6="Leave","",IF(H6="Moved","",IF(H6="Resigned","",IF(H6="Absconded","",H6)))))</f>
        <v/>
      </c>
      <c r="P6" s="24" t="str">
        <f t="shared" si="2"/>
        <v/>
      </c>
      <c r="Q6" s="21" t="str">
        <f t="shared" si="3"/>
        <v/>
      </c>
      <c r="R6" s="21" t="str">
        <f t="shared" si="3"/>
        <v/>
      </c>
      <c r="S6" t="str">
        <f t="shared" si="4"/>
        <v>=</v>
      </c>
    </row>
    <row r="7" spans="2:19" x14ac:dyDescent="0.25">
      <c r="B7" s="5">
        <f>'Shift Schedule'!B6</f>
        <v>3</v>
      </c>
      <c r="C7" s="5">
        <f>'Shift Schedule'!C6</f>
        <v>1003</v>
      </c>
      <c r="D7" s="5" t="str">
        <f>'Shift Schedule'!D6</f>
        <v>Agent 3</v>
      </c>
      <c r="E7" s="5">
        <f>'Shift Schedule'!F6</f>
        <v>93404</v>
      </c>
      <c r="F7" s="5">
        <f>'Shift Schedule'!G6</f>
        <v>0.77083333333333337</v>
      </c>
      <c r="G7" s="54">
        <v>0.375</v>
      </c>
      <c r="H7" s="9">
        <f>'Shift Schedule'!L6</f>
        <v>0.77083333333333337</v>
      </c>
      <c r="I7" s="9" t="str">
        <f>IF('Shift Schedule'!L6="Moved","=",IF('Shift Schedule'!L6="Leave","=",IF('Shift Schedule'!L6="OFF","=",IF('Shift Schedule'!L6="Resigned","=",IF('Shift Schedule'!L6="Absconded","=",IF('Shift Schedule'!L6="","=","W"))))))</f>
        <v>W</v>
      </c>
      <c r="M7" s="53" t="str">
        <f t="shared" si="0"/>
        <v>Agent 3</v>
      </c>
      <c r="N7" s="24" t="str">
        <f t="shared" si="1"/>
        <v>W</v>
      </c>
      <c r="O7" s="24">
        <f t="shared" si="5"/>
        <v>0.77083333333333337</v>
      </c>
      <c r="P7" s="24">
        <f t="shared" si="2"/>
        <v>1.1458333333333335</v>
      </c>
      <c r="Q7" s="21">
        <f t="shared" si="3"/>
        <v>0.77083333333333337</v>
      </c>
      <c r="R7" s="21">
        <f t="shared" si="3"/>
        <v>0.14583333333333348</v>
      </c>
      <c r="S7" t="str">
        <f t="shared" si="4"/>
        <v>W</v>
      </c>
    </row>
    <row r="8" spans="2:19" x14ac:dyDescent="0.25">
      <c r="B8" s="5">
        <f>'Shift Schedule'!B7</f>
        <v>4</v>
      </c>
      <c r="C8" s="5">
        <f>'Shift Schedule'!C7</f>
        <v>1004</v>
      </c>
      <c r="D8" s="5" t="str">
        <f>'Shift Schedule'!D7</f>
        <v>Agent 4</v>
      </c>
      <c r="E8" s="5">
        <f>'Shift Schedule'!F7</f>
        <v>94009</v>
      </c>
      <c r="F8" s="5">
        <f>'Shift Schedule'!G7</f>
        <v>0.9375</v>
      </c>
      <c r="G8" s="54">
        <v>0.375</v>
      </c>
      <c r="H8" s="9">
        <f>'Shift Schedule'!L7</f>
        <v>0.9375</v>
      </c>
      <c r="I8" s="9" t="str">
        <f>IF('Shift Schedule'!L7="Moved","=",IF('Shift Schedule'!L7="Leave","=",IF('Shift Schedule'!L7="OFF","=",IF('Shift Schedule'!L7="Resigned","=",IF('Shift Schedule'!L7="Absconded","=",IF('Shift Schedule'!L7="","=","W"))))))</f>
        <v>W</v>
      </c>
      <c r="M8" s="53" t="str">
        <f t="shared" si="0"/>
        <v>Agent 4</v>
      </c>
      <c r="N8" s="24" t="str">
        <f t="shared" si="1"/>
        <v>W</v>
      </c>
      <c r="O8" s="24">
        <f t="shared" si="5"/>
        <v>0.9375</v>
      </c>
      <c r="P8" s="24">
        <f t="shared" si="2"/>
        <v>1.3125</v>
      </c>
      <c r="Q8" s="21">
        <f t="shared" si="3"/>
        <v>0.9375</v>
      </c>
      <c r="R8" s="21">
        <f t="shared" si="3"/>
        <v>0.3125</v>
      </c>
      <c r="S8" t="str">
        <f t="shared" si="4"/>
        <v>W</v>
      </c>
    </row>
    <row r="9" spans="2:19" x14ac:dyDescent="0.25">
      <c r="B9" s="5">
        <f>'Shift Schedule'!B8</f>
        <v>5</v>
      </c>
      <c r="C9" s="5">
        <f>'Shift Schedule'!C8</f>
        <v>1005</v>
      </c>
      <c r="D9" s="5" t="str">
        <f>'Shift Schedule'!D8</f>
        <v>Agent 5</v>
      </c>
      <c r="E9" s="5">
        <f>'Shift Schedule'!F8</f>
        <v>90465</v>
      </c>
      <c r="F9" s="5">
        <f>'Shift Schedule'!G8</f>
        <v>2.0833333333333336E-2</v>
      </c>
      <c r="G9" s="54">
        <v>0.375</v>
      </c>
      <c r="H9" s="9">
        <f>'Shift Schedule'!L8</f>
        <v>2.0833333333333336E-2</v>
      </c>
      <c r="I9" s="9" t="str">
        <f>IF('Shift Schedule'!L8="Moved","=",IF('Shift Schedule'!L8="Leave","=",IF('Shift Schedule'!L8="OFF","=",IF('Shift Schedule'!L8="Resigned","=",IF('Shift Schedule'!L8="Absconded","=",IF('Shift Schedule'!L8="","=","W"))))))</f>
        <v>W</v>
      </c>
      <c r="M9" s="53" t="str">
        <f t="shared" si="0"/>
        <v>Agent 5</v>
      </c>
      <c r="N9" s="24" t="str">
        <f t="shared" si="1"/>
        <v>W</v>
      </c>
      <c r="O9" s="24">
        <f t="shared" si="5"/>
        <v>2.0833333333333336E-2</v>
      </c>
      <c r="P9" s="24">
        <f t="shared" si="2"/>
        <v>0.39583333333333331</v>
      </c>
      <c r="Q9" s="21">
        <f t="shared" si="3"/>
        <v>2.0833333333333336E-2</v>
      </c>
      <c r="R9" s="21">
        <f t="shared" si="3"/>
        <v>0.39583333333333331</v>
      </c>
      <c r="S9" t="str">
        <f t="shared" si="4"/>
        <v>W</v>
      </c>
    </row>
    <row r="10" spans="2:19" x14ac:dyDescent="0.25">
      <c r="B10" s="5">
        <f>'Shift Schedule'!B9</f>
        <v>6</v>
      </c>
      <c r="C10" s="5">
        <f>'Shift Schedule'!C9</f>
        <v>1006</v>
      </c>
      <c r="D10" s="5" t="str">
        <f>'Shift Schedule'!D9</f>
        <v>Agent 6</v>
      </c>
      <c r="E10" s="5">
        <f>'Shift Schedule'!F9</f>
        <v>90380</v>
      </c>
      <c r="F10" s="5">
        <f>'Shift Schedule'!G9</f>
        <v>0.77083333333333337</v>
      </c>
      <c r="G10" s="54">
        <v>0.375</v>
      </c>
      <c r="H10" s="9">
        <f>'Shift Schedule'!L9</f>
        <v>0.77083333333333337</v>
      </c>
      <c r="I10" s="9" t="str">
        <f>IF('Shift Schedule'!L9="Moved","=",IF('Shift Schedule'!L9="Leave","=",IF('Shift Schedule'!L9="OFF","=",IF('Shift Schedule'!L9="Resigned","=",IF('Shift Schedule'!L9="Absconded","=",IF('Shift Schedule'!L9="","=","W"))))))</f>
        <v>W</v>
      </c>
      <c r="M10" s="53" t="str">
        <f t="shared" si="0"/>
        <v>Agent 6</v>
      </c>
      <c r="N10" s="24" t="str">
        <f t="shared" si="1"/>
        <v>W</v>
      </c>
      <c r="O10" s="24">
        <f t="shared" si="5"/>
        <v>0.77083333333333337</v>
      </c>
      <c r="P10" s="24">
        <f t="shared" si="2"/>
        <v>1.1458333333333335</v>
      </c>
      <c r="Q10" s="21">
        <f t="shared" si="3"/>
        <v>0.77083333333333337</v>
      </c>
      <c r="R10" s="21">
        <f t="shared" si="3"/>
        <v>0.14583333333333348</v>
      </c>
      <c r="S10" t="str">
        <f t="shared" si="4"/>
        <v>W</v>
      </c>
    </row>
    <row r="11" spans="2:19" x14ac:dyDescent="0.25">
      <c r="B11" s="5">
        <f>'Shift Schedule'!B10</f>
        <v>7</v>
      </c>
      <c r="C11" s="5">
        <f>'Shift Schedule'!C10</f>
        <v>1007</v>
      </c>
      <c r="D11" s="5" t="str">
        <f>'Shift Schedule'!D10</f>
        <v>Agent 7</v>
      </c>
      <c r="E11" s="5">
        <f>'Shift Schedule'!F10</f>
        <v>91098</v>
      </c>
      <c r="F11" s="5">
        <f>'Shift Schedule'!G10</f>
        <v>0.77083333333333337</v>
      </c>
      <c r="G11" s="54">
        <v>0.375</v>
      </c>
      <c r="H11" s="9">
        <f>'Shift Schedule'!L10</f>
        <v>0.77083333333333337</v>
      </c>
      <c r="I11" s="9" t="str">
        <f>IF('Shift Schedule'!L10="Moved","=",IF('Shift Schedule'!L10="Leave","=",IF('Shift Schedule'!L10="OFF","=",IF('Shift Schedule'!L10="Resigned","=",IF('Shift Schedule'!L10="Absconded","=",IF('Shift Schedule'!L10="","=","W"))))))</f>
        <v>W</v>
      </c>
      <c r="M11" s="53" t="str">
        <f t="shared" si="0"/>
        <v>Agent 7</v>
      </c>
      <c r="N11" s="24" t="str">
        <f t="shared" si="1"/>
        <v>W</v>
      </c>
      <c r="O11" s="24">
        <f t="shared" si="5"/>
        <v>0.77083333333333337</v>
      </c>
      <c r="P11" s="24">
        <f t="shared" si="2"/>
        <v>1.1458333333333335</v>
      </c>
      <c r="Q11" s="21">
        <f t="shared" si="3"/>
        <v>0.77083333333333337</v>
      </c>
      <c r="R11" s="21">
        <f t="shared" si="3"/>
        <v>0.14583333333333348</v>
      </c>
      <c r="S11" t="str">
        <f t="shared" si="4"/>
        <v>W</v>
      </c>
    </row>
    <row r="12" spans="2:19" x14ac:dyDescent="0.25">
      <c r="B12" s="5">
        <f>'Shift Schedule'!B11</f>
        <v>8</v>
      </c>
      <c r="C12" s="5">
        <f>'Shift Schedule'!C11</f>
        <v>1008</v>
      </c>
      <c r="D12" s="5" t="str">
        <f>'Shift Schedule'!D11</f>
        <v>Agent 8</v>
      </c>
      <c r="E12" s="5">
        <f>'Shift Schedule'!F11</f>
        <v>95343</v>
      </c>
      <c r="F12" s="5">
        <f>'Shift Schedule'!G11</f>
        <v>0.77083333333333337</v>
      </c>
      <c r="G12" s="54">
        <v>0.375</v>
      </c>
      <c r="H12" s="9">
        <f>'Shift Schedule'!L11</f>
        <v>0.77083333333333337</v>
      </c>
      <c r="I12" s="9" t="str">
        <f>IF('Shift Schedule'!L11="Moved","=",IF('Shift Schedule'!L11="Leave","=",IF('Shift Schedule'!L11="OFF","=",IF('Shift Schedule'!L11="Resigned","=",IF('Shift Schedule'!L11="Absconded","=",IF('Shift Schedule'!L11="","=","W"))))))</f>
        <v>W</v>
      </c>
      <c r="M12" s="53" t="str">
        <f t="shared" si="0"/>
        <v>Agent 8</v>
      </c>
      <c r="N12" s="24" t="str">
        <f t="shared" si="1"/>
        <v>W</v>
      </c>
      <c r="O12" s="24">
        <f t="shared" si="5"/>
        <v>0.77083333333333337</v>
      </c>
      <c r="P12" s="24">
        <f t="shared" si="2"/>
        <v>1.1458333333333335</v>
      </c>
      <c r="Q12" s="21">
        <f t="shared" si="3"/>
        <v>0.77083333333333337</v>
      </c>
      <c r="R12" s="21">
        <f t="shared" si="3"/>
        <v>0.14583333333333348</v>
      </c>
      <c r="S12" t="str">
        <f t="shared" si="4"/>
        <v>W</v>
      </c>
    </row>
    <row r="13" spans="2:19" x14ac:dyDescent="0.25">
      <c r="B13" s="5">
        <f>'Shift Schedule'!B12</f>
        <v>9</v>
      </c>
      <c r="C13" s="5">
        <f>'Shift Schedule'!C12</f>
        <v>1009</v>
      </c>
      <c r="D13" s="5" t="str">
        <f>'Shift Schedule'!D12</f>
        <v>Agent 9</v>
      </c>
      <c r="E13" s="5">
        <f>'Shift Schedule'!F12</f>
        <v>94339</v>
      </c>
      <c r="F13" s="5">
        <f>'Shift Schedule'!G12</f>
        <v>0.77083333333333337</v>
      </c>
      <c r="G13" s="54">
        <v>0.375</v>
      </c>
      <c r="H13" s="9">
        <f>'Shift Schedule'!L12</f>
        <v>0.77083333333333337</v>
      </c>
      <c r="I13" s="9" t="str">
        <f>IF('Shift Schedule'!L12="Moved","=",IF('Shift Schedule'!L12="Leave","=",IF('Shift Schedule'!L12="OFF","=",IF('Shift Schedule'!L12="Resigned","=",IF('Shift Schedule'!L12="Absconded","=",IF('Shift Schedule'!L12="","=","W"))))))</f>
        <v>W</v>
      </c>
      <c r="M13" s="53" t="str">
        <f t="shared" si="0"/>
        <v>Agent 9</v>
      </c>
      <c r="N13" s="24" t="str">
        <f t="shared" si="1"/>
        <v>W</v>
      </c>
      <c r="O13" s="24">
        <f t="shared" si="5"/>
        <v>0.77083333333333337</v>
      </c>
      <c r="P13" s="24">
        <f t="shared" si="2"/>
        <v>1.1458333333333335</v>
      </c>
      <c r="Q13" s="21">
        <f t="shared" si="3"/>
        <v>0.77083333333333337</v>
      </c>
      <c r="R13" s="21">
        <f t="shared" si="3"/>
        <v>0.14583333333333348</v>
      </c>
      <c r="S13" t="str">
        <f t="shared" si="4"/>
        <v>W</v>
      </c>
    </row>
    <row r="14" spans="2:19" x14ac:dyDescent="0.25">
      <c r="B14" s="5">
        <f>'Shift Schedule'!B13</f>
        <v>10</v>
      </c>
      <c r="C14" s="5">
        <f>'Shift Schedule'!C13</f>
        <v>1010</v>
      </c>
      <c r="D14" s="5" t="str">
        <f>'Shift Schedule'!D13</f>
        <v>Agent 10</v>
      </c>
      <c r="E14" s="5">
        <f>'Shift Schedule'!F13</f>
        <v>93262</v>
      </c>
      <c r="F14" s="5">
        <f>'Shift Schedule'!G13</f>
        <v>0.77083333333333337</v>
      </c>
      <c r="G14" s="54">
        <v>0.375</v>
      </c>
      <c r="H14" s="9">
        <f>'Shift Schedule'!L13</f>
        <v>0.77083333333333337</v>
      </c>
      <c r="I14" s="9" t="str">
        <f>IF('Shift Schedule'!L13="Moved","=",IF('Shift Schedule'!L13="Leave","=",IF('Shift Schedule'!L13="OFF","=",IF('Shift Schedule'!L13="Resigned","=",IF('Shift Schedule'!L13="Absconded","=",IF('Shift Schedule'!L13="","=","W"))))))</f>
        <v>W</v>
      </c>
      <c r="M14" s="53" t="str">
        <f t="shared" si="0"/>
        <v>Agent 10</v>
      </c>
      <c r="N14" s="24" t="str">
        <f t="shared" si="1"/>
        <v>W</v>
      </c>
      <c r="O14" s="24">
        <f t="shared" si="5"/>
        <v>0.77083333333333337</v>
      </c>
      <c r="P14" s="24">
        <f t="shared" si="2"/>
        <v>1.1458333333333335</v>
      </c>
      <c r="Q14" s="21">
        <f t="shared" si="3"/>
        <v>0.77083333333333337</v>
      </c>
      <c r="R14" s="21">
        <f t="shared" si="3"/>
        <v>0.14583333333333348</v>
      </c>
      <c r="S14" t="str">
        <f t="shared" si="4"/>
        <v>W</v>
      </c>
    </row>
    <row r="15" spans="2:19" x14ac:dyDescent="0.25">
      <c r="B15" s="5">
        <f>'Shift Schedule'!B14</f>
        <v>11</v>
      </c>
      <c r="C15" s="5">
        <f>'Shift Schedule'!C14</f>
        <v>1011</v>
      </c>
      <c r="D15" s="5" t="str">
        <f>'Shift Schedule'!D14</f>
        <v>Agent 11</v>
      </c>
      <c r="E15" s="5">
        <f>'Shift Schedule'!F14</f>
        <v>91919</v>
      </c>
      <c r="F15" s="5">
        <f>'Shift Schedule'!G14</f>
        <v>0.77083333333333337</v>
      </c>
      <c r="G15" s="54">
        <v>0.375</v>
      </c>
      <c r="H15" s="9" t="str">
        <f>'Shift Schedule'!L14</f>
        <v>OFF</v>
      </c>
      <c r="I15" s="9" t="str">
        <f>IF('Shift Schedule'!L14="Moved","=",IF('Shift Schedule'!L14="Leave","=",IF('Shift Schedule'!L14="OFF","=",IF('Shift Schedule'!L14="Resigned","=",IF('Shift Schedule'!L14="Absconded","=",IF('Shift Schedule'!L14="","=","W"))))))</f>
        <v>=</v>
      </c>
      <c r="M15" s="53" t="str">
        <f t="shared" si="0"/>
        <v>Agent 11</v>
      </c>
      <c r="N15" s="24" t="str">
        <f t="shared" si="1"/>
        <v>=</v>
      </c>
      <c r="O15" s="24" t="str">
        <f t="shared" si="5"/>
        <v/>
      </c>
      <c r="P15" s="24" t="str">
        <f t="shared" si="2"/>
        <v/>
      </c>
      <c r="Q15" s="21" t="str">
        <f t="shared" si="3"/>
        <v/>
      </c>
      <c r="R15" s="21" t="str">
        <f t="shared" si="3"/>
        <v/>
      </c>
      <c r="S15" t="str">
        <f t="shared" si="4"/>
        <v>=</v>
      </c>
    </row>
    <row r="16" spans="2:19" x14ac:dyDescent="0.25">
      <c r="B16" s="5">
        <f>'Shift Schedule'!B15</f>
        <v>12</v>
      </c>
      <c r="C16" s="5">
        <f>'Shift Schedule'!C15</f>
        <v>1012</v>
      </c>
      <c r="D16" s="5" t="str">
        <f>'Shift Schedule'!D15</f>
        <v>Agent 12</v>
      </c>
      <c r="E16" s="5">
        <f>'Shift Schedule'!F15</f>
        <v>94357</v>
      </c>
      <c r="F16" s="5">
        <f>'Shift Schedule'!G15</f>
        <v>0.77083333333333337</v>
      </c>
      <c r="G16" s="54">
        <v>0.375</v>
      </c>
      <c r="H16" s="9">
        <f>'Shift Schedule'!L15</f>
        <v>0.77083333333333337</v>
      </c>
      <c r="I16" s="9" t="str">
        <f>IF('Shift Schedule'!L15="Moved","=",IF('Shift Schedule'!L15="Leave","=",IF('Shift Schedule'!L15="OFF","=",IF('Shift Schedule'!L15="Resigned","=",IF('Shift Schedule'!L15="Absconded","=",IF('Shift Schedule'!L15="","=","W"))))))</f>
        <v>W</v>
      </c>
      <c r="M16" s="53" t="str">
        <f t="shared" si="0"/>
        <v>Agent 12</v>
      </c>
      <c r="N16" s="24" t="str">
        <f t="shared" si="1"/>
        <v>W</v>
      </c>
      <c r="O16" s="24">
        <f t="shared" si="5"/>
        <v>0.77083333333333337</v>
      </c>
      <c r="P16" s="24">
        <f t="shared" si="2"/>
        <v>1.1458333333333335</v>
      </c>
      <c r="Q16" s="21">
        <f t="shared" si="3"/>
        <v>0.77083333333333337</v>
      </c>
      <c r="R16" s="21">
        <f t="shared" si="3"/>
        <v>0.14583333333333348</v>
      </c>
      <c r="S16" t="str">
        <f t="shared" si="4"/>
        <v>W</v>
      </c>
    </row>
    <row r="17" spans="2:19" x14ac:dyDescent="0.25">
      <c r="B17" s="5">
        <f>'Shift Schedule'!B16</f>
        <v>13</v>
      </c>
      <c r="C17" s="5">
        <f>'Shift Schedule'!C16</f>
        <v>1013</v>
      </c>
      <c r="D17" s="5" t="str">
        <f>'Shift Schedule'!D16</f>
        <v>Agent 13</v>
      </c>
      <c r="E17" s="5">
        <f>'Shift Schedule'!F16</f>
        <v>93021</v>
      </c>
      <c r="F17" s="5">
        <f>'Shift Schedule'!G16</f>
        <v>0.77083333333333337</v>
      </c>
      <c r="G17" s="54">
        <v>0.375</v>
      </c>
      <c r="H17" s="9">
        <f>'Shift Schedule'!L16</f>
        <v>0.77083333333333337</v>
      </c>
      <c r="I17" s="9" t="str">
        <f>IF('Shift Schedule'!L16="Moved","=",IF('Shift Schedule'!L16="Leave","=",IF('Shift Schedule'!L16="OFF","=",IF('Shift Schedule'!L16="Resigned","=",IF('Shift Schedule'!L16="Absconded","=",IF('Shift Schedule'!L16="","=","W"))))))</f>
        <v>W</v>
      </c>
      <c r="M17" s="53" t="str">
        <f t="shared" si="0"/>
        <v>Agent 13</v>
      </c>
      <c r="N17" s="24" t="str">
        <f t="shared" si="1"/>
        <v>W</v>
      </c>
      <c r="O17" s="24">
        <f t="shared" si="5"/>
        <v>0.77083333333333337</v>
      </c>
      <c r="P17" s="24">
        <f t="shared" si="2"/>
        <v>1.1458333333333335</v>
      </c>
      <c r="Q17" s="21">
        <f t="shared" si="3"/>
        <v>0.77083333333333337</v>
      </c>
      <c r="R17" s="21">
        <f t="shared" si="3"/>
        <v>0.14583333333333348</v>
      </c>
      <c r="S17" t="str">
        <f t="shared" si="4"/>
        <v>W</v>
      </c>
    </row>
    <row r="18" spans="2:19" x14ac:dyDescent="0.25">
      <c r="B18" s="5">
        <f>'Shift Schedule'!B17</f>
        <v>14</v>
      </c>
      <c r="C18" s="5">
        <f>'Shift Schedule'!C17</f>
        <v>1014</v>
      </c>
      <c r="D18" s="5" t="str">
        <f>'Shift Schedule'!D17</f>
        <v>Agent 14</v>
      </c>
      <c r="E18" s="5">
        <f>'Shift Schedule'!F17</f>
        <v>92569</v>
      </c>
      <c r="F18" s="5">
        <f>'Shift Schedule'!G17</f>
        <v>0.85416666666666674</v>
      </c>
      <c r="G18" s="54">
        <v>0.375</v>
      </c>
      <c r="H18" s="9">
        <f>'Shift Schedule'!L17</f>
        <v>0.85416666666666674</v>
      </c>
      <c r="I18" s="9" t="str">
        <f>IF('Shift Schedule'!L17="Moved","=",IF('Shift Schedule'!L17="Leave","=",IF('Shift Schedule'!L17="OFF","=",IF('Shift Schedule'!L17="Resigned","=",IF('Shift Schedule'!L17="Absconded","=",IF('Shift Schedule'!L17="","=","W"))))))</f>
        <v>W</v>
      </c>
      <c r="M18" s="53" t="str">
        <f t="shared" si="0"/>
        <v>Agent 14</v>
      </c>
      <c r="N18" s="24" t="str">
        <f t="shared" si="1"/>
        <v>W</v>
      </c>
      <c r="O18" s="24">
        <f t="shared" si="5"/>
        <v>0.85416666666666674</v>
      </c>
      <c r="P18" s="24">
        <f t="shared" si="2"/>
        <v>1.2291666666666667</v>
      </c>
      <c r="Q18" s="21">
        <f t="shared" si="3"/>
        <v>0.85416666666666674</v>
      </c>
      <c r="R18" s="21">
        <f t="shared" si="3"/>
        <v>0.22916666666666674</v>
      </c>
      <c r="S18" t="str">
        <f t="shared" si="4"/>
        <v>W</v>
      </c>
    </row>
    <row r="19" spans="2:19" x14ac:dyDescent="0.25">
      <c r="B19" s="5">
        <f>'Shift Schedule'!B18</f>
        <v>15</v>
      </c>
      <c r="C19" s="5">
        <f>'Shift Schedule'!C18</f>
        <v>1015</v>
      </c>
      <c r="D19" s="5" t="str">
        <f>'Shift Schedule'!D18</f>
        <v>Agent 15</v>
      </c>
      <c r="E19" s="5">
        <f>'Shift Schedule'!F18</f>
        <v>92413</v>
      </c>
      <c r="F19" s="5">
        <f>'Shift Schedule'!G18</f>
        <v>0.85416666666666674</v>
      </c>
      <c r="G19" s="54">
        <v>0.375</v>
      </c>
      <c r="H19" s="9">
        <f>'Shift Schedule'!L18</f>
        <v>0.85416666666666674</v>
      </c>
      <c r="I19" s="9" t="str">
        <f>IF('Shift Schedule'!L18="Moved","=",IF('Shift Schedule'!L18="Leave","=",IF('Shift Schedule'!L18="OFF","=",IF('Shift Schedule'!L18="Resigned","=",IF('Shift Schedule'!L18="Absconded","=",IF('Shift Schedule'!L18="","=","W"))))))</f>
        <v>W</v>
      </c>
      <c r="M19" s="53" t="str">
        <f t="shared" si="0"/>
        <v>Agent 15</v>
      </c>
      <c r="N19" s="24" t="str">
        <f t="shared" si="1"/>
        <v>W</v>
      </c>
      <c r="O19" s="24">
        <f t="shared" si="5"/>
        <v>0.85416666666666674</v>
      </c>
      <c r="P19" s="24">
        <f t="shared" si="2"/>
        <v>1.2291666666666667</v>
      </c>
      <c r="Q19" s="21">
        <f t="shared" si="3"/>
        <v>0.85416666666666674</v>
      </c>
      <c r="R19" s="21">
        <f t="shared" si="3"/>
        <v>0.22916666666666674</v>
      </c>
      <c r="S19" t="str">
        <f t="shared" si="4"/>
        <v>W</v>
      </c>
    </row>
    <row r="20" spans="2:19" x14ac:dyDescent="0.25">
      <c r="B20" s="5">
        <f>'Shift Schedule'!B19</f>
        <v>16</v>
      </c>
      <c r="C20" s="5">
        <f>'Shift Schedule'!C19</f>
        <v>1016</v>
      </c>
      <c r="D20" s="5" t="str">
        <f>'Shift Schedule'!D19</f>
        <v>Agent 16</v>
      </c>
      <c r="E20" s="5">
        <f>'Shift Schedule'!F19</f>
        <v>92712</v>
      </c>
      <c r="F20" s="5">
        <f>'Shift Schedule'!G19</f>
        <v>0.85416666666666674</v>
      </c>
      <c r="G20" s="54">
        <v>0.375</v>
      </c>
      <c r="H20" s="9">
        <f>'Shift Schedule'!L19</f>
        <v>0.85416666666666674</v>
      </c>
      <c r="I20" s="9" t="str">
        <f>IF('Shift Schedule'!L19="Moved","=",IF('Shift Schedule'!L19="Leave","=",IF('Shift Schedule'!L19="OFF","=",IF('Shift Schedule'!L19="Resigned","=",IF('Shift Schedule'!L19="Absconded","=",IF('Shift Schedule'!L19="","=","W"))))))</f>
        <v>W</v>
      </c>
      <c r="M20" s="53" t="str">
        <f t="shared" si="0"/>
        <v>Agent 16</v>
      </c>
      <c r="N20" s="24" t="str">
        <f t="shared" si="1"/>
        <v>W</v>
      </c>
      <c r="O20" s="24">
        <f t="shared" si="5"/>
        <v>0.85416666666666674</v>
      </c>
      <c r="P20" s="24">
        <f t="shared" si="2"/>
        <v>1.2291666666666667</v>
      </c>
      <c r="Q20" s="21">
        <f t="shared" si="3"/>
        <v>0.85416666666666674</v>
      </c>
      <c r="R20" s="21">
        <f t="shared" si="3"/>
        <v>0.22916666666666674</v>
      </c>
      <c r="S20" t="str">
        <f t="shared" si="4"/>
        <v>W</v>
      </c>
    </row>
    <row r="21" spans="2:19" x14ac:dyDescent="0.25">
      <c r="B21" s="5">
        <f>'Shift Schedule'!B20</f>
        <v>17</v>
      </c>
      <c r="C21" s="5">
        <f>'Shift Schedule'!C20</f>
        <v>1017</v>
      </c>
      <c r="D21" s="5" t="str">
        <f>'Shift Schedule'!D20</f>
        <v>Agent 17</v>
      </c>
      <c r="E21" s="5">
        <f>'Shift Schedule'!F20</f>
        <v>92680</v>
      </c>
      <c r="F21" s="5">
        <f>'Shift Schedule'!G20</f>
        <v>0.85416666666666674</v>
      </c>
      <c r="G21" s="54">
        <v>0.375</v>
      </c>
      <c r="H21" s="9">
        <f>'Shift Schedule'!L20</f>
        <v>0.85416666666666663</v>
      </c>
      <c r="I21" s="9" t="str">
        <f>IF('Shift Schedule'!L20="Moved","=",IF('Shift Schedule'!L20="Leave","=",IF('Shift Schedule'!L20="OFF","=",IF('Shift Schedule'!L20="Resigned","=",IF('Shift Schedule'!L20="Absconded","=",IF('Shift Schedule'!L20="","=","W"))))))</f>
        <v>W</v>
      </c>
      <c r="M21" s="53" t="str">
        <f t="shared" si="0"/>
        <v>Agent 17</v>
      </c>
      <c r="N21" s="24" t="str">
        <f t="shared" si="1"/>
        <v>W</v>
      </c>
      <c r="O21" s="24">
        <f t="shared" si="5"/>
        <v>0.85416666666666663</v>
      </c>
      <c r="P21" s="24">
        <f t="shared" si="2"/>
        <v>1.2291666666666665</v>
      </c>
      <c r="Q21" s="21">
        <f t="shared" ref="Q21:R46" si="6">IFERROR(MOD(O21,1),"")</f>
        <v>0.85416666666666663</v>
      </c>
      <c r="R21" s="21">
        <f t="shared" si="6"/>
        <v>0.22916666666666652</v>
      </c>
      <c r="S21" t="str">
        <f t="shared" si="4"/>
        <v>W</v>
      </c>
    </row>
    <row r="22" spans="2:19" x14ac:dyDescent="0.25">
      <c r="B22" s="5">
        <f>'Shift Schedule'!B21</f>
        <v>18</v>
      </c>
      <c r="C22" s="5">
        <f>'Shift Schedule'!C21</f>
        <v>1018</v>
      </c>
      <c r="D22" s="5" t="str">
        <f>'Shift Schedule'!D21</f>
        <v>Agent 18</v>
      </c>
      <c r="E22" s="5">
        <f>'Shift Schedule'!F21</f>
        <v>91819</v>
      </c>
      <c r="F22" s="5">
        <f>'Shift Schedule'!G21</f>
        <v>0.77083333333333337</v>
      </c>
      <c r="G22" s="54">
        <v>0.375</v>
      </c>
      <c r="H22" s="9">
        <f>'Shift Schedule'!L21</f>
        <v>0.77083333333333337</v>
      </c>
      <c r="I22" s="9" t="str">
        <f>IF('Shift Schedule'!L21="Moved","=",IF('Shift Schedule'!L21="Leave","=",IF('Shift Schedule'!L21="OFF","=",IF('Shift Schedule'!L21="Resigned","=",IF('Shift Schedule'!L21="Absconded","=",IF('Shift Schedule'!L21="","=","W"))))))</f>
        <v>W</v>
      </c>
      <c r="M22" s="53" t="str">
        <f t="shared" si="0"/>
        <v>Agent 18</v>
      </c>
      <c r="N22" s="24" t="str">
        <f t="shared" si="1"/>
        <v>W</v>
      </c>
      <c r="O22" s="24">
        <f t="shared" si="5"/>
        <v>0.77083333333333337</v>
      </c>
      <c r="P22" s="24">
        <f t="shared" si="2"/>
        <v>1.1458333333333335</v>
      </c>
      <c r="Q22" s="21">
        <f t="shared" si="6"/>
        <v>0.77083333333333337</v>
      </c>
      <c r="R22" s="21">
        <f t="shared" si="6"/>
        <v>0.14583333333333348</v>
      </c>
      <c r="S22" t="str">
        <f t="shared" si="4"/>
        <v>W</v>
      </c>
    </row>
    <row r="23" spans="2:19" x14ac:dyDescent="0.25">
      <c r="B23" s="5">
        <f>'Shift Schedule'!B22</f>
        <v>19</v>
      </c>
      <c r="C23" s="5">
        <f>'Shift Schedule'!C22</f>
        <v>1019</v>
      </c>
      <c r="D23" s="5" t="str">
        <f>'Shift Schedule'!D22</f>
        <v>Agent 19</v>
      </c>
      <c r="E23" s="5">
        <f>'Shift Schedule'!F22</f>
        <v>96019</v>
      </c>
      <c r="F23" s="5">
        <f>'Shift Schedule'!G22</f>
        <v>0.77083333333333337</v>
      </c>
      <c r="G23" s="54">
        <v>0.375</v>
      </c>
      <c r="H23" s="9">
        <f>'Shift Schedule'!L22</f>
        <v>0.77083333333333337</v>
      </c>
      <c r="I23" s="9" t="str">
        <f>IF('Shift Schedule'!L22="Moved","=",IF('Shift Schedule'!L22="Leave","=",IF('Shift Schedule'!L22="OFF","=",IF('Shift Schedule'!L22="Resigned","=",IF('Shift Schedule'!L22="Absconded","=",IF('Shift Schedule'!L22="","=","W"))))))</f>
        <v>W</v>
      </c>
      <c r="M23" s="53" t="str">
        <f t="shared" si="0"/>
        <v>Agent 19</v>
      </c>
      <c r="N23" s="24" t="str">
        <f t="shared" si="1"/>
        <v>W</v>
      </c>
      <c r="O23" s="24">
        <f t="shared" si="5"/>
        <v>0.77083333333333337</v>
      </c>
      <c r="P23" s="24">
        <f t="shared" si="2"/>
        <v>1.1458333333333335</v>
      </c>
      <c r="Q23" s="21">
        <f t="shared" si="6"/>
        <v>0.77083333333333337</v>
      </c>
      <c r="R23" s="21">
        <f t="shared" si="6"/>
        <v>0.14583333333333348</v>
      </c>
      <c r="S23" t="str">
        <f t="shared" si="4"/>
        <v>W</v>
      </c>
    </row>
    <row r="24" spans="2:19" x14ac:dyDescent="0.25">
      <c r="B24" s="5">
        <f>'Shift Schedule'!B23</f>
        <v>20</v>
      </c>
      <c r="C24" s="5">
        <f>'Shift Schedule'!C23</f>
        <v>1020</v>
      </c>
      <c r="D24" s="5" t="str">
        <f>'Shift Schedule'!D23</f>
        <v>Agent 20</v>
      </c>
      <c r="E24" s="5">
        <f>'Shift Schedule'!F23</f>
        <v>93001</v>
      </c>
      <c r="F24" s="5">
        <f>'Shift Schedule'!G23</f>
        <v>0.85416666666666663</v>
      </c>
      <c r="G24" s="54">
        <v>0.375</v>
      </c>
      <c r="H24" s="9">
        <f>'Shift Schedule'!L23</f>
        <v>0.85416666666666663</v>
      </c>
      <c r="I24" s="9" t="str">
        <f>IF('Shift Schedule'!L23="Moved","=",IF('Shift Schedule'!L23="Leave","=",IF('Shift Schedule'!L23="OFF","=",IF('Shift Schedule'!L23="Resigned","=",IF('Shift Schedule'!L23="Absconded","=",IF('Shift Schedule'!L23="","=","W"))))))</f>
        <v>W</v>
      </c>
      <c r="M24" s="53" t="str">
        <f t="shared" si="0"/>
        <v>Agent 20</v>
      </c>
      <c r="N24" s="24" t="str">
        <f t="shared" si="1"/>
        <v>W</v>
      </c>
      <c r="O24" s="24">
        <f t="shared" si="5"/>
        <v>0.85416666666666663</v>
      </c>
      <c r="P24" s="24">
        <f t="shared" si="2"/>
        <v>1.2291666666666665</v>
      </c>
      <c r="Q24" s="21">
        <f t="shared" si="6"/>
        <v>0.85416666666666663</v>
      </c>
      <c r="R24" s="21">
        <f t="shared" si="6"/>
        <v>0.22916666666666652</v>
      </c>
      <c r="S24" t="str">
        <f t="shared" si="4"/>
        <v>W</v>
      </c>
    </row>
    <row r="25" spans="2:19" x14ac:dyDescent="0.25">
      <c r="B25" s="5">
        <f>'Shift Schedule'!B24</f>
        <v>21</v>
      </c>
      <c r="C25" s="5">
        <f>'Shift Schedule'!C24</f>
        <v>1021</v>
      </c>
      <c r="D25" s="5" t="str">
        <f>'Shift Schedule'!D24</f>
        <v>Agent 21</v>
      </c>
      <c r="E25" s="5">
        <f>'Shift Schedule'!F24</f>
        <v>91229</v>
      </c>
      <c r="F25" s="5">
        <f>'Shift Schedule'!G24</f>
        <v>0.77083333333333337</v>
      </c>
      <c r="G25" s="54">
        <v>0.375</v>
      </c>
      <c r="H25" s="9">
        <f>'Shift Schedule'!L24</f>
        <v>0.77083333333333337</v>
      </c>
      <c r="I25" s="9" t="str">
        <f>IF('Shift Schedule'!L24="Moved","=",IF('Shift Schedule'!L24="Leave","=",IF('Shift Schedule'!L24="OFF","=",IF('Shift Schedule'!L24="Resigned","=",IF('Shift Schedule'!L24="Absconded","=",IF('Shift Schedule'!L24="","=","W"))))))</f>
        <v>W</v>
      </c>
      <c r="M25" s="53" t="str">
        <f t="shared" si="0"/>
        <v>Agent 21</v>
      </c>
      <c r="N25" s="24" t="str">
        <f t="shared" si="1"/>
        <v>W</v>
      </c>
      <c r="O25" s="24">
        <f t="shared" si="5"/>
        <v>0.77083333333333337</v>
      </c>
      <c r="P25" s="24">
        <f t="shared" si="2"/>
        <v>1.1458333333333335</v>
      </c>
      <c r="Q25" s="21">
        <f t="shared" si="6"/>
        <v>0.77083333333333337</v>
      </c>
      <c r="R25" s="21">
        <f t="shared" si="6"/>
        <v>0.14583333333333348</v>
      </c>
      <c r="S25" t="str">
        <f t="shared" si="4"/>
        <v>W</v>
      </c>
    </row>
    <row r="26" spans="2:19" x14ac:dyDescent="0.25">
      <c r="B26" s="5">
        <f>'Shift Schedule'!B25</f>
        <v>22</v>
      </c>
      <c r="C26" s="5">
        <f>'Shift Schedule'!C25</f>
        <v>1022</v>
      </c>
      <c r="D26" s="5" t="str">
        <f>'Shift Schedule'!D25</f>
        <v>Agent 22</v>
      </c>
      <c r="E26" s="5">
        <f>'Shift Schedule'!F25</f>
        <v>95507</v>
      </c>
      <c r="F26" s="5" t="e">
        <f>'Shift Schedule'!G25</f>
        <v>#N/A</v>
      </c>
      <c r="G26" s="54">
        <v>0.375</v>
      </c>
      <c r="H26" s="9" t="str">
        <f>'Shift Schedule'!L25</f>
        <v>Resigned</v>
      </c>
      <c r="I26" s="9" t="str">
        <f>IF('Shift Schedule'!L25="Moved","=",IF('Shift Schedule'!L25="Leave","=",IF('Shift Schedule'!L25="OFF","=",IF('Shift Schedule'!L25="Resigned","=",IF('Shift Schedule'!L25="Absconded","=",IF('Shift Schedule'!L25="","=","W"))))))</f>
        <v>=</v>
      </c>
      <c r="M26" s="53" t="str">
        <f t="shared" si="0"/>
        <v>Agent 22</v>
      </c>
      <c r="N26" s="24" t="str">
        <f t="shared" si="1"/>
        <v>=</v>
      </c>
      <c r="O26" s="24" t="str">
        <f t="shared" si="5"/>
        <v/>
      </c>
      <c r="P26" s="24" t="str">
        <f t="shared" si="2"/>
        <v/>
      </c>
      <c r="Q26" s="21" t="str">
        <f t="shared" si="6"/>
        <v/>
      </c>
      <c r="R26" s="21" t="str">
        <f t="shared" si="6"/>
        <v/>
      </c>
      <c r="S26" t="str">
        <f t="shared" si="4"/>
        <v>=</v>
      </c>
    </row>
    <row r="27" spans="2:19" x14ac:dyDescent="0.25">
      <c r="B27" s="5">
        <f>'Shift Schedule'!B26</f>
        <v>23</v>
      </c>
      <c r="C27" s="5">
        <f>'Shift Schedule'!C26</f>
        <v>1023</v>
      </c>
      <c r="D27" s="5" t="str">
        <f>'Shift Schedule'!D26</f>
        <v>Agent 23</v>
      </c>
      <c r="E27" s="5">
        <f>'Shift Schedule'!F26</f>
        <v>92195</v>
      </c>
      <c r="F27" s="5">
        <f>'Shift Schedule'!G26</f>
        <v>0.77083333333333337</v>
      </c>
      <c r="G27" s="54">
        <v>0.375</v>
      </c>
      <c r="H27" s="9">
        <f>'Shift Schedule'!L26</f>
        <v>0.77083333333333337</v>
      </c>
      <c r="I27" s="9" t="str">
        <f>IF('Shift Schedule'!L26="Moved","=",IF('Shift Schedule'!L26="Leave","=",IF('Shift Schedule'!L26="OFF","=",IF('Shift Schedule'!L26="Resigned","=",IF('Shift Schedule'!L26="Absconded","=",IF('Shift Schedule'!L26="","=","W"))))))</f>
        <v>W</v>
      </c>
      <c r="M27" s="53" t="str">
        <f t="shared" si="0"/>
        <v>Agent 23</v>
      </c>
      <c r="N27" s="24" t="str">
        <f t="shared" si="1"/>
        <v>W</v>
      </c>
      <c r="O27" s="24">
        <f t="shared" si="5"/>
        <v>0.77083333333333337</v>
      </c>
      <c r="P27" s="24">
        <f t="shared" si="2"/>
        <v>1.1458333333333335</v>
      </c>
      <c r="Q27" s="21">
        <f t="shared" si="6"/>
        <v>0.77083333333333337</v>
      </c>
      <c r="R27" s="21">
        <f t="shared" si="6"/>
        <v>0.14583333333333348</v>
      </c>
      <c r="S27" t="str">
        <f t="shared" si="4"/>
        <v>W</v>
      </c>
    </row>
    <row r="28" spans="2:19" x14ac:dyDescent="0.25">
      <c r="B28" s="5">
        <f>'Shift Schedule'!B27</f>
        <v>24</v>
      </c>
      <c r="C28" s="5">
        <f>'Shift Schedule'!C27</f>
        <v>1024</v>
      </c>
      <c r="D28" s="5" t="str">
        <f>'Shift Schedule'!D27</f>
        <v>Agent 24</v>
      </c>
      <c r="E28" s="5">
        <f>'Shift Schedule'!F27</f>
        <v>90456</v>
      </c>
      <c r="F28" s="5">
        <f>'Shift Schedule'!G27</f>
        <v>0.77083333333333337</v>
      </c>
      <c r="G28" s="54">
        <v>0.375</v>
      </c>
      <c r="H28" s="9">
        <f>'Shift Schedule'!L27</f>
        <v>0.77083333333333337</v>
      </c>
      <c r="I28" s="9" t="str">
        <f>IF('Shift Schedule'!L27="Moved","=",IF('Shift Schedule'!L27="Leave","=",IF('Shift Schedule'!L27="OFF","=",IF('Shift Schedule'!L27="Resigned","=",IF('Shift Schedule'!L27="Absconded","=",IF('Shift Schedule'!L27="","=","W"))))))</f>
        <v>W</v>
      </c>
      <c r="M28" s="53" t="str">
        <f t="shared" si="0"/>
        <v>Agent 24</v>
      </c>
      <c r="N28" s="24" t="str">
        <f t="shared" si="1"/>
        <v>W</v>
      </c>
      <c r="O28" s="24">
        <f t="shared" si="5"/>
        <v>0.77083333333333337</v>
      </c>
      <c r="P28" s="24">
        <f t="shared" si="2"/>
        <v>1.1458333333333335</v>
      </c>
      <c r="Q28" s="21">
        <f t="shared" si="6"/>
        <v>0.77083333333333337</v>
      </c>
      <c r="R28" s="21">
        <f t="shared" si="6"/>
        <v>0.14583333333333348</v>
      </c>
      <c r="S28" t="str">
        <f t="shared" si="4"/>
        <v>W</v>
      </c>
    </row>
    <row r="29" spans="2:19" x14ac:dyDescent="0.25">
      <c r="B29" s="5">
        <f>'Shift Schedule'!B28</f>
        <v>25</v>
      </c>
      <c r="C29" s="5">
        <f>'Shift Schedule'!C28</f>
        <v>1025</v>
      </c>
      <c r="D29" s="5" t="str">
        <f>'Shift Schedule'!D28</f>
        <v>Agent 25</v>
      </c>
      <c r="E29" s="5">
        <f>'Shift Schedule'!F28</f>
        <v>90753</v>
      </c>
      <c r="F29" s="5">
        <f>'Shift Schedule'!G28</f>
        <v>0.77083333333333337</v>
      </c>
      <c r="G29" s="54">
        <v>0.375</v>
      </c>
      <c r="H29" s="9">
        <f>'Shift Schedule'!L28</f>
        <v>0.77083333333333337</v>
      </c>
      <c r="I29" s="9" t="str">
        <f>IF('Shift Schedule'!L28="Moved","=",IF('Shift Schedule'!L28="Leave","=",IF('Shift Schedule'!L28="OFF","=",IF('Shift Schedule'!L28="Resigned","=",IF('Shift Schedule'!L28="Absconded","=",IF('Shift Schedule'!L28="","=","W"))))))</f>
        <v>W</v>
      </c>
      <c r="M29" s="53" t="str">
        <f t="shared" si="0"/>
        <v>Agent 25</v>
      </c>
      <c r="N29" s="24" t="str">
        <f t="shared" si="1"/>
        <v>W</v>
      </c>
      <c r="O29" s="24">
        <f t="shared" si="5"/>
        <v>0.77083333333333337</v>
      </c>
      <c r="P29" s="24">
        <f t="shared" si="2"/>
        <v>1.1458333333333335</v>
      </c>
      <c r="Q29" s="21">
        <f t="shared" si="6"/>
        <v>0.77083333333333337</v>
      </c>
      <c r="R29" s="21">
        <f t="shared" si="6"/>
        <v>0.14583333333333348</v>
      </c>
      <c r="S29" t="str">
        <f t="shared" si="4"/>
        <v>W</v>
      </c>
    </row>
    <row r="30" spans="2:19" x14ac:dyDescent="0.25">
      <c r="B30" s="5">
        <f>'Shift Schedule'!B29</f>
        <v>26</v>
      </c>
      <c r="C30" s="5">
        <f>'Shift Schedule'!C29</f>
        <v>1026</v>
      </c>
      <c r="D30" s="5" t="str">
        <f>'Shift Schedule'!D29</f>
        <v>Agent 26</v>
      </c>
      <c r="E30" s="5">
        <f>'Shift Schedule'!F29</f>
        <v>95284</v>
      </c>
      <c r="F30" s="5">
        <f>'Shift Schedule'!G29</f>
        <v>0.77083333333333337</v>
      </c>
      <c r="G30" s="54">
        <v>0.375</v>
      </c>
      <c r="H30" s="9">
        <f>'Shift Schedule'!L29</f>
        <v>0.77083333333333337</v>
      </c>
      <c r="I30" s="9" t="str">
        <f>IF('Shift Schedule'!L29="Moved","=",IF('Shift Schedule'!L29="Leave","=",IF('Shift Schedule'!L29="OFF","=",IF('Shift Schedule'!L29="Resigned","=",IF('Shift Schedule'!L29="Absconded","=",IF('Shift Schedule'!L29="","=","W"))))))</f>
        <v>W</v>
      </c>
      <c r="M30" s="53" t="str">
        <f t="shared" si="0"/>
        <v>Agent 26</v>
      </c>
      <c r="N30" s="24" t="str">
        <f t="shared" si="1"/>
        <v>W</v>
      </c>
      <c r="O30" s="24">
        <f t="shared" si="5"/>
        <v>0.77083333333333337</v>
      </c>
      <c r="P30" s="24">
        <f t="shared" si="2"/>
        <v>1.1458333333333335</v>
      </c>
      <c r="Q30" s="21">
        <f t="shared" si="6"/>
        <v>0.77083333333333337</v>
      </c>
      <c r="R30" s="21">
        <f t="shared" si="6"/>
        <v>0.14583333333333348</v>
      </c>
      <c r="S30" t="str">
        <f t="shared" si="4"/>
        <v>W</v>
      </c>
    </row>
    <row r="31" spans="2:19" x14ac:dyDescent="0.25">
      <c r="B31" s="5">
        <f>'Shift Schedule'!B30</f>
        <v>27</v>
      </c>
      <c r="C31" s="5">
        <f>'Shift Schedule'!C30</f>
        <v>1027</v>
      </c>
      <c r="D31" s="5" t="str">
        <f>'Shift Schedule'!D30</f>
        <v>Agent 27</v>
      </c>
      <c r="E31" s="5">
        <f>'Shift Schedule'!F30</f>
        <v>90893</v>
      </c>
      <c r="F31" s="5">
        <f>'Shift Schedule'!G30</f>
        <v>0.77083333333333337</v>
      </c>
      <c r="G31" s="54">
        <v>0.375</v>
      </c>
      <c r="H31" s="9">
        <f>'Shift Schedule'!L30</f>
        <v>0.77083333333333337</v>
      </c>
      <c r="I31" s="9" t="str">
        <f>IF('Shift Schedule'!L30="Moved","=",IF('Shift Schedule'!L30="Leave","=",IF('Shift Schedule'!L30="OFF","=",IF('Shift Schedule'!L30="Resigned","=",IF('Shift Schedule'!L30="Absconded","=",IF('Shift Schedule'!L30="","=","W"))))))</f>
        <v>W</v>
      </c>
      <c r="M31" s="53" t="str">
        <f t="shared" si="0"/>
        <v>Agent 27</v>
      </c>
      <c r="N31" s="24" t="str">
        <f t="shared" si="1"/>
        <v>W</v>
      </c>
      <c r="O31" s="24">
        <f t="shared" si="5"/>
        <v>0.77083333333333337</v>
      </c>
      <c r="P31" s="24">
        <f t="shared" si="2"/>
        <v>1.1458333333333335</v>
      </c>
      <c r="Q31" s="21">
        <f t="shared" si="6"/>
        <v>0.77083333333333337</v>
      </c>
      <c r="R31" s="21">
        <f t="shared" si="6"/>
        <v>0.14583333333333348</v>
      </c>
      <c r="S31" t="str">
        <f t="shared" si="4"/>
        <v>W</v>
      </c>
    </row>
    <row r="32" spans="2:19" x14ac:dyDescent="0.25">
      <c r="B32" s="5">
        <f>'Shift Schedule'!B31</f>
        <v>28</v>
      </c>
      <c r="C32" s="5">
        <f>'Shift Schedule'!C31</f>
        <v>1028</v>
      </c>
      <c r="D32" s="5" t="str">
        <f>'Shift Schedule'!D31</f>
        <v>Agent 28</v>
      </c>
      <c r="E32" s="5">
        <f>'Shift Schedule'!F31</f>
        <v>92197</v>
      </c>
      <c r="F32" s="5">
        <f>'Shift Schedule'!G31</f>
        <v>0.77083333333333337</v>
      </c>
      <c r="G32" s="54">
        <v>0.375</v>
      </c>
      <c r="H32" s="9" t="str">
        <f>'Shift Schedule'!L31</f>
        <v>Moved</v>
      </c>
      <c r="I32" s="9" t="str">
        <f>IF('Shift Schedule'!L31="Moved","=",IF('Shift Schedule'!L31="Leave","=",IF('Shift Schedule'!L31="OFF","=",IF('Shift Schedule'!L31="Resigned","=",IF('Shift Schedule'!L31="Absconded","=",IF('Shift Schedule'!L31="","=","W"))))))</f>
        <v>=</v>
      </c>
      <c r="M32" s="53" t="str">
        <f t="shared" si="0"/>
        <v>Agent 28</v>
      </c>
      <c r="N32" s="24" t="str">
        <f t="shared" si="1"/>
        <v>=</v>
      </c>
      <c r="O32" s="24" t="str">
        <f t="shared" si="5"/>
        <v/>
      </c>
      <c r="P32" s="24" t="str">
        <f t="shared" si="2"/>
        <v/>
      </c>
      <c r="Q32" s="21" t="str">
        <f t="shared" si="6"/>
        <v/>
      </c>
      <c r="R32" s="21" t="str">
        <f t="shared" si="6"/>
        <v/>
      </c>
      <c r="S32" t="str">
        <f t="shared" si="4"/>
        <v>=</v>
      </c>
    </row>
    <row r="33" spans="2:19" x14ac:dyDescent="0.25">
      <c r="B33" s="5">
        <f>'Shift Schedule'!B32</f>
        <v>29</v>
      </c>
      <c r="C33" s="5">
        <f>'Shift Schedule'!C32</f>
        <v>1029</v>
      </c>
      <c r="D33" s="5" t="str">
        <f>'Shift Schedule'!D32</f>
        <v>Agent 29</v>
      </c>
      <c r="E33" s="5">
        <f>'Shift Schedule'!F32</f>
        <v>94063</v>
      </c>
      <c r="F33" s="5">
        <f>'Shift Schedule'!G32</f>
        <v>0.77083333333333337</v>
      </c>
      <c r="G33" s="54">
        <v>0.375</v>
      </c>
      <c r="H33" s="9">
        <f>'Shift Schedule'!L32</f>
        <v>0.77083333333333337</v>
      </c>
      <c r="I33" s="9" t="str">
        <f>IF('Shift Schedule'!L32="Moved","=",IF('Shift Schedule'!L32="Leave","=",IF('Shift Schedule'!L32="OFF","=",IF('Shift Schedule'!L32="Resigned","=",IF('Shift Schedule'!L32="Absconded","=",IF('Shift Schedule'!L32="","=","W"))))))</f>
        <v>W</v>
      </c>
      <c r="M33" s="53" t="str">
        <f t="shared" si="0"/>
        <v>Agent 29</v>
      </c>
      <c r="N33" s="24" t="str">
        <f t="shared" si="1"/>
        <v>W</v>
      </c>
      <c r="O33" s="24">
        <f t="shared" si="5"/>
        <v>0.77083333333333337</v>
      </c>
      <c r="P33" s="24">
        <f t="shared" si="2"/>
        <v>1.1458333333333335</v>
      </c>
      <c r="Q33" s="21">
        <f t="shared" si="6"/>
        <v>0.77083333333333337</v>
      </c>
      <c r="R33" s="21">
        <f t="shared" si="6"/>
        <v>0.14583333333333348</v>
      </c>
      <c r="S33" t="str">
        <f t="shared" si="4"/>
        <v>W</v>
      </c>
    </row>
    <row r="34" spans="2:19" x14ac:dyDescent="0.25">
      <c r="B34" s="5">
        <f>'Shift Schedule'!B33</f>
        <v>30</v>
      </c>
      <c r="C34" s="5">
        <f>'Shift Schedule'!C33</f>
        <v>1030</v>
      </c>
      <c r="D34" s="5" t="str">
        <f>'Shift Schedule'!D33</f>
        <v>Agent 30</v>
      </c>
      <c r="E34" s="5">
        <f>'Shift Schedule'!F33</f>
        <v>93655</v>
      </c>
      <c r="F34" s="5">
        <f>'Shift Schedule'!G33</f>
        <v>0.9375</v>
      </c>
      <c r="G34" s="54">
        <v>0.375</v>
      </c>
      <c r="H34" s="9">
        <f>'Shift Schedule'!L33</f>
        <v>0.9375</v>
      </c>
      <c r="I34" s="9" t="str">
        <f>IF('Shift Schedule'!L33="Moved","=",IF('Shift Schedule'!L33="Leave","=",IF('Shift Schedule'!L33="OFF","=",IF('Shift Schedule'!L33="Resigned","=",IF('Shift Schedule'!L33="Absconded","=",IF('Shift Schedule'!L33="","=","W"))))))</f>
        <v>W</v>
      </c>
      <c r="M34" s="53" t="str">
        <f t="shared" si="0"/>
        <v>Agent 30</v>
      </c>
      <c r="N34" s="24" t="str">
        <f t="shared" si="1"/>
        <v>W</v>
      </c>
      <c r="O34" s="24">
        <f t="shared" si="5"/>
        <v>0.9375</v>
      </c>
      <c r="P34" s="24">
        <f t="shared" si="2"/>
        <v>1.3125</v>
      </c>
      <c r="Q34" s="21">
        <f t="shared" si="6"/>
        <v>0.9375</v>
      </c>
      <c r="R34" s="21">
        <f t="shared" si="6"/>
        <v>0.3125</v>
      </c>
      <c r="S34" t="str">
        <f t="shared" si="4"/>
        <v>W</v>
      </c>
    </row>
    <row r="35" spans="2:19" x14ac:dyDescent="0.25">
      <c r="B35" s="5">
        <f>'Shift Schedule'!B34</f>
        <v>31</v>
      </c>
      <c r="C35" s="5">
        <f>'Shift Schedule'!C34</f>
        <v>1031</v>
      </c>
      <c r="D35" s="5" t="str">
        <f>'Shift Schedule'!D34</f>
        <v>Agent 31</v>
      </c>
      <c r="E35" s="5">
        <f>'Shift Schedule'!F34</f>
        <v>90947</v>
      </c>
      <c r="F35" s="5">
        <f>'Shift Schedule'!G34</f>
        <v>0.9375</v>
      </c>
      <c r="G35" s="54">
        <v>0.375</v>
      </c>
      <c r="H35" s="9">
        <f>'Shift Schedule'!L34</f>
        <v>0.9375</v>
      </c>
      <c r="I35" s="9" t="str">
        <f>IF('Shift Schedule'!L34="Moved","=",IF('Shift Schedule'!L34="Leave","=",IF('Shift Schedule'!L34="OFF","=",IF('Shift Schedule'!L34="Resigned","=",IF('Shift Schedule'!L34="Absconded","=",IF('Shift Schedule'!L34="","=","W"))))))</f>
        <v>W</v>
      </c>
      <c r="M35" s="53" t="str">
        <f t="shared" si="0"/>
        <v>Agent 31</v>
      </c>
      <c r="N35" s="24" t="str">
        <f t="shared" si="1"/>
        <v>W</v>
      </c>
      <c r="O35" s="24">
        <f t="shared" si="5"/>
        <v>0.9375</v>
      </c>
      <c r="P35" s="24">
        <f t="shared" si="2"/>
        <v>1.3125</v>
      </c>
      <c r="Q35" s="21">
        <f t="shared" si="6"/>
        <v>0.9375</v>
      </c>
      <c r="R35" s="21">
        <f t="shared" si="6"/>
        <v>0.3125</v>
      </c>
      <c r="S35" t="str">
        <f t="shared" si="4"/>
        <v>W</v>
      </c>
    </row>
    <row r="36" spans="2:19" x14ac:dyDescent="0.25">
      <c r="B36" s="5">
        <f>'Shift Schedule'!B35</f>
        <v>32</v>
      </c>
      <c r="C36" s="5">
        <f>'Shift Schedule'!C35</f>
        <v>1032</v>
      </c>
      <c r="D36" s="5" t="str">
        <f>'Shift Schedule'!D35</f>
        <v>Agent 32</v>
      </c>
      <c r="E36" s="5">
        <f>'Shift Schedule'!F35</f>
        <v>93171</v>
      </c>
      <c r="F36" s="5">
        <f>'Shift Schedule'!G35</f>
        <v>0.9375</v>
      </c>
      <c r="G36" s="54">
        <v>0.375</v>
      </c>
      <c r="H36" s="9">
        <f>'Shift Schedule'!L35</f>
        <v>0.9375</v>
      </c>
      <c r="I36" s="9" t="str">
        <f>IF('Shift Schedule'!L35="Moved","=",IF('Shift Schedule'!L35="Leave","=",IF('Shift Schedule'!L35="OFF","=",IF('Shift Schedule'!L35="Resigned","=",IF('Shift Schedule'!L35="Absconded","=",IF('Shift Schedule'!L35="","=","W"))))))</f>
        <v>W</v>
      </c>
      <c r="M36" s="53" t="str">
        <f t="shared" si="0"/>
        <v>Agent 32</v>
      </c>
      <c r="N36" s="24" t="str">
        <f t="shared" si="1"/>
        <v>W</v>
      </c>
      <c r="O36" s="24">
        <f t="shared" si="5"/>
        <v>0.9375</v>
      </c>
      <c r="P36" s="24">
        <f t="shared" si="2"/>
        <v>1.3125</v>
      </c>
      <c r="Q36" s="21">
        <f t="shared" si="6"/>
        <v>0.9375</v>
      </c>
      <c r="R36" s="21">
        <f t="shared" si="6"/>
        <v>0.3125</v>
      </c>
      <c r="S36" t="str">
        <f t="shared" si="4"/>
        <v>W</v>
      </c>
    </row>
    <row r="37" spans="2:19" x14ac:dyDescent="0.25">
      <c r="B37" s="5">
        <f>'Shift Schedule'!B36</f>
        <v>33</v>
      </c>
      <c r="C37" s="5">
        <f>'Shift Schedule'!C36</f>
        <v>1033</v>
      </c>
      <c r="D37" s="5" t="str">
        <f>'Shift Schedule'!D36</f>
        <v>Agent 33</v>
      </c>
      <c r="E37" s="5">
        <f>'Shift Schedule'!F36</f>
        <v>92744</v>
      </c>
      <c r="F37" s="5">
        <f>'Shift Schedule'!G36</f>
        <v>0.9375</v>
      </c>
      <c r="G37" s="54">
        <v>0.375</v>
      </c>
      <c r="H37" s="9">
        <f>'Shift Schedule'!L36</f>
        <v>0.9375</v>
      </c>
      <c r="I37" s="9" t="str">
        <f>IF('Shift Schedule'!L36="Moved","=",IF('Shift Schedule'!L36="Leave","=",IF('Shift Schedule'!L36="OFF","=",IF('Shift Schedule'!L36="Resigned","=",IF('Shift Schedule'!L36="Absconded","=",IF('Shift Schedule'!L36="","=","W"))))))</f>
        <v>W</v>
      </c>
      <c r="M37" s="53" t="str">
        <f t="shared" si="0"/>
        <v>Agent 33</v>
      </c>
      <c r="N37" s="24" t="str">
        <f t="shared" si="1"/>
        <v>W</v>
      </c>
      <c r="O37" s="24">
        <f t="shared" si="5"/>
        <v>0.9375</v>
      </c>
      <c r="P37" s="24">
        <f t="shared" si="2"/>
        <v>1.3125</v>
      </c>
      <c r="Q37" s="21">
        <f t="shared" si="6"/>
        <v>0.9375</v>
      </c>
      <c r="R37" s="21">
        <f t="shared" si="6"/>
        <v>0.3125</v>
      </c>
      <c r="S37" t="str">
        <f t="shared" si="4"/>
        <v>W</v>
      </c>
    </row>
    <row r="38" spans="2:19" x14ac:dyDescent="0.25">
      <c r="B38" s="5">
        <f>'Shift Schedule'!B37</f>
        <v>34</v>
      </c>
      <c r="C38" s="5">
        <f>'Shift Schedule'!C37</f>
        <v>1034</v>
      </c>
      <c r="D38" s="5" t="str">
        <f>'Shift Schedule'!D37</f>
        <v>Agent 34</v>
      </c>
      <c r="E38" s="5">
        <f>'Shift Schedule'!F37</f>
        <v>92781</v>
      </c>
      <c r="F38" s="5">
        <f>'Shift Schedule'!G37</f>
        <v>0.77083333333333337</v>
      </c>
      <c r="G38" s="54">
        <v>0.375</v>
      </c>
      <c r="H38" s="9">
        <f>'Shift Schedule'!L37</f>
        <v>0.77083333333333337</v>
      </c>
      <c r="I38" s="9" t="str">
        <f>IF('Shift Schedule'!L37="Moved","=",IF('Shift Schedule'!L37="Leave","=",IF('Shift Schedule'!L37="OFF","=",IF('Shift Schedule'!L37="Resigned","=",IF('Shift Schedule'!L37="Absconded","=",IF('Shift Schedule'!L37="","=","W"))))))</f>
        <v>W</v>
      </c>
      <c r="M38" s="53" t="str">
        <f t="shared" si="0"/>
        <v>Agent 34</v>
      </c>
      <c r="N38" s="24" t="str">
        <f t="shared" si="1"/>
        <v>W</v>
      </c>
      <c r="O38" s="24">
        <f t="shared" si="5"/>
        <v>0.77083333333333337</v>
      </c>
      <c r="P38" s="24">
        <f t="shared" si="2"/>
        <v>1.1458333333333335</v>
      </c>
      <c r="Q38" s="21">
        <f t="shared" si="6"/>
        <v>0.77083333333333337</v>
      </c>
      <c r="R38" s="21">
        <f t="shared" si="6"/>
        <v>0.14583333333333348</v>
      </c>
      <c r="S38" t="str">
        <f t="shared" si="4"/>
        <v>W</v>
      </c>
    </row>
    <row r="39" spans="2:19" x14ac:dyDescent="0.25">
      <c r="B39" s="5">
        <f>'Shift Schedule'!B38</f>
        <v>35</v>
      </c>
      <c r="C39" s="5">
        <f>'Shift Schedule'!C38</f>
        <v>1035</v>
      </c>
      <c r="D39" s="5" t="str">
        <f>'Shift Schedule'!D38</f>
        <v>Agent 35</v>
      </c>
      <c r="E39" s="5">
        <f>'Shift Schedule'!F38</f>
        <v>96755</v>
      </c>
      <c r="F39" s="5">
        <f>'Shift Schedule'!G38</f>
        <v>0.9375</v>
      </c>
      <c r="G39" s="54">
        <v>0.375</v>
      </c>
      <c r="H39" s="9">
        <f>'Shift Schedule'!L38</f>
        <v>0.9375</v>
      </c>
      <c r="I39" s="9" t="str">
        <f>IF('Shift Schedule'!L38="Moved","=",IF('Shift Schedule'!L38="Leave","=",IF('Shift Schedule'!L38="OFF","=",IF('Shift Schedule'!L38="Resigned","=",IF('Shift Schedule'!L38="Absconded","=",IF('Shift Schedule'!L38="","=","W"))))))</f>
        <v>W</v>
      </c>
      <c r="M39" s="53" t="str">
        <f t="shared" si="0"/>
        <v>Agent 35</v>
      </c>
      <c r="N39" s="24" t="str">
        <f t="shared" si="1"/>
        <v>W</v>
      </c>
      <c r="O39" s="24">
        <f t="shared" si="5"/>
        <v>0.9375</v>
      </c>
      <c r="P39" s="24">
        <f t="shared" si="2"/>
        <v>1.3125</v>
      </c>
      <c r="Q39" s="21">
        <f t="shared" si="6"/>
        <v>0.9375</v>
      </c>
      <c r="R39" s="21">
        <f t="shared" si="6"/>
        <v>0.3125</v>
      </c>
      <c r="S39" t="str">
        <f t="shared" si="4"/>
        <v>W</v>
      </c>
    </row>
    <row r="40" spans="2:19" x14ac:dyDescent="0.25">
      <c r="B40" s="5">
        <f>'Shift Schedule'!B39</f>
        <v>36</v>
      </c>
      <c r="C40" s="5">
        <f>'Shift Schedule'!C39</f>
        <v>1036</v>
      </c>
      <c r="D40" s="5" t="str">
        <f>'Shift Schedule'!D39</f>
        <v>Agent 36</v>
      </c>
      <c r="E40" s="5">
        <f>'Shift Schedule'!F39</f>
        <v>95374</v>
      </c>
      <c r="F40" s="5">
        <f>'Shift Schedule'!G39</f>
        <v>0.77083333333333337</v>
      </c>
      <c r="G40" s="54">
        <v>0.375</v>
      </c>
      <c r="H40" s="9">
        <f>'Shift Schedule'!L39</f>
        <v>0.77083333333333337</v>
      </c>
      <c r="I40" s="9" t="str">
        <f>IF('Shift Schedule'!L39="Moved","=",IF('Shift Schedule'!L39="Leave","=",IF('Shift Schedule'!L39="OFF","=",IF('Shift Schedule'!L39="Resigned","=",IF('Shift Schedule'!L39="Absconded","=",IF('Shift Schedule'!L39="","=","W"))))))</f>
        <v>W</v>
      </c>
      <c r="M40" s="53" t="str">
        <f t="shared" si="0"/>
        <v>Agent 36</v>
      </c>
      <c r="N40" s="24" t="str">
        <f t="shared" si="1"/>
        <v>W</v>
      </c>
      <c r="O40" s="24">
        <f t="shared" si="5"/>
        <v>0.77083333333333337</v>
      </c>
      <c r="P40" s="24">
        <f t="shared" si="2"/>
        <v>1.1458333333333335</v>
      </c>
      <c r="Q40" s="21">
        <f t="shared" si="6"/>
        <v>0.77083333333333337</v>
      </c>
      <c r="R40" s="21">
        <f t="shared" si="6"/>
        <v>0.14583333333333348</v>
      </c>
      <c r="S40" t="str">
        <f t="shared" si="4"/>
        <v>W</v>
      </c>
    </row>
    <row r="41" spans="2:19" x14ac:dyDescent="0.25">
      <c r="B41" s="5">
        <f>'Shift Schedule'!B40</f>
        <v>37</v>
      </c>
      <c r="C41" s="5">
        <f>'Shift Schedule'!C40</f>
        <v>1037</v>
      </c>
      <c r="D41" s="5" t="str">
        <f>'Shift Schedule'!D40</f>
        <v>Agent 37</v>
      </c>
      <c r="E41" s="5">
        <f>'Shift Schedule'!F40</f>
        <v>94467</v>
      </c>
      <c r="F41" s="5">
        <f>'Shift Schedule'!G40</f>
        <v>0.9375</v>
      </c>
      <c r="G41" s="54">
        <v>0.375</v>
      </c>
      <c r="H41" s="9">
        <f>'Shift Schedule'!L40</f>
        <v>0.9375</v>
      </c>
      <c r="I41" s="9" t="str">
        <f>IF('Shift Schedule'!L40="Moved","=",IF('Shift Schedule'!L40="Leave","=",IF('Shift Schedule'!L40="OFF","=",IF('Shift Schedule'!L40="Resigned","=",IF('Shift Schedule'!L40="Absconded","=",IF('Shift Schedule'!L40="","=","W"))))))</f>
        <v>W</v>
      </c>
      <c r="M41" s="53" t="str">
        <f t="shared" si="0"/>
        <v>Agent 37</v>
      </c>
      <c r="N41" s="24" t="str">
        <f t="shared" si="1"/>
        <v>W</v>
      </c>
      <c r="O41" s="24">
        <f t="shared" si="5"/>
        <v>0.9375</v>
      </c>
      <c r="P41" s="24">
        <f t="shared" si="2"/>
        <v>1.3125</v>
      </c>
      <c r="Q41" s="21">
        <f t="shared" si="6"/>
        <v>0.9375</v>
      </c>
      <c r="R41" s="21">
        <f t="shared" si="6"/>
        <v>0.3125</v>
      </c>
      <c r="S41" t="str">
        <f t="shared" si="4"/>
        <v>W</v>
      </c>
    </row>
    <row r="42" spans="2:19" x14ac:dyDescent="0.25">
      <c r="B42" s="5">
        <f>'Shift Schedule'!B41</f>
        <v>38</v>
      </c>
      <c r="C42" s="5">
        <f>'Shift Schedule'!C41</f>
        <v>1038</v>
      </c>
      <c r="D42" s="5" t="str">
        <f>'Shift Schedule'!D41</f>
        <v>Agent 38</v>
      </c>
      <c r="E42" s="5">
        <f>'Shift Schedule'!F41</f>
        <v>93662</v>
      </c>
      <c r="F42" s="5">
        <f>'Shift Schedule'!G41</f>
        <v>0.9375</v>
      </c>
      <c r="G42" s="54">
        <v>0.375</v>
      </c>
      <c r="H42" s="9">
        <f>'Shift Schedule'!L41</f>
        <v>0.9375</v>
      </c>
      <c r="I42" s="9" t="str">
        <f>IF('Shift Schedule'!L41="Moved","=",IF('Shift Schedule'!L41="Leave","=",IF('Shift Schedule'!L41="OFF","=",IF('Shift Schedule'!L41="Resigned","=",IF('Shift Schedule'!L41="Absconded","=",IF('Shift Schedule'!L41="","=","W"))))))</f>
        <v>W</v>
      </c>
      <c r="M42" s="53" t="str">
        <f t="shared" si="0"/>
        <v>Agent 38</v>
      </c>
      <c r="N42" s="24" t="str">
        <f t="shared" si="1"/>
        <v>W</v>
      </c>
      <c r="O42" s="24">
        <f t="shared" si="5"/>
        <v>0.9375</v>
      </c>
      <c r="P42" s="24">
        <f t="shared" si="2"/>
        <v>1.3125</v>
      </c>
      <c r="Q42" s="21">
        <f t="shared" si="6"/>
        <v>0.9375</v>
      </c>
      <c r="R42" s="21">
        <f t="shared" si="6"/>
        <v>0.3125</v>
      </c>
      <c r="S42" t="str">
        <f t="shared" si="4"/>
        <v>W</v>
      </c>
    </row>
    <row r="43" spans="2:19" x14ac:dyDescent="0.25">
      <c r="B43" s="5">
        <f>'Shift Schedule'!B42</f>
        <v>39</v>
      </c>
      <c r="C43" s="5">
        <f>'Shift Schedule'!C42</f>
        <v>1039</v>
      </c>
      <c r="D43" s="5" t="str">
        <f>'Shift Schedule'!D42</f>
        <v>Agent 39</v>
      </c>
      <c r="E43" s="5">
        <f>'Shift Schedule'!F42</f>
        <v>92235</v>
      </c>
      <c r="F43" s="5">
        <f>'Shift Schedule'!G42</f>
        <v>0.9375</v>
      </c>
      <c r="G43" s="54">
        <v>0.375</v>
      </c>
      <c r="H43" s="9">
        <f>'Shift Schedule'!L42</f>
        <v>0.9375</v>
      </c>
      <c r="I43" s="9" t="str">
        <f>IF('Shift Schedule'!L42="Moved","=",IF('Shift Schedule'!L42="Leave","=",IF('Shift Schedule'!L42="OFF","=",IF('Shift Schedule'!L42="Resigned","=",IF('Shift Schedule'!L42="Absconded","=",IF('Shift Schedule'!L42="","=","W"))))))</f>
        <v>W</v>
      </c>
      <c r="M43" s="53" t="str">
        <f t="shared" si="0"/>
        <v>Agent 39</v>
      </c>
      <c r="N43" s="24" t="str">
        <f t="shared" si="1"/>
        <v>W</v>
      </c>
      <c r="O43" s="24">
        <f t="shared" si="5"/>
        <v>0.9375</v>
      </c>
      <c r="P43" s="24">
        <f t="shared" si="2"/>
        <v>1.3125</v>
      </c>
      <c r="Q43" s="21">
        <f t="shared" si="6"/>
        <v>0.9375</v>
      </c>
      <c r="R43" s="21">
        <f t="shared" si="6"/>
        <v>0.3125</v>
      </c>
      <c r="S43" t="str">
        <f t="shared" si="4"/>
        <v>W</v>
      </c>
    </row>
    <row r="44" spans="2:19" x14ac:dyDescent="0.25">
      <c r="B44" s="5">
        <f>'Shift Schedule'!B43</f>
        <v>40</v>
      </c>
      <c r="C44" s="5">
        <f>'Shift Schedule'!C43</f>
        <v>1040</v>
      </c>
      <c r="D44" s="5" t="str">
        <f>'Shift Schedule'!D43</f>
        <v>Agent 40</v>
      </c>
      <c r="E44" s="5">
        <f>'Shift Schedule'!F43</f>
        <v>93528</v>
      </c>
      <c r="F44" s="5">
        <f>'Shift Schedule'!G43</f>
        <v>0.85416666666666663</v>
      </c>
      <c r="G44" s="54">
        <v>0.375</v>
      </c>
      <c r="H44" s="9">
        <f>'Shift Schedule'!L43</f>
        <v>0.85416666666666663</v>
      </c>
      <c r="I44" s="9" t="str">
        <f>IF('Shift Schedule'!L43="Moved","=",IF('Shift Schedule'!L43="Leave","=",IF('Shift Schedule'!L43="OFF","=",IF('Shift Schedule'!L43="Resigned","=",IF('Shift Schedule'!L43="Absconded","=",IF('Shift Schedule'!L43="","=","W"))))))</f>
        <v>W</v>
      </c>
      <c r="M44" s="53" t="str">
        <f t="shared" si="0"/>
        <v>Agent 40</v>
      </c>
      <c r="N44" s="24" t="str">
        <f t="shared" si="1"/>
        <v>W</v>
      </c>
      <c r="O44" s="24">
        <f t="shared" si="5"/>
        <v>0.85416666666666663</v>
      </c>
      <c r="P44" s="24">
        <f t="shared" si="2"/>
        <v>1.2291666666666665</v>
      </c>
      <c r="Q44" s="21">
        <f t="shared" si="6"/>
        <v>0.85416666666666663</v>
      </c>
      <c r="R44" s="21">
        <f t="shared" si="6"/>
        <v>0.22916666666666652</v>
      </c>
      <c r="S44" t="str">
        <f t="shared" si="4"/>
        <v>W</v>
      </c>
    </row>
    <row r="45" spans="2:19" x14ac:dyDescent="0.25">
      <c r="B45" s="5">
        <f>'Shift Schedule'!B44</f>
        <v>41</v>
      </c>
      <c r="C45" s="5">
        <f>'Shift Schedule'!C44</f>
        <v>1041</v>
      </c>
      <c r="D45" s="5" t="str">
        <f>'Shift Schedule'!D44</f>
        <v>Agent 41</v>
      </c>
      <c r="E45" s="5">
        <f>'Shift Schedule'!F44</f>
        <v>92153</v>
      </c>
      <c r="F45" s="5">
        <f>'Shift Schedule'!G44</f>
        <v>0.22916666666666666</v>
      </c>
      <c r="G45" s="54">
        <v>0.375</v>
      </c>
      <c r="H45" s="9">
        <f>'Shift Schedule'!L44</f>
        <v>0.22916666666666666</v>
      </c>
      <c r="I45" s="9" t="str">
        <f>IF('Shift Schedule'!L44="Moved","=",IF('Shift Schedule'!L44="Leave","=",IF('Shift Schedule'!L44="OFF","=",IF('Shift Schedule'!L44="Resigned","=",IF('Shift Schedule'!L44="Absconded","=",IF('Shift Schedule'!L44="","=","W"))))))</f>
        <v>W</v>
      </c>
      <c r="M45" s="53" t="str">
        <f t="shared" si="0"/>
        <v>Agent 41</v>
      </c>
      <c r="N45" s="24" t="str">
        <f t="shared" si="1"/>
        <v>W</v>
      </c>
      <c r="O45" s="24">
        <f t="shared" si="5"/>
        <v>0.22916666666666666</v>
      </c>
      <c r="P45" s="24">
        <f t="shared" si="2"/>
        <v>0.60416666666666663</v>
      </c>
      <c r="Q45" s="21">
        <f t="shared" si="6"/>
        <v>0.22916666666666666</v>
      </c>
      <c r="R45" s="21">
        <f t="shared" si="6"/>
        <v>0.60416666666666663</v>
      </c>
      <c r="S45" t="str">
        <f t="shared" si="4"/>
        <v>W</v>
      </c>
    </row>
    <row r="46" spans="2:19" x14ac:dyDescent="0.25">
      <c r="B46" s="5">
        <f>'Shift Schedule'!B45</f>
        <v>42</v>
      </c>
      <c r="C46" s="5">
        <f>'Shift Schedule'!C45</f>
        <v>1042</v>
      </c>
      <c r="D46" s="5" t="str">
        <f>'Shift Schedule'!D45</f>
        <v>Agent 42</v>
      </c>
      <c r="E46" s="5">
        <f>'Shift Schedule'!F45</f>
        <v>95808</v>
      </c>
      <c r="F46" s="5">
        <f>'Shift Schedule'!G45</f>
        <v>0.52083333333333337</v>
      </c>
      <c r="G46" s="54">
        <v>0.375</v>
      </c>
      <c r="H46" s="9">
        <f>'Shift Schedule'!L45</f>
        <v>0.52083333333333337</v>
      </c>
      <c r="I46" s="9" t="str">
        <f>IF('Shift Schedule'!L45="Moved","=",IF('Shift Schedule'!L45="Leave","=",IF('Shift Schedule'!L45="OFF","=",IF('Shift Schedule'!L45="Resigned","=",IF('Shift Schedule'!L45="Absconded","=",IF('Shift Schedule'!L45="","=","W"))))))</f>
        <v>W</v>
      </c>
      <c r="M46" s="53" t="str">
        <f t="shared" si="0"/>
        <v>Agent 42</v>
      </c>
      <c r="N46" s="24" t="str">
        <f t="shared" si="1"/>
        <v>W</v>
      </c>
      <c r="O46" s="24">
        <f t="shared" si="5"/>
        <v>0.52083333333333337</v>
      </c>
      <c r="P46" s="24">
        <f t="shared" si="2"/>
        <v>0.89583333333333337</v>
      </c>
      <c r="Q46" s="21">
        <f t="shared" si="6"/>
        <v>0.52083333333333337</v>
      </c>
      <c r="R46" s="21">
        <f t="shared" si="6"/>
        <v>0.89583333333333337</v>
      </c>
      <c r="S46" t="str">
        <f t="shared" si="4"/>
        <v>W</v>
      </c>
    </row>
    <row r="47" spans="2:19" x14ac:dyDescent="0.25">
      <c r="B47" s="5">
        <f>'Shift Schedule'!B46</f>
        <v>43</v>
      </c>
      <c r="C47" s="5">
        <f>'Shift Schedule'!C46</f>
        <v>1043</v>
      </c>
      <c r="D47" s="5" t="str">
        <f>'Shift Schedule'!D46</f>
        <v>Agent 43</v>
      </c>
      <c r="E47" s="5">
        <f>'Shift Schedule'!F46</f>
        <v>94161</v>
      </c>
      <c r="F47" s="5">
        <f>'Shift Schedule'!G46</f>
        <v>0.6875</v>
      </c>
      <c r="G47" s="54">
        <v>0.375</v>
      </c>
      <c r="H47" s="9" t="str">
        <f>'Shift Schedule'!L46</f>
        <v>OFF</v>
      </c>
      <c r="I47" s="9" t="str">
        <f>IF('Shift Schedule'!L46="Moved","=",IF('Shift Schedule'!L46="Leave","=",IF('Shift Schedule'!L46="OFF","=",IF('Shift Schedule'!L46="Resigned","=",IF('Shift Schedule'!L46="Absconded","=",IF('Shift Schedule'!L46="","=","W"))))))</f>
        <v>=</v>
      </c>
      <c r="M47" s="53" t="str">
        <f t="shared" ref="M47:M63" si="7">D47</f>
        <v>Agent 43</v>
      </c>
      <c r="N47" s="24" t="str">
        <f t="shared" ref="N47:N63" si="8">I47</f>
        <v>=</v>
      </c>
      <c r="O47" s="24" t="str">
        <f t="shared" ref="O47:O63" si="9">IF(H47="OFF","",IF(H47="Leave","",IF(H47="Moved","",IF(H47="Resigned","",IF(H47="Absconded","",H47)))))</f>
        <v/>
      </c>
      <c r="P47" s="24" t="str">
        <f t="shared" ref="P47:P63" si="10">IF(O47="","",O47+G47)</f>
        <v/>
      </c>
      <c r="Q47" s="21" t="str">
        <f t="shared" ref="Q47:Q63" si="11">IFERROR(MOD(O47,1),"")</f>
        <v/>
      </c>
      <c r="R47" s="21" t="str">
        <f t="shared" ref="R47:R63" si="12">IFERROR(MOD(P47,1),"")</f>
        <v/>
      </c>
      <c r="S47" t="str">
        <f t="shared" ref="S47:S63" si="13">TEXT(N47,"0")</f>
        <v>=</v>
      </c>
    </row>
    <row r="48" spans="2:19" x14ac:dyDescent="0.25">
      <c r="B48" s="5">
        <f>'Shift Schedule'!B47</f>
        <v>44</v>
      </c>
      <c r="C48" s="5">
        <f>'Shift Schedule'!C47</f>
        <v>1044</v>
      </c>
      <c r="D48" s="5" t="str">
        <f>'Shift Schedule'!D47</f>
        <v>Agent 44</v>
      </c>
      <c r="E48" s="5">
        <f>'Shift Schedule'!F47</f>
        <v>91992</v>
      </c>
      <c r="F48" s="5">
        <f>'Shift Schedule'!G47</f>
        <v>0.77083333333333337</v>
      </c>
      <c r="G48" s="54">
        <v>0.375</v>
      </c>
      <c r="H48" s="9">
        <f>'Shift Schedule'!L47</f>
        <v>0.77083333333333337</v>
      </c>
      <c r="I48" s="9" t="str">
        <f>IF('Shift Schedule'!L47="Moved","=",IF('Shift Schedule'!L47="Leave","=",IF('Shift Schedule'!L47="OFF","=",IF('Shift Schedule'!L47="Resigned","=",IF('Shift Schedule'!L47="Absconded","=",IF('Shift Schedule'!L47="","=","W"))))))</f>
        <v>W</v>
      </c>
      <c r="M48" s="53" t="str">
        <f t="shared" si="7"/>
        <v>Agent 44</v>
      </c>
      <c r="N48" s="24" t="str">
        <f t="shared" si="8"/>
        <v>W</v>
      </c>
      <c r="O48" s="24">
        <f t="shared" si="9"/>
        <v>0.77083333333333337</v>
      </c>
      <c r="P48" s="24">
        <f t="shared" si="10"/>
        <v>1.1458333333333335</v>
      </c>
      <c r="Q48" s="21">
        <f t="shared" si="11"/>
        <v>0.77083333333333337</v>
      </c>
      <c r="R48" s="21">
        <f t="shared" si="12"/>
        <v>0.14583333333333348</v>
      </c>
      <c r="S48" t="str">
        <f t="shared" si="13"/>
        <v>W</v>
      </c>
    </row>
    <row r="49" spans="2:19" x14ac:dyDescent="0.25">
      <c r="B49" s="5">
        <f>'Shift Schedule'!B48</f>
        <v>45</v>
      </c>
      <c r="C49" s="5">
        <f>'Shift Schedule'!C48</f>
        <v>1045</v>
      </c>
      <c r="D49" s="5" t="str">
        <f>'Shift Schedule'!D48</f>
        <v>Agent 45</v>
      </c>
      <c r="E49" s="5">
        <f>'Shift Schedule'!F48</f>
        <v>96030</v>
      </c>
      <c r="F49" s="5">
        <f>'Shift Schedule'!G48</f>
        <v>0.60416666666666663</v>
      </c>
      <c r="G49" s="54">
        <v>0.375</v>
      </c>
      <c r="H49" s="9">
        <f>'Shift Schedule'!L48</f>
        <v>0.60416666666666663</v>
      </c>
      <c r="I49" s="9" t="str">
        <f>IF('Shift Schedule'!L48="Moved","=",IF('Shift Schedule'!L48="Leave","=",IF('Shift Schedule'!L48="OFF","=",IF('Shift Schedule'!L48="Resigned","=",IF('Shift Schedule'!L48="Absconded","=",IF('Shift Schedule'!L48="","=","W"))))))</f>
        <v>W</v>
      </c>
      <c r="M49" s="53" t="str">
        <f t="shared" si="7"/>
        <v>Agent 45</v>
      </c>
      <c r="N49" s="24" t="str">
        <f t="shared" si="8"/>
        <v>W</v>
      </c>
      <c r="O49" s="24">
        <f t="shared" si="9"/>
        <v>0.60416666666666663</v>
      </c>
      <c r="P49" s="24">
        <f t="shared" si="10"/>
        <v>0.97916666666666663</v>
      </c>
      <c r="Q49" s="21">
        <f t="shared" si="11"/>
        <v>0.60416666666666663</v>
      </c>
      <c r="R49" s="21">
        <f t="shared" si="12"/>
        <v>0.97916666666666663</v>
      </c>
      <c r="S49" t="str">
        <f t="shared" si="13"/>
        <v>W</v>
      </c>
    </row>
    <row r="50" spans="2:19" x14ac:dyDescent="0.25">
      <c r="B50" s="5">
        <f>'Shift Schedule'!B49</f>
        <v>46</v>
      </c>
      <c r="C50" s="5">
        <f>'Shift Schedule'!C49</f>
        <v>1046</v>
      </c>
      <c r="D50" s="5" t="str">
        <f>'Shift Schedule'!D49</f>
        <v>Agent 46</v>
      </c>
      <c r="E50" s="5">
        <f>'Shift Schedule'!F49</f>
        <v>92936</v>
      </c>
      <c r="F50" s="5">
        <f>'Shift Schedule'!G49</f>
        <v>0.77083333333333337</v>
      </c>
      <c r="G50" s="54">
        <v>0.375</v>
      </c>
      <c r="H50" s="9">
        <f>'Shift Schedule'!L49</f>
        <v>0.77083333333333337</v>
      </c>
      <c r="I50" s="9" t="str">
        <f>IF('Shift Schedule'!L49="Moved","=",IF('Shift Schedule'!L49="Leave","=",IF('Shift Schedule'!L49="OFF","=",IF('Shift Schedule'!L49="Resigned","=",IF('Shift Schedule'!L49="Absconded","=",IF('Shift Schedule'!L49="","=","W"))))))</f>
        <v>W</v>
      </c>
      <c r="M50" s="53" t="str">
        <f t="shared" si="7"/>
        <v>Agent 46</v>
      </c>
      <c r="N50" s="24" t="str">
        <f t="shared" si="8"/>
        <v>W</v>
      </c>
      <c r="O50" s="24">
        <f t="shared" si="9"/>
        <v>0.77083333333333337</v>
      </c>
      <c r="P50" s="24">
        <f t="shared" si="10"/>
        <v>1.1458333333333335</v>
      </c>
      <c r="Q50" s="21">
        <f t="shared" si="11"/>
        <v>0.77083333333333337</v>
      </c>
      <c r="R50" s="21">
        <f t="shared" si="12"/>
        <v>0.14583333333333348</v>
      </c>
      <c r="S50" t="str">
        <f t="shared" si="13"/>
        <v>W</v>
      </c>
    </row>
    <row r="51" spans="2:19" x14ac:dyDescent="0.25">
      <c r="B51" s="5">
        <f>'Shift Schedule'!B50</f>
        <v>47</v>
      </c>
      <c r="C51" s="5">
        <f>'Shift Schedule'!C50</f>
        <v>1047</v>
      </c>
      <c r="D51" s="5" t="str">
        <f>'Shift Schedule'!D50</f>
        <v>Agent 47</v>
      </c>
      <c r="E51" s="5">
        <f>'Shift Schedule'!F50</f>
        <v>96319</v>
      </c>
      <c r="F51" s="5">
        <f>'Shift Schedule'!G50</f>
        <v>0.8125</v>
      </c>
      <c r="G51" s="54">
        <v>0.375</v>
      </c>
      <c r="H51" s="9">
        <f>'Shift Schedule'!L50</f>
        <v>0.8125</v>
      </c>
      <c r="I51" s="9" t="str">
        <f>IF('Shift Schedule'!L50="Moved","=",IF('Shift Schedule'!L50="Leave","=",IF('Shift Schedule'!L50="OFF","=",IF('Shift Schedule'!L50="Resigned","=",IF('Shift Schedule'!L50="Absconded","=",IF('Shift Schedule'!L50="","=","W"))))))</f>
        <v>W</v>
      </c>
      <c r="M51" s="53" t="str">
        <f t="shared" si="7"/>
        <v>Agent 47</v>
      </c>
      <c r="N51" s="24" t="str">
        <f t="shared" si="8"/>
        <v>W</v>
      </c>
      <c r="O51" s="24">
        <f t="shared" si="9"/>
        <v>0.8125</v>
      </c>
      <c r="P51" s="24">
        <f t="shared" si="10"/>
        <v>1.1875</v>
      </c>
      <c r="Q51" s="21">
        <f t="shared" si="11"/>
        <v>0.8125</v>
      </c>
      <c r="R51" s="21">
        <f t="shared" si="12"/>
        <v>0.1875</v>
      </c>
      <c r="S51" t="str">
        <f t="shared" si="13"/>
        <v>W</v>
      </c>
    </row>
    <row r="52" spans="2:19" x14ac:dyDescent="0.25">
      <c r="B52" s="5">
        <f>'Shift Schedule'!B51</f>
        <v>48</v>
      </c>
      <c r="C52" s="5">
        <f>'Shift Schedule'!C51</f>
        <v>1048</v>
      </c>
      <c r="D52" s="5" t="str">
        <f>'Shift Schedule'!D51</f>
        <v>Agent 48</v>
      </c>
      <c r="E52" s="5">
        <f>'Shift Schedule'!F51</f>
        <v>93492</v>
      </c>
      <c r="F52" s="5">
        <f>'Shift Schedule'!G51</f>
        <v>0.77083333333333337</v>
      </c>
      <c r="G52" s="54">
        <v>0.375</v>
      </c>
      <c r="H52" s="9">
        <f>'Shift Schedule'!L51</f>
        <v>0.77083333333333337</v>
      </c>
      <c r="I52" s="9" t="str">
        <f>IF('Shift Schedule'!L51="Moved","=",IF('Shift Schedule'!L51="Leave","=",IF('Shift Schedule'!L51="OFF","=",IF('Shift Schedule'!L51="Resigned","=",IF('Shift Schedule'!L51="Absconded","=",IF('Shift Schedule'!L51="","=","W"))))))</f>
        <v>W</v>
      </c>
      <c r="M52" s="53" t="str">
        <f t="shared" si="7"/>
        <v>Agent 48</v>
      </c>
      <c r="N52" s="24" t="str">
        <f t="shared" si="8"/>
        <v>W</v>
      </c>
      <c r="O52" s="24">
        <f t="shared" si="9"/>
        <v>0.77083333333333337</v>
      </c>
      <c r="P52" s="24">
        <f t="shared" si="10"/>
        <v>1.1458333333333335</v>
      </c>
      <c r="Q52" s="21">
        <f t="shared" si="11"/>
        <v>0.77083333333333337</v>
      </c>
      <c r="R52" s="21">
        <f t="shared" si="12"/>
        <v>0.14583333333333348</v>
      </c>
      <c r="S52" t="str">
        <f t="shared" si="13"/>
        <v>W</v>
      </c>
    </row>
    <row r="53" spans="2:19" x14ac:dyDescent="0.25">
      <c r="B53" s="5">
        <f>'Shift Schedule'!B52</f>
        <v>49</v>
      </c>
      <c r="C53" s="5">
        <f>'Shift Schedule'!C52</f>
        <v>1049</v>
      </c>
      <c r="D53" s="5" t="str">
        <f>'Shift Schedule'!D52</f>
        <v>Agent 49</v>
      </c>
      <c r="E53" s="5">
        <f>'Shift Schedule'!F52</f>
        <v>92545</v>
      </c>
      <c r="F53" s="5">
        <f>'Shift Schedule'!G52</f>
        <v>0.97916666666666663</v>
      </c>
      <c r="G53" s="54">
        <v>0.375</v>
      </c>
      <c r="H53" s="9" t="str">
        <f>'Shift Schedule'!L52</f>
        <v>OFF</v>
      </c>
      <c r="I53" s="9" t="str">
        <f>IF('Shift Schedule'!L52="Moved","=",IF('Shift Schedule'!L52="Leave","=",IF('Shift Schedule'!L52="OFF","=",IF('Shift Schedule'!L52="Resigned","=",IF('Shift Schedule'!L52="Absconded","=",IF('Shift Schedule'!L52="","=","W"))))))</f>
        <v>=</v>
      </c>
      <c r="M53" s="53" t="str">
        <f t="shared" si="7"/>
        <v>Agent 49</v>
      </c>
      <c r="N53" s="24" t="str">
        <f t="shared" si="8"/>
        <v>=</v>
      </c>
      <c r="O53" s="24" t="str">
        <f t="shared" si="9"/>
        <v/>
      </c>
      <c r="P53" s="24" t="str">
        <f t="shared" si="10"/>
        <v/>
      </c>
      <c r="Q53" s="21" t="str">
        <f t="shared" si="11"/>
        <v/>
      </c>
      <c r="R53" s="21" t="str">
        <f t="shared" si="12"/>
        <v/>
      </c>
      <c r="S53" t="str">
        <f t="shared" si="13"/>
        <v>=</v>
      </c>
    </row>
    <row r="54" spans="2:19" x14ac:dyDescent="0.25">
      <c r="B54" s="5">
        <f>'Shift Schedule'!B53</f>
        <v>50</v>
      </c>
      <c r="C54" s="5">
        <f>'Shift Schedule'!C53</f>
        <v>1050</v>
      </c>
      <c r="D54" s="5" t="str">
        <f>'Shift Schedule'!D53</f>
        <v>Agent 50</v>
      </c>
      <c r="E54" s="5">
        <f>'Shift Schedule'!F53</f>
        <v>93958</v>
      </c>
      <c r="F54" s="5">
        <f>'Shift Schedule'!G53</f>
        <v>0.60416666666666663</v>
      </c>
      <c r="G54" s="54">
        <v>0.375</v>
      </c>
      <c r="H54" s="9">
        <f>'Shift Schedule'!L53</f>
        <v>0.60416666666666663</v>
      </c>
      <c r="I54" s="9" t="str">
        <f>IF('Shift Schedule'!L53="Moved","=",IF('Shift Schedule'!L53="Leave","=",IF('Shift Schedule'!L53="OFF","=",IF('Shift Schedule'!L53="Resigned","=",IF('Shift Schedule'!L53="Absconded","=",IF('Shift Schedule'!L53="","=","W"))))))</f>
        <v>W</v>
      </c>
      <c r="M54" s="53" t="str">
        <f t="shared" si="7"/>
        <v>Agent 50</v>
      </c>
      <c r="N54" s="24" t="str">
        <f t="shared" si="8"/>
        <v>W</v>
      </c>
      <c r="O54" s="24">
        <f t="shared" si="9"/>
        <v>0.60416666666666663</v>
      </c>
      <c r="P54" s="24">
        <f t="shared" si="10"/>
        <v>0.97916666666666663</v>
      </c>
      <c r="Q54" s="21">
        <f t="shared" si="11"/>
        <v>0.60416666666666663</v>
      </c>
      <c r="R54" s="21">
        <f t="shared" si="12"/>
        <v>0.97916666666666663</v>
      </c>
      <c r="S54" t="str">
        <f t="shared" si="13"/>
        <v>W</v>
      </c>
    </row>
    <row r="55" spans="2:19" x14ac:dyDescent="0.25">
      <c r="B55" s="5">
        <f>'Shift Schedule'!B54</f>
        <v>51</v>
      </c>
      <c r="C55" s="5">
        <f>'Shift Schedule'!C54</f>
        <v>1051</v>
      </c>
      <c r="D55" s="5" t="str">
        <f>'Shift Schedule'!D54</f>
        <v>Agent 51</v>
      </c>
      <c r="E55" s="5">
        <f>'Shift Schedule'!F54</f>
        <v>93016</v>
      </c>
      <c r="F55" s="5">
        <f>'Shift Schedule'!G54</f>
        <v>0.97916666666666663</v>
      </c>
      <c r="G55" s="54">
        <v>0.375</v>
      </c>
      <c r="H55" s="9">
        <f>'Shift Schedule'!L54</f>
        <v>0.97916666666666663</v>
      </c>
      <c r="I55" s="9" t="str">
        <f>IF('Shift Schedule'!L54="Moved","=",IF('Shift Schedule'!L54="Leave","=",IF('Shift Schedule'!L54="OFF","=",IF('Shift Schedule'!L54="Resigned","=",IF('Shift Schedule'!L54="Absconded","=",IF('Shift Schedule'!L54="","=","W"))))))</f>
        <v>W</v>
      </c>
      <c r="M55" s="53" t="str">
        <f t="shared" si="7"/>
        <v>Agent 51</v>
      </c>
      <c r="N55" s="24" t="str">
        <f t="shared" si="8"/>
        <v>W</v>
      </c>
      <c r="O55" s="24">
        <f t="shared" si="9"/>
        <v>0.97916666666666663</v>
      </c>
      <c r="P55" s="24">
        <f t="shared" si="10"/>
        <v>1.3541666666666665</v>
      </c>
      <c r="Q55" s="21">
        <f t="shared" si="11"/>
        <v>0.97916666666666663</v>
      </c>
      <c r="R55" s="21">
        <f t="shared" si="12"/>
        <v>0.35416666666666652</v>
      </c>
      <c r="S55" t="str">
        <f t="shared" si="13"/>
        <v>W</v>
      </c>
    </row>
    <row r="56" spans="2:19" x14ac:dyDescent="0.25">
      <c r="B56" s="5">
        <f>'Shift Schedule'!B55</f>
        <v>52</v>
      </c>
      <c r="C56" s="5">
        <f>'Shift Schedule'!C55</f>
        <v>1052</v>
      </c>
      <c r="D56" s="5" t="str">
        <f>'Shift Schedule'!D55</f>
        <v>Agent 52</v>
      </c>
      <c r="E56" s="5">
        <f>'Shift Schedule'!F55</f>
        <v>91780</v>
      </c>
      <c r="F56" s="5">
        <f>'Shift Schedule'!G55</f>
        <v>0.22916666666666666</v>
      </c>
      <c r="G56" s="54">
        <v>0.375</v>
      </c>
      <c r="H56" s="9">
        <f>'Shift Schedule'!L55</f>
        <v>0.22916666666666666</v>
      </c>
      <c r="I56" s="9" t="str">
        <f>IF('Shift Schedule'!L55="Moved","=",IF('Shift Schedule'!L55="Leave","=",IF('Shift Schedule'!L55="OFF","=",IF('Shift Schedule'!L55="Resigned","=",IF('Shift Schedule'!L55="Absconded","=",IF('Shift Schedule'!L55="","=","W"))))))</f>
        <v>W</v>
      </c>
      <c r="M56" s="53" t="str">
        <f t="shared" si="7"/>
        <v>Agent 52</v>
      </c>
      <c r="N56" s="24" t="str">
        <f t="shared" si="8"/>
        <v>W</v>
      </c>
      <c r="O56" s="24">
        <f t="shared" si="9"/>
        <v>0.22916666666666666</v>
      </c>
      <c r="P56" s="24">
        <f t="shared" si="10"/>
        <v>0.60416666666666663</v>
      </c>
      <c r="Q56" s="21">
        <f t="shared" si="11"/>
        <v>0.22916666666666666</v>
      </c>
      <c r="R56" s="21">
        <f t="shared" si="12"/>
        <v>0.60416666666666663</v>
      </c>
      <c r="S56" t="str">
        <f t="shared" si="13"/>
        <v>W</v>
      </c>
    </row>
    <row r="57" spans="2:19" x14ac:dyDescent="0.25">
      <c r="B57" s="5">
        <f>'Shift Schedule'!B56</f>
        <v>53</v>
      </c>
      <c r="C57" s="5">
        <f>'Shift Schedule'!C56</f>
        <v>1053</v>
      </c>
      <c r="D57" s="5" t="str">
        <f>'Shift Schedule'!D56</f>
        <v>Agent 53</v>
      </c>
      <c r="E57" s="5">
        <f>'Shift Schedule'!F56</f>
        <v>95364</v>
      </c>
      <c r="F57" s="5">
        <f>'Shift Schedule'!G56</f>
        <v>0.52083333333333337</v>
      </c>
      <c r="G57" s="54">
        <v>0.375</v>
      </c>
      <c r="H57" s="9">
        <f>'Shift Schedule'!L56</f>
        <v>0.52083333333333337</v>
      </c>
      <c r="I57" s="9" t="str">
        <f>IF('Shift Schedule'!L56="Moved","=",IF('Shift Schedule'!L56="Leave","=",IF('Shift Schedule'!L56="OFF","=",IF('Shift Schedule'!L56="Resigned","=",IF('Shift Schedule'!L56="Absconded","=",IF('Shift Schedule'!L56="","=","W"))))))</f>
        <v>W</v>
      </c>
      <c r="M57" s="53" t="str">
        <f t="shared" si="7"/>
        <v>Agent 53</v>
      </c>
      <c r="N57" s="24" t="str">
        <f t="shared" si="8"/>
        <v>W</v>
      </c>
      <c r="O57" s="24">
        <f t="shared" si="9"/>
        <v>0.52083333333333337</v>
      </c>
      <c r="P57" s="24">
        <f t="shared" si="10"/>
        <v>0.89583333333333337</v>
      </c>
      <c r="Q57" s="21">
        <f t="shared" si="11"/>
        <v>0.52083333333333337</v>
      </c>
      <c r="R57" s="21">
        <f t="shared" si="12"/>
        <v>0.89583333333333337</v>
      </c>
      <c r="S57" t="str">
        <f t="shared" si="13"/>
        <v>W</v>
      </c>
    </row>
    <row r="58" spans="2:19" x14ac:dyDescent="0.25">
      <c r="B58" s="5">
        <f>'Shift Schedule'!B57</f>
        <v>54</v>
      </c>
      <c r="C58" s="5">
        <f>'Shift Schedule'!C57</f>
        <v>1054</v>
      </c>
      <c r="D58" s="5" t="str">
        <f>'Shift Schedule'!D57</f>
        <v>Agent 54</v>
      </c>
      <c r="E58" s="5">
        <f>'Shift Schedule'!F57</f>
        <v>96684</v>
      </c>
      <c r="F58" s="5">
        <f>'Shift Schedule'!G57</f>
        <v>0.22916666666666666</v>
      </c>
      <c r="G58" s="54">
        <v>0.375</v>
      </c>
      <c r="H58" s="9" t="str">
        <f>'Shift Schedule'!L57</f>
        <v>OFF</v>
      </c>
      <c r="I58" s="9" t="str">
        <f>IF('Shift Schedule'!L57="Moved","=",IF('Shift Schedule'!L57="Leave","=",IF('Shift Schedule'!L57="OFF","=",IF('Shift Schedule'!L57="Resigned","=",IF('Shift Schedule'!L57="Absconded","=",IF('Shift Schedule'!L57="","=","W"))))))</f>
        <v>=</v>
      </c>
      <c r="M58" s="53" t="str">
        <f t="shared" si="7"/>
        <v>Agent 54</v>
      </c>
      <c r="N58" s="24" t="str">
        <f t="shared" si="8"/>
        <v>=</v>
      </c>
      <c r="O58" s="24" t="str">
        <f t="shared" si="9"/>
        <v/>
      </c>
      <c r="P58" s="24" t="str">
        <f t="shared" si="10"/>
        <v/>
      </c>
      <c r="Q58" s="21" t="str">
        <f t="shared" si="11"/>
        <v/>
      </c>
      <c r="R58" s="21" t="str">
        <f t="shared" si="12"/>
        <v/>
      </c>
      <c r="S58" t="str">
        <f t="shared" si="13"/>
        <v>=</v>
      </c>
    </row>
    <row r="59" spans="2:19" x14ac:dyDescent="0.25">
      <c r="B59" s="5">
        <f>'Shift Schedule'!B58</f>
        <v>55</v>
      </c>
      <c r="C59" s="5">
        <f>'Shift Schedule'!C58</f>
        <v>1055</v>
      </c>
      <c r="D59" s="5" t="str">
        <f>'Shift Schedule'!D58</f>
        <v>Agent 55</v>
      </c>
      <c r="E59" s="5">
        <f>'Shift Schedule'!F58</f>
        <v>96711</v>
      </c>
      <c r="F59" s="5">
        <f>'Shift Schedule'!G58</f>
        <v>0.77083333333333337</v>
      </c>
      <c r="G59" s="54">
        <v>0.375</v>
      </c>
      <c r="H59" s="9">
        <f>'Shift Schedule'!L58</f>
        <v>0.77083333333333337</v>
      </c>
      <c r="I59" s="9" t="str">
        <f>IF('Shift Schedule'!L58="Moved","=",IF('Shift Schedule'!L58="Leave","=",IF('Shift Schedule'!L58="OFF","=",IF('Shift Schedule'!L58="Resigned","=",IF('Shift Schedule'!L58="Absconded","=",IF('Shift Schedule'!L58="","=","W"))))))</f>
        <v>W</v>
      </c>
      <c r="M59" s="53" t="str">
        <f t="shared" si="7"/>
        <v>Agent 55</v>
      </c>
      <c r="N59" s="24" t="str">
        <f t="shared" si="8"/>
        <v>W</v>
      </c>
      <c r="O59" s="24">
        <f t="shared" si="9"/>
        <v>0.77083333333333337</v>
      </c>
      <c r="P59" s="24">
        <f t="shared" si="10"/>
        <v>1.1458333333333335</v>
      </c>
      <c r="Q59" s="21">
        <f t="shared" si="11"/>
        <v>0.77083333333333337</v>
      </c>
      <c r="R59" s="21">
        <f t="shared" si="12"/>
        <v>0.14583333333333348</v>
      </c>
      <c r="S59" t="str">
        <f t="shared" si="13"/>
        <v>W</v>
      </c>
    </row>
    <row r="60" spans="2:19" x14ac:dyDescent="0.25">
      <c r="B60" s="5" t="e">
        <f>'Shift Schedule'!#REF!</f>
        <v>#REF!</v>
      </c>
      <c r="C60" s="5" t="e">
        <f>'Shift Schedule'!#REF!</f>
        <v>#REF!</v>
      </c>
      <c r="D60" s="5" t="e">
        <f>'Shift Schedule'!#REF!</f>
        <v>#REF!</v>
      </c>
      <c r="E60" s="5" t="e">
        <f>'Shift Schedule'!#REF!</f>
        <v>#REF!</v>
      </c>
      <c r="F60" s="5" t="e">
        <f>'Shift Schedule'!#REF!</f>
        <v>#REF!</v>
      </c>
      <c r="G60" s="54">
        <v>0.375</v>
      </c>
      <c r="H60" s="9" t="e">
        <f>'Shift Schedule'!#REF!</f>
        <v>#REF!</v>
      </c>
      <c r="I60" s="9" t="e">
        <f>IF('Shift Schedule'!#REF!="Moved","=",IF('Shift Schedule'!#REF!="Leave","=",IF('Shift Schedule'!#REF!="OFF","=",IF('Shift Schedule'!#REF!="Resigned","=",IF('Shift Schedule'!#REF!="Absconded","=",IF('Shift Schedule'!#REF!="","=","W"))))))</f>
        <v>#REF!</v>
      </c>
      <c r="M60" s="53" t="e">
        <f t="shared" si="7"/>
        <v>#REF!</v>
      </c>
      <c r="N60" s="24" t="e">
        <f t="shared" si="8"/>
        <v>#REF!</v>
      </c>
      <c r="O60" s="24" t="e">
        <f t="shared" si="9"/>
        <v>#REF!</v>
      </c>
      <c r="P60" s="24" t="e">
        <f t="shared" si="10"/>
        <v>#REF!</v>
      </c>
      <c r="Q60" s="21" t="str">
        <f t="shared" si="11"/>
        <v/>
      </c>
      <c r="R60" s="21" t="str">
        <f t="shared" si="12"/>
        <v/>
      </c>
      <c r="S60" t="e">
        <f t="shared" si="13"/>
        <v>#REF!</v>
      </c>
    </row>
    <row r="61" spans="2:19" x14ac:dyDescent="0.25">
      <c r="B61" s="5" t="e">
        <f>'Shift Schedule'!#REF!</f>
        <v>#REF!</v>
      </c>
      <c r="C61" s="5" t="e">
        <f>'Shift Schedule'!#REF!</f>
        <v>#REF!</v>
      </c>
      <c r="D61" s="5" t="e">
        <f>'Shift Schedule'!#REF!</f>
        <v>#REF!</v>
      </c>
      <c r="E61" s="5" t="e">
        <f>'Shift Schedule'!#REF!</f>
        <v>#REF!</v>
      </c>
      <c r="F61" s="5" t="e">
        <f>'Shift Schedule'!#REF!</f>
        <v>#REF!</v>
      </c>
      <c r="G61" s="54">
        <v>0.375</v>
      </c>
      <c r="H61" s="9" t="e">
        <f>'Shift Schedule'!#REF!</f>
        <v>#REF!</v>
      </c>
      <c r="I61" s="9" t="e">
        <f>IF('Shift Schedule'!#REF!="Moved","=",IF('Shift Schedule'!#REF!="Leave","=",IF('Shift Schedule'!#REF!="OFF","=",IF('Shift Schedule'!#REF!="Resigned","=",IF('Shift Schedule'!#REF!="Absconded","=",IF('Shift Schedule'!#REF!="","=","W"))))))</f>
        <v>#REF!</v>
      </c>
      <c r="M61" s="53" t="e">
        <f t="shared" si="7"/>
        <v>#REF!</v>
      </c>
      <c r="N61" s="24" t="e">
        <f t="shared" si="8"/>
        <v>#REF!</v>
      </c>
      <c r="O61" s="24" t="e">
        <f t="shared" si="9"/>
        <v>#REF!</v>
      </c>
      <c r="P61" s="24" t="e">
        <f t="shared" si="10"/>
        <v>#REF!</v>
      </c>
      <c r="Q61" s="21" t="str">
        <f t="shared" si="11"/>
        <v/>
      </c>
      <c r="R61" s="21" t="str">
        <f t="shared" si="12"/>
        <v/>
      </c>
      <c r="S61" t="e">
        <f t="shared" si="13"/>
        <v>#REF!</v>
      </c>
    </row>
    <row r="62" spans="2:19" x14ac:dyDescent="0.25">
      <c r="B62" s="5" t="e">
        <f>'Shift Schedule'!#REF!</f>
        <v>#REF!</v>
      </c>
      <c r="C62" s="5" t="e">
        <f>'Shift Schedule'!#REF!</f>
        <v>#REF!</v>
      </c>
      <c r="D62" s="5" t="e">
        <f>'Shift Schedule'!#REF!</f>
        <v>#REF!</v>
      </c>
      <c r="E62" s="5" t="e">
        <f>'Shift Schedule'!#REF!</f>
        <v>#REF!</v>
      </c>
      <c r="F62" s="5" t="e">
        <f>'Shift Schedule'!#REF!</f>
        <v>#REF!</v>
      </c>
      <c r="G62" s="54">
        <v>0.375</v>
      </c>
      <c r="H62" s="9" t="e">
        <f>'Shift Schedule'!#REF!</f>
        <v>#REF!</v>
      </c>
      <c r="I62" s="9" t="e">
        <f>IF('Shift Schedule'!#REF!="Moved","=",IF('Shift Schedule'!#REF!="Leave","=",IF('Shift Schedule'!#REF!="OFF","=",IF('Shift Schedule'!#REF!="Resigned","=",IF('Shift Schedule'!#REF!="Absconded","=",IF('Shift Schedule'!#REF!="","=","W"))))))</f>
        <v>#REF!</v>
      </c>
      <c r="M62" s="53" t="e">
        <f t="shared" si="7"/>
        <v>#REF!</v>
      </c>
      <c r="N62" s="24" t="e">
        <f t="shared" si="8"/>
        <v>#REF!</v>
      </c>
      <c r="O62" s="24" t="e">
        <f t="shared" si="9"/>
        <v>#REF!</v>
      </c>
      <c r="P62" s="24" t="e">
        <f t="shared" si="10"/>
        <v>#REF!</v>
      </c>
      <c r="Q62" s="21" t="str">
        <f t="shared" si="11"/>
        <v/>
      </c>
      <c r="R62" s="21" t="str">
        <f t="shared" si="12"/>
        <v/>
      </c>
      <c r="S62" t="e">
        <f t="shared" si="13"/>
        <v>#REF!</v>
      </c>
    </row>
    <row r="63" spans="2:19" x14ac:dyDescent="0.25">
      <c r="B63" s="5" t="e">
        <f>'Shift Schedule'!#REF!</f>
        <v>#REF!</v>
      </c>
      <c r="C63" s="5" t="e">
        <f>'Shift Schedule'!#REF!</f>
        <v>#REF!</v>
      </c>
      <c r="D63" s="5" t="e">
        <f>'Shift Schedule'!#REF!</f>
        <v>#REF!</v>
      </c>
      <c r="E63" s="5" t="e">
        <f>'Shift Schedule'!#REF!</f>
        <v>#REF!</v>
      </c>
      <c r="F63" s="5" t="e">
        <f>'Shift Schedule'!#REF!</f>
        <v>#REF!</v>
      </c>
      <c r="G63" s="54">
        <v>0.375</v>
      </c>
      <c r="H63" s="9" t="e">
        <f>'Shift Schedule'!#REF!</f>
        <v>#REF!</v>
      </c>
      <c r="I63" s="9" t="e">
        <f>IF('Shift Schedule'!#REF!="Moved","=",IF('Shift Schedule'!#REF!="Leave","=",IF('Shift Schedule'!#REF!="OFF","=",IF('Shift Schedule'!#REF!="Resigned","=",IF('Shift Schedule'!#REF!="Absconded","=",IF('Shift Schedule'!#REF!="","=","W"))))))</f>
        <v>#REF!</v>
      </c>
      <c r="M63" s="53" t="e">
        <f t="shared" si="7"/>
        <v>#REF!</v>
      </c>
      <c r="N63" s="24" t="e">
        <f t="shared" si="8"/>
        <v>#REF!</v>
      </c>
      <c r="O63" s="24" t="e">
        <f t="shared" si="9"/>
        <v>#REF!</v>
      </c>
      <c r="P63" s="24" t="e">
        <f t="shared" si="10"/>
        <v>#REF!</v>
      </c>
      <c r="Q63" s="21" t="str">
        <f t="shared" si="11"/>
        <v/>
      </c>
      <c r="R63" s="21" t="str">
        <f t="shared" si="12"/>
        <v/>
      </c>
      <c r="S63" t="e">
        <f t="shared" si="13"/>
        <v>#REF!</v>
      </c>
    </row>
  </sheetData>
  <mergeCells count="1">
    <mergeCell ref="Q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61"/>
  <sheetViews>
    <sheetView topLeftCell="B43" workbookViewId="0">
      <selection activeCell="M46" sqref="M46:S61"/>
    </sheetView>
  </sheetViews>
  <sheetFormatPr defaultRowHeight="15" x14ac:dyDescent="0.25"/>
  <cols>
    <col min="2" max="2" width="4" bestFit="1" customWidth="1"/>
    <col min="3" max="3" width="7" bestFit="1" customWidth="1"/>
    <col min="4" max="4" width="30.85546875" bestFit="1" customWidth="1"/>
    <col min="5" max="5" width="6.5703125" bestFit="1" customWidth="1"/>
    <col min="6" max="6" width="6" bestFit="1" customWidth="1"/>
    <col min="7" max="7" width="8.7109375" bestFit="1" customWidth="1"/>
    <col min="8" max="8" width="10.28515625" bestFit="1" customWidth="1"/>
    <col min="9" max="9" width="7" bestFit="1" customWidth="1"/>
    <col min="13" max="13" width="30.85546875" bestFit="1" customWidth="1"/>
    <col min="14" max="14" width="10.7109375" bestFit="1" customWidth="1"/>
    <col min="15" max="15" width="6.85546875" bestFit="1" customWidth="1"/>
    <col min="16" max="16" width="6.42578125" bestFit="1" customWidth="1"/>
    <col min="17" max="18" width="10" bestFit="1" customWidth="1"/>
    <col min="19" max="19" width="10.7109375" bestFit="1" customWidth="1"/>
  </cols>
  <sheetData>
    <row r="3" spans="2:19" x14ac:dyDescent="0.25">
      <c r="D3" s="1"/>
      <c r="G3" s="2"/>
      <c r="H3" s="2"/>
      <c r="I3" s="3">
        <f>'Shift Schedule'!K2</f>
        <v>44285</v>
      </c>
      <c r="Q3" s="58" t="s">
        <v>23</v>
      </c>
      <c r="R3" s="58"/>
      <c r="S3" s="58"/>
    </row>
    <row r="4" spans="2:19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17</v>
      </c>
      <c r="G4" s="4" t="s">
        <v>66</v>
      </c>
      <c r="H4" s="4" t="s">
        <v>17</v>
      </c>
      <c r="I4" s="3" t="s">
        <v>10</v>
      </c>
      <c r="M4" s="52" t="s">
        <v>2</v>
      </c>
      <c r="N4" t="s">
        <v>17</v>
      </c>
      <c r="O4" t="s">
        <v>31</v>
      </c>
      <c r="P4" t="s">
        <v>32</v>
      </c>
      <c r="Q4" s="18" t="s">
        <v>31</v>
      </c>
      <c r="R4" s="18" t="s">
        <v>32</v>
      </c>
      <c r="S4" s="19" t="s">
        <v>33</v>
      </c>
    </row>
    <row r="5" spans="2:19" x14ac:dyDescent="0.25">
      <c r="B5" s="5">
        <f>'Shift Schedule'!B4</f>
        <v>1</v>
      </c>
      <c r="C5" s="5">
        <f>'Shift Schedule'!C4</f>
        <v>1001</v>
      </c>
      <c r="D5" s="5" t="str">
        <f>'Shift Schedule'!D4</f>
        <v>Agent 1</v>
      </c>
      <c r="E5" s="5">
        <f>'Shift Schedule'!F4</f>
        <v>96216</v>
      </c>
      <c r="F5" s="5">
        <f>'Shift Schedule'!G4</f>
        <v>0.9375</v>
      </c>
      <c r="G5" s="54">
        <v>0.375</v>
      </c>
      <c r="H5" s="9">
        <f>'Shift Schedule'!K4</f>
        <v>0.9375</v>
      </c>
      <c r="I5" s="9" t="str">
        <f>IF('Shift Schedule'!K4="Moved","=",IF('Shift Schedule'!K4="Leave","=",IF('Shift Schedule'!K4="OFF","=",IF('Shift Schedule'!K4="Resigned","=",IF('Shift Schedule'!K4="Absconded","=",IF('Shift Schedule'!K4="","=","T"))))))</f>
        <v>T</v>
      </c>
      <c r="M5" s="53" t="str">
        <f t="shared" ref="M5:M46" si="0">D5</f>
        <v>Agent 1</v>
      </c>
      <c r="N5" s="24" t="str">
        <f t="shared" ref="N5:N46" si="1">I5</f>
        <v>T</v>
      </c>
      <c r="O5" s="24">
        <f>IF(H5="OFF","",IF(H5="Leave","",IF(H5="Moved","",IF(H5="Resigned","",IF(H5="Absconded","",H5)))))</f>
        <v>0.9375</v>
      </c>
      <c r="P5" s="24">
        <f t="shared" ref="P5:P46" si="2">IF(O5="","",O5+G5)</f>
        <v>1.3125</v>
      </c>
      <c r="Q5" s="21">
        <f t="shared" ref="Q5:R20" si="3">IFERROR(MOD(O5,1),"")</f>
        <v>0.9375</v>
      </c>
      <c r="R5" s="21">
        <f t="shared" si="3"/>
        <v>0.3125</v>
      </c>
      <c r="S5" t="str">
        <f t="shared" ref="S5:S46" si="4">TEXT(N5,"0")</f>
        <v>T</v>
      </c>
    </row>
    <row r="6" spans="2:19" x14ac:dyDescent="0.25">
      <c r="B6" s="5">
        <f>'Shift Schedule'!B5</f>
        <v>2</v>
      </c>
      <c r="C6" s="5">
        <f>'Shift Schedule'!C5</f>
        <v>1002</v>
      </c>
      <c r="D6" s="5" t="str">
        <f>'Shift Schedule'!D5</f>
        <v>Agent 2</v>
      </c>
      <c r="E6" s="5">
        <f>'Shift Schedule'!F5</f>
        <v>90225</v>
      </c>
      <c r="F6" s="5">
        <f>'Shift Schedule'!G5</f>
        <v>0.77083333333333337</v>
      </c>
      <c r="G6" s="54">
        <v>0.375</v>
      </c>
      <c r="H6" s="9">
        <f>'Shift Schedule'!K5</f>
        <v>0.77083333333333337</v>
      </c>
      <c r="I6" s="9" t="str">
        <f>IF('Shift Schedule'!K5="Moved","=",IF('Shift Schedule'!K5="Leave","=",IF('Shift Schedule'!K5="OFF","=",IF('Shift Schedule'!K5="Resigned","=",IF('Shift Schedule'!K5="Absconded","=",IF('Shift Schedule'!K5="","=","T"))))))</f>
        <v>T</v>
      </c>
      <c r="M6" s="53" t="str">
        <f t="shared" si="0"/>
        <v>Agent 2</v>
      </c>
      <c r="N6" s="24" t="str">
        <f t="shared" si="1"/>
        <v>T</v>
      </c>
      <c r="O6" s="24">
        <f t="shared" ref="O6:O46" si="5">IF(H6="OFF","",IF(H6="Leave","",IF(H6="Moved","",IF(H6="Resigned","",IF(H6="Absconded","",H6)))))</f>
        <v>0.77083333333333337</v>
      </c>
      <c r="P6" s="24">
        <f t="shared" si="2"/>
        <v>1.1458333333333335</v>
      </c>
      <c r="Q6" s="21">
        <f t="shared" si="3"/>
        <v>0.77083333333333337</v>
      </c>
      <c r="R6" s="21">
        <f t="shared" si="3"/>
        <v>0.14583333333333348</v>
      </c>
      <c r="S6" t="str">
        <f t="shared" si="4"/>
        <v>T</v>
      </c>
    </row>
    <row r="7" spans="2:19" x14ac:dyDescent="0.25">
      <c r="B7" s="5">
        <f>'Shift Schedule'!B6</f>
        <v>3</v>
      </c>
      <c r="C7" s="5">
        <f>'Shift Schedule'!C6</f>
        <v>1003</v>
      </c>
      <c r="D7" s="5" t="str">
        <f>'Shift Schedule'!D6</f>
        <v>Agent 3</v>
      </c>
      <c r="E7" s="5">
        <f>'Shift Schedule'!F6</f>
        <v>93404</v>
      </c>
      <c r="F7" s="5">
        <f>'Shift Schedule'!G6</f>
        <v>0.77083333333333337</v>
      </c>
      <c r="G7" s="54">
        <v>0.375</v>
      </c>
      <c r="H7" s="9">
        <f>'Shift Schedule'!K6</f>
        <v>0.77083333333333337</v>
      </c>
      <c r="I7" s="9" t="str">
        <f>IF('Shift Schedule'!K6="Moved","=",IF('Shift Schedule'!K6="Leave","=",IF('Shift Schedule'!K6="OFF","=",IF('Shift Schedule'!K6="Resigned","=",IF('Shift Schedule'!K6="Absconded","=",IF('Shift Schedule'!K6="","=","T"))))))</f>
        <v>T</v>
      </c>
      <c r="M7" s="53" t="str">
        <f t="shared" si="0"/>
        <v>Agent 3</v>
      </c>
      <c r="N7" s="24" t="str">
        <f t="shared" si="1"/>
        <v>T</v>
      </c>
      <c r="O7" s="24">
        <f t="shared" si="5"/>
        <v>0.77083333333333337</v>
      </c>
      <c r="P7" s="24">
        <f t="shared" si="2"/>
        <v>1.1458333333333335</v>
      </c>
      <c r="Q7" s="21">
        <f t="shared" si="3"/>
        <v>0.77083333333333337</v>
      </c>
      <c r="R7" s="21">
        <f t="shared" si="3"/>
        <v>0.14583333333333348</v>
      </c>
      <c r="S7" t="str">
        <f t="shared" si="4"/>
        <v>T</v>
      </c>
    </row>
    <row r="8" spans="2:19" x14ac:dyDescent="0.25">
      <c r="B8" s="5">
        <f>'Shift Schedule'!B7</f>
        <v>4</v>
      </c>
      <c r="C8" s="5">
        <f>'Shift Schedule'!C7</f>
        <v>1004</v>
      </c>
      <c r="D8" s="5" t="str">
        <f>'Shift Schedule'!D7</f>
        <v>Agent 4</v>
      </c>
      <c r="E8" s="5">
        <f>'Shift Schedule'!F7</f>
        <v>94009</v>
      </c>
      <c r="F8" s="5">
        <f>'Shift Schedule'!G7</f>
        <v>0.9375</v>
      </c>
      <c r="G8" s="54">
        <v>0.375</v>
      </c>
      <c r="H8" s="9">
        <f>'Shift Schedule'!K7</f>
        <v>0.9375</v>
      </c>
      <c r="I8" s="9" t="str">
        <f>IF('Shift Schedule'!K7="Moved","=",IF('Shift Schedule'!K7="Leave","=",IF('Shift Schedule'!K7="OFF","=",IF('Shift Schedule'!K7="Resigned","=",IF('Shift Schedule'!K7="Absconded","=",IF('Shift Schedule'!K7="","=","T"))))))</f>
        <v>T</v>
      </c>
      <c r="M8" s="53" t="str">
        <f t="shared" si="0"/>
        <v>Agent 4</v>
      </c>
      <c r="N8" s="24" t="str">
        <f t="shared" si="1"/>
        <v>T</v>
      </c>
      <c r="O8" s="24">
        <f t="shared" si="5"/>
        <v>0.9375</v>
      </c>
      <c r="P8" s="24">
        <f t="shared" si="2"/>
        <v>1.3125</v>
      </c>
      <c r="Q8" s="21">
        <f t="shared" si="3"/>
        <v>0.9375</v>
      </c>
      <c r="R8" s="21">
        <f t="shared" si="3"/>
        <v>0.3125</v>
      </c>
      <c r="S8" t="str">
        <f t="shared" si="4"/>
        <v>T</v>
      </c>
    </row>
    <row r="9" spans="2:19" x14ac:dyDescent="0.25">
      <c r="B9" s="5">
        <f>'Shift Schedule'!B8</f>
        <v>5</v>
      </c>
      <c r="C9" s="5">
        <f>'Shift Schedule'!C8</f>
        <v>1005</v>
      </c>
      <c r="D9" s="5" t="str">
        <f>'Shift Schedule'!D8</f>
        <v>Agent 5</v>
      </c>
      <c r="E9" s="5">
        <f>'Shift Schedule'!F8</f>
        <v>90465</v>
      </c>
      <c r="F9" s="5">
        <f>'Shift Schedule'!G8</f>
        <v>2.0833333333333336E-2</v>
      </c>
      <c r="G9" s="54">
        <v>0.375</v>
      </c>
      <c r="H9" s="9">
        <f>'Shift Schedule'!K8</f>
        <v>2.0833333333333336E-2</v>
      </c>
      <c r="I9" s="9" t="str">
        <f>IF('Shift Schedule'!K8="Moved","=",IF('Shift Schedule'!K8="Leave","=",IF('Shift Schedule'!K8="OFF","=",IF('Shift Schedule'!K8="Resigned","=",IF('Shift Schedule'!K8="Absconded","=",IF('Shift Schedule'!K8="","=","T"))))))</f>
        <v>T</v>
      </c>
      <c r="M9" s="53" t="str">
        <f t="shared" si="0"/>
        <v>Agent 5</v>
      </c>
      <c r="N9" s="24" t="str">
        <f t="shared" si="1"/>
        <v>T</v>
      </c>
      <c r="O9" s="24">
        <f t="shared" si="5"/>
        <v>2.0833333333333336E-2</v>
      </c>
      <c r="P9" s="24">
        <f t="shared" si="2"/>
        <v>0.39583333333333331</v>
      </c>
      <c r="Q9" s="21">
        <f t="shared" si="3"/>
        <v>2.0833333333333336E-2</v>
      </c>
      <c r="R9" s="21">
        <f t="shared" si="3"/>
        <v>0.39583333333333331</v>
      </c>
      <c r="S9" t="str">
        <f t="shared" si="4"/>
        <v>T</v>
      </c>
    </row>
    <row r="10" spans="2:19" x14ac:dyDescent="0.25">
      <c r="B10" s="5">
        <f>'Shift Schedule'!B9</f>
        <v>6</v>
      </c>
      <c r="C10" s="5">
        <f>'Shift Schedule'!C9</f>
        <v>1006</v>
      </c>
      <c r="D10" s="5" t="str">
        <f>'Shift Schedule'!D9</f>
        <v>Agent 6</v>
      </c>
      <c r="E10" s="5">
        <f>'Shift Schedule'!F9</f>
        <v>90380</v>
      </c>
      <c r="F10" s="5">
        <f>'Shift Schedule'!G9</f>
        <v>0.77083333333333337</v>
      </c>
      <c r="G10" s="54">
        <v>0.375</v>
      </c>
      <c r="H10" s="9">
        <f>'Shift Schedule'!K9</f>
        <v>0.77083333333333337</v>
      </c>
      <c r="I10" s="9" t="str">
        <f>IF('Shift Schedule'!K9="Moved","=",IF('Shift Schedule'!K9="Leave","=",IF('Shift Schedule'!K9="OFF","=",IF('Shift Schedule'!K9="Resigned","=",IF('Shift Schedule'!K9="Absconded","=",IF('Shift Schedule'!K9="","=","T"))))))</f>
        <v>T</v>
      </c>
      <c r="M10" s="53" t="str">
        <f t="shared" si="0"/>
        <v>Agent 6</v>
      </c>
      <c r="N10" s="24" t="str">
        <f t="shared" si="1"/>
        <v>T</v>
      </c>
      <c r="O10" s="24">
        <f t="shared" si="5"/>
        <v>0.77083333333333337</v>
      </c>
      <c r="P10" s="24">
        <f t="shared" si="2"/>
        <v>1.1458333333333335</v>
      </c>
      <c r="Q10" s="21">
        <f t="shared" si="3"/>
        <v>0.77083333333333337</v>
      </c>
      <c r="R10" s="21">
        <f t="shared" si="3"/>
        <v>0.14583333333333348</v>
      </c>
      <c r="S10" t="str">
        <f t="shared" si="4"/>
        <v>T</v>
      </c>
    </row>
    <row r="11" spans="2:19" x14ac:dyDescent="0.25">
      <c r="B11" s="5">
        <f>'Shift Schedule'!B10</f>
        <v>7</v>
      </c>
      <c r="C11" s="5">
        <f>'Shift Schedule'!C10</f>
        <v>1007</v>
      </c>
      <c r="D11" s="5" t="str">
        <f>'Shift Schedule'!D10</f>
        <v>Agent 7</v>
      </c>
      <c r="E11" s="5">
        <f>'Shift Schedule'!F10</f>
        <v>91098</v>
      </c>
      <c r="F11" s="5">
        <f>'Shift Schedule'!G10</f>
        <v>0.77083333333333337</v>
      </c>
      <c r="G11" s="54">
        <v>0.375</v>
      </c>
      <c r="H11" s="9" t="str">
        <f>'Shift Schedule'!K10</f>
        <v>OFF</v>
      </c>
      <c r="I11" s="9" t="str">
        <f>IF('Shift Schedule'!K10="Moved","=",IF('Shift Schedule'!K10="Leave","=",IF('Shift Schedule'!K10="OFF","=",IF('Shift Schedule'!K10="Resigned","=",IF('Shift Schedule'!K10="Absconded","=",IF('Shift Schedule'!K10="","=","T"))))))</f>
        <v>=</v>
      </c>
      <c r="M11" s="53" t="str">
        <f t="shared" si="0"/>
        <v>Agent 7</v>
      </c>
      <c r="N11" s="24" t="str">
        <f t="shared" si="1"/>
        <v>=</v>
      </c>
      <c r="O11" s="24" t="str">
        <f t="shared" si="5"/>
        <v/>
      </c>
      <c r="P11" s="24" t="str">
        <f t="shared" si="2"/>
        <v/>
      </c>
      <c r="Q11" s="21" t="str">
        <f t="shared" si="3"/>
        <v/>
      </c>
      <c r="R11" s="21" t="str">
        <f t="shared" si="3"/>
        <v/>
      </c>
      <c r="S11" t="str">
        <f t="shared" si="4"/>
        <v>=</v>
      </c>
    </row>
    <row r="12" spans="2:19" x14ac:dyDescent="0.25">
      <c r="B12" s="5">
        <f>'Shift Schedule'!B11</f>
        <v>8</v>
      </c>
      <c r="C12" s="5">
        <f>'Shift Schedule'!C11</f>
        <v>1008</v>
      </c>
      <c r="D12" s="5" t="str">
        <f>'Shift Schedule'!D11</f>
        <v>Agent 8</v>
      </c>
      <c r="E12" s="5">
        <f>'Shift Schedule'!F11</f>
        <v>95343</v>
      </c>
      <c r="F12" s="5">
        <f>'Shift Schedule'!G11</f>
        <v>0.77083333333333337</v>
      </c>
      <c r="G12" s="54">
        <v>0.375</v>
      </c>
      <c r="H12" s="9">
        <f>'Shift Schedule'!K11</f>
        <v>0.77083333333333337</v>
      </c>
      <c r="I12" s="9" t="str">
        <f>IF('Shift Schedule'!K11="Moved","=",IF('Shift Schedule'!K11="Leave","=",IF('Shift Schedule'!K11="OFF","=",IF('Shift Schedule'!K11="Resigned","=",IF('Shift Schedule'!K11="Absconded","=",IF('Shift Schedule'!K11="","=","T"))))))</f>
        <v>T</v>
      </c>
      <c r="M12" s="53" t="str">
        <f t="shared" si="0"/>
        <v>Agent 8</v>
      </c>
      <c r="N12" s="24" t="str">
        <f t="shared" si="1"/>
        <v>T</v>
      </c>
      <c r="O12" s="24">
        <f t="shared" si="5"/>
        <v>0.77083333333333337</v>
      </c>
      <c r="P12" s="24">
        <f t="shared" si="2"/>
        <v>1.1458333333333335</v>
      </c>
      <c r="Q12" s="21">
        <f t="shared" si="3"/>
        <v>0.77083333333333337</v>
      </c>
      <c r="R12" s="21">
        <f t="shared" si="3"/>
        <v>0.14583333333333348</v>
      </c>
      <c r="S12" t="str">
        <f t="shared" si="4"/>
        <v>T</v>
      </c>
    </row>
    <row r="13" spans="2:19" x14ac:dyDescent="0.25">
      <c r="B13" s="5">
        <f>'Shift Schedule'!B12</f>
        <v>9</v>
      </c>
      <c r="C13" s="5">
        <f>'Shift Schedule'!C12</f>
        <v>1009</v>
      </c>
      <c r="D13" s="5" t="str">
        <f>'Shift Schedule'!D12</f>
        <v>Agent 9</v>
      </c>
      <c r="E13" s="5">
        <f>'Shift Schedule'!F12</f>
        <v>94339</v>
      </c>
      <c r="F13" s="5">
        <f>'Shift Schedule'!G12</f>
        <v>0.77083333333333337</v>
      </c>
      <c r="G13" s="54">
        <v>0.375</v>
      </c>
      <c r="H13" s="9">
        <f>'Shift Schedule'!K12</f>
        <v>0.77083333333333337</v>
      </c>
      <c r="I13" s="9" t="str">
        <f>IF('Shift Schedule'!K12="Moved","=",IF('Shift Schedule'!K12="Leave","=",IF('Shift Schedule'!K12="OFF","=",IF('Shift Schedule'!K12="Resigned","=",IF('Shift Schedule'!K12="Absconded","=",IF('Shift Schedule'!K12="","=","T"))))))</f>
        <v>T</v>
      </c>
      <c r="M13" s="53" t="str">
        <f t="shared" si="0"/>
        <v>Agent 9</v>
      </c>
      <c r="N13" s="24" t="str">
        <f t="shared" si="1"/>
        <v>T</v>
      </c>
      <c r="O13" s="24">
        <f t="shared" si="5"/>
        <v>0.77083333333333337</v>
      </c>
      <c r="P13" s="24">
        <f t="shared" si="2"/>
        <v>1.1458333333333335</v>
      </c>
      <c r="Q13" s="21">
        <f t="shared" si="3"/>
        <v>0.77083333333333337</v>
      </c>
      <c r="R13" s="21">
        <f t="shared" si="3"/>
        <v>0.14583333333333348</v>
      </c>
      <c r="S13" t="str">
        <f t="shared" si="4"/>
        <v>T</v>
      </c>
    </row>
    <row r="14" spans="2:19" x14ac:dyDescent="0.25">
      <c r="B14" s="5">
        <f>'Shift Schedule'!B13</f>
        <v>10</v>
      </c>
      <c r="C14" s="5">
        <f>'Shift Schedule'!C13</f>
        <v>1010</v>
      </c>
      <c r="D14" s="5" t="str">
        <f>'Shift Schedule'!D13</f>
        <v>Agent 10</v>
      </c>
      <c r="E14" s="5">
        <f>'Shift Schedule'!F13</f>
        <v>93262</v>
      </c>
      <c r="F14" s="5">
        <f>'Shift Schedule'!G13</f>
        <v>0.77083333333333337</v>
      </c>
      <c r="G14" s="54">
        <v>0.375</v>
      </c>
      <c r="H14" s="9">
        <f>'Shift Schedule'!K13</f>
        <v>0.77083333333333337</v>
      </c>
      <c r="I14" s="9" t="str">
        <f>IF('Shift Schedule'!K13="Moved","=",IF('Shift Schedule'!K13="Leave","=",IF('Shift Schedule'!K13="OFF","=",IF('Shift Schedule'!K13="Resigned","=",IF('Shift Schedule'!K13="Absconded","=",IF('Shift Schedule'!K13="","=","T"))))))</f>
        <v>T</v>
      </c>
      <c r="M14" s="53" t="str">
        <f t="shared" si="0"/>
        <v>Agent 10</v>
      </c>
      <c r="N14" s="24" t="str">
        <f t="shared" si="1"/>
        <v>T</v>
      </c>
      <c r="O14" s="24">
        <f t="shared" si="5"/>
        <v>0.77083333333333337</v>
      </c>
      <c r="P14" s="24">
        <f t="shared" si="2"/>
        <v>1.1458333333333335</v>
      </c>
      <c r="Q14" s="21">
        <f t="shared" si="3"/>
        <v>0.77083333333333337</v>
      </c>
      <c r="R14" s="21">
        <f t="shared" si="3"/>
        <v>0.14583333333333348</v>
      </c>
      <c r="S14" t="str">
        <f t="shared" si="4"/>
        <v>T</v>
      </c>
    </row>
    <row r="15" spans="2:19" x14ac:dyDescent="0.25">
      <c r="B15" s="5">
        <f>'Shift Schedule'!B14</f>
        <v>11</v>
      </c>
      <c r="C15" s="5">
        <f>'Shift Schedule'!C14</f>
        <v>1011</v>
      </c>
      <c r="D15" s="5" t="str">
        <f>'Shift Schedule'!D14</f>
        <v>Agent 11</v>
      </c>
      <c r="E15" s="5">
        <f>'Shift Schedule'!F14</f>
        <v>91919</v>
      </c>
      <c r="F15" s="5">
        <f>'Shift Schedule'!G14</f>
        <v>0.77083333333333337</v>
      </c>
      <c r="G15" s="54">
        <v>0.375</v>
      </c>
      <c r="H15" s="9">
        <f>'Shift Schedule'!K14</f>
        <v>0.77083333333333337</v>
      </c>
      <c r="I15" s="9" t="str">
        <f>IF('Shift Schedule'!K14="Moved","=",IF('Shift Schedule'!K14="Leave","=",IF('Shift Schedule'!K14="OFF","=",IF('Shift Schedule'!K14="Resigned","=",IF('Shift Schedule'!K14="Absconded","=",IF('Shift Schedule'!K14="","=","T"))))))</f>
        <v>T</v>
      </c>
      <c r="M15" s="53" t="str">
        <f t="shared" si="0"/>
        <v>Agent 11</v>
      </c>
      <c r="N15" s="24" t="str">
        <f t="shared" si="1"/>
        <v>T</v>
      </c>
      <c r="O15" s="24">
        <f t="shared" si="5"/>
        <v>0.77083333333333337</v>
      </c>
      <c r="P15" s="24">
        <f t="shared" si="2"/>
        <v>1.1458333333333335</v>
      </c>
      <c r="Q15" s="21">
        <f t="shared" si="3"/>
        <v>0.77083333333333337</v>
      </c>
      <c r="R15" s="21">
        <f t="shared" si="3"/>
        <v>0.14583333333333348</v>
      </c>
      <c r="S15" t="str">
        <f t="shared" si="4"/>
        <v>T</v>
      </c>
    </row>
    <row r="16" spans="2:19" x14ac:dyDescent="0.25">
      <c r="B16" s="5">
        <f>'Shift Schedule'!B15</f>
        <v>12</v>
      </c>
      <c r="C16" s="5">
        <f>'Shift Schedule'!C15</f>
        <v>1012</v>
      </c>
      <c r="D16" s="5" t="str">
        <f>'Shift Schedule'!D15</f>
        <v>Agent 12</v>
      </c>
      <c r="E16" s="5">
        <f>'Shift Schedule'!F15</f>
        <v>94357</v>
      </c>
      <c r="F16" s="5">
        <f>'Shift Schedule'!G15</f>
        <v>0.77083333333333337</v>
      </c>
      <c r="G16" s="54">
        <v>0.375</v>
      </c>
      <c r="H16" s="9">
        <f>'Shift Schedule'!K15</f>
        <v>0.77083333333333337</v>
      </c>
      <c r="I16" s="9" t="str">
        <f>IF('Shift Schedule'!K15="Moved","=",IF('Shift Schedule'!K15="Leave","=",IF('Shift Schedule'!K15="OFF","=",IF('Shift Schedule'!K15="Resigned","=",IF('Shift Schedule'!K15="Absconded","=",IF('Shift Schedule'!K15="","=","T"))))))</f>
        <v>T</v>
      </c>
      <c r="M16" s="53" t="str">
        <f t="shared" si="0"/>
        <v>Agent 12</v>
      </c>
      <c r="N16" s="24" t="str">
        <f t="shared" si="1"/>
        <v>T</v>
      </c>
      <c r="O16" s="24">
        <f t="shared" si="5"/>
        <v>0.77083333333333337</v>
      </c>
      <c r="P16" s="24">
        <f t="shared" si="2"/>
        <v>1.1458333333333335</v>
      </c>
      <c r="Q16" s="21">
        <f t="shared" si="3"/>
        <v>0.77083333333333337</v>
      </c>
      <c r="R16" s="21">
        <f t="shared" si="3"/>
        <v>0.14583333333333348</v>
      </c>
      <c r="S16" t="str">
        <f t="shared" si="4"/>
        <v>T</v>
      </c>
    </row>
    <row r="17" spans="2:19" x14ac:dyDescent="0.25">
      <c r="B17" s="5">
        <f>'Shift Schedule'!B16</f>
        <v>13</v>
      </c>
      <c r="C17" s="5">
        <f>'Shift Schedule'!C16</f>
        <v>1013</v>
      </c>
      <c r="D17" s="5" t="str">
        <f>'Shift Schedule'!D16</f>
        <v>Agent 13</v>
      </c>
      <c r="E17" s="5">
        <f>'Shift Schedule'!F16</f>
        <v>93021</v>
      </c>
      <c r="F17" s="5">
        <f>'Shift Schedule'!G16</f>
        <v>0.77083333333333337</v>
      </c>
      <c r="G17" s="54">
        <v>0.375</v>
      </c>
      <c r="H17" s="9">
        <f>'Shift Schedule'!K16</f>
        <v>0.77083333333333337</v>
      </c>
      <c r="I17" s="9" t="str">
        <f>IF('Shift Schedule'!K16="Moved","=",IF('Shift Schedule'!K16="Leave","=",IF('Shift Schedule'!K16="OFF","=",IF('Shift Schedule'!K16="Resigned","=",IF('Shift Schedule'!K16="Absconded","=",IF('Shift Schedule'!K16="","=","T"))))))</f>
        <v>T</v>
      </c>
      <c r="M17" s="53" t="str">
        <f t="shared" si="0"/>
        <v>Agent 13</v>
      </c>
      <c r="N17" s="24" t="str">
        <f t="shared" si="1"/>
        <v>T</v>
      </c>
      <c r="O17" s="24">
        <f t="shared" si="5"/>
        <v>0.77083333333333337</v>
      </c>
      <c r="P17" s="24">
        <f t="shared" si="2"/>
        <v>1.1458333333333335</v>
      </c>
      <c r="Q17" s="21">
        <f t="shared" si="3"/>
        <v>0.77083333333333337</v>
      </c>
      <c r="R17" s="21">
        <f t="shared" si="3"/>
        <v>0.14583333333333348</v>
      </c>
      <c r="S17" t="str">
        <f t="shared" si="4"/>
        <v>T</v>
      </c>
    </row>
    <row r="18" spans="2:19" x14ac:dyDescent="0.25">
      <c r="B18" s="5">
        <f>'Shift Schedule'!B17</f>
        <v>14</v>
      </c>
      <c r="C18" s="5">
        <f>'Shift Schedule'!C17</f>
        <v>1014</v>
      </c>
      <c r="D18" s="5" t="str">
        <f>'Shift Schedule'!D17</f>
        <v>Agent 14</v>
      </c>
      <c r="E18" s="5">
        <f>'Shift Schedule'!F17</f>
        <v>92569</v>
      </c>
      <c r="F18" s="5">
        <f>'Shift Schedule'!G17</f>
        <v>0.85416666666666674</v>
      </c>
      <c r="G18" s="54">
        <v>0.375</v>
      </c>
      <c r="H18" s="9">
        <f>'Shift Schedule'!K17</f>
        <v>0.85416666666666674</v>
      </c>
      <c r="I18" s="9" t="str">
        <f>IF('Shift Schedule'!K17="Moved","=",IF('Shift Schedule'!K17="Leave","=",IF('Shift Schedule'!K17="OFF","=",IF('Shift Schedule'!K17="Resigned","=",IF('Shift Schedule'!K17="Absconded","=",IF('Shift Schedule'!K17="","=","T"))))))</f>
        <v>T</v>
      </c>
      <c r="M18" s="53" t="str">
        <f t="shared" si="0"/>
        <v>Agent 14</v>
      </c>
      <c r="N18" s="24" t="str">
        <f t="shared" si="1"/>
        <v>T</v>
      </c>
      <c r="O18" s="24">
        <f t="shared" si="5"/>
        <v>0.85416666666666674</v>
      </c>
      <c r="P18" s="24">
        <f t="shared" si="2"/>
        <v>1.2291666666666667</v>
      </c>
      <c r="Q18" s="21">
        <f t="shared" si="3"/>
        <v>0.85416666666666674</v>
      </c>
      <c r="R18" s="21">
        <f t="shared" si="3"/>
        <v>0.22916666666666674</v>
      </c>
      <c r="S18" t="str">
        <f t="shared" si="4"/>
        <v>T</v>
      </c>
    </row>
    <row r="19" spans="2:19" x14ac:dyDescent="0.25">
      <c r="B19" s="5">
        <f>'Shift Schedule'!B18</f>
        <v>15</v>
      </c>
      <c r="C19" s="5">
        <f>'Shift Schedule'!C18</f>
        <v>1015</v>
      </c>
      <c r="D19" s="5" t="str">
        <f>'Shift Schedule'!D18</f>
        <v>Agent 15</v>
      </c>
      <c r="E19" s="5">
        <f>'Shift Schedule'!F18</f>
        <v>92413</v>
      </c>
      <c r="F19" s="5">
        <f>'Shift Schedule'!G18</f>
        <v>0.85416666666666674</v>
      </c>
      <c r="G19" s="54">
        <v>0.375</v>
      </c>
      <c r="H19" s="9">
        <f>'Shift Schedule'!K18</f>
        <v>0.85416666666666674</v>
      </c>
      <c r="I19" s="9" t="str">
        <f>IF('Shift Schedule'!K18="Moved","=",IF('Shift Schedule'!K18="Leave","=",IF('Shift Schedule'!K18="OFF","=",IF('Shift Schedule'!K18="Resigned","=",IF('Shift Schedule'!K18="Absconded","=",IF('Shift Schedule'!K18="","=","T"))))))</f>
        <v>T</v>
      </c>
      <c r="M19" s="53" t="str">
        <f t="shared" si="0"/>
        <v>Agent 15</v>
      </c>
      <c r="N19" s="24" t="str">
        <f t="shared" si="1"/>
        <v>T</v>
      </c>
      <c r="O19" s="24">
        <f t="shared" si="5"/>
        <v>0.85416666666666674</v>
      </c>
      <c r="P19" s="24">
        <f t="shared" si="2"/>
        <v>1.2291666666666667</v>
      </c>
      <c r="Q19" s="21">
        <f t="shared" si="3"/>
        <v>0.85416666666666674</v>
      </c>
      <c r="R19" s="21">
        <f t="shared" si="3"/>
        <v>0.22916666666666674</v>
      </c>
      <c r="S19" t="str">
        <f t="shared" si="4"/>
        <v>T</v>
      </c>
    </row>
    <row r="20" spans="2:19" x14ac:dyDescent="0.25">
      <c r="B20" s="5">
        <f>'Shift Schedule'!B19</f>
        <v>16</v>
      </c>
      <c r="C20" s="5">
        <f>'Shift Schedule'!C19</f>
        <v>1016</v>
      </c>
      <c r="D20" s="5" t="str">
        <f>'Shift Schedule'!D19</f>
        <v>Agent 16</v>
      </c>
      <c r="E20" s="5">
        <f>'Shift Schedule'!F19</f>
        <v>92712</v>
      </c>
      <c r="F20" s="5">
        <f>'Shift Schedule'!G19</f>
        <v>0.85416666666666674</v>
      </c>
      <c r="G20" s="54">
        <v>0.375</v>
      </c>
      <c r="H20" s="9">
        <f>'Shift Schedule'!K19</f>
        <v>0.85416666666666674</v>
      </c>
      <c r="I20" s="9" t="str">
        <f>IF('Shift Schedule'!K19="Moved","=",IF('Shift Schedule'!K19="Leave","=",IF('Shift Schedule'!K19="OFF","=",IF('Shift Schedule'!K19="Resigned","=",IF('Shift Schedule'!K19="Absconded","=",IF('Shift Schedule'!K19="","=","T"))))))</f>
        <v>T</v>
      </c>
      <c r="M20" s="53" t="str">
        <f t="shared" si="0"/>
        <v>Agent 16</v>
      </c>
      <c r="N20" s="24" t="str">
        <f t="shared" si="1"/>
        <v>T</v>
      </c>
      <c r="O20" s="24">
        <f t="shared" si="5"/>
        <v>0.85416666666666674</v>
      </c>
      <c r="P20" s="24">
        <f t="shared" si="2"/>
        <v>1.2291666666666667</v>
      </c>
      <c r="Q20" s="21">
        <f t="shared" si="3"/>
        <v>0.85416666666666674</v>
      </c>
      <c r="R20" s="21">
        <f t="shared" si="3"/>
        <v>0.22916666666666674</v>
      </c>
      <c r="S20" t="str">
        <f t="shared" si="4"/>
        <v>T</v>
      </c>
    </row>
    <row r="21" spans="2:19" x14ac:dyDescent="0.25">
      <c r="B21" s="5">
        <f>'Shift Schedule'!B20</f>
        <v>17</v>
      </c>
      <c r="C21" s="5">
        <f>'Shift Schedule'!C20</f>
        <v>1017</v>
      </c>
      <c r="D21" s="5" t="str">
        <f>'Shift Schedule'!D20</f>
        <v>Agent 17</v>
      </c>
      <c r="E21" s="5">
        <f>'Shift Schedule'!F20</f>
        <v>92680</v>
      </c>
      <c r="F21" s="5">
        <f>'Shift Schedule'!G20</f>
        <v>0.85416666666666674</v>
      </c>
      <c r="G21" s="54">
        <v>0.375</v>
      </c>
      <c r="H21" s="9">
        <f>'Shift Schedule'!K20</f>
        <v>0.85416666666666674</v>
      </c>
      <c r="I21" s="9" t="str">
        <f>IF('Shift Schedule'!K20="Moved","=",IF('Shift Schedule'!K20="Leave","=",IF('Shift Schedule'!K20="OFF","=",IF('Shift Schedule'!K20="Resigned","=",IF('Shift Schedule'!K20="Absconded","=",IF('Shift Schedule'!K20="","=","T"))))))</f>
        <v>T</v>
      </c>
      <c r="M21" s="53" t="str">
        <f t="shared" si="0"/>
        <v>Agent 17</v>
      </c>
      <c r="N21" s="24" t="str">
        <f t="shared" si="1"/>
        <v>T</v>
      </c>
      <c r="O21" s="24">
        <f t="shared" si="5"/>
        <v>0.85416666666666674</v>
      </c>
      <c r="P21" s="24">
        <f t="shared" si="2"/>
        <v>1.2291666666666667</v>
      </c>
      <c r="Q21" s="21">
        <f t="shared" ref="Q21:R46" si="6">IFERROR(MOD(O21,1),"")</f>
        <v>0.85416666666666674</v>
      </c>
      <c r="R21" s="21">
        <f t="shared" si="6"/>
        <v>0.22916666666666674</v>
      </c>
      <c r="S21" t="str">
        <f t="shared" si="4"/>
        <v>T</v>
      </c>
    </row>
    <row r="22" spans="2:19" x14ac:dyDescent="0.25">
      <c r="B22" s="5">
        <f>'Shift Schedule'!B21</f>
        <v>18</v>
      </c>
      <c r="C22" s="5">
        <f>'Shift Schedule'!C21</f>
        <v>1018</v>
      </c>
      <c r="D22" s="5" t="str">
        <f>'Shift Schedule'!D21</f>
        <v>Agent 18</v>
      </c>
      <c r="E22" s="5">
        <f>'Shift Schedule'!F21</f>
        <v>91819</v>
      </c>
      <c r="F22" s="5">
        <f>'Shift Schedule'!G21</f>
        <v>0.77083333333333337</v>
      </c>
      <c r="G22" s="54">
        <v>0.375</v>
      </c>
      <c r="H22" s="9">
        <f>'Shift Schedule'!K21</f>
        <v>0.77083333333333337</v>
      </c>
      <c r="I22" s="9" t="str">
        <f>IF('Shift Schedule'!K21="Moved","=",IF('Shift Schedule'!K21="Leave","=",IF('Shift Schedule'!K21="OFF","=",IF('Shift Schedule'!K21="Resigned","=",IF('Shift Schedule'!K21="Absconded","=",IF('Shift Schedule'!K21="","=","T"))))))</f>
        <v>T</v>
      </c>
      <c r="M22" s="53" t="str">
        <f t="shared" si="0"/>
        <v>Agent 18</v>
      </c>
      <c r="N22" s="24" t="str">
        <f t="shared" si="1"/>
        <v>T</v>
      </c>
      <c r="O22" s="24">
        <f t="shared" si="5"/>
        <v>0.77083333333333337</v>
      </c>
      <c r="P22" s="24">
        <f t="shared" si="2"/>
        <v>1.1458333333333335</v>
      </c>
      <c r="Q22" s="21">
        <f t="shared" si="6"/>
        <v>0.77083333333333337</v>
      </c>
      <c r="R22" s="21">
        <f t="shared" si="6"/>
        <v>0.14583333333333348</v>
      </c>
      <c r="S22" t="str">
        <f t="shared" si="4"/>
        <v>T</v>
      </c>
    </row>
    <row r="23" spans="2:19" x14ac:dyDescent="0.25">
      <c r="B23" s="5">
        <f>'Shift Schedule'!B22</f>
        <v>19</v>
      </c>
      <c r="C23" s="5">
        <f>'Shift Schedule'!C22</f>
        <v>1019</v>
      </c>
      <c r="D23" s="5" t="str">
        <f>'Shift Schedule'!D22</f>
        <v>Agent 19</v>
      </c>
      <c r="E23" s="5">
        <f>'Shift Schedule'!F22</f>
        <v>96019</v>
      </c>
      <c r="F23" s="5">
        <f>'Shift Schedule'!G22</f>
        <v>0.77083333333333337</v>
      </c>
      <c r="G23" s="54">
        <v>0.375</v>
      </c>
      <c r="H23" s="9">
        <f>'Shift Schedule'!K22</f>
        <v>0.77083333333333337</v>
      </c>
      <c r="I23" s="9" t="str">
        <f>IF('Shift Schedule'!K22="Moved","=",IF('Shift Schedule'!K22="Leave","=",IF('Shift Schedule'!K22="OFF","=",IF('Shift Schedule'!K22="Resigned","=",IF('Shift Schedule'!K22="Absconded","=",IF('Shift Schedule'!K22="","=","T"))))))</f>
        <v>T</v>
      </c>
      <c r="M23" s="53" t="str">
        <f t="shared" si="0"/>
        <v>Agent 19</v>
      </c>
      <c r="N23" s="24" t="str">
        <f t="shared" si="1"/>
        <v>T</v>
      </c>
      <c r="O23" s="24">
        <f t="shared" si="5"/>
        <v>0.77083333333333337</v>
      </c>
      <c r="P23" s="24">
        <f t="shared" si="2"/>
        <v>1.1458333333333335</v>
      </c>
      <c r="Q23" s="21">
        <f t="shared" si="6"/>
        <v>0.77083333333333337</v>
      </c>
      <c r="R23" s="21">
        <f t="shared" si="6"/>
        <v>0.14583333333333348</v>
      </c>
      <c r="S23" t="str">
        <f t="shared" si="4"/>
        <v>T</v>
      </c>
    </row>
    <row r="24" spans="2:19" x14ac:dyDescent="0.25">
      <c r="B24" s="5">
        <f>'Shift Schedule'!B23</f>
        <v>20</v>
      </c>
      <c r="C24" s="5">
        <f>'Shift Schedule'!C23</f>
        <v>1020</v>
      </c>
      <c r="D24" s="5" t="str">
        <f>'Shift Schedule'!D23</f>
        <v>Agent 20</v>
      </c>
      <c r="E24" s="5">
        <f>'Shift Schedule'!F23</f>
        <v>93001</v>
      </c>
      <c r="F24" s="5">
        <f>'Shift Schedule'!G23</f>
        <v>0.85416666666666663</v>
      </c>
      <c r="G24" s="54">
        <v>0.375</v>
      </c>
      <c r="H24" s="9">
        <f>'Shift Schedule'!K23</f>
        <v>0.85416666666666663</v>
      </c>
      <c r="I24" s="9" t="str">
        <f>IF('Shift Schedule'!K23="Moved","=",IF('Shift Schedule'!K23="Leave","=",IF('Shift Schedule'!K23="OFF","=",IF('Shift Schedule'!K23="Resigned","=",IF('Shift Schedule'!K23="Absconded","=",IF('Shift Schedule'!K23="","=","T"))))))</f>
        <v>T</v>
      </c>
      <c r="M24" s="53" t="str">
        <f t="shared" si="0"/>
        <v>Agent 20</v>
      </c>
      <c r="N24" s="24" t="str">
        <f t="shared" si="1"/>
        <v>T</v>
      </c>
      <c r="O24" s="24">
        <f t="shared" si="5"/>
        <v>0.85416666666666663</v>
      </c>
      <c r="P24" s="24">
        <f t="shared" si="2"/>
        <v>1.2291666666666665</v>
      </c>
      <c r="Q24" s="21">
        <f t="shared" si="6"/>
        <v>0.85416666666666663</v>
      </c>
      <c r="R24" s="21">
        <f t="shared" si="6"/>
        <v>0.22916666666666652</v>
      </c>
      <c r="S24" t="str">
        <f t="shared" si="4"/>
        <v>T</v>
      </c>
    </row>
    <row r="25" spans="2:19" x14ac:dyDescent="0.25">
      <c r="B25" s="5">
        <f>'Shift Schedule'!B24</f>
        <v>21</v>
      </c>
      <c r="C25" s="5">
        <f>'Shift Schedule'!C24</f>
        <v>1021</v>
      </c>
      <c r="D25" s="5" t="str">
        <f>'Shift Schedule'!D24</f>
        <v>Agent 21</v>
      </c>
      <c r="E25" s="5">
        <f>'Shift Schedule'!F24</f>
        <v>91229</v>
      </c>
      <c r="F25" s="5">
        <f>'Shift Schedule'!G24</f>
        <v>0.77083333333333337</v>
      </c>
      <c r="G25" s="54">
        <v>0.375</v>
      </c>
      <c r="H25" s="9">
        <f>'Shift Schedule'!K24</f>
        <v>0.77083333333333337</v>
      </c>
      <c r="I25" s="9" t="str">
        <f>IF('Shift Schedule'!K24="Moved","=",IF('Shift Schedule'!K24="Leave","=",IF('Shift Schedule'!K24="OFF","=",IF('Shift Schedule'!K24="Resigned","=",IF('Shift Schedule'!K24="Absconded","=",IF('Shift Schedule'!K24="","=","T"))))))</f>
        <v>T</v>
      </c>
      <c r="M25" s="53" t="str">
        <f t="shared" si="0"/>
        <v>Agent 21</v>
      </c>
      <c r="N25" s="24" t="str">
        <f t="shared" si="1"/>
        <v>T</v>
      </c>
      <c r="O25" s="24">
        <f t="shared" si="5"/>
        <v>0.77083333333333337</v>
      </c>
      <c r="P25" s="24">
        <f t="shared" si="2"/>
        <v>1.1458333333333335</v>
      </c>
      <c r="Q25" s="21">
        <f t="shared" si="6"/>
        <v>0.77083333333333337</v>
      </c>
      <c r="R25" s="21">
        <f t="shared" si="6"/>
        <v>0.14583333333333348</v>
      </c>
      <c r="S25" t="str">
        <f t="shared" si="4"/>
        <v>T</v>
      </c>
    </row>
    <row r="26" spans="2:19" x14ac:dyDescent="0.25">
      <c r="B26" s="5">
        <f>'Shift Schedule'!B25</f>
        <v>22</v>
      </c>
      <c r="C26" s="5">
        <f>'Shift Schedule'!C25</f>
        <v>1022</v>
      </c>
      <c r="D26" s="5" t="str">
        <f>'Shift Schedule'!D25</f>
        <v>Agent 22</v>
      </c>
      <c r="E26" s="5">
        <f>'Shift Schedule'!F25</f>
        <v>95507</v>
      </c>
      <c r="F26" s="5" t="e">
        <f>'Shift Schedule'!G25</f>
        <v>#N/A</v>
      </c>
      <c r="G26" s="54">
        <v>0.375</v>
      </c>
      <c r="H26" s="9" t="str">
        <f>'Shift Schedule'!K25</f>
        <v>Resigned</v>
      </c>
      <c r="I26" s="9" t="str">
        <f>IF('Shift Schedule'!K25="Moved","=",IF('Shift Schedule'!K25="Leave","=",IF('Shift Schedule'!K25="OFF","=",IF('Shift Schedule'!K25="Resigned","=",IF('Shift Schedule'!K25="Absconded","=",IF('Shift Schedule'!K25="","=","T"))))))</f>
        <v>=</v>
      </c>
      <c r="M26" s="53" t="str">
        <f t="shared" si="0"/>
        <v>Agent 22</v>
      </c>
      <c r="N26" s="24" t="str">
        <f t="shared" si="1"/>
        <v>=</v>
      </c>
      <c r="O26" s="24" t="str">
        <f t="shared" si="5"/>
        <v/>
      </c>
      <c r="P26" s="24" t="str">
        <f t="shared" si="2"/>
        <v/>
      </c>
      <c r="Q26" s="21" t="str">
        <f t="shared" si="6"/>
        <v/>
      </c>
      <c r="R26" s="21" t="str">
        <f t="shared" si="6"/>
        <v/>
      </c>
      <c r="S26" t="str">
        <f t="shared" si="4"/>
        <v>=</v>
      </c>
    </row>
    <row r="27" spans="2:19" x14ac:dyDescent="0.25">
      <c r="B27" s="5">
        <f>'Shift Schedule'!B26</f>
        <v>23</v>
      </c>
      <c r="C27" s="5">
        <f>'Shift Schedule'!C26</f>
        <v>1023</v>
      </c>
      <c r="D27" s="5" t="str">
        <f>'Shift Schedule'!D26</f>
        <v>Agent 23</v>
      </c>
      <c r="E27" s="5">
        <f>'Shift Schedule'!F26</f>
        <v>92195</v>
      </c>
      <c r="F27" s="5">
        <f>'Shift Schedule'!G26</f>
        <v>0.77083333333333337</v>
      </c>
      <c r="G27" s="54">
        <v>0.375</v>
      </c>
      <c r="H27" s="9">
        <f>'Shift Schedule'!K26</f>
        <v>0.77083333333333337</v>
      </c>
      <c r="I27" s="9" t="str">
        <f>IF('Shift Schedule'!K26="Moved","=",IF('Shift Schedule'!K26="Leave","=",IF('Shift Schedule'!K26="OFF","=",IF('Shift Schedule'!K26="Resigned","=",IF('Shift Schedule'!K26="Absconded","=",IF('Shift Schedule'!K26="","=","T"))))))</f>
        <v>T</v>
      </c>
      <c r="M27" s="53" t="str">
        <f t="shared" si="0"/>
        <v>Agent 23</v>
      </c>
      <c r="N27" s="24" t="str">
        <f t="shared" si="1"/>
        <v>T</v>
      </c>
      <c r="O27" s="24">
        <f t="shared" si="5"/>
        <v>0.77083333333333337</v>
      </c>
      <c r="P27" s="24">
        <f t="shared" si="2"/>
        <v>1.1458333333333335</v>
      </c>
      <c r="Q27" s="21">
        <f t="shared" si="6"/>
        <v>0.77083333333333337</v>
      </c>
      <c r="R27" s="21">
        <f t="shared" si="6"/>
        <v>0.14583333333333348</v>
      </c>
      <c r="S27" t="str">
        <f t="shared" si="4"/>
        <v>T</v>
      </c>
    </row>
    <row r="28" spans="2:19" x14ac:dyDescent="0.25">
      <c r="B28" s="5">
        <f>'Shift Schedule'!B27</f>
        <v>24</v>
      </c>
      <c r="C28" s="5">
        <f>'Shift Schedule'!C27</f>
        <v>1024</v>
      </c>
      <c r="D28" s="5" t="str">
        <f>'Shift Schedule'!D27</f>
        <v>Agent 24</v>
      </c>
      <c r="E28" s="5">
        <f>'Shift Schedule'!F27</f>
        <v>90456</v>
      </c>
      <c r="F28" s="5">
        <f>'Shift Schedule'!G27</f>
        <v>0.77083333333333337</v>
      </c>
      <c r="G28" s="54">
        <v>0.375</v>
      </c>
      <c r="H28" s="9">
        <f>'Shift Schedule'!K27</f>
        <v>0.77083333333333337</v>
      </c>
      <c r="I28" s="9" t="str">
        <f>IF('Shift Schedule'!K27="Moved","=",IF('Shift Schedule'!K27="Leave","=",IF('Shift Schedule'!K27="OFF","=",IF('Shift Schedule'!K27="Resigned","=",IF('Shift Schedule'!K27="Absconded","=",IF('Shift Schedule'!K27="","=","T"))))))</f>
        <v>T</v>
      </c>
      <c r="M28" s="53" t="str">
        <f t="shared" si="0"/>
        <v>Agent 24</v>
      </c>
      <c r="N28" s="24" t="str">
        <f t="shared" si="1"/>
        <v>T</v>
      </c>
      <c r="O28" s="24">
        <f t="shared" si="5"/>
        <v>0.77083333333333337</v>
      </c>
      <c r="P28" s="24">
        <f t="shared" si="2"/>
        <v>1.1458333333333335</v>
      </c>
      <c r="Q28" s="21">
        <f t="shared" si="6"/>
        <v>0.77083333333333337</v>
      </c>
      <c r="R28" s="21">
        <f t="shared" si="6"/>
        <v>0.14583333333333348</v>
      </c>
      <c r="S28" t="str">
        <f t="shared" si="4"/>
        <v>T</v>
      </c>
    </row>
    <row r="29" spans="2:19" x14ac:dyDescent="0.25">
      <c r="B29" s="5">
        <f>'Shift Schedule'!B28</f>
        <v>25</v>
      </c>
      <c r="C29" s="5">
        <f>'Shift Schedule'!C28</f>
        <v>1025</v>
      </c>
      <c r="D29" s="5" t="str">
        <f>'Shift Schedule'!D28</f>
        <v>Agent 25</v>
      </c>
      <c r="E29" s="5">
        <f>'Shift Schedule'!F28</f>
        <v>90753</v>
      </c>
      <c r="F29" s="5">
        <f>'Shift Schedule'!G28</f>
        <v>0.77083333333333337</v>
      </c>
      <c r="G29" s="54">
        <v>0.375</v>
      </c>
      <c r="H29" s="9">
        <f>'Shift Schedule'!K28</f>
        <v>0.77083333333333337</v>
      </c>
      <c r="I29" s="9" t="str">
        <f>IF('Shift Schedule'!K28="Moved","=",IF('Shift Schedule'!K28="Leave","=",IF('Shift Schedule'!K28="OFF","=",IF('Shift Schedule'!K28="Resigned","=",IF('Shift Schedule'!K28="Absconded","=",IF('Shift Schedule'!K28="","=","T"))))))</f>
        <v>T</v>
      </c>
      <c r="M29" s="53" t="str">
        <f t="shared" si="0"/>
        <v>Agent 25</v>
      </c>
      <c r="N29" s="24" t="str">
        <f t="shared" si="1"/>
        <v>T</v>
      </c>
      <c r="O29" s="24">
        <f t="shared" si="5"/>
        <v>0.77083333333333337</v>
      </c>
      <c r="P29" s="24">
        <f t="shared" si="2"/>
        <v>1.1458333333333335</v>
      </c>
      <c r="Q29" s="21">
        <f t="shared" si="6"/>
        <v>0.77083333333333337</v>
      </c>
      <c r="R29" s="21">
        <f t="shared" si="6"/>
        <v>0.14583333333333348</v>
      </c>
      <c r="S29" t="str">
        <f t="shared" si="4"/>
        <v>T</v>
      </c>
    </row>
    <row r="30" spans="2:19" x14ac:dyDescent="0.25">
      <c r="B30" s="5">
        <f>'Shift Schedule'!B29</f>
        <v>26</v>
      </c>
      <c r="C30" s="5">
        <f>'Shift Schedule'!C29</f>
        <v>1026</v>
      </c>
      <c r="D30" s="5" t="str">
        <f>'Shift Schedule'!D29</f>
        <v>Agent 26</v>
      </c>
      <c r="E30" s="5">
        <f>'Shift Schedule'!F29</f>
        <v>95284</v>
      </c>
      <c r="F30" s="5">
        <f>'Shift Schedule'!G29</f>
        <v>0.77083333333333337</v>
      </c>
      <c r="G30" s="54">
        <v>0.375</v>
      </c>
      <c r="H30" s="9">
        <f>'Shift Schedule'!K29</f>
        <v>0.77083333333333337</v>
      </c>
      <c r="I30" s="9" t="str">
        <f>IF('Shift Schedule'!K29="Moved","=",IF('Shift Schedule'!K29="Leave","=",IF('Shift Schedule'!K29="OFF","=",IF('Shift Schedule'!K29="Resigned","=",IF('Shift Schedule'!K29="Absconded","=",IF('Shift Schedule'!K29="","=","T"))))))</f>
        <v>T</v>
      </c>
      <c r="M30" s="53" t="str">
        <f t="shared" si="0"/>
        <v>Agent 26</v>
      </c>
      <c r="N30" s="24" t="str">
        <f t="shared" si="1"/>
        <v>T</v>
      </c>
      <c r="O30" s="24">
        <f t="shared" si="5"/>
        <v>0.77083333333333337</v>
      </c>
      <c r="P30" s="24">
        <f t="shared" si="2"/>
        <v>1.1458333333333335</v>
      </c>
      <c r="Q30" s="21">
        <f t="shared" si="6"/>
        <v>0.77083333333333337</v>
      </c>
      <c r="R30" s="21">
        <f t="shared" si="6"/>
        <v>0.14583333333333348</v>
      </c>
      <c r="S30" t="str">
        <f t="shared" si="4"/>
        <v>T</v>
      </c>
    </row>
    <row r="31" spans="2:19" x14ac:dyDescent="0.25">
      <c r="B31" s="5">
        <f>'Shift Schedule'!B30</f>
        <v>27</v>
      </c>
      <c r="C31" s="5">
        <f>'Shift Schedule'!C30</f>
        <v>1027</v>
      </c>
      <c r="D31" s="5" t="str">
        <f>'Shift Schedule'!D30</f>
        <v>Agent 27</v>
      </c>
      <c r="E31" s="5">
        <f>'Shift Schedule'!F30</f>
        <v>90893</v>
      </c>
      <c r="F31" s="5">
        <f>'Shift Schedule'!G30</f>
        <v>0.77083333333333337</v>
      </c>
      <c r="G31" s="54">
        <v>0.375</v>
      </c>
      <c r="H31" s="9">
        <f>'Shift Schedule'!K30</f>
        <v>0.77083333333333337</v>
      </c>
      <c r="I31" s="9" t="str">
        <f>IF('Shift Schedule'!K30="Moved","=",IF('Shift Schedule'!K30="Leave","=",IF('Shift Schedule'!K30="OFF","=",IF('Shift Schedule'!K30="Resigned","=",IF('Shift Schedule'!K30="Absconded","=",IF('Shift Schedule'!K30="","=","T"))))))</f>
        <v>T</v>
      </c>
      <c r="M31" s="53" t="str">
        <f t="shared" si="0"/>
        <v>Agent 27</v>
      </c>
      <c r="N31" s="24" t="str">
        <f t="shared" si="1"/>
        <v>T</v>
      </c>
      <c r="O31" s="24">
        <f t="shared" si="5"/>
        <v>0.77083333333333337</v>
      </c>
      <c r="P31" s="24">
        <f t="shared" si="2"/>
        <v>1.1458333333333335</v>
      </c>
      <c r="Q31" s="21">
        <f t="shared" si="6"/>
        <v>0.77083333333333337</v>
      </c>
      <c r="R31" s="21">
        <f t="shared" si="6"/>
        <v>0.14583333333333348</v>
      </c>
      <c r="S31" t="str">
        <f t="shared" si="4"/>
        <v>T</v>
      </c>
    </row>
    <row r="32" spans="2:19" x14ac:dyDescent="0.25">
      <c r="B32" s="5">
        <f>'Shift Schedule'!B31</f>
        <v>28</v>
      </c>
      <c r="C32" s="5">
        <f>'Shift Schedule'!C31</f>
        <v>1028</v>
      </c>
      <c r="D32" s="5" t="str">
        <f>'Shift Schedule'!D31</f>
        <v>Agent 28</v>
      </c>
      <c r="E32" s="5">
        <f>'Shift Schedule'!F31</f>
        <v>92197</v>
      </c>
      <c r="F32" s="5">
        <f>'Shift Schedule'!G31</f>
        <v>0.77083333333333337</v>
      </c>
      <c r="G32" s="54">
        <v>0.375</v>
      </c>
      <c r="H32" s="9" t="str">
        <f>'Shift Schedule'!K31</f>
        <v>Moved</v>
      </c>
      <c r="I32" s="9" t="str">
        <f>IF('Shift Schedule'!K31="Moved","=",IF('Shift Schedule'!K31="Leave","=",IF('Shift Schedule'!K31="OFF","=",IF('Shift Schedule'!K31="Resigned","=",IF('Shift Schedule'!K31="Absconded","=",IF('Shift Schedule'!K31="","=","T"))))))</f>
        <v>=</v>
      </c>
      <c r="M32" s="53" t="str">
        <f t="shared" si="0"/>
        <v>Agent 28</v>
      </c>
      <c r="N32" s="24" t="str">
        <f t="shared" si="1"/>
        <v>=</v>
      </c>
      <c r="O32" s="24" t="str">
        <f t="shared" si="5"/>
        <v/>
      </c>
      <c r="P32" s="24" t="str">
        <f t="shared" si="2"/>
        <v/>
      </c>
      <c r="Q32" s="21" t="str">
        <f t="shared" si="6"/>
        <v/>
      </c>
      <c r="R32" s="21" t="str">
        <f t="shared" si="6"/>
        <v/>
      </c>
      <c r="S32" t="str">
        <f t="shared" si="4"/>
        <v>=</v>
      </c>
    </row>
    <row r="33" spans="2:19" x14ac:dyDescent="0.25">
      <c r="B33" s="5">
        <f>'Shift Schedule'!B32</f>
        <v>29</v>
      </c>
      <c r="C33" s="5">
        <f>'Shift Schedule'!C32</f>
        <v>1029</v>
      </c>
      <c r="D33" s="5" t="str">
        <f>'Shift Schedule'!D32</f>
        <v>Agent 29</v>
      </c>
      <c r="E33" s="5">
        <f>'Shift Schedule'!F32</f>
        <v>94063</v>
      </c>
      <c r="F33" s="5">
        <f>'Shift Schedule'!G32</f>
        <v>0.77083333333333337</v>
      </c>
      <c r="G33" s="54">
        <v>0.375</v>
      </c>
      <c r="H33" s="9">
        <f>'Shift Schedule'!K32</f>
        <v>0.77083333333333337</v>
      </c>
      <c r="I33" s="9" t="str">
        <f>IF('Shift Schedule'!K32="Moved","=",IF('Shift Schedule'!K32="Leave","=",IF('Shift Schedule'!K32="OFF","=",IF('Shift Schedule'!K32="Resigned","=",IF('Shift Schedule'!K32="Absconded","=",IF('Shift Schedule'!K32="","=","T"))))))</f>
        <v>T</v>
      </c>
      <c r="M33" s="53" t="str">
        <f t="shared" si="0"/>
        <v>Agent 29</v>
      </c>
      <c r="N33" s="24" t="str">
        <f t="shared" si="1"/>
        <v>T</v>
      </c>
      <c r="O33" s="24">
        <f t="shared" si="5"/>
        <v>0.77083333333333337</v>
      </c>
      <c r="P33" s="24">
        <f t="shared" si="2"/>
        <v>1.1458333333333335</v>
      </c>
      <c r="Q33" s="21">
        <f t="shared" si="6"/>
        <v>0.77083333333333337</v>
      </c>
      <c r="R33" s="21">
        <f t="shared" si="6"/>
        <v>0.14583333333333348</v>
      </c>
      <c r="S33" t="str">
        <f t="shared" si="4"/>
        <v>T</v>
      </c>
    </row>
    <row r="34" spans="2:19" x14ac:dyDescent="0.25">
      <c r="B34" s="5">
        <f>'Shift Schedule'!B33</f>
        <v>30</v>
      </c>
      <c r="C34" s="5">
        <f>'Shift Schedule'!C33</f>
        <v>1030</v>
      </c>
      <c r="D34" s="5" t="str">
        <f>'Shift Schedule'!D33</f>
        <v>Agent 30</v>
      </c>
      <c r="E34" s="5">
        <f>'Shift Schedule'!F33</f>
        <v>93655</v>
      </c>
      <c r="F34" s="5">
        <f>'Shift Schedule'!G33</f>
        <v>0.9375</v>
      </c>
      <c r="G34" s="54">
        <v>0.375</v>
      </c>
      <c r="H34" s="9">
        <f>'Shift Schedule'!K33</f>
        <v>0.9375</v>
      </c>
      <c r="I34" s="9" t="str">
        <f>IF('Shift Schedule'!K33="Moved","=",IF('Shift Schedule'!K33="Leave","=",IF('Shift Schedule'!K33="OFF","=",IF('Shift Schedule'!K33="Resigned","=",IF('Shift Schedule'!K33="Absconded","=",IF('Shift Schedule'!K33="","=","T"))))))</f>
        <v>T</v>
      </c>
      <c r="M34" s="53" t="str">
        <f t="shared" si="0"/>
        <v>Agent 30</v>
      </c>
      <c r="N34" s="24" t="str">
        <f t="shared" si="1"/>
        <v>T</v>
      </c>
      <c r="O34" s="24">
        <f t="shared" si="5"/>
        <v>0.9375</v>
      </c>
      <c r="P34" s="24">
        <f t="shared" si="2"/>
        <v>1.3125</v>
      </c>
      <c r="Q34" s="21">
        <f t="shared" si="6"/>
        <v>0.9375</v>
      </c>
      <c r="R34" s="21">
        <f t="shared" si="6"/>
        <v>0.3125</v>
      </c>
      <c r="S34" t="str">
        <f t="shared" si="4"/>
        <v>T</v>
      </c>
    </row>
    <row r="35" spans="2:19" x14ac:dyDescent="0.25">
      <c r="B35" s="5">
        <f>'Shift Schedule'!B34</f>
        <v>31</v>
      </c>
      <c r="C35" s="5">
        <f>'Shift Schedule'!C34</f>
        <v>1031</v>
      </c>
      <c r="D35" s="5" t="str">
        <f>'Shift Schedule'!D34</f>
        <v>Agent 31</v>
      </c>
      <c r="E35" s="5">
        <f>'Shift Schedule'!F34</f>
        <v>90947</v>
      </c>
      <c r="F35" s="5">
        <f>'Shift Schedule'!G34</f>
        <v>0.9375</v>
      </c>
      <c r="G35" s="54">
        <v>0.375</v>
      </c>
      <c r="H35" s="9">
        <f>'Shift Schedule'!K34</f>
        <v>0.9375</v>
      </c>
      <c r="I35" s="9" t="str">
        <f>IF('Shift Schedule'!K34="Moved","=",IF('Shift Schedule'!K34="Leave","=",IF('Shift Schedule'!K34="OFF","=",IF('Shift Schedule'!K34="Resigned","=",IF('Shift Schedule'!K34="Absconded","=",IF('Shift Schedule'!K34="","=","T"))))))</f>
        <v>T</v>
      </c>
      <c r="M35" s="53" t="str">
        <f t="shared" si="0"/>
        <v>Agent 31</v>
      </c>
      <c r="N35" s="24" t="str">
        <f t="shared" si="1"/>
        <v>T</v>
      </c>
      <c r="O35" s="24">
        <f t="shared" si="5"/>
        <v>0.9375</v>
      </c>
      <c r="P35" s="24">
        <f t="shared" si="2"/>
        <v>1.3125</v>
      </c>
      <c r="Q35" s="21">
        <f t="shared" si="6"/>
        <v>0.9375</v>
      </c>
      <c r="R35" s="21">
        <f t="shared" si="6"/>
        <v>0.3125</v>
      </c>
      <c r="S35" t="str">
        <f t="shared" si="4"/>
        <v>T</v>
      </c>
    </row>
    <row r="36" spans="2:19" x14ac:dyDescent="0.25">
      <c r="B36" s="5">
        <f>'Shift Schedule'!B35</f>
        <v>32</v>
      </c>
      <c r="C36" s="5">
        <f>'Shift Schedule'!C35</f>
        <v>1032</v>
      </c>
      <c r="D36" s="5" t="str">
        <f>'Shift Schedule'!D35</f>
        <v>Agent 32</v>
      </c>
      <c r="E36" s="5">
        <f>'Shift Schedule'!F35</f>
        <v>93171</v>
      </c>
      <c r="F36" s="5">
        <f>'Shift Schedule'!G35</f>
        <v>0.9375</v>
      </c>
      <c r="G36" s="54">
        <v>0.375</v>
      </c>
      <c r="H36" s="9">
        <f>'Shift Schedule'!K35</f>
        <v>0.9375</v>
      </c>
      <c r="I36" s="9" t="str">
        <f>IF('Shift Schedule'!K35="Moved","=",IF('Shift Schedule'!K35="Leave","=",IF('Shift Schedule'!K35="OFF","=",IF('Shift Schedule'!K35="Resigned","=",IF('Shift Schedule'!K35="Absconded","=",IF('Shift Schedule'!K35="","=","T"))))))</f>
        <v>T</v>
      </c>
      <c r="M36" s="53" t="str">
        <f t="shared" si="0"/>
        <v>Agent 32</v>
      </c>
      <c r="N36" s="24" t="str">
        <f t="shared" si="1"/>
        <v>T</v>
      </c>
      <c r="O36" s="24">
        <f t="shared" si="5"/>
        <v>0.9375</v>
      </c>
      <c r="P36" s="24">
        <f t="shared" si="2"/>
        <v>1.3125</v>
      </c>
      <c r="Q36" s="21">
        <f t="shared" si="6"/>
        <v>0.9375</v>
      </c>
      <c r="R36" s="21">
        <f t="shared" si="6"/>
        <v>0.3125</v>
      </c>
      <c r="S36" t="str">
        <f t="shared" si="4"/>
        <v>T</v>
      </c>
    </row>
    <row r="37" spans="2:19" x14ac:dyDescent="0.25">
      <c r="B37" s="5">
        <f>'Shift Schedule'!B36</f>
        <v>33</v>
      </c>
      <c r="C37" s="5">
        <f>'Shift Schedule'!C36</f>
        <v>1033</v>
      </c>
      <c r="D37" s="5" t="str">
        <f>'Shift Schedule'!D36</f>
        <v>Agent 33</v>
      </c>
      <c r="E37" s="5">
        <f>'Shift Schedule'!F36</f>
        <v>92744</v>
      </c>
      <c r="F37" s="5">
        <f>'Shift Schedule'!G36</f>
        <v>0.9375</v>
      </c>
      <c r="G37" s="54">
        <v>0.375</v>
      </c>
      <c r="H37" s="9">
        <f>'Shift Schedule'!K36</f>
        <v>0.9375</v>
      </c>
      <c r="I37" s="9" t="str">
        <f>IF('Shift Schedule'!K36="Moved","=",IF('Shift Schedule'!K36="Leave","=",IF('Shift Schedule'!K36="OFF","=",IF('Shift Schedule'!K36="Resigned","=",IF('Shift Schedule'!K36="Absconded","=",IF('Shift Schedule'!K36="","=","T"))))))</f>
        <v>T</v>
      </c>
      <c r="M37" s="53" t="str">
        <f t="shared" si="0"/>
        <v>Agent 33</v>
      </c>
      <c r="N37" s="24" t="str">
        <f t="shared" si="1"/>
        <v>T</v>
      </c>
      <c r="O37" s="24">
        <f t="shared" si="5"/>
        <v>0.9375</v>
      </c>
      <c r="P37" s="24">
        <f t="shared" si="2"/>
        <v>1.3125</v>
      </c>
      <c r="Q37" s="21">
        <f t="shared" si="6"/>
        <v>0.9375</v>
      </c>
      <c r="R37" s="21">
        <f t="shared" si="6"/>
        <v>0.3125</v>
      </c>
      <c r="S37" t="str">
        <f t="shared" si="4"/>
        <v>T</v>
      </c>
    </row>
    <row r="38" spans="2:19" x14ac:dyDescent="0.25">
      <c r="B38" s="5">
        <f>'Shift Schedule'!B37</f>
        <v>34</v>
      </c>
      <c r="C38" s="5">
        <f>'Shift Schedule'!C37</f>
        <v>1034</v>
      </c>
      <c r="D38" s="5" t="str">
        <f>'Shift Schedule'!D37</f>
        <v>Agent 34</v>
      </c>
      <c r="E38" s="5">
        <f>'Shift Schedule'!F37</f>
        <v>92781</v>
      </c>
      <c r="F38" s="5">
        <f>'Shift Schedule'!G37</f>
        <v>0.77083333333333337</v>
      </c>
      <c r="G38" s="54">
        <v>0.375</v>
      </c>
      <c r="H38" s="9">
        <f>'Shift Schedule'!K37</f>
        <v>0.77083333333333337</v>
      </c>
      <c r="I38" s="9" t="str">
        <f>IF('Shift Schedule'!K37="Moved","=",IF('Shift Schedule'!K37="Leave","=",IF('Shift Schedule'!K37="OFF","=",IF('Shift Schedule'!K37="Resigned","=",IF('Shift Schedule'!K37="Absconded","=",IF('Shift Schedule'!K37="","=","T"))))))</f>
        <v>T</v>
      </c>
      <c r="M38" s="53" t="str">
        <f t="shared" si="0"/>
        <v>Agent 34</v>
      </c>
      <c r="N38" s="24" t="str">
        <f t="shared" si="1"/>
        <v>T</v>
      </c>
      <c r="O38" s="24">
        <f t="shared" si="5"/>
        <v>0.77083333333333337</v>
      </c>
      <c r="P38" s="24">
        <f t="shared" si="2"/>
        <v>1.1458333333333335</v>
      </c>
      <c r="Q38" s="21">
        <f t="shared" si="6"/>
        <v>0.77083333333333337</v>
      </c>
      <c r="R38" s="21">
        <f t="shared" si="6"/>
        <v>0.14583333333333348</v>
      </c>
      <c r="S38" t="str">
        <f t="shared" si="4"/>
        <v>T</v>
      </c>
    </row>
    <row r="39" spans="2:19" x14ac:dyDescent="0.25">
      <c r="B39" s="5">
        <f>'Shift Schedule'!B38</f>
        <v>35</v>
      </c>
      <c r="C39" s="5">
        <f>'Shift Schedule'!C38</f>
        <v>1035</v>
      </c>
      <c r="D39" s="5" t="str">
        <f>'Shift Schedule'!D38</f>
        <v>Agent 35</v>
      </c>
      <c r="E39" s="5">
        <f>'Shift Schedule'!F38</f>
        <v>96755</v>
      </c>
      <c r="F39" s="5">
        <f>'Shift Schedule'!G38</f>
        <v>0.9375</v>
      </c>
      <c r="G39" s="54">
        <v>0.375</v>
      </c>
      <c r="H39" s="9">
        <f>'Shift Schedule'!K38</f>
        <v>0.9375</v>
      </c>
      <c r="I39" s="9" t="str">
        <f>IF('Shift Schedule'!K38="Moved","=",IF('Shift Schedule'!K38="Leave","=",IF('Shift Schedule'!K38="OFF","=",IF('Shift Schedule'!K38="Resigned","=",IF('Shift Schedule'!K38="Absconded","=",IF('Shift Schedule'!K38="","=","T"))))))</f>
        <v>T</v>
      </c>
      <c r="M39" s="53" t="str">
        <f t="shared" si="0"/>
        <v>Agent 35</v>
      </c>
      <c r="N39" s="24" t="str">
        <f t="shared" si="1"/>
        <v>T</v>
      </c>
      <c r="O39" s="24">
        <f t="shared" si="5"/>
        <v>0.9375</v>
      </c>
      <c r="P39" s="24">
        <f t="shared" si="2"/>
        <v>1.3125</v>
      </c>
      <c r="Q39" s="21">
        <f t="shared" si="6"/>
        <v>0.9375</v>
      </c>
      <c r="R39" s="21">
        <f t="shared" si="6"/>
        <v>0.3125</v>
      </c>
      <c r="S39" t="str">
        <f t="shared" si="4"/>
        <v>T</v>
      </c>
    </row>
    <row r="40" spans="2:19" x14ac:dyDescent="0.25">
      <c r="B40" s="5">
        <f>'Shift Schedule'!B39</f>
        <v>36</v>
      </c>
      <c r="C40" s="5">
        <f>'Shift Schedule'!C39</f>
        <v>1036</v>
      </c>
      <c r="D40" s="5" t="str">
        <f>'Shift Schedule'!D39</f>
        <v>Agent 36</v>
      </c>
      <c r="E40" s="5">
        <f>'Shift Schedule'!F39</f>
        <v>95374</v>
      </c>
      <c r="F40" s="5">
        <f>'Shift Schedule'!G39</f>
        <v>0.77083333333333337</v>
      </c>
      <c r="G40" s="54">
        <v>0.375</v>
      </c>
      <c r="H40" s="9">
        <f>'Shift Schedule'!K39</f>
        <v>0.77083333333333337</v>
      </c>
      <c r="I40" s="9" t="str">
        <f>IF('Shift Schedule'!K39="Moved","=",IF('Shift Schedule'!K39="Leave","=",IF('Shift Schedule'!K39="OFF","=",IF('Shift Schedule'!K39="Resigned","=",IF('Shift Schedule'!K39="Absconded","=",IF('Shift Schedule'!K39="","=","T"))))))</f>
        <v>T</v>
      </c>
      <c r="M40" s="53" t="str">
        <f t="shared" si="0"/>
        <v>Agent 36</v>
      </c>
      <c r="N40" s="24" t="str">
        <f t="shared" si="1"/>
        <v>T</v>
      </c>
      <c r="O40" s="24">
        <f t="shared" si="5"/>
        <v>0.77083333333333337</v>
      </c>
      <c r="P40" s="24">
        <f t="shared" si="2"/>
        <v>1.1458333333333335</v>
      </c>
      <c r="Q40" s="21">
        <f t="shared" si="6"/>
        <v>0.77083333333333337</v>
      </c>
      <c r="R40" s="21">
        <f t="shared" si="6"/>
        <v>0.14583333333333348</v>
      </c>
      <c r="S40" t="str">
        <f t="shared" si="4"/>
        <v>T</v>
      </c>
    </row>
    <row r="41" spans="2:19" x14ac:dyDescent="0.25">
      <c r="B41" s="5">
        <f>'Shift Schedule'!B40</f>
        <v>37</v>
      </c>
      <c r="C41" s="5">
        <f>'Shift Schedule'!C40</f>
        <v>1037</v>
      </c>
      <c r="D41" s="5" t="str">
        <f>'Shift Schedule'!D40</f>
        <v>Agent 37</v>
      </c>
      <c r="E41" s="5">
        <f>'Shift Schedule'!F40</f>
        <v>94467</v>
      </c>
      <c r="F41" s="5">
        <f>'Shift Schedule'!G40</f>
        <v>0.9375</v>
      </c>
      <c r="G41" s="54">
        <v>0.375</v>
      </c>
      <c r="H41" s="9">
        <f>'Shift Schedule'!K40</f>
        <v>0.9375</v>
      </c>
      <c r="I41" s="9" t="str">
        <f>IF('Shift Schedule'!K40="Moved","=",IF('Shift Schedule'!K40="Leave","=",IF('Shift Schedule'!K40="OFF","=",IF('Shift Schedule'!K40="Resigned","=",IF('Shift Schedule'!K40="Absconded","=",IF('Shift Schedule'!K40="","=","T"))))))</f>
        <v>T</v>
      </c>
      <c r="M41" s="53" t="str">
        <f t="shared" si="0"/>
        <v>Agent 37</v>
      </c>
      <c r="N41" s="24" t="str">
        <f t="shared" si="1"/>
        <v>T</v>
      </c>
      <c r="O41" s="24">
        <f t="shared" si="5"/>
        <v>0.9375</v>
      </c>
      <c r="P41" s="24">
        <f t="shared" si="2"/>
        <v>1.3125</v>
      </c>
      <c r="Q41" s="21">
        <f t="shared" si="6"/>
        <v>0.9375</v>
      </c>
      <c r="R41" s="21">
        <f t="shared" si="6"/>
        <v>0.3125</v>
      </c>
      <c r="S41" t="str">
        <f t="shared" si="4"/>
        <v>T</v>
      </c>
    </row>
    <row r="42" spans="2:19" x14ac:dyDescent="0.25">
      <c r="B42" s="5">
        <f>'Shift Schedule'!B41</f>
        <v>38</v>
      </c>
      <c r="C42" s="5">
        <f>'Shift Schedule'!C41</f>
        <v>1038</v>
      </c>
      <c r="D42" s="5" t="str">
        <f>'Shift Schedule'!D41</f>
        <v>Agent 38</v>
      </c>
      <c r="E42" s="5">
        <f>'Shift Schedule'!F41</f>
        <v>93662</v>
      </c>
      <c r="F42" s="5">
        <f>'Shift Schedule'!G41</f>
        <v>0.9375</v>
      </c>
      <c r="G42" s="54">
        <v>0.375</v>
      </c>
      <c r="H42" s="9">
        <f>'Shift Schedule'!K41</f>
        <v>0.9375</v>
      </c>
      <c r="I42" s="9" t="str">
        <f>IF('Shift Schedule'!K41="Moved","=",IF('Shift Schedule'!K41="Leave","=",IF('Shift Schedule'!K41="OFF","=",IF('Shift Schedule'!K41="Resigned","=",IF('Shift Schedule'!K41="Absconded","=",IF('Shift Schedule'!K41="","=","T"))))))</f>
        <v>T</v>
      </c>
      <c r="M42" s="53" t="str">
        <f t="shared" si="0"/>
        <v>Agent 38</v>
      </c>
      <c r="N42" s="24" t="str">
        <f t="shared" si="1"/>
        <v>T</v>
      </c>
      <c r="O42" s="24">
        <f t="shared" si="5"/>
        <v>0.9375</v>
      </c>
      <c r="P42" s="24">
        <f t="shared" si="2"/>
        <v>1.3125</v>
      </c>
      <c r="Q42" s="21">
        <f t="shared" si="6"/>
        <v>0.9375</v>
      </c>
      <c r="R42" s="21">
        <f t="shared" si="6"/>
        <v>0.3125</v>
      </c>
      <c r="S42" t="str">
        <f t="shared" si="4"/>
        <v>T</v>
      </c>
    </row>
    <row r="43" spans="2:19" x14ac:dyDescent="0.25">
      <c r="B43" s="5">
        <f>'Shift Schedule'!B42</f>
        <v>39</v>
      </c>
      <c r="C43" s="5">
        <f>'Shift Schedule'!C42</f>
        <v>1039</v>
      </c>
      <c r="D43" s="5" t="str">
        <f>'Shift Schedule'!D42</f>
        <v>Agent 39</v>
      </c>
      <c r="E43" s="5">
        <f>'Shift Schedule'!F42</f>
        <v>92235</v>
      </c>
      <c r="F43" s="5">
        <f>'Shift Schedule'!G42</f>
        <v>0.9375</v>
      </c>
      <c r="G43" s="54">
        <v>0.375</v>
      </c>
      <c r="H43" s="9">
        <f>'Shift Schedule'!K42</f>
        <v>0.9375</v>
      </c>
      <c r="I43" s="9" t="str">
        <f>IF('Shift Schedule'!K42="Moved","=",IF('Shift Schedule'!K42="Leave","=",IF('Shift Schedule'!K42="OFF","=",IF('Shift Schedule'!K42="Resigned","=",IF('Shift Schedule'!K42="Absconded","=",IF('Shift Schedule'!K42="","=","T"))))))</f>
        <v>T</v>
      </c>
      <c r="M43" s="53" t="str">
        <f t="shared" si="0"/>
        <v>Agent 39</v>
      </c>
      <c r="N43" s="24" t="str">
        <f t="shared" si="1"/>
        <v>T</v>
      </c>
      <c r="O43" s="24">
        <f t="shared" si="5"/>
        <v>0.9375</v>
      </c>
      <c r="P43" s="24">
        <f t="shared" si="2"/>
        <v>1.3125</v>
      </c>
      <c r="Q43" s="21">
        <f t="shared" si="6"/>
        <v>0.9375</v>
      </c>
      <c r="R43" s="21">
        <f t="shared" si="6"/>
        <v>0.3125</v>
      </c>
      <c r="S43" t="str">
        <f t="shared" si="4"/>
        <v>T</v>
      </c>
    </row>
    <row r="44" spans="2:19" x14ac:dyDescent="0.25">
      <c r="B44" s="5">
        <f>'Shift Schedule'!B43</f>
        <v>40</v>
      </c>
      <c r="C44" s="5">
        <f>'Shift Schedule'!C43</f>
        <v>1040</v>
      </c>
      <c r="D44" s="5" t="str">
        <f>'Shift Schedule'!D43</f>
        <v>Agent 40</v>
      </c>
      <c r="E44" s="5">
        <f>'Shift Schedule'!F43</f>
        <v>93528</v>
      </c>
      <c r="F44" s="5">
        <f>'Shift Schedule'!G43</f>
        <v>0.85416666666666663</v>
      </c>
      <c r="G44" s="54">
        <v>0.375</v>
      </c>
      <c r="H44" s="9">
        <f>'Shift Schedule'!K43</f>
        <v>0.85416666666666663</v>
      </c>
      <c r="I44" s="9" t="str">
        <f>IF('Shift Schedule'!K43="Moved","=",IF('Shift Schedule'!K43="Leave","=",IF('Shift Schedule'!K43="OFF","=",IF('Shift Schedule'!K43="Resigned","=",IF('Shift Schedule'!K43="Absconded","=",IF('Shift Schedule'!K43="","=","T"))))))</f>
        <v>T</v>
      </c>
      <c r="M44" s="53" t="str">
        <f t="shared" si="0"/>
        <v>Agent 40</v>
      </c>
      <c r="N44" s="24" t="str">
        <f t="shared" si="1"/>
        <v>T</v>
      </c>
      <c r="O44" s="24">
        <f t="shared" si="5"/>
        <v>0.85416666666666663</v>
      </c>
      <c r="P44" s="24">
        <f t="shared" si="2"/>
        <v>1.2291666666666665</v>
      </c>
      <c r="Q44" s="21">
        <f t="shared" si="6"/>
        <v>0.85416666666666663</v>
      </c>
      <c r="R44" s="21">
        <f t="shared" si="6"/>
        <v>0.22916666666666652</v>
      </c>
      <c r="S44" t="str">
        <f t="shared" si="4"/>
        <v>T</v>
      </c>
    </row>
    <row r="45" spans="2:19" x14ac:dyDescent="0.25">
      <c r="B45" s="5">
        <f>'Shift Schedule'!B44</f>
        <v>41</v>
      </c>
      <c r="C45" s="5">
        <f>'Shift Schedule'!C44</f>
        <v>1041</v>
      </c>
      <c r="D45" s="5" t="str">
        <f>'Shift Schedule'!D44</f>
        <v>Agent 41</v>
      </c>
      <c r="E45" s="5">
        <f>'Shift Schedule'!F44</f>
        <v>92153</v>
      </c>
      <c r="F45" s="5">
        <f>'Shift Schedule'!G44</f>
        <v>0.22916666666666666</v>
      </c>
      <c r="G45" s="54">
        <v>0.375</v>
      </c>
      <c r="H45" s="9">
        <f>'Shift Schedule'!K44</f>
        <v>0.22916666666666666</v>
      </c>
      <c r="I45" s="9" t="str">
        <f>IF('Shift Schedule'!K44="Moved","=",IF('Shift Schedule'!K44="Leave","=",IF('Shift Schedule'!K44="OFF","=",IF('Shift Schedule'!K44="Resigned","=",IF('Shift Schedule'!K44="Absconded","=",IF('Shift Schedule'!K44="","=","T"))))))</f>
        <v>T</v>
      </c>
      <c r="M45" s="53" t="str">
        <f t="shared" si="0"/>
        <v>Agent 41</v>
      </c>
      <c r="N45" s="24" t="str">
        <f t="shared" si="1"/>
        <v>T</v>
      </c>
      <c r="O45" s="24">
        <f t="shared" si="5"/>
        <v>0.22916666666666666</v>
      </c>
      <c r="P45" s="24">
        <f t="shared" si="2"/>
        <v>0.60416666666666663</v>
      </c>
      <c r="Q45" s="21">
        <f t="shared" si="6"/>
        <v>0.22916666666666666</v>
      </c>
      <c r="R45" s="21">
        <f t="shared" si="6"/>
        <v>0.60416666666666663</v>
      </c>
      <c r="S45" t="str">
        <f t="shared" si="4"/>
        <v>T</v>
      </c>
    </row>
    <row r="46" spans="2:19" x14ac:dyDescent="0.25">
      <c r="B46" s="5">
        <f>'Shift Schedule'!B45</f>
        <v>42</v>
      </c>
      <c r="C46" s="5">
        <f>'Shift Schedule'!C45</f>
        <v>1042</v>
      </c>
      <c r="D46" s="5" t="str">
        <f>'Shift Schedule'!D45</f>
        <v>Agent 42</v>
      </c>
      <c r="E46" s="5">
        <f>'Shift Schedule'!F45</f>
        <v>95808</v>
      </c>
      <c r="F46" s="5">
        <f>'Shift Schedule'!G45</f>
        <v>0.52083333333333337</v>
      </c>
      <c r="G46" s="54">
        <v>0.375</v>
      </c>
      <c r="H46" s="9">
        <f>'Shift Schedule'!K45</f>
        <v>0.52083333333333337</v>
      </c>
      <c r="I46" s="9" t="str">
        <f>IF('Shift Schedule'!K45="Moved","=",IF('Shift Schedule'!K45="Leave","=",IF('Shift Schedule'!K45="OFF","=",IF('Shift Schedule'!K45="Resigned","=",IF('Shift Schedule'!K45="Absconded","=",IF('Shift Schedule'!K45="","=","T"))))))</f>
        <v>T</v>
      </c>
      <c r="M46" s="53" t="str">
        <f t="shared" si="0"/>
        <v>Agent 42</v>
      </c>
      <c r="N46" s="24" t="str">
        <f t="shared" si="1"/>
        <v>T</v>
      </c>
      <c r="O46" s="24">
        <f t="shared" si="5"/>
        <v>0.52083333333333337</v>
      </c>
      <c r="P46" s="24">
        <f t="shared" si="2"/>
        <v>0.89583333333333337</v>
      </c>
      <c r="Q46" s="21">
        <f t="shared" si="6"/>
        <v>0.52083333333333337</v>
      </c>
      <c r="R46" s="21">
        <f t="shared" si="6"/>
        <v>0.89583333333333337</v>
      </c>
      <c r="S46" t="str">
        <f t="shared" si="4"/>
        <v>T</v>
      </c>
    </row>
    <row r="47" spans="2:19" x14ac:dyDescent="0.25">
      <c r="B47" s="5">
        <f>'Shift Schedule'!B46</f>
        <v>43</v>
      </c>
      <c r="C47" s="5">
        <f>'Shift Schedule'!C46</f>
        <v>1043</v>
      </c>
      <c r="D47" s="5" t="str">
        <f>'Shift Schedule'!D46</f>
        <v>Agent 43</v>
      </c>
      <c r="E47" s="5">
        <f>'Shift Schedule'!F46</f>
        <v>94161</v>
      </c>
      <c r="F47" s="5">
        <f>'Shift Schedule'!G46</f>
        <v>0.6875</v>
      </c>
      <c r="G47" s="54">
        <v>0.375</v>
      </c>
      <c r="H47" s="9" t="str">
        <f>'Shift Schedule'!K46</f>
        <v>OFF</v>
      </c>
      <c r="I47" s="9" t="str">
        <f>IF('Shift Schedule'!K46="Moved","=",IF('Shift Schedule'!K46="Leave","=",IF('Shift Schedule'!K46="OFF","=",IF('Shift Schedule'!K46="Resigned","=",IF('Shift Schedule'!K46="Absconded","=",IF('Shift Schedule'!K46="","=","T"))))))</f>
        <v>=</v>
      </c>
      <c r="M47" s="53" t="str">
        <f t="shared" ref="M47:M61" si="7">D47</f>
        <v>Agent 43</v>
      </c>
      <c r="N47" s="24" t="str">
        <f t="shared" ref="N47:N61" si="8">I47</f>
        <v>=</v>
      </c>
      <c r="O47" s="24" t="str">
        <f t="shared" ref="O47:O61" si="9">IF(H47="OFF","",IF(H47="Leave","",IF(H47="Moved","",IF(H47="Resigned","",IF(H47="Absconded","",H47)))))</f>
        <v/>
      </c>
      <c r="P47" s="24" t="str">
        <f t="shared" ref="P47:P61" si="10">IF(O47="","",O47+G47)</f>
        <v/>
      </c>
      <c r="Q47" s="21" t="str">
        <f t="shared" ref="Q47:Q61" si="11">IFERROR(MOD(O47,1),"")</f>
        <v/>
      </c>
      <c r="R47" s="21" t="str">
        <f t="shared" ref="R47:R61" si="12">IFERROR(MOD(P47,1),"")</f>
        <v/>
      </c>
      <c r="S47" t="str">
        <f t="shared" ref="S47:S61" si="13">TEXT(N47,"0")</f>
        <v>=</v>
      </c>
    </row>
    <row r="48" spans="2:19" x14ac:dyDescent="0.25">
      <c r="B48" s="5">
        <f>'Shift Schedule'!B47</f>
        <v>44</v>
      </c>
      <c r="C48" s="5">
        <f>'Shift Schedule'!C47</f>
        <v>1044</v>
      </c>
      <c r="D48" s="5" t="str">
        <f>'Shift Schedule'!D47</f>
        <v>Agent 44</v>
      </c>
      <c r="E48" s="5">
        <f>'Shift Schedule'!F47</f>
        <v>91992</v>
      </c>
      <c r="F48" s="5">
        <f>'Shift Schedule'!G47</f>
        <v>0.77083333333333337</v>
      </c>
      <c r="G48" s="54">
        <v>0.375</v>
      </c>
      <c r="H48" s="9">
        <f>'Shift Schedule'!K47</f>
        <v>0.77083333333333337</v>
      </c>
      <c r="I48" s="9" t="str">
        <f>IF('Shift Schedule'!K47="Moved","=",IF('Shift Schedule'!K47="Leave","=",IF('Shift Schedule'!K47="OFF","=",IF('Shift Schedule'!K47="Resigned","=",IF('Shift Schedule'!K47="Absconded","=",IF('Shift Schedule'!K47="","=","T"))))))</f>
        <v>T</v>
      </c>
      <c r="M48" s="53" t="str">
        <f t="shared" si="7"/>
        <v>Agent 44</v>
      </c>
      <c r="N48" s="24" t="str">
        <f t="shared" si="8"/>
        <v>T</v>
      </c>
      <c r="O48" s="24">
        <f t="shared" si="9"/>
        <v>0.77083333333333337</v>
      </c>
      <c r="P48" s="24">
        <f t="shared" si="10"/>
        <v>1.1458333333333335</v>
      </c>
      <c r="Q48" s="21">
        <f t="shared" si="11"/>
        <v>0.77083333333333337</v>
      </c>
      <c r="R48" s="21">
        <f t="shared" si="12"/>
        <v>0.14583333333333348</v>
      </c>
      <c r="S48" t="str">
        <f t="shared" si="13"/>
        <v>T</v>
      </c>
    </row>
    <row r="49" spans="2:19" x14ac:dyDescent="0.25">
      <c r="B49" s="5">
        <f>'Shift Schedule'!B48</f>
        <v>45</v>
      </c>
      <c r="C49" s="5">
        <f>'Shift Schedule'!C48</f>
        <v>1045</v>
      </c>
      <c r="D49" s="5" t="str">
        <f>'Shift Schedule'!D48</f>
        <v>Agent 45</v>
      </c>
      <c r="E49" s="5">
        <f>'Shift Schedule'!F48</f>
        <v>96030</v>
      </c>
      <c r="F49" s="5">
        <f>'Shift Schedule'!G48</f>
        <v>0.60416666666666663</v>
      </c>
      <c r="G49" s="54">
        <v>0.375</v>
      </c>
      <c r="H49" s="9">
        <f>'Shift Schedule'!K48</f>
        <v>0.60416666666666663</v>
      </c>
      <c r="I49" s="9" t="str">
        <f>IF('Shift Schedule'!K48="Moved","=",IF('Shift Schedule'!K48="Leave","=",IF('Shift Schedule'!K48="OFF","=",IF('Shift Schedule'!K48="Resigned","=",IF('Shift Schedule'!K48="Absconded","=",IF('Shift Schedule'!K48="","=","T"))))))</f>
        <v>T</v>
      </c>
      <c r="M49" s="53" t="str">
        <f t="shared" si="7"/>
        <v>Agent 45</v>
      </c>
      <c r="N49" s="24" t="str">
        <f t="shared" si="8"/>
        <v>T</v>
      </c>
      <c r="O49" s="24">
        <f t="shared" si="9"/>
        <v>0.60416666666666663</v>
      </c>
      <c r="P49" s="24">
        <f t="shared" si="10"/>
        <v>0.97916666666666663</v>
      </c>
      <c r="Q49" s="21">
        <f t="shared" si="11"/>
        <v>0.60416666666666663</v>
      </c>
      <c r="R49" s="21">
        <f t="shared" si="12"/>
        <v>0.97916666666666663</v>
      </c>
      <c r="S49" t="str">
        <f t="shared" si="13"/>
        <v>T</v>
      </c>
    </row>
    <row r="50" spans="2:19" x14ac:dyDescent="0.25">
      <c r="B50" s="5">
        <f>'Shift Schedule'!B49</f>
        <v>46</v>
      </c>
      <c r="C50" s="5">
        <f>'Shift Schedule'!C49</f>
        <v>1046</v>
      </c>
      <c r="D50" s="5" t="str">
        <f>'Shift Schedule'!D49</f>
        <v>Agent 46</v>
      </c>
      <c r="E50" s="5">
        <f>'Shift Schedule'!F49</f>
        <v>92936</v>
      </c>
      <c r="F50" s="5">
        <f>'Shift Schedule'!G49</f>
        <v>0.77083333333333337</v>
      </c>
      <c r="G50" s="54">
        <v>0.375</v>
      </c>
      <c r="H50" s="9">
        <f>'Shift Schedule'!K49</f>
        <v>0.77083333333333337</v>
      </c>
      <c r="I50" s="9" t="str">
        <f>IF('Shift Schedule'!K49="Moved","=",IF('Shift Schedule'!K49="Leave","=",IF('Shift Schedule'!K49="OFF","=",IF('Shift Schedule'!K49="Resigned","=",IF('Shift Schedule'!K49="Absconded","=",IF('Shift Schedule'!K49="","=","T"))))))</f>
        <v>T</v>
      </c>
      <c r="M50" s="53" t="str">
        <f t="shared" si="7"/>
        <v>Agent 46</v>
      </c>
      <c r="N50" s="24" t="str">
        <f t="shared" si="8"/>
        <v>T</v>
      </c>
      <c r="O50" s="24">
        <f t="shared" si="9"/>
        <v>0.77083333333333337</v>
      </c>
      <c r="P50" s="24">
        <f t="shared" si="10"/>
        <v>1.1458333333333335</v>
      </c>
      <c r="Q50" s="21">
        <f t="shared" si="11"/>
        <v>0.77083333333333337</v>
      </c>
      <c r="R50" s="21">
        <f t="shared" si="12"/>
        <v>0.14583333333333348</v>
      </c>
      <c r="S50" t="str">
        <f t="shared" si="13"/>
        <v>T</v>
      </c>
    </row>
    <row r="51" spans="2:19" x14ac:dyDescent="0.25">
      <c r="B51" s="5">
        <f>'Shift Schedule'!B50</f>
        <v>47</v>
      </c>
      <c r="C51" s="5">
        <f>'Shift Schedule'!C50</f>
        <v>1047</v>
      </c>
      <c r="D51" s="5" t="str">
        <f>'Shift Schedule'!D50</f>
        <v>Agent 47</v>
      </c>
      <c r="E51" s="5">
        <f>'Shift Schedule'!F50</f>
        <v>96319</v>
      </c>
      <c r="F51" s="5">
        <f>'Shift Schedule'!G50</f>
        <v>0.8125</v>
      </c>
      <c r="G51" s="54">
        <v>0.375</v>
      </c>
      <c r="H51" s="9">
        <f>'Shift Schedule'!K50</f>
        <v>0.8125</v>
      </c>
      <c r="I51" s="9" t="str">
        <f>IF('Shift Schedule'!K50="Moved","=",IF('Shift Schedule'!K50="Leave","=",IF('Shift Schedule'!K50="OFF","=",IF('Shift Schedule'!K50="Resigned","=",IF('Shift Schedule'!K50="Absconded","=",IF('Shift Schedule'!K50="","=","T"))))))</f>
        <v>T</v>
      </c>
      <c r="M51" s="53" t="str">
        <f t="shared" si="7"/>
        <v>Agent 47</v>
      </c>
      <c r="N51" s="24" t="str">
        <f t="shared" si="8"/>
        <v>T</v>
      </c>
      <c r="O51" s="24">
        <f t="shared" si="9"/>
        <v>0.8125</v>
      </c>
      <c r="P51" s="24">
        <f t="shared" si="10"/>
        <v>1.1875</v>
      </c>
      <c r="Q51" s="21">
        <f t="shared" si="11"/>
        <v>0.8125</v>
      </c>
      <c r="R51" s="21">
        <f t="shared" si="12"/>
        <v>0.1875</v>
      </c>
      <c r="S51" t="str">
        <f t="shared" si="13"/>
        <v>T</v>
      </c>
    </row>
    <row r="52" spans="2:19" x14ac:dyDescent="0.25">
      <c r="B52" s="5">
        <f>'Shift Schedule'!B51</f>
        <v>48</v>
      </c>
      <c r="C52" s="5">
        <f>'Shift Schedule'!C51</f>
        <v>1048</v>
      </c>
      <c r="D52" s="5" t="str">
        <f>'Shift Schedule'!D51</f>
        <v>Agent 48</v>
      </c>
      <c r="E52" s="5">
        <f>'Shift Schedule'!F51</f>
        <v>93492</v>
      </c>
      <c r="F52" s="5">
        <f>'Shift Schedule'!G51</f>
        <v>0.77083333333333337</v>
      </c>
      <c r="G52" s="54">
        <v>0.375</v>
      </c>
      <c r="H52" s="9">
        <f>'Shift Schedule'!K51</f>
        <v>0.77083333333333337</v>
      </c>
      <c r="I52" s="9" t="str">
        <f>IF('Shift Schedule'!K51="Moved","=",IF('Shift Schedule'!K51="Leave","=",IF('Shift Schedule'!K51="OFF","=",IF('Shift Schedule'!K51="Resigned","=",IF('Shift Schedule'!K51="Absconded","=",IF('Shift Schedule'!K51="","=","T"))))))</f>
        <v>T</v>
      </c>
      <c r="M52" s="53" t="str">
        <f t="shared" si="7"/>
        <v>Agent 48</v>
      </c>
      <c r="N52" s="24" t="str">
        <f t="shared" si="8"/>
        <v>T</v>
      </c>
      <c r="O52" s="24">
        <f t="shared" si="9"/>
        <v>0.77083333333333337</v>
      </c>
      <c r="P52" s="24">
        <f t="shared" si="10"/>
        <v>1.1458333333333335</v>
      </c>
      <c r="Q52" s="21">
        <f t="shared" si="11"/>
        <v>0.77083333333333337</v>
      </c>
      <c r="R52" s="21">
        <f t="shared" si="12"/>
        <v>0.14583333333333348</v>
      </c>
      <c r="S52" t="str">
        <f t="shared" si="13"/>
        <v>T</v>
      </c>
    </row>
    <row r="53" spans="2:19" x14ac:dyDescent="0.25">
      <c r="B53" s="5">
        <f>'Shift Schedule'!B52</f>
        <v>49</v>
      </c>
      <c r="C53" s="5">
        <f>'Shift Schedule'!C52</f>
        <v>1049</v>
      </c>
      <c r="D53" s="5" t="str">
        <f>'Shift Schedule'!D52</f>
        <v>Agent 49</v>
      </c>
      <c r="E53" s="5">
        <f>'Shift Schedule'!F52</f>
        <v>92545</v>
      </c>
      <c r="F53" s="5">
        <f>'Shift Schedule'!G52</f>
        <v>0.97916666666666663</v>
      </c>
      <c r="G53" s="54">
        <v>0.375</v>
      </c>
      <c r="H53" s="9">
        <f>'Shift Schedule'!K52</f>
        <v>0.97916666666666663</v>
      </c>
      <c r="I53" s="9" t="str">
        <f>IF('Shift Schedule'!K52="Moved","=",IF('Shift Schedule'!K52="Leave","=",IF('Shift Schedule'!K52="OFF","=",IF('Shift Schedule'!K52="Resigned","=",IF('Shift Schedule'!K52="Absconded","=",IF('Shift Schedule'!K52="","=","T"))))))</f>
        <v>T</v>
      </c>
      <c r="M53" s="53" t="str">
        <f t="shared" si="7"/>
        <v>Agent 49</v>
      </c>
      <c r="N53" s="24" t="str">
        <f t="shared" si="8"/>
        <v>T</v>
      </c>
      <c r="O53" s="24">
        <f t="shared" si="9"/>
        <v>0.97916666666666663</v>
      </c>
      <c r="P53" s="24">
        <f t="shared" si="10"/>
        <v>1.3541666666666665</v>
      </c>
      <c r="Q53" s="21">
        <f t="shared" si="11"/>
        <v>0.97916666666666663</v>
      </c>
      <c r="R53" s="21">
        <f t="shared" si="12"/>
        <v>0.35416666666666652</v>
      </c>
      <c r="S53" t="str">
        <f t="shared" si="13"/>
        <v>T</v>
      </c>
    </row>
    <row r="54" spans="2:19" x14ac:dyDescent="0.25">
      <c r="B54" s="5">
        <f>'Shift Schedule'!B53</f>
        <v>50</v>
      </c>
      <c r="C54" s="5">
        <f>'Shift Schedule'!C53</f>
        <v>1050</v>
      </c>
      <c r="D54" s="5" t="str">
        <f>'Shift Schedule'!D53</f>
        <v>Agent 50</v>
      </c>
      <c r="E54" s="5">
        <f>'Shift Schedule'!F53</f>
        <v>93958</v>
      </c>
      <c r="F54" s="5">
        <f>'Shift Schedule'!G53</f>
        <v>0.60416666666666663</v>
      </c>
      <c r="G54" s="54">
        <v>0.375</v>
      </c>
      <c r="H54" s="9">
        <f>'Shift Schedule'!K53</f>
        <v>0.60416666666666663</v>
      </c>
      <c r="I54" s="9" t="str">
        <f>IF('Shift Schedule'!K53="Moved","=",IF('Shift Schedule'!K53="Leave","=",IF('Shift Schedule'!K53="OFF","=",IF('Shift Schedule'!K53="Resigned","=",IF('Shift Schedule'!K53="Absconded","=",IF('Shift Schedule'!K53="","=","T"))))))</f>
        <v>T</v>
      </c>
      <c r="M54" s="53" t="str">
        <f t="shared" si="7"/>
        <v>Agent 50</v>
      </c>
      <c r="N54" s="24" t="str">
        <f t="shared" si="8"/>
        <v>T</v>
      </c>
      <c r="O54" s="24">
        <f t="shared" si="9"/>
        <v>0.60416666666666663</v>
      </c>
      <c r="P54" s="24">
        <f t="shared" si="10"/>
        <v>0.97916666666666663</v>
      </c>
      <c r="Q54" s="21">
        <f t="shared" si="11"/>
        <v>0.60416666666666663</v>
      </c>
      <c r="R54" s="21">
        <f t="shared" si="12"/>
        <v>0.97916666666666663</v>
      </c>
      <c r="S54" t="str">
        <f t="shared" si="13"/>
        <v>T</v>
      </c>
    </row>
    <row r="55" spans="2:19" x14ac:dyDescent="0.25">
      <c r="B55" s="5">
        <f>'Shift Schedule'!B54</f>
        <v>51</v>
      </c>
      <c r="C55" s="5">
        <f>'Shift Schedule'!C54</f>
        <v>1051</v>
      </c>
      <c r="D55" s="5" t="str">
        <f>'Shift Schedule'!D54</f>
        <v>Agent 51</v>
      </c>
      <c r="E55" s="5">
        <f>'Shift Schedule'!F54</f>
        <v>93016</v>
      </c>
      <c r="F55" s="5">
        <f>'Shift Schedule'!G54</f>
        <v>0.97916666666666663</v>
      </c>
      <c r="G55" s="54">
        <v>0.375</v>
      </c>
      <c r="H55" s="9">
        <f>'Shift Schedule'!K54</f>
        <v>0.97916666666666663</v>
      </c>
      <c r="I55" s="9" t="str">
        <f>IF('Shift Schedule'!K54="Moved","=",IF('Shift Schedule'!K54="Leave","=",IF('Shift Schedule'!K54="OFF","=",IF('Shift Schedule'!K54="Resigned","=",IF('Shift Schedule'!K54="Absconded","=",IF('Shift Schedule'!K54="","=","T"))))))</f>
        <v>T</v>
      </c>
      <c r="M55" s="53" t="str">
        <f t="shared" si="7"/>
        <v>Agent 51</v>
      </c>
      <c r="N55" s="24" t="str">
        <f t="shared" si="8"/>
        <v>T</v>
      </c>
      <c r="O55" s="24">
        <f t="shared" si="9"/>
        <v>0.97916666666666663</v>
      </c>
      <c r="P55" s="24">
        <f t="shared" si="10"/>
        <v>1.3541666666666665</v>
      </c>
      <c r="Q55" s="21">
        <f t="shared" si="11"/>
        <v>0.97916666666666663</v>
      </c>
      <c r="R55" s="21">
        <f t="shared" si="12"/>
        <v>0.35416666666666652</v>
      </c>
      <c r="S55" t="str">
        <f t="shared" si="13"/>
        <v>T</v>
      </c>
    </row>
    <row r="56" spans="2:19" x14ac:dyDescent="0.25">
      <c r="B56" s="5">
        <f>'Shift Schedule'!B55</f>
        <v>52</v>
      </c>
      <c r="C56" s="5">
        <f>'Shift Schedule'!C55</f>
        <v>1052</v>
      </c>
      <c r="D56" s="5" t="str">
        <f>'Shift Schedule'!D55</f>
        <v>Agent 52</v>
      </c>
      <c r="E56" s="5">
        <f>'Shift Schedule'!F55</f>
        <v>91780</v>
      </c>
      <c r="F56" s="5">
        <f>'Shift Schedule'!G55</f>
        <v>0.22916666666666666</v>
      </c>
      <c r="G56" s="54">
        <v>0.375</v>
      </c>
      <c r="H56" s="9">
        <f>'Shift Schedule'!K55</f>
        <v>0.22916666666666666</v>
      </c>
      <c r="I56" s="9" t="str">
        <f>IF('Shift Schedule'!K55="Moved","=",IF('Shift Schedule'!K55="Leave","=",IF('Shift Schedule'!K55="OFF","=",IF('Shift Schedule'!K55="Resigned","=",IF('Shift Schedule'!K55="Absconded","=",IF('Shift Schedule'!K55="","=","T"))))))</f>
        <v>T</v>
      </c>
      <c r="M56" s="53" t="str">
        <f t="shared" si="7"/>
        <v>Agent 52</v>
      </c>
      <c r="N56" s="24" t="str">
        <f t="shared" si="8"/>
        <v>T</v>
      </c>
      <c r="O56" s="24">
        <f t="shared" si="9"/>
        <v>0.22916666666666666</v>
      </c>
      <c r="P56" s="24">
        <f t="shared" si="10"/>
        <v>0.60416666666666663</v>
      </c>
      <c r="Q56" s="21">
        <f t="shared" si="11"/>
        <v>0.22916666666666666</v>
      </c>
      <c r="R56" s="21">
        <f t="shared" si="12"/>
        <v>0.60416666666666663</v>
      </c>
      <c r="S56" t="str">
        <f t="shared" si="13"/>
        <v>T</v>
      </c>
    </row>
    <row r="57" spans="2:19" x14ac:dyDescent="0.25">
      <c r="B57" s="5">
        <f>'Shift Schedule'!B56</f>
        <v>53</v>
      </c>
      <c r="C57" s="5">
        <f>'Shift Schedule'!C56</f>
        <v>1053</v>
      </c>
      <c r="D57" s="5" t="str">
        <f>'Shift Schedule'!D56</f>
        <v>Agent 53</v>
      </c>
      <c r="E57" s="5">
        <f>'Shift Schedule'!F56</f>
        <v>95364</v>
      </c>
      <c r="F57" s="5">
        <f>'Shift Schedule'!G56</f>
        <v>0.52083333333333337</v>
      </c>
      <c r="G57" s="54">
        <v>0.375</v>
      </c>
      <c r="H57" s="9">
        <f>'Shift Schedule'!K56</f>
        <v>0.52083333333333337</v>
      </c>
      <c r="I57" s="9" t="str">
        <f>IF('Shift Schedule'!K56="Moved","=",IF('Shift Schedule'!K56="Leave","=",IF('Shift Schedule'!K56="OFF","=",IF('Shift Schedule'!K56="Resigned","=",IF('Shift Schedule'!K56="Absconded","=",IF('Shift Schedule'!K56="","=","T"))))))</f>
        <v>T</v>
      </c>
      <c r="M57" s="53" t="str">
        <f t="shared" si="7"/>
        <v>Agent 53</v>
      </c>
      <c r="N57" s="24" t="str">
        <f t="shared" si="8"/>
        <v>T</v>
      </c>
      <c r="O57" s="24">
        <f t="shared" si="9"/>
        <v>0.52083333333333337</v>
      </c>
      <c r="P57" s="24">
        <f t="shared" si="10"/>
        <v>0.89583333333333337</v>
      </c>
      <c r="Q57" s="21">
        <f t="shared" si="11"/>
        <v>0.52083333333333337</v>
      </c>
      <c r="R57" s="21">
        <f t="shared" si="12"/>
        <v>0.89583333333333337</v>
      </c>
      <c r="S57" t="str">
        <f t="shared" si="13"/>
        <v>T</v>
      </c>
    </row>
    <row r="58" spans="2:19" x14ac:dyDescent="0.25">
      <c r="B58" s="5">
        <f>'Shift Schedule'!B57</f>
        <v>54</v>
      </c>
      <c r="C58" s="5">
        <f>'Shift Schedule'!C57</f>
        <v>1054</v>
      </c>
      <c r="D58" s="5" t="str">
        <f>'Shift Schedule'!D57</f>
        <v>Agent 54</v>
      </c>
      <c r="E58" s="5">
        <f>'Shift Schedule'!F57</f>
        <v>96684</v>
      </c>
      <c r="F58" s="5">
        <f>'Shift Schedule'!G57</f>
        <v>0.22916666666666666</v>
      </c>
      <c r="G58" s="54">
        <v>0.375</v>
      </c>
      <c r="H58" s="9">
        <f>'Shift Schedule'!K57</f>
        <v>0.22916666666666666</v>
      </c>
      <c r="I58" s="9" t="str">
        <f>IF('Shift Schedule'!K57="Moved","=",IF('Shift Schedule'!K57="Leave","=",IF('Shift Schedule'!K57="OFF","=",IF('Shift Schedule'!K57="Resigned","=",IF('Shift Schedule'!K57="Absconded","=",IF('Shift Schedule'!K57="","=","T"))))))</f>
        <v>T</v>
      </c>
      <c r="M58" s="53" t="str">
        <f t="shared" si="7"/>
        <v>Agent 54</v>
      </c>
      <c r="N58" s="24" t="str">
        <f t="shared" si="8"/>
        <v>T</v>
      </c>
      <c r="O58" s="24">
        <f t="shared" si="9"/>
        <v>0.22916666666666666</v>
      </c>
      <c r="P58" s="24">
        <f t="shared" si="10"/>
        <v>0.60416666666666663</v>
      </c>
      <c r="Q58" s="21">
        <f t="shared" si="11"/>
        <v>0.22916666666666666</v>
      </c>
      <c r="R58" s="21">
        <f t="shared" si="12"/>
        <v>0.60416666666666663</v>
      </c>
      <c r="S58" t="str">
        <f t="shared" si="13"/>
        <v>T</v>
      </c>
    </row>
    <row r="59" spans="2:19" x14ac:dyDescent="0.25">
      <c r="B59" s="5">
        <f>'Shift Schedule'!B58</f>
        <v>55</v>
      </c>
      <c r="C59" s="5">
        <f>'Shift Schedule'!C58</f>
        <v>1055</v>
      </c>
      <c r="D59" s="5" t="str">
        <f>'Shift Schedule'!D58</f>
        <v>Agent 55</v>
      </c>
      <c r="E59" s="5">
        <f>'Shift Schedule'!F58</f>
        <v>96711</v>
      </c>
      <c r="F59" s="5">
        <f>'Shift Schedule'!G58</f>
        <v>0.77083333333333337</v>
      </c>
      <c r="G59" s="54">
        <v>0.375</v>
      </c>
      <c r="H59" s="9">
        <f>'Shift Schedule'!K58</f>
        <v>0.77083333333333337</v>
      </c>
      <c r="I59" s="9" t="str">
        <f>IF('Shift Schedule'!K58="Moved","=",IF('Shift Schedule'!K58="Leave","=",IF('Shift Schedule'!K58="OFF","=",IF('Shift Schedule'!K58="Resigned","=",IF('Shift Schedule'!K58="Absconded","=",IF('Shift Schedule'!K58="","=","T"))))))</f>
        <v>T</v>
      </c>
      <c r="M59" s="53" t="str">
        <f t="shared" si="7"/>
        <v>Agent 55</v>
      </c>
      <c r="N59" s="24" t="str">
        <f t="shared" si="8"/>
        <v>T</v>
      </c>
      <c r="O59" s="24">
        <f t="shared" si="9"/>
        <v>0.77083333333333337</v>
      </c>
      <c r="P59" s="24">
        <f t="shared" si="10"/>
        <v>1.1458333333333335</v>
      </c>
      <c r="Q59" s="21">
        <f t="shared" si="11"/>
        <v>0.77083333333333337</v>
      </c>
      <c r="R59" s="21">
        <f t="shared" si="12"/>
        <v>0.14583333333333348</v>
      </c>
      <c r="S59" t="str">
        <f t="shared" si="13"/>
        <v>T</v>
      </c>
    </row>
    <row r="60" spans="2:19" x14ac:dyDescent="0.25">
      <c r="B60" s="5" t="e">
        <f>'Shift Schedule'!#REF!</f>
        <v>#REF!</v>
      </c>
      <c r="C60" s="5" t="e">
        <f>'Shift Schedule'!#REF!</f>
        <v>#REF!</v>
      </c>
      <c r="D60" s="5" t="e">
        <f>'Shift Schedule'!#REF!</f>
        <v>#REF!</v>
      </c>
      <c r="E60" s="5" t="e">
        <f>'Shift Schedule'!#REF!</f>
        <v>#REF!</v>
      </c>
      <c r="F60" s="5" t="e">
        <f>'Shift Schedule'!#REF!</f>
        <v>#REF!</v>
      </c>
      <c r="G60" s="54">
        <v>0.375</v>
      </c>
      <c r="H60" s="9" t="e">
        <f>'Shift Schedule'!#REF!</f>
        <v>#REF!</v>
      </c>
      <c r="I60" s="9" t="e">
        <f>IF('Shift Schedule'!#REF!="Moved","=",IF('Shift Schedule'!#REF!="Leave","=",IF('Shift Schedule'!#REF!="OFF","=",IF('Shift Schedule'!#REF!="Resigned","=",IF('Shift Schedule'!#REF!="Absconded","=",IF('Shift Schedule'!#REF!="","=","T"))))))</f>
        <v>#REF!</v>
      </c>
      <c r="M60" s="53" t="e">
        <f t="shared" si="7"/>
        <v>#REF!</v>
      </c>
      <c r="N60" s="24" t="e">
        <f t="shared" si="8"/>
        <v>#REF!</v>
      </c>
      <c r="O60" s="24" t="e">
        <f t="shared" si="9"/>
        <v>#REF!</v>
      </c>
      <c r="P60" s="24" t="e">
        <f t="shared" si="10"/>
        <v>#REF!</v>
      </c>
      <c r="Q60" s="21" t="str">
        <f t="shared" si="11"/>
        <v/>
      </c>
      <c r="R60" s="21" t="str">
        <f t="shared" si="12"/>
        <v/>
      </c>
      <c r="S60" t="e">
        <f t="shared" si="13"/>
        <v>#REF!</v>
      </c>
    </row>
    <row r="61" spans="2:19" x14ac:dyDescent="0.25">
      <c r="B61" s="5" t="e">
        <f>'Shift Schedule'!#REF!</f>
        <v>#REF!</v>
      </c>
      <c r="C61" s="5" t="e">
        <f>'Shift Schedule'!#REF!</f>
        <v>#REF!</v>
      </c>
      <c r="D61" s="5" t="e">
        <f>'Shift Schedule'!#REF!</f>
        <v>#REF!</v>
      </c>
      <c r="E61" s="5" t="e">
        <f>'Shift Schedule'!#REF!</f>
        <v>#REF!</v>
      </c>
      <c r="F61" s="5" t="e">
        <f>'Shift Schedule'!#REF!</f>
        <v>#REF!</v>
      </c>
      <c r="G61" s="54">
        <v>0.375</v>
      </c>
      <c r="H61" s="9" t="e">
        <f>'Shift Schedule'!#REF!</f>
        <v>#REF!</v>
      </c>
      <c r="I61" s="9" t="e">
        <f>IF('Shift Schedule'!#REF!="Moved","=",IF('Shift Schedule'!#REF!="Leave","=",IF('Shift Schedule'!#REF!="OFF","=",IF('Shift Schedule'!#REF!="Resigned","=",IF('Shift Schedule'!#REF!="Absconded","=",IF('Shift Schedule'!#REF!="","=","T"))))))</f>
        <v>#REF!</v>
      </c>
      <c r="M61" s="53" t="e">
        <f t="shared" si="7"/>
        <v>#REF!</v>
      </c>
      <c r="N61" s="24" t="e">
        <f t="shared" si="8"/>
        <v>#REF!</v>
      </c>
      <c r="O61" s="24" t="e">
        <f t="shared" si="9"/>
        <v>#REF!</v>
      </c>
      <c r="P61" s="24" t="e">
        <f t="shared" si="10"/>
        <v>#REF!</v>
      </c>
      <c r="Q61" s="21" t="str">
        <f t="shared" si="11"/>
        <v/>
      </c>
      <c r="R61" s="21" t="str">
        <f t="shared" si="12"/>
        <v/>
      </c>
      <c r="S61" t="e">
        <f t="shared" si="13"/>
        <v>#REF!</v>
      </c>
    </row>
  </sheetData>
  <mergeCells count="1">
    <mergeCell ref="Q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S91"/>
  <sheetViews>
    <sheetView topLeftCell="A40" workbookViewId="0">
      <selection activeCell="B58" sqref="B58:I91"/>
    </sheetView>
  </sheetViews>
  <sheetFormatPr defaultRowHeight="15" x14ac:dyDescent="0.25"/>
  <cols>
    <col min="2" max="2" width="4" bestFit="1" customWidth="1"/>
    <col min="3" max="3" width="7" bestFit="1" customWidth="1"/>
    <col min="4" max="4" width="30.85546875" bestFit="1" customWidth="1"/>
    <col min="5" max="5" width="6.5703125" bestFit="1" customWidth="1"/>
    <col min="6" max="6" width="6" bestFit="1" customWidth="1"/>
    <col min="7" max="7" width="8.7109375" bestFit="1" customWidth="1"/>
    <col min="8" max="8" width="10.28515625" bestFit="1" customWidth="1"/>
    <col min="9" max="9" width="7" bestFit="1" customWidth="1"/>
    <col min="13" max="13" width="30.85546875" bestFit="1" customWidth="1"/>
    <col min="14" max="14" width="10.7109375" bestFit="1" customWidth="1"/>
    <col min="15" max="15" width="6.85546875" bestFit="1" customWidth="1"/>
    <col min="16" max="16" width="6.42578125" bestFit="1" customWidth="1"/>
    <col min="17" max="18" width="10" bestFit="1" customWidth="1"/>
    <col min="19" max="19" width="10.7109375" bestFit="1" customWidth="1"/>
  </cols>
  <sheetData>
    <row r="3" spans="2:19" x14ac:dyDescent="0.25">
      <c r="D3" s="1"/>
      <c r="G3" s="2"/>
      <c r="H3" s="2"/>
      <c r="I3" s="3">
        <f>'Shift Schedule'!J2</f>
        <v>44284</v>
      </c>
      <c r="Q3" s="58" t="s">
        <v>23</v>
      </c>
      <c r="R3" s="58"/>
      <c r="S3" s="58"/>
    </row>
    <row r="4" spans="2:19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17</v>
      </c>
      <c r="G4" s="4" t="s">
        <v>66</v>
      </c>
      <c r="H4" s="4" t="s">
        <v>17</v>
      </c>
      <c r="I4" s="3" t="s">
        <v>8</v>
      </c>
      <c r="M4" s="52" t="s">
        <v>2</v>
      </c>
      <c r="N4" t="s">
        <v>17</v>
      </c>
      <c r="O4" t="s">
        <v>31</v>
      </c>
      <c r="P4" t="s">
        <v>32</v>
      </c>
      <c r="Q4" s="18" t="s">
        <v>31</v>
      </c>
      <c r="R4" s="18" t="s">
        <v>32</v>
      </c>
      <c r="S4" s="19" t="s">
        <v>33</v>
      </c>
    </row>
    <row r="5" spans="2:19" x14ac:dyDescent="0.25">
      <c r="B5" s="5">
        <f>'Shift Schedule'!B4</f>
        <v>1</v>
      </c>
      <c r="C5" s="5">
        <f>'Shift Schedule'!C4</f>
        <v>1001</v>
      </c>
      <c r="D5" s="5" t="str">
        <f>'Shift Schedule'!D4</f>
        <v>Agent 1</v>
      </c>
      <c r="E5" s="5">
        <f>'Shift Schedule'!F4</f>
        <v>96216</v>
      </c>
      <c r="F5" s="5">
        <f>'Shift Schedule'!G4</f>
        <v>0.9375</v>
      </c>
      <c r="G5" s="54">
        <v>0.375</v>
      </c>
      <c r="H5" s="9">
        <f>'Shift Schedule'!J4</f>
        <v>0.9375</v>
      </c>
      <c r="I5" s="9" t="str">
        <f>IF('Shift Schedule'!J4="Moved","=",IF('Shift Schedule'!J4="Leave","=",IF('Shift Schedule'!J4="OFF","=",IF('Shift Schedule'!J4="Resigned","=",IF('Shift Schedule'!J4="Absconded","=",IF('Shift Schedule'!J4="","=","M"))))))</f>
        <v>M</v>
      </c>
      <c r="M5" s="53" t="str">
        <f t="shared" ref="M5:M46" si="0">D5</f>
        <v>Agent 1</v>
      </c>
      <c r="N5" s="24" t="str">
        <f t="shared" ref="N5:N46" si="1">I5</f>
        <v>M</v>
      </c>
      <c r="O5" s="24">
        <f>IF(H5="OFF","",IF(H5="Leave","",IF(H5="Moved","",IF(H5="Resigned","",IF(H5="Absconded","",H5)))))</f>
        <v>0.9375</v>
      </c>
      <c r="P5" s="24">
        <f t="shared" ref="P5:P46" si="2">IF(O5="","",O5+G5)</f>
        <v>1.3125</v>
      </c>
      <c r="Q5" s="21">
        <f t="shared" ref="Q5:R20" si="3">IFERROR(MOD(O5,1),"")</f>
        <v>0.9375</v>
      </c>
      <c r="R5" s="21">
        <f t="shared" si="3"/>
        <v>0.3125</v>
      </c>
      <c r="S5" t="str">
        <f t="shared" ref="S5:S46" si="4">TEXT(N5,"0")</f>
        <v>M</v>
      </c>
    </row>
    <row r="6" spans="2:19" x14ac:dyDescent="0.25">
      <c r="B6" s="5">
        <f>'Shift Schedule'!B5</f>
        <v>2</v>
      </c>
      <c r="C6" s="5">
        <f>'Shift Schedule'!C5</f>
        <v>1002</v>
      </c>
      <c r="D6" s="5" t="str">
        <f>'Shift Schedule'!D5</f>
        <v>Agent 2</v>
      </c>
      <c r="E6" s="5">
        <f>'Shift Schedule'!F5</f>
        <v>90225</v>
      </c>
      <c r="F6" s="5">
        <f>'Shift Schedule'!G5</f>
        <v>0.77083333333333337</v>
      </c>
      <c r="G6" s="54">
        <v>0.375</v>
      </c>
      <c r="H6" s="9">
        <f>'Shift Schedule'!J5</f>
        <v>0.77083333333333337</v>
      </c>
      <c r="I6" s="9" t="str">
        <f>IF('Shift Schedule'!J5="Moved","=",IF('Shift Schedule'!J5="Leave","=",IF('Shift Schedule'!J5="OFF","=",IF('Shift Schedule'!J5="Resigned","=",IF('Shift Schedule'!J5="Absconded","=",IF('Shift Schedule'!J5="","=","M"))))))</f>
        <v>M</v>
      </c>
      <c r="M6" s="53" t="str">
        <f t="shared" si="0"/>
        <v>Agent 2</v>
      </c>
      <c r="N6" s="24" t="str">
        <f t="shared" si="1"/>
        <v>M</v>
      </c>
      <c r="O6" s="24">
        <f t="shared" ref="O6:O46" si="5">IF(H6="OFF","",IF(H6="Leave","",IF(H6="Moved","",IF(H6="Resigned","",IF(H6="Absconded","",H6)))))</f>
        <v>0.77083333333333337</v>
      </c>
      <c r="P6" s="24">
        <f t="shared" si="2"/>
        <v>1.1458333333333335</v>
      </c>
      <c r="Q6" s="21">
        <f t="shared" si="3"/>
        <v>0.77083333333333337</v>
      </c>
      <c r="R6" s="21">
        <f t="shared" si="3"/>
        <v>0.14583333333333348</v>
      </c>
      <c r="S6" t="str">
        <f t="shared" si="4"/>
        <v>M</v>
      </c>
    </row>
    <row r="7" spans="2:19" x14ac:dyDescent="0.25">
      <c r="B7" s="5">
        <f>'Shift Schedule'!B6</f>
        <v>3</v>
      </c>
      <c r="C7" s="5">
        <f>'Shift Schedule'!C6</f>
        <v>1003</v>
      </c>
      <c r="D7" s="5" t="str">
        <f>'Shift Schedule'!D6</f>
        <v>Agent 3</v>
      </c>
      <c r="E7" s="5">
        <f>'Shift Schedule'!F6</f>
        <v>93404</v>
      </c>
      <c r="F7" s="5">
        <f>'Shift Schedule'!G6</f>
        <v>0.77083333333333337</v>
      </c>
      <c r="G7" s="54">
        <v>0.375</v>
      </c>
      <c r="H7" s="9">
        <f>'Shift Schedule'!J6</f>
        <v>0.77083333333333337</v>
      </c>
      <c r="I7" s="9" t="str">
        <f>IF('Shift Schedule'!J6="Moved","=",IF('Shift Schedule'!J6="Leave","=",IF('Shift Schedule'!J6="OFF","=",IF('Shift Schedule'!J6="Resigned","=",IF('Shift Schedule'!J6="Absconded","=",IF('Shift Schedule'!J6="","=","M"))))))</f>
        <v>M</v>
      </c>
      <c r="M7" s="53" t="str">
        <f t="shared" si="0"/>
        <v>Agent 3</v>
      </c>
      <c r="N7" s="24" t="str">
        <f t="shared" si="1"/>
        <v>M</v>
      </c>
      <c r="O7" s="24">
        <f t="shared" si="5"/>
        <v>0.77083333333333337</v>
      </c>
      <c r="P7" s="24">
        <f t="shared" si="2"/>
        <v>1.1458333333333335</v>
      </c>
      <c r="Q7" s="21">
        <f t="shared" si="3"/>
        <v>0.77083333333333337</v>
      </c>
      <c r="R7" s="21">
        <f t="shared" si="3"/>
        <v>0.14583333333333348</v>
      </c>
      <c r="S7" t="str">
        <f t="shared" si="4"/>
        <v>M</v>
      </c>
    </row>
    <row r="8" spans="2:19" x14ac:dyDescent="0.25">
      <c r="B8" s="5">
        <f>'Shift Schedule'!B7</f>
        <v>4</v>
      </c>
      <c r="C8" s="5">
        <f>'Shift Schedule'!C7</f>
        <v>1004</v>
      </c>
      <c r="D8" s="5" t="str">
        <f>'Shift Schedule'!D7</f>
        <v>Agent 4</v>
      </c>
      <c r="E8" s="5">
        <f>'Shift Schedule'!F7</f>
        <v>94009</v>
      </c>
      <c r="F8" s="5">
        <f>'Shift Schedule'!G7</f>
        <v>0.9375</v>
      </c>
      <c r="G8" s="54">
        <v>0.375</v>
      </c>
      <c r="H8" s="9">
        <f>'Shift Schedule'!J7</f>
        <v>0.9375</v>
      </c>
      <c r="I8" s="9" t="str">
        <f>IF('Shift Schedule'!J7="Moved","=",IF('Shift Schedule'!J7="Leave","=",IF('Shift Schedule'!J7="OFF","=",IF('Shift Schedule'!J7="Resigned","=",IF('Shift Schedule'!J7="Absconded","=",IF('Shift Schedule'!J7="","=","M"))))))</f>
        <v>M</v>
      </c>
      <c r="M8" s="53" t="str">
        <f t="shared" si="0"/>
        <v>Agent 4</v>
      </c>
      <c r="N8" s="24" t="str">
        <f t="shared" si="1"/>
        <v>M</v>
      </c>
      <c r="O8" s="24">
        <f t="shared" si="5"/>
        <v>0.9375</v>
      </c>
      <c r="P8" s="24">
        <f t="shared" si="2"/>
        <v>1.3125</v>
      </c>
      <c r="Q8" s="21">
        <f t="shared" si="3"/>
        <v>0.9375</v>
      </c>
      <c r="R8" s="21">
        <f t="shared" si="3"/>
        <v>0.3125</v>
      </c>
      <c r="S8" t="str">
        <f t="shared" si="4"/>
        <v>M</v>
      </c>
    </row>
    <row r="9" spans="2:19" x14ac:dyDescent="0.25">
      <c r="B9" s="5">
        <f>'Shift Schedule'!B8</f>
        <v>5</v>
      </c>
      <c r="C9" s="5">
        <f>'Shift Schedule'!C8</f>
        <v>1005</v>
      </c>
      <c r="D9" s="5" t="str">
        <f>'Shift Schedule'!D8</f>
        <v>Agent 5</v>
      </c>
      <c r="E9" s="5">
        <f>'Shift Schedule'!F8</f>
        <v>90465</v>
      </c>
      <c r="F9" s="5">
        <f>'Shift Schedule'!G8</f>
        <v>2.0833333333333336E-2</v>
      </c>
      <c r="G9" s="54">
        <v>0.375</v>
      </c>
      <c r="H9" s="9" t="str">
        <f>'Shift Schedule'!J8</f>
        <v>OFF</v>
      </c>
      <c r="I9" s="9" t="str">
        <f>IF('Shift Schedule'!J8="Moved","=",IF('Shift Schedule'!J8="Leave","=",IF('Shift Schedule'!J8="OFF","=",IF('Shift Schedule'!J8="Resigned","=",IF('Shift Schedule'!J8="Absconded","=",IF('Shift Schedule'!J8="","=","M"))))))</f>
        <v>=</v>
      </c>
      <c r="M9" s="53" t="str">
        <f t="shared" si="0"/>
        <v>Agent 5</v>
      </c>
      <c r="N9" s="24" t="str">
        <f t="shared" si="1"/>
        <v>=</v>
      </c>
      <c r="O9" s="24" t="str">
        <f t="shared" si="5"/>
        <v/>
      </c>
      <c r="P9" s="24" t="str">
        <f t="shared" si="2"/>
        <v/>
      </c>
      <c r="Q9" s="21" t="str">
        <f t="shared" si="3"/>
        <v/>
      </c>
      <c r="R9" s="21" t="str">
        <f t="shared" si="3"/>
        <v/>
      </c>
      <c r="S9" t="str">
        <f t="shared" si="4"/>
        <v>=</v>
      </c>
    </row>
    <row r="10" spans="2:19" x14ac:dyDescent="0.25">
      <c r="B10" s="5">
        <f>'Shift Schedule'!B9</f>
        <v>6</v>
      </c>
      <c r="C10" s="5">
        <f>'Shift Schedule'!C9</f>
        <v>1006</v>
      </c>
      <c r="D10" s="5" t="str">
        <f>'Shift Schedule'!D9</f>
        <v>Agent 6</v>
      </c>
      <c r="E10" s="5">
        <f>'Shift Schedule'!F9</f>
        <v>90380</v>
      </c>
      <c r="F10" s="5">
        <f>'Shift Schedule'!G9</f>
        <v>0.77083333333333337</v>
      </c>
      <c r="G10" s="54">
        <v>0.375</v>
      </c>
      <c r="H10" s="9">
        <f>'Shift Schedule'!J9</f>
        <v>0.77083333333333337</v>
      </c>
      <c r="I10" s="9" t="str">
        <f>IF('Shift Schedule'!J9="Moved","=",IF('Shift Schedule'!J9="Leave","=",IF('Shift Schedule'!J9="OFF","=",IF('Shift Schedule'!J9="Resigned","=",IF('Shift Schedule'!J9="Absconded","=",IF('Shift Schedule'!J9="","=","M"))))))</f>
        <v>M</v>
      </c>
      <c r="M10" s="53" t="str">
        <f t="shared" si="0"/>
        <v>Agent 6</v>
      </c>
      <c r="N10" s="24" t="str">
        <f t="shared" si="1"/>
        <v>M</v>
      </c>
      <c r="O10" s="24">
        <f t="shared" si="5"/>
        <v>0.77083333333333337</v>
      </c>
      <c r="P10" s="24">
        <f t="shared" si="2"/>
        <v>1.1458333333333335</v>
      </c>
      <c r="Q10" s="21">
        <f t="shared" si="3"/>
        <v>0.77083333333333337</v>
      </c>
      <c r="R10" s="21">
        <f t="shared" si="3"/>
        <v>0.14583333333333348</v>
      </c>
      <c r="S10" t="str">
        <f t="shared" si="4"/>
        <v>M</v>
      </c>
    </row>
    <row r="11" spans="2:19" x14ac:dyDescent="0.25">
      <c r="B11" s="5">
        <f>'Shift Schedule'!B10</f>
        <v>7</v>
      </c>
      <c r="C11" s="5">
        <f>'Shift Schedule'!C10</f>
        <v>1007</v>
      </c>
      <c r="D11" s="5" t="str">
        <f>'Shift Schedule'!D10</f>
        <v>Agent 7</v>
      </c>
      <c r="E11" s="5">
        <f>'Shift Schedule'!F10</f>
        <v>91098</v>
      </c>
      <c r="F11" s="5">
        <f>'Shift Schedule'!G10</f>
        <v>0.77083333333333337</v>
      </c>
      <c r="G11" s="54">
        <v>0.375</v>
      </c>
      <c r="H11" s="9">
        <f>'Shift Schedule'!J10</f>
        <v>0.77083333333333337</v>
      </c>
      <c r="I11" s="9" t="str">
        <f>IF('Shift Schedule'!J10="Moved","=",IF('Shift Schedule'!J10="Leave","=",IF('Shift Schedule'!J10="OFF","=",IF('Shift Schedule'!J10="Resigned","=",IF('Shift Schedule'!J10="Absconded","=",IF('Shift Schedule'!J10="","=","M"))))))</f>
        <v>M</v>
      </c>
      <c r="M11" s="53" t="str">
        <f t="shared" si="0"/>
        <v>Agent 7</v>
      </c>
      <c r="N11" s="24" t="str">
        <f t="shared" si="1"/>
        <v>M</v>
      </c>
      <c r="O11" s="24">
        <f t="shared" si="5"/>
        <v>0.77083333333333337</v>
      </c>
      <c r="P11" s="24">
        <f t="shared" si="2"/>
        <v>1.1458333333333335</v>
      </c>
      <c r="Q11" s="21">
        <f t="shared" si="3"/>
        <v>0.77083333333333337</v>
      </c>
      <c r="R11" s="21">
        <f t="shared" si="3"/>
        <v>0.14583333333333348</v>
      </c>
      <c r="S11" t="str">
        <f t="shared" si="4"/>
        <v>M</v>
      </c>
    </row>
    <row r="12" spans="2:19" x14ac:dyDescent="0.25">
      <c r="B12" s="5">
        <f>'Shift Schedule'!B11</f>
        <v>8</v>
      </c>
      <c r="C12" s="5">
        <f>'Shift Schedule'!C11</f>
        <v>1008</v>
      </c>
      <c r="D12" s="5" t="str">
        <f>'Shift Schedule'!D11</f>
        <v>Agent 8</v>
      </c>
      <c r="E12" s="5">
        <f>'Shift Schedule'!F11</f>
        <v>95343</v>
      </c>
      <c r="F12" s="5">
        <f>'Shift Schedule'!G11</f>
        <v>0.77083333333333337</v>
      </c>
      <c r="G12" s="54">
        <v>0.375</v>
      </c>
      <c r="H12" s="9">
        <f>'Shift Schedule'!J11</f>
        <v>0.77083333333333337</v>
      </c>
      <c r="I12" s="9" t="str">
        <f>IF('Shift Schedule'!J11="Moved","=",IF('Shift Schedule'!J11="Leave","=",IF('Shift Schedule'!J11="OFF","=",IF('Shift Schedule'!J11="Resigned","=",IF('Shift Schedule'!J11="Absconded","=",IF('Shift Schedule'!J11="","=","M"))))))</f>
        <v>M</v>
      </c>
      <c r="M12" s="53" t="str">
        <f t="shared" si="0"/>
        <v>Agent 8</v>
      </c>
      <c r="N12" s="24" t="str">
        <f t="shared" si="1"/>
        <v>M</v>
      </c>
      <c r="O12" s="24">
        <f t="shared" si="5"/>
        <v>0.77083333333333337</v>
      </c>
      <c r="P12" s="24">
        <f t="shared" si="2"/>
        <v>1.1458333333333335</v>
      </c>
      <c r="Q12" s="21">
        <f t="shared" si="3"/>
        <v>0.77083333333333337</v>
      </c>
      <c r="R12" s="21">
        <f t="shared" si="3"/>
        <v>0.14583333333333348</v>
      </c>
      <c r="S12" t="str">
        <f t="shared" si="4"/>
        <v>M</v>
      </c>
    </row>
    <row r="13" spans="2:19" x14ac:dyDescent="0.25">
      <c r="B13" s="5">
        <f>'Shift Schedule'!B12</f>
        <v>9</v>
      </c>
      <c r="C13" s="5">
        <f>'Shift Schedule'!C12</f>
        <v>1009</v>
      </c>
      <c r="D13" s="5" t="str">
        <f>'Shift Schedule'!D12</f>
        <v>Agent 9</v>
      </c>
      <c r="E13" s="5">
        <f>'Shift Schedule'!F12</f>
        <v>94339</v>
      </c>
      <c r="F13" s="5">
        <f>'Shift Schedule'!G12</f>
        <v>0.77083333333333337</v>
      </c>
      <c r="G13" s="54">
        <v>0.375</v>
      </c>
      <c r="H13" s="9" t="str">
        <f>'Shift Schedule'!J12</f>
        <v>Leave</v>
      </c>
      <c r="I13" s="9" t="str">
        <f>IF('Shift Schedule'!J12="Moved","=",IF('Shift Schedule'!J12="Leave","=",IF('Shift Schedule'!J12="OFF","=",IF('Shift Schedule'!J12="Resigned","=",IF('Shift Schedule'!J12="Absconded","=",IF('Shift Schedule'!J12="","=","M"))))))</f>
        <v>=</v>
      </c>
      <c r="M13" s="53" t="str">
        <f t="shared" si="0"/>
        <v>Agent 9</v>
      </c>
      <c r="N13" s="24" t="str">
        <f t="shared" si="1"/>
        <v>=</v>
      </c>
      <c r="O13" s="24" t="str">
        <f t="shared" si="5"/>
        <v/>
      </c>
      <c r="P13" s="24" t="str">
        <f t="shared" si="2"/>
        <v/>
      </c>
      <c r="Q13" s="21" t="str">
        <f t="shared" si="3"/>
        <v/>
      </c>
      <c r="R13" s="21" t="str">
        <f t="shared" si="3"/>
        <v/>
      </c>
      <c r="S13" t="str">
        <f t="shared" si="4"/>
        <v>=</v>
      </c>
    </row>
    <row r="14" spans="2:19" x14ac:dyDescent="0.25">
      <c r="B14" s="5">
        <f>'Shift Schedule'!B13</f>
        <v>10</v>
      </c>
      <c r="C14" s="5">
        <f>'Shift Schedule'!C13</f>
        <v>1010</v>
      </c>
      <c r="D14" s="5" t="str">
        <f>'Shift Schedule'!D13</f>
        <v>Agent 10</v>
      </c>
      <c r="E14" s="5">
        <f>'Shift Schedule'!F13</f>
        <v>93262</v>
      </c>
      <c r="F14" s="5">
        <f>'Shift Schedule'!G13</f>
        <v>0.77083333333333337</v>
      </c>
      <c r="G14" s="54">
        <v>0.375</v>
      </c>
      <c r="H14" s="9">
        <f>'Shift Schedule'!J13</f>
        <v>0.77083333333333337</v>
      </c>
      <c r="I14" s="9" t="str">
        <f>IF('Shift Schedule'!J13="Moved","=",IF('Shift Schedule'!J13="Leave","=",IF('Shift Schedule'!J13="OFF","=",IF('Shift Schedule'!J13="Resigned","=",IF('Shift Schedule'!J13="Absconded","=",IF('Shift Schedule'!J13="","=","M"))))))</f>
        <v>M</v>
      </c>
      <c r="M14" s="53" t="str">
        <f t="shared" si="0"/>
        <v>Agent 10</v>
      </c>
      <c r="N14" s="24" t="str">
        <f t="shared" si="1"/>
        <v>M</v>
      </c>
      <c r="O14" s="24">
        <f t="shared" si="5"/>
        <v>0.77083333333333337</v>
      </c>
      <c r="P14" s="24">
        <f t="shared" si="2"/>
        <v>1.1458333333333335</v>
      </c>
      <c r="Q14" s="21">
        <f t="shared" si="3"/>
        <v>0.77083333333333337</v>
      </c>
      <c r="R14" s="21">
        <f t="shared" si="3"/>
        <v>0.14583333333333348</v>
      </c>
      <c r="S14" t="str">
        <f t="shared" si="4"/>
        <v>M</v>
      </c>
    </row>
    <row r="15" spans="2:19" x14ac:dyDescent="0.25">
      <c r="B15" s="5">
        <f>'Shift Schedule'!B14</f>
        <v>11</v>
      </c>
      <c r="C15" s="5">
        <f>'Shift Schedule'!C14</f>
        <v>1011</v>
      </c>
      <c r="D15" s="5" t="str">
        <f>'Shift Schedule'!D14</f>
        <v>Agent 11</v>
      </c>
      <c r="E15" s="5">
        <f>'Shift Schedule'!F14</f>
        <v>91919</v>
      </c>
      <c r="F15" s="5">
        <f>'Shift Schedule'!G14</f>
        <v>0.77083333333333337</v>
      </c>
      <c r="G15" s="54">
        <v>0.375</v>
      </c>
      <c r="H15" s="9">
        <f>'Shift Schedule'!J14</f>
        <v>0.77083333333333337</v>
      </c>
      <c r="I15" s="9" t="str">
        <f>IF('Shift Schedule'!J14="Moved","=",IF('Shift Schedule'!J14="Leave","=",IF('Shift Schedule'!J14="OFF","=",IF('Shift Schedule'!J14="Resigned","=",IF('Shift Schedule'!J14="Absconded","=",IF('Shift Schedule'!J14="","=","M"))))))</f>
        <v>M</v>
      </c>
      <c r="M15" s="53" t="str">
        <f t="shared" si="0"/>
        <v>Agent 11</v>
      </c>
      <c r="N15" s="24" t="str">
        <f t="shared" si="1"/>
        <v>M</v>
      </c>
      <c r="O15" s="24">
        <f t="shared" si="5"/>
        <v>0.77083333333333337</v>
      </c>
      <c r="P15" s="24">
        <f t="shared" si="2"/>
        <v>1.1458333333333335</v>
      </c>
      <c r="Q15" s="21">
        <f t="shared" si="3"/>
        <v>0.77083333333333337</v>
      </c>
      <c r="R15" s="21">
        <f t="shared" si="3"/>
        <v>0.14583333333333348</v>
      </c>
      <c r="S15" t="str">
        <f t="shared" si="4"/>
        <v>M</v>
      </c>
    </row>
    <row r="16" spans="2:19" x14ac:dyDescent="0.25">
      <c r="B16" s="5">
        <f>'Shift Schedule'!B15</f>
        <v>12</v>
      </c>
      <c r="C16" s="5">
        <f>'Shift Schedule'!C15</f>
        <v>1012</v>
      </c>
      <c r="D16" s="5" t="str">
        <f>'Shift Schedule'!D15</f>
        <v>Agent 12</v>
      </c>
      <c r="E16" s="5">
        <f>'Shift Schedule'!F15</f>
        <v>94357</v>
      </c>
      <c r="F16" s="5">
        <f>'Shift Schedule'!G15</f>
        <v>0.77083333333333337</v>
      </c>
      <c r="G16" s="54">
        <v>0.375</v>
      </c>
      <c r="H16" s="9">
        <f>'Shift Schedule'!J15</f>
        <v>0.77083333333333337</v>
      </c>
      <c r="I16" s="9" t="str">
        <f>IF('Shift Schedule'!J15="Moved","=",IF('Shift Schedule'!J15="Leave","=",IF('Shift Schedule'!J15="OFF","=",IF('Shift Schedule'!J15="Resigned","=",IF('Shift Schedule'!J15="Absconded","=",IF('Shift Schedule'!J15="","=","M"))))))</f>
        <v>M</v>
      </c>
      <c r="M16" s="53" t="str">
        <f t="shared" si="0"/>
        <v>Agent 12</v>
      </c>
      <c r="N16" s="24" t="str">
        <f t="shared" si="1"/>
        <v>M</v>
      </c>
      <c r="O16" s="24">
        <f t="shared" si="5"/>
        <v>0.77083333333333337</v>
      </c>
      <c r="P16" s="24">
        <f t="shared" si="2"/>
        <v>1.1458333333333335</v>
      </c>
      <c r="Q16" s="21">
        <f t="shared" si="3"/>
        <v>0.77083333333333337</v>
      </c>
      <c r="R16" s="21">
        <f t="shared" si="3"/>
        <v>0.14583333333333348</v>
      </c>
      <c r="S16" t="str">
        <f t="shared" si="4"/>
        <v>M</v>
      </c>
    </row>
    <row r="17" spans="2:19" x14ac:dyDescent="0.25">
      <c r="B17" s="5">
        <f>'Shift Schedule'!B16</f>
        <v>13</v>
      </c>
      <c r="C17" s="5">
        <f>'Shift Schedule'!C16</f>
        <v>1013</v>
      </c>
      <c r="D17" s="5" t="str">
        <f>'Shift Schedule'!D16</f>
        <v>Agent 13</v>
      </c>
      <c r="E17" s="5">
        <f>'Shift Schedule'!F16</f>
        <v>93021</v>
      </c>
      <c r="F17" s="5">
        <f>'Shift Schedule'!G16</f>
        <v>0.77083333333333337</v>
      </c>
      <c r="G17" s="54">
        <v>0.375</v>
      </c>
      <c r="H17" s="9">
        <f>'Shift Schedule'!J16</f>
        <v>0.77083333333333337</v>
      </c>
      <c r="I17" s="9" t="str">
        <f>IF('Shift Schedule'!J16="Moved","=",IF('Shift Schedule'!J16="Leave","=",IF('Shift Schedule'!J16="OFF","=",IF('Shift Schedule'!J16="Resigned","=",IF('Shift Schedule'!J16="Absconded","=",IF('Shift Schedule'!J16="","=","M"))))))</f>
        <v>M</v>
      </c>
      <c r="M17" s="53" t="str">
        <f t="shared" si="0"/>
        <v>Agent 13</v>
      </c>
      <c r="N17" s="24" t="str">
        <f t="shared" si="1"/>
        <v>M</v>
      </c>
      <c r="O17" s="24">
        <f t="shared" si="5"/>
        <v>0.77083333333333337</v>
      </c>
      <c r="P17" s="24">
        <f t="shared" si="2"/>
        <v>1.1458333333333335</v>
      </c>
      <c r="Q17" s="21">
        <f t="shared" si="3"/>
        <v>0.77083333333333337</v>
      </c>
      <c r="R17" s="21">
        <f t="shared" si="3"/>
        <v>0.14583333333333348</v>
      </c>
      <c r="S17" t="str">
        <f t="shared" si="4"/>
        <v>M</v>
      </c>
    </row>
    <row r="18" spans="2:19" x14ac:dyDescent="0.25">
      <c r="B18" s="5">
        <f>'Shift Schedule'!B17</f>
        <v>14</v>
      </c>
      <c r="C18" s="5">
        <f>'Shift Schedule'!C17</f>
        <v>1014</v>
      </c>
      <c r="D18" s="5" t="str">
        <f>'Shift Schedule'!D17</f>
        <v>Agent 14</v>
      </c>
      <c r="E18" s="5">
        <f>'Shift Schedule'!F17</f>
        <v>92569</v>
      </c>
      <c r="F18" s="5">
        <f>'Shift Schedule'!G17</f>
        <v>0.85416666666666674</v>
      </c>
      <c r="G18" s="54">
        <v>0.375</v>
      </c>
      <c r="H18" s="9">
        <f>'Shift Schedule'!J17</f>
        <v>0.85416666666666674</v>
      </c>
      <c r="I18" s="9" t="str">
        <f>IF('Shift Schedule'!J17="Moved","=",IF('Shift Schedule'!J17="Leave","=",IF('Shift Schedule'!J17="OFF","=",IF('Shift Schedule'!J17="Resigned","=",IF('Shift Schedule'!J17="Absconded","=",IF('Shift Schedule'!J17="","=","M"))))))</f>
        <v>M</v>
      </c>
      <c r="M18" s="53" t="str">
        <f t="shared" si="0"/>
        <v>Agent 14</v>
      </c>
      <c r="N18" s="24" t="str">
        <f t="shared" si="1"/>
        <v>M</v>
      </c>
      <c r="O18" s="24">
        <f t="shared" si="5"/>
        <v>0.85416666666666674</v>
      </c>
      <c r="P18" s="24">
        <f t="shared" si="2"/>
        <v>1.2291666666666667</v>
      </c>
      <c r="Q18" s="21">
        <f t="shared" si="3"/>
        <v>0.85416666666666674</v>
      </c>
      <c r="R18" s="21">
        <f t="shared" si="3"/>
        <v>0.22916666666666674</v>
      </c>
      <c r="S18" t="str">
        <f t="shared" si="4"/>
        <v>M</v>
      </c>
    </row>
    <row r="19" spans="2:19" x14ac:dyDescent="0.25">
      <c r="B19" s="5">
        <f>'Shift Schedule'!B18</f>
        <v>15</v>
      </c>
      <c r="C19" s="5">
        <f>'Shift Schedule'!C18</f>
        <v>1015</v>
      </c>
      <c r="D19" s="5" t="str">
        <f>'Shift Schedule'!D18</f>
        <v>Agent 15</v>
      </c>
      <c r="E19" s="5">
        <f>'Shift Schedule'!F18</f>
        <v>92413</v>
      </c>
      <c r="F19" s="5">
        <f>'Shift Schedule'!G18</f>
        <v>0.85416666666666674</v>
      </c>
      <c r="G19" s="54">
        <v>0.375</v>
      </c>
      <c r="H19" s="9">
        <f>'Shift Schedule'!J18</f>
        <v>0.85416666666666674</v>
      </c>
      <c r="I19" s="9" t="str">
        <f>IF('Shift Schedule'!J18="Moved","=",IF('Shift Schedule'!J18="Leave","=",IF('Shift Schedule'!J18="OFF","=",IF('Shift Schedule'!J18="Resigned","=",IF('Shift Schedule'!J18="Absconded","=",IF('Shift Schedule'!J18="","=","M"))))))</f>
        <v>M</v>
      </c>
      <c r="M19" s="53" t="str">
        <f t="shared" si="0"/>
        <v>Agent 15</v>
      </c>
      <c r="N19" s="24" t="str">
        <f t="shared" si="1"/>
        <v>M</v>
      </c>
      <c r="O19" s="24">
        <f t="shared" si="5"/>
        <v>0.85416666666666674</v>
      </c>
      <c r="P19" s="24">
        <f t="shared" si="2"/>
        <v>1.2291666666666667</v>
      </c>
      <c r="Q19" s="21">
        <f t="shared" si="3"/>
        <v>0.85416666666666674</v>
      </c>
      <c r="R19" s="21">
        <f t="shared" si="3"/>
        <v>0.22916666666666674</v>
      </c>
      <c r="S19" t="str">
        <f t="shared" si="4"/>
        <v>M</v>
      </c>
    </row>
    <row r="20" spans="2:19" x14ac:dyDescent="0.25">
      <c r="B20" s="5">
        <f>'Shift Schedule'!B19</f>
        <v>16</v>
      </c>
      <c r="C20" s="5">
        <f>'Shift Schedule'!C19</f>
        <v>1016</v>
      </c>
      <c r="D20" s="5" t="str">
        <f>'Shift Schedule'!D19</f>
        <v>Agent 16</v>
      </c>
      <c r="E20" s="5">
        <f>'Shift Schedule'!F19</f>
        <v>92712</v>
      </c>
      <c r="F20" s="5">
        <f>'Shift Schedule'!G19</f>
        <v>0.85416666666666674</v>
      </c>
      <c r="G20" s="54">
        <v>0.375</v>
      </c>
      <c r="H20" s="9">
        <f>'Shift Schedule'!J19</f>
        <v>0.85416666666666674</v>
      </c>
      <c r="I20" s="9" t="str">
        <f>IF('Shift Schedule'!J19="Moved","=",IF('Shift Schedule'!J19="Leave","=",IF('Shift Schedule'!J19="OFF","=",IF('Shift Schedule'!J19="Resigned","=",IF('Shift Schedule'!J19="Absconded","=",IF('Shift Schedule'!J19="","=","M"))))))</f>
        <v>M</v>
      </c>
      <c r="M20" s="53" t="str">
        <f t="shared" si="0"/>
        <v>Agent 16</v>
      </c>
      <c r="N20" s="24" t="str">
        <f t="shared" si="1"/>
        <v>M</v>
      </c>
      <c r="O20" s="24">
        <f t="shared" si="5"/>
        <v>0.85416666666666674</v>
      </c>
      <c r="P20" s="24">
        <f t="shared" si="2"/>
        <v>1.2291666666666667</v>
      </c>
      <c r="Q20" s="21">
        <f t="shared" si="3"/>
        <v>0.85416666666666674</v>
      </c>
      <c r="R20" s="21">
        <f t="shared" si="3"/>
        <v>0.22916666666666674</v>
      </c>
      <c r="S20" t="str">
        <f t="shared" si="4"/>
        <v>M</v>
      </c>
    </row>
    <row r="21" spans="2:19" x14ac:dyDescent="0.25">
      <c r="B21" s="5">
        <f>'Shift Schedule'!B20</f>
        <v>17</v>
      </c>
      <c r="C21" s="5">
        <f>'Shift Schedule'!C20</f>
        <v>1017</v>
      </c>
      <c r="D21" s="5" t="str">
        <f>'Shift Schedule'!D20</f>
        <v>Agent 17</v>
      </c>
      <c r="E21" s="5">
        <f>'Shift Schedule'!F20</f>
        <v>92680</v>
      </c>
      <c r="F21" s="5">
        <f>'Shift Schedule'!G20</f>
        <v>0.85416666666666674</v>
      </c>
      <c r="G21" s="54">
        <v>0.375</v>
      </c>
      <c r="H21" s="9" t="str">
        <f>'Shift Schedule'!J20</f>
        <v>Leave</v>
      </c>
      <c r="I21" s="9" t="str">
        <f>IF('Shift Schedule'!J20="Moved","=",IF('Shift Schedule'!J20="Leave","=",IF('Shift Schedule'!J20="OFF","=",IF('Shift Schedule'!J20="Resigned","=",IF('Shift Schedule'!J20="Absconded","=",IF('Shift Schedule'!J20="","=","M"))))))</f>
        <v>=</v>
      </c>
      <c r="M21" s="53" t="str">
        <f t="shared" si="0"/>
        <v>Agent 17</v>
      </c>
      <c r="N21" s="24" t="str">
        <f t="shared" si="1"/>
        <v>=</v>
      </c>
      <c r="O21" s="24" t="str">
        <f t="shared" si="5"/>
        <v/>
      </c>
      <c r="P21" s="24" t="str">
        <f t="shared" si="2"/>
        <v/>
      </c>
      <c r="Q21" s="21" t="str">
        <f t="shared" ref="Q21:R46" si="6">IFERROR(MOD(O21,1),"")</f>
        <v/>
      </c>
      <c r="R21" s="21" t="str">
        <f t="shared" si="6"/>
        <v/>
      </c>
      <c r="S21" t="str">
        <f t="shared" si="4"/>
        <v>=</v>
      </c>
    </row>
    <row r="22" spans="2:19" x14ac:dyDescent="0.25">
      <c r="B22" s="5">
        <f>'Shift Schedule'!B21</f>
        <v>18</v>
      </c>
      <c r="C22" s="5">
        <f>'Shift Schedule'!C21</f>
        <v>1018</v>
      </c>
      <c r="D22" s="5" t="str">
        <f>'Shift Schedule'!D21</f>
        <v>Agent 18</v>
      </c>
      <c r="E22" s="5">
        <f>'Shift Schedule'!F21</f>
        <v>91819</v>
      </c>
      <c r="F22" s="5">
        <f>'Shift Schedule'!G21</f>
        <v>0.77083333333333337</v>
      </c>
      <c r="G22" s="54">
        <v>0.375</v>
      </c>
      <c r="H22" s="9">
        <f>'Shift Schedule'!J21</f>
        <v>0.77083333333333337</v>
      </c>
      <c r="I22" s="9" t="str">
        <f>IF('Shift Schedule'!J21="Moved","=",IF('Shift Schedule'!J21="Leave","=",IF('Shift Schedule'!J21="OFF","=",IF('Shift Schedule'!J21="Resigned","=",IF('Shift Schedule'!J21="Absconded","=",IF('Shift Schedule'!J21="","=","M"))))))</f>
        <v>M</v>
      </c>
      <c r="M22" s="53" t="str">
        <f t="shared" si="0"/>
        <v>Agent 18</v>
      </c>
      <c r="N22" s="24" t="str">
        <f t="shared" si="1"/>
        <v>M</v>
      </c>
      <c r="O22" s="24">
        <f t="shared" si="5"/>
        <v>0.77083333333333337</v>
      </c>
      <c r="P22" s="24">
        <f t="shared" si="2"/>
        <v>1.1458333333333335</v>
      </c>
      <c r="Q22" s="21">
        <f t="shared" si="6"/>
        <v>0.77083333333333337</v>
      </c>
      <c r="R22" s="21">
        <f t="shared" si="6"/>
        <v>0.14583333333333348</v>
      </c>
      <c r="S22" t="str">
        <f t="shared" si="4"/>
        <v>M</v>
      </c>
    </row>
    <row r="23" spans="2:19" x14ac:dyDescent="0.25">
      <c r="B23" s="5">
        <f>'Shift Schedule'!B22</f>
        <v>19</v>
      </c>
      <c r="C23" s="5">
        <f>'Shift Schedule'!C22</f>
        <v>1019</v>
      </c>
      <c r="D23" s="5" t="str">
        <f>'Shift Schedule'!D22</f>
        <v>Agent 19</v>
      </c>
      <c r="E23" s="5">
        <f>'Shift Schedule'!F22</f>
        <v>96019</v>
      </c>
      <c r="F23" s="5">
        <f>'Shift Schedule'!G22</f>
        <v>0.77083333333333337</v>
      </c>
      <c r="G23" s="54">
        <v>0.375</v>
      </c>
      <c r="H23" s="9">
        <f>'Shift Schedule'!J22</f>
        <v>0.77083333333333337</v>
      </c>
      <c r="I23" s="9" t="str">
        <f>IF('Shift Schedule'!J22="Moved","=",IF('Shift Schedule'!J22="Leave","=",IF('Shift Schedule'!J22="OFF","=",IF('Shift Schedule'!J22="Resigned","=",IF('Shift Schedule'!J22="Absconded","=",IF('Shift Schedule'!J22="","=","M"))))))</f>
        <v>M</v>
      </c>
      <c r="M23" s="53" t="str">
        <f t="shared" si="0"/>
        <v>Agent 19</v>
      </c>
      <c r="N23" s="24" t="str">
        <f t="shared" si="1"/>
        <v>M</v>
      </c>
      <c r="O23" s="24">
        <f t="shared" si="5"/>
        <v>0.77083333333333337</v>
      </c>
      <c r="P23" s="24">
        <f t="shared" si="2"/>
        <v>1.1458333333333335</v>
      </c>
      <c r="Q23" s="21">
        <f t="shared" si="6"/>
        <v>0.77083333333333337</v>
      </c>
      <c r="R23" s="21">
        <f t="shared" si="6"/>
        <v>0.14583333333333348</v>
      </c>
      <c r="S23" t="str">
        <f t="shared" si="4"/>
        <v>M</v>
      </c>
    </row>
    <row r="24" spans="2:19" x14ac:dyDescent="0.25">
      <c r="B24" s="5">
        <f>'Shift Schedule'!B23</f>
        <v>20</v>
      </c>
      <c r="C24" s="5">
        <f>'Shift Schedule'!C23</f>
        <v>1020</v>
      </c>
      <c r="D24" s="5" t="str">
        <f>'Shift Schedule'!D23</f>
        <v>Agent 20</v>
      </c>
      <c r="E24" s="5">
        <f>'Shift Schedule'!F23</f>
        <v>93001</v>
      </c>
      <c r="F24" s="5">
        <f>'Shift Schedule'!G23</f>
        <v>0.85416666666666663</v>
      </c>
      <c r="G24" s="54">
        <v>0.375</v>
      </c>
      <c r="H24" s="9">
        <f>'Shift Schedule'!J23</f>
        <v>0.85416666666666663</v>
      </c>
      <c r="I24" s="9" t="str">
        <f>IF('Shift Schedule'!J23="Moved","=",IF('Shift Schedule'!J23="Leave","=",IF('Shift Schedule'!J23="OFF","=",IF('Shift Schedule'!J23="Resigned","=",IF('Shift Schedule'!J23="Absconded","=",IF('Shift Schedule'!J23="","=","M"))))))</f>
        <v>M</v>
      </c>
      <c r="M24" s="53" t="str">
        <f t="shared" si="0"/>
        <v>Agent 20</v>
      </c>
      <c r="N24" s="24" t="str">
        <f t="shared" si="1"/>
        <v>M</v>
      </c>
      <c r="O24" s="24">
        <f t="shared" si="5"/>
        <v>0.85416666666666663</v>
      </c>
      <c r="P24" s="24">
        <f t="shared" si="2"/>
        <v>1.2291666666666665</v>
      </c>
      <c r="Q24" s="21">
        <f t="shared" si="6"/>
        <v>0.85416666666666663</v>
      </c>
      <c r="R24" s="21">
        <f t="shared" si="6"/>
        <v>0.22916666666666652</v>
      </c>
      <c r="S24" t="str">
        <f t="shared" si="4"/>
        <v>M</v>
      </c>
    </row>
    <row r="25" spans="2:19" x14ac:dyDescent="0.25">
      <c r="B25" s="5">
        <f>'Shift Schedule'!B24</f>
        <v>21</v>
      </c>
      <c r="C25" s="5">
        <f>'Shift Schedule'!C24</f>
        <v>1021</v>
      </c>
      <c r="D25" s="5" t="str">
        <f>'Shift Schedule'!D24</f>
        <v>Agent 21</v>
      </c>
      <c r="E25" s="5">
        <f>'Shift Schedule'!F24</f>
        <v>91229</v>
      </c>
      <c r="F25" s="5">
        <f>'Shift Schedule'!G24</f>
        <v>0.77083333333333337</v>
      </c>
      <c r="G25" s="54">
        <v>0.375</v>
      </c>
      <c r="H25" s="9">
        <f>'Shift Schedule'!J24</f>
        <v>0.77083333333333337</v>
      </c>
      <c r="I25" s="9" t="str">
        <f>IF('Shift Schedule'!J24="Moved","=",IF('Shift Schedule'!J24="Leave","=",IF('Shift Schedule'!J24="OFF","=",IF('Shift Schedule'!J24="Resigned","=",IF('Shift Schedule'!J24="Absconded","=",IF('Shift Schedule'!J24="","=","M"))))))</f>
        <v>M</v>
      </c>
      <c r="M25" s="53" t="str">
        <f t="shared" si="0"/>
        <v>Agent 21</v>
      </c>
      <c r="N25" s="24" t="str">
        <f t="shared" si="1"/>
        <v>M</v>
      </c>
      <c r="O25" s="24">
        <f t="shared" si="5"/>
        <v>0.77083333333333337</v>
      </c>
      <c r="P25" s="24">
        <f t="shared" si="2"/>
        <v>1.1458333333333335</v>
      </c>
      <c r="Q25" s="21">
        <f t="shared" si="6"/>
        <v>0.77083333333333337</v>
      </c>
      <c r="R25" s="21">
        <f t="shared" si="6"/>
        <v>0.14583333333333348</v>
      </c>
      <c r="S25" t="str">
        <f t="shared" si="4"/>
        <v>M</v>
      </c>
    </row>
    <row r="26" spans="2:19" x14ac:dyDescent="0.25">
      <c r="B26" s="5">
        <f>'Shift Schedule'!B25</f>
        <v>22</v>
      </c>
      <c r="C26" s="5">
        <f>'Shift Schedule'!C25</f>
        <v>1022</v>
      </c>
      <c r="D26" s="5" t="str">
        <f>'Shift Schedule'!D25</f>
        <v>Agent 22</v>
      </c>
      <c r="E26" s="5">
        <f>'Shift Schedule'!F25</f>
        <v>95507</v>
      </c>
      <c r="F26" s="5" t="e">
        <f>'Shift Schedule'!G25</f>
        <v>#N/A</v>
      </c>
      <c r="G26" s="54">
        <v>0.375</v>
      </c>
      <c r="H26" s="9" t="str">
        <f>'Shift Schedule'!J25</f>
        <v>Resigned</v>
      </c>
      <c r="I26" s="9" t="str">
        <f>IF('Shift Schedule'!J25="Moved","=",IF('Shift Schedule'!J25="Leave","=",IF('Shift Schedule'!J25="OFF","=",IF('Shift Schedule'!J25="Resigned","=",IF('Shift Schedule'!J25="Absconded","=",IF('Shift Schedule'!J25="","=","M"))))))</f>
        <v>=</v>
      </c>
      <c r="M26" s="53" t="str">
        <f t="shared" si="0"/>
        <v>Agent 22</v>
      </c>
      <c r="N26" s="24" t="str">
        <f t="shared" si="1"/>
        <v>=</v>
      </c>
      <c r="O26" s="24" t="str">
        <f t="shared" si="5"/>
        <v/>
      </c>
      <c r="P26" s="24" t="str">
        <f t="shared" si="2"/>
        <v/>
      </c>
      <c r="Q26" s="21" t="str">
        <f t="shared" si="6"/>
        <v/>
      </c>
      <c r="R26" s="21" t="str">
        <f t="shared" si="6"/>
        <v/>
      </c>
      <c r="S26" t="str">
        <f t="shared" si="4"/>
        <v>=</v>
      </c>
    </row>
    <row r="27" spans="2:19" x14ac:dyDescent="0.25">
      <c r="B27" s="5">
        <f>'Shift Schedule'!B26</f>
        <v>23</v>
      </c>
      <c r="C27" s="5">
        <f>'Shift Schedule'!C26</f>
        <v>1023</v>
      </c>
      <c r="D27" s="5" t="str">
        <f>'Shift Schedule'!D26</f>
        <v>Agent 23</v>
      </c>
      <c r="E27" s="5">
        <f>'Shift Schedule'!F26</f>
        <v>92195</v>
      </c>
      <c r="F27" s="5">
        <f>'Shift Schedule'!G26</f>
        <v>0.77083333333333337</v>
      </c>
      <c r="G27" s="54">
        <v>0.375</v>
      </c>
      <c r="H27" s="9">
        <f>'Shift Schedule'!J26</f>
        <v>0.77083333333333337</v>
      </c>
      <c r="I27" s="9" t="str">
        <f>IF('Shift Schedule'!J26="Moved","=",IF('Shift Schedule'!J26="Leave","=",IF('Shift Schedule'!J26="OFF","=",IF('Shift Schedule'!J26="Resigned","=",IF('Shift Schedule'!J26="Absconded","=",IF('Shift Schedule'!J26="","=","M"))))))</f>
        <v>M</v>
      </c>
      <c r="M27" s="53" t="str">
        <f t="shared" si="0"/>
        <v>Agent 23</v>
      </c>
      <c r="N27" s="24" t="str">
        <f t="shared" si="1"/>
        <v>M</v>
      </c>
      <c r="O27" s="24">
        <f t="shared" si="5"/>
        <v>0.77083333333333337</v>
      </c>
      <c r="P27" s="24">
        <f t="shared" si="2"/>
        <v>1.1458333333333335</v>
      </c>
      <c r="Q27" s="21">
        <f t="shared" si="6"/>
        <v>0.77083333333333337</v>
      </c>
      <c r="R27" s="21">
        <f t="shared" si="6"/>
        <v>0.14583333333333348</v>
      </c>
      <c r="S27" t="str">
        <f t="shared" si="4"/>
        <v>M</v>
      </c>
    </row>
    <row r="28" spans="2:19" x14ac:dyDescent="0.25">
      <c r="B28" s="5">
        <f>'Shift Schedule'!B27</f>
        <v>24</v>
      </c>
      <c r="C28" s="5">
        <f>'Shift Schedule'!C27</f>
        <v>1024</v>
      </c>
      <c r="D28" s="5" t="str">
        <f>'Shift Schedule'!D27</f>
        <v>Agent 24</v>
      </c>
      <c r="E28" s="5">
        <f>'Shift Schedule'!F27</f>
        <v>90456</v>
      </c>
      <c r="F28" s="5">
        <f>'Shift Schedule'!G27</f>
        <v>0.77083333333333337</v>
      </c>
      <c r="G28" s="54">
        <v>0.375</v>
      </c>
      <c r="H28" s="9">
        <f>'Shift Schedule'!J27</f>
        <v>0.77083333333333337</v>
      </c>
      <c r="I28" s="9" t="str">
        <f>IF('Shift Schedule'!J27="Moved","=",IF('Shift Schedule'!J27="Leave","=",IF('Shift Schedule'!J27="OFF","=",IF('Shift Schedule'!J27="Resigned","=",IF('Shift Schedule'!J27="Absconded","=",IF('Shift Schedule'!J27="","=","M"))))))</f>
        <v>M</v>
      </c>
      <c r="M28" s="53" t="str">
        <f t="shared" si="0"/>
        <v>Agent 24</v>
      </c>
      <c r="N28" s="24" t="str">
        <f t="shared" si="1"/>
        <v>M</v>
      </c>
      <c r="O28" s="24">
        <f t="shared" si="5"/>
        <v>0.77083333333333337</v>
      </c>
      <c r="P28" s="24">
        <f t="shared" si="2"/>
        <v>1.1458333333333335</v>
      </c>
      <c r="Q28" s="21">
        <f t="shared" si="6"/>
        <v>0.77083333333333337</v>
      </c>
      <c r="R28" s="21">
        <f t="shared" si="6"/>
        <v>0.14583333333333348</v>
      </c>
      <c r="S28" t="str">
        <f t="shared" si="4"/>
        <v>M</v>
      </c>
    </row>
    <row r="29" spans="2:19" x14ac:dyDescent="0.25">
      <c r="B29" s="5">
        <f>'Shift Schedule'!B28</f>
        <v>25</v>
      </c>
      <c r="C29" s="5">
        <f>'Shift Schedule'!C28</f>
        <v>1025</v>
      </c>
      <c r="D29" s="5" t="str">
        <f>'Shift Schedule'!D28</f>
        <v>Agent 25</v>
      </c>
      <c r="E29" s="5">
        <f>'Shift Schedule'!F28</f>
        <v>90753</v>
      </c>
      <c r="F29" s="5">
        <f>'Shift Schedule'!G28</f>
        <v>0.77083333333333337</v>
      </c>
      <c r="G29" s="54">
        <v>0.375</v>
      </c>
      <c r="H29" s="9">
        <f>'Shift Schedule'!J28</f>
        <v>0.77083333333333337</v>
      </c>
      <c r="I29" s="9" t="str">
        <f>IF('Shift Schedule'!J28="Moved","=",IF('Shift Schedule'!J28="Leave","=",IF('Shift Schedule'!J28="OFF","=",IF('Shift Schedule'!J28="Resigned","=",IF('Shift Schedule'!J28="Absconded","=",IF('Shift Schedule'!J28="","=","M"))))))</f>
        <v>M</v>
      </c>
      <c r="M29" s="53" t="str">
        <f t="shared" si="0"/>
        <v>Agent 25</v>
      </c>
      <c r="N29" s="24" t="str">
        <f t="shared" si="1"/>
        <v>M</v>
      </c>
      <c r="O29" s="24">
        <f t="shared" si="5"/>
        <v>0.77083333333333337</v>
      </c>
      <c r="P29" s="24">
        <f t="shared" si="2"/>
        <v>1.1458333333333335</v>
      </c>
      <c r="Q29" s="21">
        <f t="shared" si="6"/>
        <v>0.77083333333333337</v>
      </c>
      <c r="R29" s="21">
        <f t="shared" si="6"/>
        <v>0.14583333333333348</v>
      </c>
      <c r="S29" t="str">
        <f t="shared" si="4"/>
        <v>M</v>
      </c>
    </row>
    <row r="30" spans="2:19" x14ac:dyDescent="0.25">
      <c r="B30" s="5">
        <f>'Shift Schedule'!B29</f>
        <v>26</v>
      </c>
      <c r="C30" s="5">
        <f>'Shift Schedule'!C29</f>
        <v>1026</v>
      </c>
      <c r="D30" s="5" t="str">
        <f>'Shift Schedule'!D29</f>
        <v>Agent 26</v>
      </c>
      <c r="E30" s="5">
        <f>'Shift Schedule'!F29</f>
        <v>95284</v>
      </c>
      <c r="F30" s="5">
        <f>'Shift Schedule'!G29</f>
        <v>0.77083333333333337</v>
      </c>
      <c r="G30" s="54">
        <v>0.375</v>
      </c>
      <c r="H30" s="9">
        <f>'Shift Schedule'!J29</f>
        <v>0.77083333333333337</v>
      </c>
      <c r="I30" s="9" t="str">
        <f>IF('Shift Schedule'!J29="Moved","=",IF('Shift Schedule'!J29="Leave","=",IF('Shift Schedule'!J29="OFF","=",IF('Shift Schedule'!J29="Resigned","=",IF('Shift Schedule'!J29="Absconded","=",IF('Shift Schedule'!J29="","=","M"))))))</f>
        <v>M</v>
      </c>
      <c r="M30" s="53" t="str">
        <f t="shared" si="0"/>
        <v>Agent 26</v>
      </c>
      <c r="N30" s="24" t="str">
        <f t="shared" si="1"/>
        <v>M</v>
      </c>
      <c r="O30" s="24">
        <f t="shared" si="5"/>
        <v>0.77083333333333337</v>
      </c>
      <c r="P30" s="24">
        <f t="shared" si="2"/>
        <v>1.1458333333333335</v>
      </c>
      <c r="Q30" s="21">
        <f t="shared" si="6"/>
        <v>0.77083333333333337</v>
      </c>
      <c r="R30" s="21">
        <f t="shared" si="6"/>
        <v>0.14583333333333348</v>
      </c>
      <c r="S30" t="str">
        <f t="shared" si="4"/>
        <v>M</v>
      </c>
    </row>
    <row r="31" spans="2:19" x14ac:dyDescent="0.25">
      <c r="B31" s="5">
        <f>'Shift Schedule'!B30</f>
        <v>27</v>
      </c>
      <c r="C31" s="5">
        <f>'Shift Schedule'!C30</f>
        <v>1027</v>
      </c>
      <c r="D31" s="5" t="str">
        <f>'Shift Schedule'!D30</f>
        <v>Agent 27</v>
      </c>
      <c r="E31" s="5">
        <f>'Shift Schedule'!F30</f>
        <v>90893</v>
      </c>
      <c r="F31" s="5">
        <f>'Shift Schedule'!G30</f>
        <v>0.77083333333333337</v>
      </c>
      <c r="G31" s="54">
        <v>0.375</v>
      </c>
      <c r="H31" s="9">
        <f>'Shift Schedule'!J30</f>
        <v>0.77083333333333337</v>
      </c>
      <c r="I31" s="9" t="str">
        <f>IF('Shift Schedule'!J30="Moved","=",IF('Shift Schedule'!J30="Leave","=",IF('Shift Schedule'!J30="OFF","=",IF('Shift Schedule'!J30="Resigned","=",IF('Shift Schedule'!J30="Absconded","=",IF('Shift Schedule'!J30="","=","M"))))))</f>
        <v>M</v>
      </c>
      <c r="M31" s="53" t="str">
        <f t="shared" si="0"/>
        <v>Agent 27</v>
      </c>
      <c r="N31" s="24" t="str">
        <f t="shared" si="1"/>
        <v>M</v>
      </c>
      <c r="O31" s="24">
        <f t="shared" si="5"/>
        <v>0.77083333333333337</v>
      </c>
      <c r="P31" s="24">
        <f t="shared" si="2"/>
        <v>1.1458333333333335</v>
      </c>
      <c r="Q31" s="21">
        <f t="shared" si="6"/>
        <v>0.77083333333333337</v>
      </c>
      <c r="R31" s="21">
        <f t="shared" si="6"/>
        <v>0.14583333333333348</v>
      </c>
      <c r="S31" t="str">
        <f t="shared" si="4"/>
        <v>M</v>
      </c>
    </row>
    <row r="32" spans="2:19" x14ac:dyDescent="0.25">
      <c r="B32" s="5">
        <f>'Shift Schedule'!B31</f>
        <v>28</v>
      </c>
      <c r="C32" s="5">
        <f>'Shift Schedule'!C31</f>
        <v>1028</v>
      </c>
      <c r="D32" s="5" t="str">
        <f>'Shift Schedule'!D31</f>
        <v>Agent 28</v>
      </c>
      <c r="E32" s="5">
        <f>'Shift Schedule'!F31</f>
        <v>92197</v>
      </c>
      <c r="F32" s="5">
        <f>'Shift Schedule'!G31</f>
        <v>0.77083333333333337</v>
      </c>
      <c r="G32" s="54">
        <v>0.375</v>
      </c>
      <c r="H32" s="9">
        <f>'Shift Schedule'!J31</f>
        <v>0.77083333333333337</v>
      </c>
      <c r="I32" s="9" t="str">
        <f>IF('Shift Schedule'!J31="Moved","=",IF('Shift Schedule'!J31="Leave","=",IF('Shift Schedule'!J31="OFF","=",IF('Shift Schedule'!J31="Resigned","=",IF('Shift Schedule'!J31="Absconded","=",IF('Shift Schedule'!J31="","=","M"))))))</f>
        <v>M</v>
      </c>
      <c r="M32" s="53" t="str">
        <f t="shared" si="0"/>
        <v>Agent 28</v>
      </c>
      <c r="N32" s="24" t="str">
        <f t="shared" si="1"/>
        <v>M</v>
      </c>
      <c r="O32" s="24">
        <f t="shared" si="5"/>
        <v>0.77083333333333337</v>
      </c>
      <c r="P32" s="24">
        <f t="shared" si="2"/>
        <v>1.1458333333333335</v>
      </c>
      <c r="Q32" s="21">
        <f t="shared" si="6"/>
        <v>0.77083333333333337</v>
      </c>
      <c r="R32" s="21">
        <f t="shared" si="6"/>
        <v>0.14583333333333348</v>
      </c>
      <c r="S32" t="str">
        <f t="shared" si="4"/>
        <v>M</v>
      </c>
    </row>
    <row r="33" spans="2:19" x14ac:dyDescent="0.25">
      <c r="B33" s="5">
        <f>'Shift Schedule'!B32</f>
        <v>29</v>
      </c>
      <c r="C33" s="5">
        <f>'Shift Schedule'!C32</f>
        <v>1029</v>
      </c>
      <c r="D33" s="5" t="str">
        <f>'Shift Schedule'!D32</f>
        <v>Agent 29</v>
      </c>
      <c r="E33" s="5">
        <f>'Shift Schedule'!F32</f>
        <v>94063</v>
      </c>
      <c r="F33" s="5">
        <f>'Shift Schedule'!G32</f>
        <v>0.77083333333333337</v>
      </c>
      <c r="G33" s="54">
        <v>0.375</v>
      </c>
      <c r="H33" s="9">
        <f>'Shift Schedule'!J32</f>
        <v>0.77083333333333337</v>
      </c>
      <c r="I33" s="9" t="str">
        <f>IF('Shift Schedule'!J32="Moved","=",IF('Shift Schedule'!J32="Leave","=",IF('Shift Schedule'!J32="OFF","=",IF('Shift Schedule'!J32="Resigned","=",IF('Shift Schedule'!J32="Absconded","=",IF('Shift Schedule'!J32="","=","M"))))))</f>
        <v>M</v>
      </c>
      <c r="M33" s="53" t="str">
        <f t="shared" si="0"/>
        <v>Agent 29</v>
      </c>
      <c r="N33" s="24" t="str">
        <f t="shared" si="1"/>
        <v>M</v>
      </c>
      <c r="O33" s="24">
        <f t="shared" si="5"/>
        <v>0.77083333333333337</v>
      </c>
      <c r="P33" s="24">
        <f t="shared" si="2"/>
        <v>1.1458333333333335</v>
      </c>
      <c r="Q33" s="21">
        <f t="shared" si="6"/>
        <v>0.77083333333333337</v>
      </c>
      <c r="R33" s="21">
        <f t="shared" si="6"/>
        <v>0.14583333333333348</v>
      </c>
      <c r="S33" t="str">
        <f t="shared" si="4"/>
        <v>M</v>
      </c>
    </row>
    <row r="34" spans="2:19" x14ac:dyDescent="0.25">
      <c r="B34" s="5">
        <f>'Shift Schedule'!B33</f>
        <v>30</v>
      </c>
      <c r="C34" s="5">
        <f>'Shift Schedule'!C33</f>
        <v>1030</v>
      </c>
      <c r="D34" s="5" t="str">
        <f>'Shift Schedule'!D33</f>
        <v>Agent 30</v>
      </c>
      <c r="E34" s="5">
        <f>'Shift Schedule'!F33</f>
        <v>93655</v>
      </c>
      <c r="F34" s="5">
        <f>'Shift Schedule'!G33</f>
        <v>0.9375</v>
      </c>
      <c r="G34" s="54">
        <v>0.375</v>
      </c>
      <c r="H34" s="9">
        <f>'Shift Schedule'!J33</f>
        <v>0.9375</v>
      </c>
      <c r="I34" s="9" t="str">
        <f>IF('Shift Schedule'!J33="Moved","=",IF('Shift Schedule'!J33="Leave","=",IF('Shift Schedule'!J33="OFF","=",IF('Shift Schedule'!J33="Resigned","=",IF('Shift Schedule'!J33="Absconded","=",IF('Shift Schedule'!J33="","=","M"))))))</f>
        <v>M</v>
      </c>
      <c r="M34" s="53" t="str">
        <f t="shared" si="0"/>
        <v>Agent 30</v>
      </c>
      <c r="N34" s="24" t="str">
        <f t="shared" si="1"/>
        <v>M</v>
      </c>
      <c r="O34" s="24">
        <f t="shared" si="5"/>
        <v>0.9375</v>
      </c>
      <c r="P34" s="24">
        <f t="shared" si="2"/>
        <v>1.3125</v>
      </c>
      <c r="Q34" s="21">
        <f t="shared" si="6"/>
        <v>0.9375</v>
      </c>
      <c r="R34" s="21">
        <f t="shared" si="6"/>
        <v>0.3125</v>
      </c>
      <c r="S34" t="str">
        <f t="shared" si="4"/>
        <v>M</v>
      </c>
    </row>
    <row r="35" spans="2:19" x14ac:dyDescent="0.25">
      <c r="B35" s="5">
        <f>'Shift Schedule'!B34</f>
        <v>31</v>
      </c>
      <c r="C35" s="5">
        <f>'Shift Schedule'!C34</f>
        <v>1031</v>
      </c>
      <c r="D35" s="5" t="str">
        <f>'Shift Schedule'!D34</f>
        <v>Agent 31</v>
      </c>
      <c r="E35" s="5">
        <f>'Shift Schedule'!F34</f>
        <v>90947</v>
      </c>
      <c r="F35" s="5">
        <f>'Shift Schedule'!G34</f>
        <v>0.9375</v>
      </c>
      <c r="G35" s="54">
        <v>0.375</v>
      </c>
      <c r="H35" s="9">
        <f>'Shift Schedule'!J34</f>
        <v>0.9375</v>
      </c>
      <c r="I35" s="9" t="str">
        <f>IF('Shift Schedule'!J34="Moved","=",IF('Shift Schedule'!J34="Leave","=",IF('Shift Schedule'!J34="OFF","=",IF('Shift Schedule'!J34="Resigned","=",IF('Shift Schedule'!J34="Absconded","=",IF('Shift Schedule'!J34="","=","M"))))))</f>
        <v>M</v>
      </c>
      <c r="M35" s="53" t="str">
        <f t="shared" si="0"/>
        <v>Agent 31</v>
      </c>
      <c r="N35" s="24" t="str">
        <f t="shared" si="1"/>
        <v>M</v>
      </c>
      <c r="O35" s="24">
        <f t="shared" si="5"/>
        <v>0.9375</v>
      </c>
      <c r="P35" s="24">
        <f t="shared" si="2"/>
        <v>1.3125</v>
      </c>
      <c r="Q35" s="21">
        <f t="shared" si="6"/>
        <v>0.9375</v>
      </c>
      <c r="R35" s="21">
        <f t="shared" si="6"/>
        <v>0.3125</v>
      </c>
      <c r="S35" t="str">
        <f t="shared" si="4"/>
        <v>M</v>
      </c>
    </row>
    <row r="36" spans="2:19" x14ac:dyDescent="0.25">
      <c r="B36" s="5">
        <f>'Shift Schedule'!B35</f>
        <v>32</v>
      </c>
      <c r="C36" s="5">
        <f>'Shift Schedule'!C35</f>
        <v>1032</v>
      </c>
      <c r="D36" s="5" t="str">
        <f>'Shift Schedule'!D35</f>
        <v>Agent 32</v>
      </c>
      <c r="E36" s="5">
        <f>'Shift Schedule'!F35</f>
        <v>93171</v>
      </c>
      <c r="F36" s="5">
        <f>'Shift Schedule'!G35</f>
        <v>0.9375</v>
      </c>
      <c r="G36" s="54">
        <v>0.375</v>
      </c>
      <c r="H36" s="9">
        <f>'Shift Schedule'!J35</f>
        <v>0.9375</v>
      </c>
      <c r="I36" s="9" t="str">
        <f>IF('Shift Schedule'!J35="Moved","=",IF('Shift Schedule'!J35="Leave","=",IF('Shift Schedule'!J35="OFF","=",IF('Shift Schedule'!J35="Resigned","=",IF('Shift Schedule'!J35="Absconded","=",IF('Shift Schedule'!J35="","=","M"))))))</f>
        <v>M</v>
      </c>
      <c r="M36" s="53" t="str">
        <f t="shared" si="0"/>
        <v>Agent 32</v>
      </c>
      <c r="N36" s="24" t="str">
        <f t="shared" si="1"/>
        <v>M</v>
      </c>
      <c r="O36" s="24">
        <f t="shared" si="5"/>
        <v>0.9375</v>
      </c>
      <c r="P36" s="24">
        <f t="shared" si="2"/>
        <v>1.3125</v>
      </c>
      <c r="Q36" s="21">
        <f t="shared" si="6"/>
        <v>0.9375</v>
      </c>
      <c r="R36" s="21">
        <f t="shared" si="6"/>
        <v>0.3125</v>
      </c>
      <c r="S36" t="str">
        <f t="shared" si="4"/>
        <v>M</v>
      </c>
    </row>
    <row r="37" spans="2:19" x14ac:dyDescent="0.25">
      <c r="B37" s="5">
        <f>'Shift Schedule'!B36</f>
        <v>33</v>
      </c>
      <c r="C37" s="5">
        <f>'Shift Schedule'!C36</f>
        <v>1033</v>
      </c>
      <c r="D37" s="5" t="str">
        <f>'Shift Schedule'!D36</f>
        <v>Agent 33</v>
      </c>
      <c r="E37" s="5">
        <f>'Shift Schedule'!F36</f>
        <v>92744</v>
      </c>
      <c r="F37" s="5">
        <f>'Shift Schedule'!G36</f>
        <v>0.9375</v>
      </c>
      <c r="G37" s="54">
        <v>0.375</v>
      </c>
      <c r="H37" s="9">
        <f>'Shift Schedule'!J36</f>
        <v>0.9375</v>
      </c>
      <c r="I37" s="9" t="str">
        <f>IF('Shift Schedule'!J36="Moved","=",IF('Shift Schedule'!J36="Leave","=",IF('Shift Schedule'!J36="OFF","=",IF('Shift Schedule'!J36="Resigned","=",IF('Shift Schedule'!J36="Absconded","=",IF('Shift Schedule'!J36="","=","M"))))))</f>
        <v>M</v>
      </c>
      <c r="M37" s="53" t="str">
        <f t="shared" si="0"/>
        <v>Agent 33</v>
      </c>
      <c r="N37" s="24" t="str">
        <f t="shared" si="1"/>
        <v>M</v>
      </c>
      <c r="O37" s="24">
        <f t="shared" si="5"/>
        <v>0.9375</v>
      </c>
      <c r="P37" s="24">
        <f t="shared" si="2"/>
        <v>1.3125</v>
      </c>
      <c r="Q37" s="21">
        <f t="shared" si="6"/>
        <v>0.9375</v>
      </c>
      <c r="R37" s="21">
        <f t="shared" si="6"/>
        <v>0.3125</v>
      </c>
      <c r="S37" t="str">
        <f t="shared" si="4"/>
        <v>M</v>
      </c>
    </row>
    <row r="38" spans="2:19" x14ac:dyDescent="0.25">
      <c r="B38" s="5">
        <f>'Shift Schedule'!B37</f>
        <v>34</v>
      </c>
      <c r="C38" s="5">
        <f>'Shift Schedule'!C37</f>
        <v>1034</v>
      </c>
      <c r="D38" s="5" t="str">
        <f>'Shift Schedule'!D37</f>
        <v>Agent 34</v>
      </c>
      <c r="E38" s="5">
        <f>'Shift Schedule'!F37</f>
        <v>92781</v>
      </c>
      <c r="F38" s="5">
        <f>'Shift Schedule'!G37</f>
        <v>0.77083333333333337</v>
      </c>
      <c r="G38" s="54">
        <v>0.375</v>
      </c>
      <c r="H38" s="9">
        <f>'Shift Schedule'!J37</f>
        <v>0.77083333333333337</v>
      </c>
      <c r="I38" s="9" t="str">
        <f>IF('Shift Schedule'!J37="Moved","=",IF('Shift Schedule'!J37="Leave","=",IF('Shift Schedule'!J37="OFF","=",IF('Shift Schedule'!J37="Resigned","=",IF('Shift Schedule'!J37="Absconded","=",IF('Shift Schedule'!J37="","=","M"))))))</f>
        <v>M</v>
      </c>
      <c r="M38" s="53" t="str">
        <f t="shared" si="0"/>
        <v>Agent 34</v>
      </c>
      <c r="N38" s="24" t="str">
        <f t="shared" si="1"/>
        <v>M</v>
      </c>
      <c r="O38" s="24">
        <f t="shared" si="5"/>
        <v>0.77083333333333337</v>
      </c>
      <c r="P38" s="24">
        <f t="shared" si="2"/>
        <v>1.1458333333333335</v>
      </c>
      <c r="Q38" s="21">
        <f t="shared" si="6"/>
        <v>0.77083333333333337</v>
      </c>
      <c r="R38" s="21">
        <f t="shared" si="6"/>
        <v>0.14583333333333348</v>
      </c>
      <c r="S38" t="str">
        <f t="shared" si="4"/>
        <v>M</v>
      </c>
    </row>
    <row r="39" spans="2:19" x14ac:dyDescent="0.25">
      <c r="B39" s="5">
        <f>'Shift Schedule'!B38</f>
        <v>35</v>
      </c>
      <c r="C39" s="5">
        <f>'Shift Schedule'!C38</f>
        <v>1035</v>
      </c>
      <c r="D39" s="5" t="str">
        <f>'Shift Schedule'!D38</f>
        <v>Agent 35</v>
      </c>
      <c r="E39" s="5">
        <f>'Shift Schedule'!F38</f>
        <v>96755</v>
      </c>
      <c r="F39" s="5">
        <f>'Shift Schedule'!G38</f>
        <v>0.9375</v>
      </c>
      <c r="G39" s="54">
        <v>0.375</v>
      </c>
      <c r="H39" s="9">
        <f>'Shift Schedule'!J38</f>
        <v>0.77083333333333337</v>
      </c>
      <c r="I39" s="9" t="str">
        <f>IF('Shift Schedule'!J38="Moved","=",IF('Shift Schedule'!J38="Leave","=",IF('Shift Schedule'!J38="OFF","=",IF('Shift Schedule'!J38="Resigned","=",IF('Shift Schedule'!J38="Absconded","=",IF('Shift Schedule'!J38="","=","M"))))))</f>
        <v>M</v>
      </c>
      <c r="M39" s="53" t="str">
        <f t="shared" si="0"/>
        <v>Agent 35</v>
      </c>
      <c r="N39" s="24" t="str">
        <f t="shared" si="1"/>
        <v>M</v>
      </c>
      <c r="O39" s="24">
        <f t="shared" si="5"/>
        <v>0.77083333333333337</v>
      </c>
      <c r="P39" s="24">
        <f t="shared" si="2"/>
        <v>1.1458333333333335</v>
      </c>
      <c r="Q39" s="21">
        <f t="shared" si="6"/>
        <v>0.77083333333333337</v>
      </c>
      <c r="R39" s="21">
        <f t="shared" si="6"/>
        <v>0.14583333333333348</v>
      </c>
      <c r="S39" t="str">
        <f t="shared" si="4"/>
        <v>M</v>
      </c>
    </row>
    <row r="40" spans="2:19" x14ac:dyDescent="0.25">
      <c r="B40" s="5">
        <f>'Shift Schedule'!B39</f>
        <v>36</v>
      </c>
      <c r="C40" s="5">
        <f>'Shift Schedule'!C39</f>
        <v>1036</v>
      </c>
      <c r="D40" s="5" t="str">
        <f>'Shift Schedule'!D39</f>
        <v>Agent 36</v>
      </c>
      <c r="E40" s="5">
        <f>'Shift Schedule'!F39</f>
        <v>95374</v>
      </c>
      <c r="F40" s="5">
        <f>'Shift Schedule'!G39</f>
        <v>0.77083333333333337</v>
      </c>
      <c r="G40" s="54">
        <v>0.375</v>
      </c>
      <c r="H40" s="9" t="str">
        <f>'Shift Schedule'!J39</f>
        <v>Leave</v>
      </c>
      <c r="I40" s="9" t="str">
        <f>IF('Shift Schedule'!J39="Moved","=",IF('Shift Schedule'!J39="Leave","=",IF('Shift Schedule'!J39="OFF","=",IF('Shift Schedule'!J39="Resigned","=",IF('Shift Schedule'!J39="Absconded","=",IF('Shift Schedule'!J39="","=","M"))))))</f>
        <v>=</v>
      </c>
      <c r="M40" s="53" t="str">
        <f t="shared" si="0"/>
        <v>Agent 36</v>
      </c>
      <c r="N40" s="24" t="str">
        <f t="shared" si="1"/>
        <v>=</v>
      </c>
      <c r="O40" s="24" t="str">
        <f t="shared" si="5"/>
        <v/>
      </c>
      <c r="P40" s="24" t="str">
        <f t="shared" si="2"/>
        <v/>
      </c>
      <c r="Q40" s="21" t="str">
        <f t="shared" si="6"/>
        <v/>
      </c>
      <c r="R40" s="21" t="str">
        <f t="shared" si="6"/>
        <v/>
      </c>
      <c r="S40" t="str">
        <f t="shared" si="4"/>
        <v>=</v>
      </c>
    </row>
    <row r="41" spans="2:19" x14ac:dyDescent="0.25">
      <c r="B41" s="5">
        <f>'Shift Schedule'!B40</f>
        <v>37</v>
      </c>
      <c r="C41" s="5">
        <f>'Shift Schedule'!C40</f>
        <v>1037</v>
      </c>
      <c r="D41" s="5" t="str">
        <f>'Shift Schedule'!D40</f>
        <v>Agent 37</v>
      </c>
      <c r="E41" s="5">
        <f>'Shift Schedule'!F40</f>
        <v>94467</v>
      </c>
      <c r="F41" s="5">
        <f>'Shift Schedule'!G40</f>
        <v>0.9375</v>
      </c>
      <c r="G41" s="54">
        <v>0.375</v>
      </c>
      <c r="H41" s="9" t="str">
        <f>'Shift Schedule'!J40</f>
        <v>Leave</v>
      </c>
      <c r="I41" s="9" t="str">
        <f>IF('Shift Schedule'!J40="Moved","=",IF('Shift Schedule'!J40="Leave","=",IF('Shift Schedule'!J40="OFF","=",IF('Shift Schedule'!J40="Resigned","=",IF('Shift Schedule'!J40="Absconded","=",IF('Shift Schedule'!J40="","=","M"))))))</f>
        <v>=</v>
      </c>
      <c r="M41" s="53" t="str">
        <f t="shared" si="0"/>
        <v>Agent 37</v>
      </c>
      <c r="N41" s="24" t="str">
        <f t="shared" si="1"/>
        <v>=</v>
      </c>
      <c r="O41" s="24" t="str">
        <f t="shared" si="5"/>
        <v/>
      </c>
      <c r="P41" s="24" t="str">
        <f t="shared" si="2"/>
        <v/>
      </c>
      <c r="Q41" s="21" t="str">
        <f t="shared" si="6"/>
        <v/>
      </c>
      <c r="R41" s="21" t="str">
        <f t="shared" si="6"/>
        <v/>
      </c>
      <c r="S41" t="str">
        <f t="shared" si="4"/>
        <v>=</v>
      </c>
    </row>
    <row r="42" spans="2:19" x14ac:dyDescent="0.25">
      <c r="B42" s="5">
        <f>'Shift Schedule'!B41</f>
        <v>38</v>
      </c>
      <c r="C42" s="5">
        <f>'Shift Schedule'!C41</f>
        <v>1038</v>
      </c>
      <c r="D42" s="5" t="str">
        <f>'Shift Schedule'!D41</f>
        <v>Agent 38</v>
      </c>
      <c r="E42" s="5">
        <f>'Shift Schedule'!F41</f>
        <v>93662</v>
      </c>
      <c r="F42" s="5">
        <f>'Shift Schedule'!G41</f>
        <v>0.9375</v>
      </c>
      <c r="G42" s="54">
        <v>0.375</v>
      </c>
      <c r="H42" s="9">
        <f>'Shift Schedule'!J41</f>
        <v>0.9375</v>
      </c>
      <c r="I42" s="9" t="str">
        <f>IF('Shift Schedule'!J41="Moved","=",IF('Shift Schedule'!J41="Leave","=",IF('Shift Schedule'!J41="OFF","=",IF('Shift Schedule'!J41="Resigned","=",IF('Shift Schedule'!J41="Absconded","=",IF('Shift Schedule'!J41="","=","M"))))))</f>
        <v>M</v>
      </c>
      <c r="M42" s="53" t="str">
        <f t="shared" si="0"/>
        <v>Agent 38</v>
      </c>
      <c r="N42" s="24" t="str">
        <f t="shared" si="1"/>
        <v>M</v>
      </c>
      <c r="O42" s="24">
        <f t="shared" si="5"/>
        <v>0.9375</v>
      </c>
      <c r="P42" s="24">
        <f t="shared" si="2"/>
        <v>1.3125</v>
      </c>
      <c r="Q42" s="21">
        <f t="shared" si="6"/>
        <v>0.9375</v>
      </c>
      <c r="R42" s="21">
        <f t="shared" si="6"/>
        <v>0.3125</v>
      </c>
      <c r="S42" t="str">
        <f t="shared" si="4"/>
        <v>M</v>
      </c>
    </row>
    <row r="43" spans="2:19" x14ac:dyDescent="0.25">
      <c r="B43" s="5">
        <f>'Shift Schedule'!B42</f>
        <v>39</v>
      </c>
      <c r="C43" s="5">
        <f>'Shift Schedule'!C42</f>
        <v>1039</v>
      </c>
      <c r="D43" s="5" t="str">
        <f>'Shift Schedule'!D42</f>
        <v>Agent 39</v>
      </c>
      <c r="E43" s="5">
        <f>'Shift Schedule'!F42</f>
        <v>92235</v>
      </c>
      <c r="F43" s="5">
        <f>'Shift Schedule'!G42</f>
        <v>0.9375</v>
      </c>
      <c r="G43" s="54">
        <v>0.375</v>
      </c>
      <c r="H43" s="9">
        <f>'Shift Schedule'!J42</f>
        <v>0.9375</v>
      </c>
      <c r="I43" s="9" t="str">
        <f>IF('Shift Schedule'!J42="Moved","=",IF('Shift Schedule'!J42="Leave","=",IF('Shift Schedule'!J42="OFF","=",IF('Shift Schedule'!J42="Resigned","=",IF('Shift Schedule'!J42="Absconded","=",IF('Shift Schedule'!J42="","=","M"))))))</f>
        <v>M</v>
      </c>
      <c r="M43" s="53" t="str">
        <f t="shared" si="0"/>
        <v>Agent 39</v>
      </c>
      <c r="N43" s="24" t="str">
        <f t="shared" si="1"/>
        <v>M</v>
      </c>
      <c r="O43" s="24">
        <f t="shared" si="5"/>
        <v>0.9375</v>
      </c>
      <c r="P43" s="24">
        <f t="shared" si="2"/>
        <v>1.3125</v>
      </c>
      <c r="Q43" s="21">
        <f t="shared" si="6"/>
        <v>0.9375</v>
      </c>
      <c r="R43" s="21">
        <f t="shared" si="6"/>
        <v>0.3125</v>
      </c>
      <c r="S43" t="str">
        <f t="shared" si="4"/>
        <v>M</v>
      </c>
    </row>
    <row r="44" spans="2:19" x14ac:dyDescent="0.25">
      <c r="B44" s="5">
        <f>'Shift Schedule'!B43</f>
        <v>40</v>
      </c>
      <c r="C44" s="5">
        <f>'Shift Schedule'!C43</f>
        <v>1040</v>
      </c>
      <c r="D44" s="5" t="str">
        <f>'Shift Schedule'!D43</f>
        <v>Agent 40</v>
      </c>
      <c r="E44" s="5">
        <f>'Shift Schedule'!F43</f>
        <v>93528</v>
      </c>
      <c r="F44" s="5">
        <f>'Shift Schedule'!G43</f>
        <v>0.85416666666666663</v>
      </c>
      <c r="G44" s="54">
        <v>0.375</v>
      </c>
      <c r="H44" s="9">
        <f>'Shift Schedule'!J43</f>
        <v>0.85416666666666663</v>
      </c>
      <c r="I44" s="9" t="str">
        <f>IF('Shift Schedule'!J43="Moved","=",IF('Shift Schedule'!J43="Leave","=",IF('Shift Schedule'!J43="OFF","=",IF('Shift Schedule'!J43="Resigned","=",IF('Shift Schedule'!J43="Absconded","=",IF('Shift Schedule'!J43="","=","M"))))))</f>
        <v>M</v>
      </c>
      <c r="M44" s="53" t="str">
        <f t="shared" si="0"/>
        <v>Agent 40</v>
      </c>
      <c r="N44" s="24" t="str">
        <f t="shared" si="1"/>
        <v>M</v>
      </c>
      <c r="O44" s="24">
        <f t="shared" si="5"/>
        <v>0.85416666666666663</v>
      </c>
      <c r="P44" s="24">
        <f t="shared" si="2"/>
        <v>1.2291666666666665</v>
      </c>
      <c r="Q44" s="21">
        <f t="shared" si="6"/>
        <v>0.85416666666666663</v>
      </c>
      <c r="R44" s="21">
        <f t="shared" si="6"/>
        <v>0.22916666666666652</v>
      </c>
      <c r="S44" t="str">
        <f t="shared" si="4"/>
        <v>M</v>
      </c>
    </row>
    <row r="45" spans="2:19" x14ac:dyDescent="0.25">
      <c r="B45" s="5">
        <f>'Shift Schedule'!B44</f>
        <v>41</v>
      </c>
      <c r="C45" s="5">
        <f>'Shift Schedule'!C44</f>
        <v>1041</v>
      </c>
      <c r="D45" s="5" t="str">
        <f>'Shift Schedule'!D44</f>
        <v>Agent 41</v>
      </c>
      <c r="E45" s="5">
        <f>'Shift Schedule'!F44</f>
        <v>92153</v>
      </c>
      <c r="F45" s="5">
        <f>'Shift Schedule'!G44</f>
        <v>0.22916666666666666</v>
      </c>
      <c r="G45" s="54">
        <v>0.375</v>
      </c>
      <c r="H45" s="9" t="str">
        <f>'Shift Schedule'!J44</f>
        <v>OFF</v>
      </c>
      <c r="I45" s="9" t="str">
        <f>IF('Shift Schedule'!J44="Moved","=",IF('Shift Schedule'!J44="Leave","=",IF('Shift Schedule'!J44="OFF","=",IF('Shift Schedule'!J44="Resigned","=",IF('Shift Schedule'!J44="Absconded","=",IF('Shift Schedule'!J44="","=","M"))))))</f>
        <v>=</v>
      </c>
      <c r="M45" s="53" t="str">
        <f t="shared" si="0"/>
        <v>Agent 41</v>
      </c>
      <c r="N45" s="24" t="str">
        <f t="shared" si="1"/>
        <v>=</v>
      </c>
      <c r="O45" s="24" t="str">
        <f t="shared" si="5"/>
        <v/>
      </c>
      <c r="P45" s="24" t="str">
        <f t="shared" si="2"/>
        <v/>
      </c>
      <c r="Q45" s="21" t="str">
        <f t="shared" si="6"/>
        <v/>
      </c>
      <c r="R45" s="21" t="str">
        <f t="shared" si="6"/>
        <v/>
      </c>
      <c r="S45" t="str">
        <f t="shared" si="4"/>
        <v>=</v>
      </c>
    </row>
    <row r="46" spans="2:19" x14ac:dyDescent="0.25">
      <c r="B46" s="5">
        <f>'Shift Schedule'!B45</f>
        <v>42</v>
      </c>
      <c r="C46" s="5">
        <f>'Shift Schedule'!C45</f>
        <v>1042</v>
      </c>
      <c r="D46" s="5" t="str">
        <f>'Shift Schedule'!D45</f>
        <v>Agent 42</v>
      </c>
      <c r="E46" s="5">
        <f>'Shift Schedule'!F45</f>
        <v>95808</v>
      </c>
      <c r="F46" s="5">
        <f>'Shift Schedule'!G45</f>
        <v>0.52083333333333337</v>
      </c>
      <c r="G46" s="54">
        <v>0.375</v>
      </c>
      <c r="H46" s="9">
        <f>'Shift Schedule'!J45</f>
        <v>0.52083333333333337</v>
      </c>
      <c r="I46" s="9" t="str">
        <f>IF('Shift Schedule'!J45="Moved","=",IF('Shift Schedule'!J45="Leave","=",IF('Shift Schedule'!J45="OFF","=",IF('Shift Schedule'!J45="Resigned","=",IF('Shift Schedule'!J45="Absconded","=",IF('Shift Schedule'!J45="","=","M"))))))</f>
        <v>M</v>
      </c>
      <c r="M46" s="53" t="str">
        <f t="shared" si="0"/>
        <v>Agent 42</v>
      </c>
      <c r="N46" s="24" t="str">
        <f t="shared" si="1"/>
        <v>M</v>
      </c>
      <c r="O46" s="24">
        <f t="shared" si="5"/>
        <v>0.52083333333333337</v>
      </c>
      <c r="P46" s="24">
        <f t="shared" si="2"/>
        <v>0.89583333333333337</v>
      </c>
      <c r="Q46" s="21">
        <f t="shared" si="6"/>
        <v>0.52083333333333337</v>
      </c>
      <c r="R46" s="21">
        <f t="shared" si="6"/>
        <v>0.89583333333333337</v>
      </c>
      <c r="S46" t="str">
        <f t="shared" si="4"/>
        <v>M</v>
      </c>
    </row>
    <row r="47" spans="2:19" x14ac:dyDescent="0.25">
      <c r="B47" s="5">
        <f>'Shift Schedule'!B46</f>
        <v>43</v>
      </c>
      <c r="C47" s="5">
        <f>'Shift Schedule'!C46</f>
        <v>1043</v>
      </c>
      <c r="D47" s="5" t="str">
        <f>'Shift Schedule'!D46</f>
        <v>Agent 43</v>
      </c>
      <c r="E47" s="5">
        <f>'Shift Schedule'!F46</f>
        <v>94161</v>
      </c>
      <c r="F47" s="5">
        <f>'Shift Schedule'!G46</f>
        <v>0.6875</v>
      </c>
      <c r="G47" s="54">
        <v>0.375</v>
      </c>
      <c r="H47" s="9">
        <f>'Shift Schedule'!J46</f>
        <v>0.6875</v>
      </c>
      <c r="I47" s="9" t="str">
        <f>IF('Shift Schedule'!J46="Moved","=",IF('Shift Schedule'!J46="Leave","=",IF('Shift Schedule'!J46="OFF","=",IF('Shift Schedule'!J46="Resigned","=",IF('Shift Schedule'!J46="Absconded","=",IF('Shift Schedule'!J46="","=","M"))))))</f>
        <v>M</v>
      </c>
      <c r="M47" s="53" t="str">
        <f t="shared" ref="M47:M59" si="7">D47</f>
        <v>Agent 43</v>
      </c>
      <c r="N47" s="24" t="str">
        <f t="shared" ref="N47:N59" si="8">I47</f>
        <v>M</v>
      </c>
      <c r="O47" s="24">
        <f t="shared" ref="O47:O59" si="9">IF(H47="OFF","",IF(H47="Leave","",IF(H47="Moved","",IF(H47="Resigned","",IF(H47="Absconded","",H47)))))</f>
        <v>0.6875</v>
      </c>
      <c r="P47" s="24">
        <f t="shared" ref="P47:P59" si="10">IF(O47="","",O47+G47)</f>
        <v>1.0625</v>
      </c>
      <c r="Q47" s="21">
        <f t="shared" ref="Q47:Q59" si="11">IFERROR(MOD(O47,1),"")</f>
        <v>0.6875</v>
      </c>
      <c r="R47" s="21">
        <f t="shared" ref="R47:R59" si="12">IFERROR(MOD(P47,1),"")</f>
        <v>6.25E-2</v>
      </c>
      <c r="S47" t="str">
        <f t="shared" ref="S47:S59" si="13">TEXT(N47,"0")</f>
        <v>M</v>
      </c>
    </row>
    <row r="48" spans="2:19" x14ac:dyDescent="0.25">
      <c r="B48" s="5">
        <f>'Shift Schedule'!B47</f>
        <v>44</v>
      </c>
      <c r="C48" s="5">
        <f>'Shift Schedule'!C47</f>
        <v>1044</v>
      </c>
      <c r="D48" s="5" t="str">
        <f>'Shift Schedule'!D47</f>
        <v>Agent 44</v>
      </c>
      <c r="E48" s="5">
        <f>'Shift Schedule'!F47</f>
        <v>91992</v>
      </c>
      <c r="F48" s="5">
        <f>'Shift Schedule'!G47</f>
        <v>0.77083333333333337</v>
      </c>
      <c r="G48" s="54">
        <v>0.375</v>
      </c>
      <c r="H48" s="9">
        <f>'Shift Schedule'!J47</f>
        <v>0.77083333333333337</v>
      </c>
      <c r="I48" s="9" t="str">
        <f>IF('Shift Schedule'!J47="Moved","=",IF('Shift Schedule'!J47="Leave","=",IF('Shift Schedule'!J47="OFF","=",IF('Shift Schedule'!J47="Resigned","=",IF('Shift Schedule'!J47="Absconded","=",IF('Shift Schedule'!J47="","=","M"))))))</f>
        <v>M</v>
      </c>
      <c r="M48" s="53" t="str">
        <f t="shared" si="7"/>
        <v>Agent 44</v>
      </c>
      <c r="N48" s="24" t="str">
        <f t="shared" si="8"/>
        <v>M</v>
      </c>
      <c r="O48" s="24">
        <f t="shared" si="9"/>
        <v>0.77083333333333337</v>
      </c>
      <c r="P48" s="24">
        <f t="shared" si="10"/>
        <v>1.1458333333333335</v>
      </c>
      <c r="Q48" s="21">
        <f t="shared" si="11"/>
        <v>0.77083333333333337</v>
      </c>
      <c r="R48" s="21">
        <f t="shared" si="12"/>
        <v>0.14583333333333348</v>
      </c>
      <c r="S48" t="str">
        <f t="shared" si="13"/>
        <v>M</v>
      </c>
    </row>
    <row r="49" spans="2:19" x14ac:dyDescent="0.25">
      <c r="B49" s="5">
        <f>'Shift Schedule'!B48</f>
        <v>45</v>
      </c>
      <c r="C49" s="5">
        <f>'Shift Schedule'!C48</f>
        <v>1045</v>
      </c>
      <c r="D49" s="5" t="str">
        <f>'Shift Schedule'!D48</f>
        <v>Agent 45</v>
      </c>
      <c r="E49" s="5">
        <f>'Shift Schedule'!F48</f>
        <v>96030</v>
      </c>
      <c r="F49" s="5">
        <f>'Shift Schedule'!G48</f>
        <v>0.60416666666666663</v>
      </c>
      <c r="G49" s="54">
        <v>0.375</v>
      </c>
      <c r="H49" s="9">
        <f>'Shift Schedule'!J48</f>
        <v>0.60416666666666663</v>
      </c>
      <c r="I49" s="9" t="str">
        <f>IF('Shift Schedule'!J48="Moved","=",IF('Shift Schedule'!J48="Leave","=",IF('Shift Schedule'!J48="OFF","=",IF('Shift Schedule'!J48="Resigned","=",IF('Shift Schedule'!J48="Absconded","=",IF('Shift Schedule'!J48="","=","M"))))))</f>
        <v>M</v>
      </c>
      <c r="M49" s="53" t="str">
        <f t="shared" si="7"/>
        <v>Agent 45</v>
      </c>
      <c r="N49" s="24" t="str">
        <f t="shared" si="8"/>
        <v>M</v>
      </c>
      <c r="O49" s="24">
        <f t="shared" si="9"/>
        <v>0.60416666666666663</v>
      </c>
      <c r="P49" s="24">
        <f t="shared" si="10"/>
        <v>0.97916666666666663</v>
      </c>
      <c r="Q49" s="21">
        <f t="shared" si="11"/>
        <v>0.60416666666666663</v>
      </c>
      <c r="R49" s="21">
        <f t="shared" si="12"/>
        <v>0.97916666666666663</v>
      </c>
      <c r="S49" t="str">
        <f t="shared" si="13"/>
        <v>M</v>
      </c>
    </row>
    <row r="50" spans="2:19" x14ac:dyDescent="0.25">
      <c r="B50" s="5">
        <f>'Shift Schedule'!B49</f>
        <v>46</v>
      </c>
      <c r="C50" s="5">
        <f>'Shift Schedule'!C49</f>
        <v>1046</v>
      </c>
      <c r="D50" s="5" t="str">
        <f>'Shift Schedule'!D49</f>
        <v>Agent 46</v>
      </c>
      <c r="E50" s="5">
        <f>'Shift Schedule'!F49</f>
        <v>92936</v>
      </c>
      <c r="F50" s="5">
        <f>'Shift Schedule'!G49</f>
        <v>0.77083333333333337</v>
      </c>
      <c r="G50" s="54">
        <v>0.375</v>
      </c>
      <c r="H50" s="9" t="str">
        <f>'Shift Schedule'!J49</f>
        <v>OFF</v>
      </c>
      <c r="I50" s="9" t="str">
        <f>IF('Shift Schedule'!J49="Moved","=",IF('Shift Schedule'!J49="Leave","=",IF('Shift Schedule'!J49="OFF","=",IF('Shift Schedule'!J49="Resigned","=",IF('Shift Schedule'!J49="Absconded","=",IF('Shift Schedule'!J49="","=","M"))))))</f>
        <v>=</v>
      </c>
      <c r="M50" s="53" t="str">
        <f t="shared" si="7"/>
        <v>Agent 46</v>
      </c>
      <c r="N50" s="24" t="str">
        <f t="shared" si="8"/>
        <v>=</v>
      </c>
      <c r="O50" s="24" t="str">
        <f t="shared" si="9"/>
        <v/>
      </c>
      <c r="P50" s="24" t="str">
        <f t="shared" si="10"/>
        <v/>
      </c>
      <c r="Q50" s="21" t="str">
        <f t="shared" si="11"/>
        <v/>
      </c>
      <c r="R50" s="21" t="str">
        <f t="shared" si="12"/>
        <v/>
      </c>
      <c r="S50" t="str">
        <f t="shared" si="13"/>
        <v>=</v>
      </c>
    </row>
    <row r="51" spans="2:19" x14ac:dyDescent="0.25">
      <c r="B51" s="5">
        <f>'Shift Schedule'!B50</f>
        <v>47</v>
      </c>
      <c r="C51" s="5">
        <f>'Shift Schedule'!C50</f>
        <v>1047</v>
      </c>
      <c r="D51" s="5" t="str">
        <f>'Shift Schedule'!D50</f>
        <v>Agent 47</v>
      </c>
      <c r="E51" s="5">
        <f>'Shift Schedule'!F50</f>
        <v>96319</v>
      </c>
      <c r="F51" s="5">
        <f>'Shift Schedule'!G50</f>
        <v>0.8125</v>
      </c>
      <c r="G51" s="54">
        <v>0.375</v>
      </c>
      <c r="H51" s="9">
        <f>'Shift Schedule'!J50</f>
        <v>0.8125</v>
      </c>
      <c r="I51" s="9" t="str">
        <f>IF('Shift Schedule'!J50="Moved","=",IF('Shift Schedule'!J50="Leave","=",IF('Shift Schedule'!J50="OFF","=",IF('Shift Schedule'!J50="Resigned","=",IF('Shift Schedule'!J50="Absconded","=",IF('Shift Schedule'!J50="","=","M"))))))</f>
        <v>M</v>
      </c>
      <c r="M51" s="53" t="str">
        <f t="shared" si="7"/>
        <v>Agent 47</v>
      </c>
      <c r="N51" s="24" t="str">
        <f t="shared" si="8"/>
        <v>M</v>
      </c>
      <c r="O51" s="24">
        <f t="shared" si="9"/>
        <v>0.8125</v>
      </c>
      <c r="P51" s="24">
        <f t="shared" si="10"/>
        <v>1.1875</v>
      </c>
      <c r="Q51" s="21">
        <f t="shared" si="11"/>
        <v>0.8125</v>
      </c>
      <c r="R51" s="21">
        <f t="shared" si="12"/>
        <v>0.1875</v>
      </c>
      <c r="S51" t="str">
        <f t="shared" si="13"/>
        <v>M</v>
      </c>
    </row>
    <row r="52" spans="2:19" x14ac:dyDescent="0.25">
      <c r="B52" s="5">
        <f>'Shift Schedule'!B51</f>
        <v>48</v>
      </c>
      <c r="C52" s="5">
        <f>'Shift Schedule'!C51</f>
        <v>1048</v>
      </c>
      <c r="D52" s="5" t="str">
        <f>'Shift Schedule'!D51</f>
        <v>Agent 48</v>
      </c>
      <c r="E52" s="5">
        <f>'Shift Schedule'!F51</f>
        <v>93492</v>
      </c>
      <c r="F52" s="5">
        <f>'Shift Schedule'!G51</f>
        <v>0.77083333333333337</v>
      </c>
      <c r="G52" s="54">
        <v>0.375</v>
      </c>
      <c r="H52" s="9">
        <f>'Shift Schedule'!J51</f>
        <v>0.77083333333333337</v>
      </c>
      <c r="I52" s="9" t="str">
        <f>IF('Shift Schedule'!J51="Moved","=",IF('Shift Schedule'!J51="Leave","=",IF('Shift Schedule'!J51="OFF","=",IF('Shift Schedule'!J51="Resigned","=",IF('Shift Schedule'!J51="Absconded","=",IF('Shift Schedule'!J51="","=","M"))))))</f>
        <v>M</v>
      </c>
      <c r="M52" s="53" t="str">
        <f t="shared" si="7"/>
        <v>Agent 48</v>
      </c>
      <c r="N52" s="24" t="str">
        <f t="shared" si="8"/>
        <v>M</v>
      </c>
      <c r="O52" s="24">
        <f t="shared" si="9"/>
        <v>0.77083333333333337</v>
      </c>
      <c r="P52" s="24">
        <f t="shared" si="10"/>
        <v>1.1458333333333335</v>
      </c>
      <c r="Q52" s="21">
        <f t="shared" si="11"/>
        <v>0.77083333333333337</v>
      </c>
      <c r="R52" s="21">
        <f t="shared" si="12"/>
        <v>0.14583333333333348</v>
      </c>
      <c r="S52" t="str">
        <f t="shared" si="13"/>
        <v>M</v>
      </c>
    </row>
    <row r="53" spans="2:19" x14ac:dyDescent="0.25">
      <c r="B53" s="5">
        <f>'Shift Schedule'!B52</f>
        <v>49</v>
      </c>
      <c r="C53" s="5">
        <f>'Shift Schedule'!C52</f>
        <v>1049</v>
      </c>
      <c r="D53" s="5" t="str">
        <f>'Shift Schedule'!D52</f>
        <v>Agent 49</v>
      </c>
      <c r="E53" s="5">
        <f>'Shift Schedule'!F52</f>
        <v>92545</v>
      </c>
      <c r="F53" s="5">
        <f>'Shift Schedule'!G52</f>
        <v>0.97916666666666663</v>
      </c>
      <c r="G53" s="54">
        <v>0.375</v>
      </c>
      <c r="H53" s="9">
        <f>'Shift Schedule'!J52</f>
        <v>0.97916666666666663</v>
      </c>
      <c r="I53" s="9" t="str">
        <f>IF('Shift Schedule'!J52="Moved","=",IF('Shift Schedule'!J52="Leave","=",IF('Shift Schedule'!J52="OFF","=",IF('Shift Schedule'!J52="Resigned","=",IF('Shift Schedule'!J52="Absconded","=",IF('Shift Schedule'!J52="","=","M"))))))</f>
        <v>M</v>
      </c>
      <c r="M53" s="53" t="str">
        <f t="shared" si="7"/>
        <v>Agent 49</v>
      </c>
      <c r="N53" s="24" t="str">
        <f t="shared" si="8"/>
        <v>M</v>
      </c>
      <c r="O53" s="24">
        <f t="shared" si="9"/>
        <v>0.97916666666666663</v>
      </c>
      <c r="P53" s="24">
        <f t="shared" si="10"/>
        <v>1.3541666666666665</v>
      </c>
      <c r="Q53" s="21">
        <f t="shared" si="11"/>
        <v>0.97916666666666663</v>
      </c>
      <c r="R53" s="21">
        <f t="shared" si="12"/>
        <v>0.35416666666666652</v>
      </c>
      <c r="S53" t="str">
        <f t="shared" si="13"/>
        <v>M</v>
      </c>
    </row>
    <row r="54" spans="2:19" x14ac:dyDescent="0.25">
      <c r="B54" s="5">
        <f>'Shift Schedule'!B53</f>
        <v>50</v>
      </c>
      <c r="C54" s="5">
        <f>'Shift Schedule'!C53</f>
        <v>1050</v>
      </c>
      <c r="D54" s="5" t="str">
        <f>'Shift Schedule'!D53</f>
        <v>Agent 50</v>
      </c>
      <c r="E54" s="5">
        <f>'Shift Schedule'!F53</f>
        <v>93958</v>
      </c>
      <c r="F54" s="5">
        <f>'Shift Schedule'!G53</f>
        <v>0.60416666666666663</v>
      </c>
      <c r="G54" s="54">
        <v>0.375</v>
      </c>
      <c r="H54" s="9">
        <f>'Shift Schedule'!J53</f>
        <v>0.60416666666666663</v>
      </c>
      <c r="I54" s="9" t="str">
        <f>IF('Shift Schedule'!J53="Moved","=",IF('Shift Schedule'!J53="Leave","=",IF('Shift Schedule'!J53="OFF","=",IF('Shift Schedule'!J53="Resigned","=",IF('Shift Schedule'!J53="Absconded","=",IF('Shift Schedule'!J53="","=","M"))))))</f>
        <v>M</v>
      </c>
      <c r="M54" s="53" t="str">
        <f t="shared" si="7"/>
        <v>Agent 50</v>
      </c>
      <c r="N54" s="24" t="str">
        <f t="shared" si="8"/>
        <v>M</v>
      </c>
      <c r="O54" s="24">
        <f t="shared" si="9"/>
        <v>0.60416666666666663</v>
      </c>
      <c r="P54" s="24">
        <f t="shared" si="10"/>
        <v>0.97916666666666663</v>
      </c>
      <c r="Q54" s="21">
        <f t="shared" si="11"/>
        <v>0.60416666666666663</v>
      </c>
      <c r="R54" s="21">
        <f t="shared" si="12"/>
        <v>0.97916666666666663</v>
      </c>
      <c r="S54" t="str">
        <f t="shared" si="13"/>
        <v>M</v>
      </c>
    </row>
    <row r="55" spans="2:19" x14ac:dyDescent="0.25">
      <c r="B55" s="5">
        <f>'Shift Schedule'!B54</f>
        <v>51</v>
      </c>
      <c r="C55" s="5">
        <f>'Shift Schedule'!C54</f>
        <v>1051</v>
      </c>
      <c r="D55" s="5" t="str">
        <f>'Shift Schedule'!D54</f>
        <v>Agent 51</v>
      </c>
      <c r="E55" s="5">
        <f>'Shift Schedule'!F54</f>
        <v>93016</v>
      </c>
      <c r="F55" s="5">
        <f>'Shift Schedule'!G54</f>
        <v>0.97916666666666663</v>
      </c>
      <c r="G55" s="54">
        <v>0.375</v>
      </c>
      <c r="H55" s="9">
        <f>'Shift Schedule'!J54</f>
        <v>0.97916666666666663</v>
      </c>
      <c r="I55" s="9" t="str">
        <f>IF('Shift Schedule'!J54="Moved","=",IF('Shift Schedule'!J54="Leave","=",IF('Shift Schedule'!J54="OFF","=",IF('Shift Schedule'!J54="Resigned","=",IF('Shift Schedule'!J54="Absconded","=",IF('Shift Schedule'!J54="","=","M"))))))</f>
        <v>M</v>
      </c>
      <c r="M55" s="53" t="str">
        <f t="shared" si="7"/>
        <v>Agent 51</v>
      </c>
      <c r="N55" s="24" t="str">
        <f t="shared" si="8"/>
        <v>M</v>
      </c>
      <c r="O55" s="24">
        <f t="shared" si="9"/>
        <v>0.97916666666666663</v>
      </c>
      <c r="P55" s="24">
        <f t="shared" si="10"/>
        <v>1.3541666666666665</v>
      </c>
      <c r="Q55" s="21">
        <f t="shared" si="11"/>
        <v>0.97916666666666663</v>
      </c>
      <c r="R55" s="21">
        <f t="shared" si="12"/>
        <v>0.35416666666666652</v>
      </c>
      <c r="S55" t="str">
        <f t="shared" si="13"/>
        <v>M</v>
      </c>
    </row>
    <row r="56" spans="2:19" x14ac:dyDescent="0.25">
      <c r="B56" s="5">
        <f>'Shift Schedule'!B55</f>
        <v>52</v>
      </c>
      <c r="C56" s="5">
        <f>'Shift Schedule'!C55</f>
        <v>1052</v>
      </c>
      <c r="D56" s="5" t="str">
        <f>'Shift Schedule'!D55</f>
        <v>Agent 52</v>
      </c>
      <c r="E56" s="5">
        <f>'Shift Schedule'!F55</f>
        <v>91780</v>
      </c>
      <c r="F56" s="5">
        <f>'Shift Schedule'!G55</f>
        <v>0.22916666666666666</v>
      </c>
      <c r="G56" s="54">
        <v>0.375</v>
      </c>
      <c r="H56" s="9">
        <f>'Shift Schedule'!J55</f>
        <v>0.22916666666666666</v>
      </c>
      <c r="I56" s="9" t="str">
        <f>IF('Shift Schedule'!J55="Moved","=",IF('Shift Schedule'!J55="Leave","=",IF('Shift Schedule'!J55="OFF","=",IF('Shift Schedule'!J55="Resigned","=",IF('Shift Schedule'!J55="Absconded","=",IF('Shift Schedule'!J55="","=","M"))))))</f>
        <v>M</v>
      </c>
      <c r="M56" s="53" t="str">
        <f t="shared" si="7"/>
        <v>Agent 52</v>
      </c>
      <c r="N56" s="24" t="str">
        <f t="shared" si="8"/>
        <v>M</v>
      </c>
      <c r="O56" s="24">
        <f t="shared" si="9"/>
        <v>0.22916666666666666</v>
      </c>
      <c r="P56" s="24">
        <f t="shared" si="10"/>
        <v>0.60416666666666663</v>
      </c>
      <c r="Q56" s="21">
        <f t="shared" si="11"/>
        <v>0.22916666666666666</v>
      </c>
      <c r="R56" s="21">
        <f t="shared" si="12"/>
        <v>0.60416666666666663</v>
      </c>
      <c r="S56" t="str">
        <f t="shared" si="13"/>
        <v>M</v>
      </c>
    </row>
    <row r="57" spans="2:19" x14ac:dyDescent="0.25">
      <c r="B57" s="5">
        <f>'Shift Schedule'!B56</f>
        <v>53</v>
      </c>
      <c r="C57" s="5">
        <f>'Shift Schedule'!C56</f>
        <v>1053</v>
      </c>
      <c r="D57" s="5" t="str">
        <f>'Shift Schedule'!D56</f>
        <v>Agent 53</v>
      </c>
      <c r="E57" s="5">
        <f>'Shift Schedule'!F56</f>
        <v>95364</v>
      </c>
      <c r="F57" s="5">
        <f>'Shift Schedule'!G56</f>
        <v>0.52083333333333337</v>
      </c>
      <c r="G57" s="54">
        <v>0.375</v>
      </c>
      <c r="H57" s="9">
        <f>'Shift Schedule'!J56</f>
        <v>0.52083333333333337</v>
      </c>
      <c r="I57" s="9" t="str">
        <f>IF('Shift Schedule'!J56="Moved","=",IF('Shift Schedule'!J56="Leave","=",IF('Shift Schedule'!J56="OFF","=",IF('Shift Schedule'!J56="Resigned","=",IF('Shift Schedule'!J56="Absconded","=",IF('Shift Schedule'!J56="","=","M"))))))</f>
        <v>M</v>
      </c>
      <c r="M57" s="53" t="str">
        <f t="shared" si="7"/>
        <v>Agent 53</v>
      </c>
      <c r="N57" s="24" t="str">
        <f t="shared" si="8"/>
        <v>M</v>
      </c>
      <c r="O57" s="24">
        <f t="shared" si="9"/>
        <v>0.52083333333333337</v>
      </c>
      <c r="P57" s="24">
        <f t="shared" si="10"/>
        <v>0.89583333333333337</v>
      </c>
      <c r="Q57" s="21">
        <f t="shared" si="11"/>
        <v>0.52083333333333337</v>
      </c>
      <c r="R57" s="21">
        <f t="shared" si="12"/>
        <v>0.89583333333333337</v>
      </c>
      <c r="S57" t="str">
        <f t="shared" si="13"/>
        <v>M</v>
      </c>
    </row>
    <row r="58" spans="2:19" x14ac:dyDescent="0.25">
      <c r="B58" s="5">
        <f>'Shift Schedule'!B57</f>
        <v>54</v>
      </c>
      <c r="C58" s="5">
        <f>'Shift Schedule'!C57</f>
        <v>1054</v>
      </c>
      <c r="D58" s="5" t="str">
        <f>'Shift Schedule'!D57</f>
        <v>Agent 54</v>
      </c>
      <c r="E58" s="5">
        <f>'Shift Schedule'!F57</f>
        <v>96684</v>
      </c>
      <c r="F58" s="5">
        <f>'Shift Schedule'!G57</f>
        <v>0.22916666666666666</v>
      </c>
      <c r="G58" s="54">
        <v>0.375</v>
      </c>
      <c r="H58" s="9">
        <f>'Shift Schedule'!J57</f>
        <v>0.22916666666666666</v>
      </c>
      <c r="I58" s="9" t="str">
        <f>IF('Shift Schedule'!J57="Moved","=",IF('Shift Schedule'!J57="Leave","=",IF('Shift Schedule'!J57="OFF","=",IF('Shift Schedule'!J57="Resigned","=",IF('Shift Schedule'!J57="Absconded","=",IF('Shift Schedule'!J57="","=","M"))))))</f>
        <v>M</v>
      </c>
      <c r="M58" s="53" t="str">
        <f t="shared" si="7"/>
        <v>Agent 54</v>
      </c>
      <c r="N58" s="24" t="str">
        <f t="shared" si="8"/>
        <v>M</v>
      </c>
      <c r="O58" s="24">
        <f t="shared" si="9"/>
        <v>0.22916666666666666</v>
      </c>
      <c r="P58" s="24">
        <f t="shared" si="10"/>
        <v>0.60416666666666663</v>
      </c>
      <c r="Q58" s="21">
        <f t="shared" si="11"/>
        <v>0.22916666666666666</v>
      </c>
      <c r="R58" s="21">
        <f t="shared" si="12"/>
        <v>0.60416666666666663</v>
      </c>
      <c r="S58" t="str">
        <f t="shared" si="13"/>
        <v>M</v>
      </c>
    </row>
    <row r="59" spans="2:19" x14ac:dyDescent="0.25">
      <c r="B59" s="5">
        <f>'Shift Schedule'!B58</f>
        <v>55</v>
      </c>
      <c r="C59" s="5">
        <f>'Shift Schedule'!C58</f>
        <v>1055</v>
      </c>
      <c r="D59" s="5" t="str">
        <f>'Shift Schedule'!D58</f>
        <v>Agent 55</v>
      </c>
      <c r="E59" s="5">
        <f>'Shift Schedule'!F58</f>
        <v>96711</v>
      </c>
      <c r="F59" s="5">
        <f>'Shift Schedule'!G58</f>
        <v>0.77083333333333337</v>
      </c>
      <c r="G59" s="54">
        <v>0.375</v>
      </c>
      <c r="H59" s="9">
        <f>'Shift Schedule'!J58</f>
        <v>0.77083333333333337</v>
      </c>
      <c r="I59" s="9" t="str">
        <f>IF('Shift Schedule'!J58="Moved","=",IF('Shift Schedule'!J58="Leave","=",IF('Shift Schedule'!J58="OFF","=",IF('Shift Schedule'!J58="Resigned","=",IF('Shift Schedule'!J58="Absconded","=",IF('Shift Schedule'!J58="","=","M"))))))</f>
        <v>M</v>
      </c>
      <c r="M59" s="53" t="str">
        <f t="shared" si="7"/>
        <v>Agent 55</v>
      </c>
      <c r="N59" s="24" t="str">
        <f t="shared" si="8"/>
        <v>M</v>
      </c>
      <c r="O59" s="24">
        <f t="shared" si="9"/>
        <v>0.77083333333333337</v>
      </c>
      <c r="P59" s="24">
        <f t="shared" si="10"/>
        <v>1.1458333333333335</v>
      </c>
      <c r="Q59" s="21">
        <f t="shared" si="11"/>
        <v>0.77083333333333337</v>
      </c>
      <c r="R59" s="21">
        <f t="shared" si="12"/>
        <v>0.14583333333333348</v>
      </c>
      <c r="S59" t="str">
        <f t="shared" si="13"/>
        <v>M</v>
      </c>
    </row>
    <row r="60" spans="2:19" x14ac:dyDescent="0.25">
      <c r="B60" s="5" t="e">
        <f>'Shift Schedule'!#REF!</f>
        <v>#REF!</v>
      </c>
      <c r="C60" s="5" t="e">
        <f>'Shift Schedule'!#REF!</f>
        <v>#REF!</v>
      </c>
      <c r="D60" s="5" t="e">
        <f>'Shift Schedule'!#REF!</f>
        <v>#REF!</v>
      </c>
      <c r="E60" s="5" t="e">
        <f>'Shift Schedule'!#REF!</f>
        <v>#REF!</v>
      </c>
      <c r="F60" s="5" t="e">
        <f>'Shift Schedule'!#REF!</f>
        <v>#REF!</v>
      </c>
      <c r="G60" s="54">
        <v>0.375</v>
      </c>
      <c r="H60" s="9" t="e">
        <f>'Shift Schedule'!#REF!</f>
        <v>#REF!</v>
      </c>
      <c r="I60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61" spans="2:19" x14ac:dyDescent="0.25">
      <c r="B61" s="5" t="e">
        <f>'Shift Schedule'!#REF!</f>
        <v>#REF!</v>
      </c>
      <c r="C61" s="5" t="e">
        <f>'Shift Schedule'!#REF!</f>
        <v>#REF!</v>
      </c>
      <c r="D61" s="5" t="e">
        <f>'Shift Schedule'!#REF!</f>
        <v>#REF!</v>
      </c>
      <c r="E61" s="5" t="e">
        <f>'Shift Schedule'!#REF!</f>
        <v>#REF!</v>
      </c>
      <c r="F61" s="5" t="e">
        <f>'Shift Schedule'!#REF!</f>
        <v>#REF!</v>
      </c>
      <c r="G61" s="54">
        <v>0.375</v>
      </c>
      <c r="H61" s="9" t="e">
        <f>'Shift Schedule'!#REF!</f>
        <v>#REF!</v>
      </c>
      <c r="I61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62" spans="2:19" x14ac:dyDescent="0.25">
      <c r="B62" s="5" t="e">
        <f>'Shift Schedule'!#REF!</f>
        <v>#REF!</v>
      </c>
      <c r="C62" s="5" t="e">
        <f>'Shift Schedule'!#REF!</f>
        <v>#REF!</v>
      </c>
      <c r="D62" s="5" t="e">
        <f>'Shift Schedule'!#REF!</f>
        <v>#REF!</v>
      </c>
      <c r="E62" s="5" t="e">
        <f>'Shift Schedule'!#REF!</f>
        <v>#REF!</v>
      </c>
      <c r="F62" s="5" t="e">
        <f>'Shift Schedule'!#REF!</f>
        <v>#REF!</v>
      </c>
      <c r="G62" s="54">
        <v>0.375</v>
      </c>
      <c r="H62" s="9" t="e">
        <f>'Shift Schedule'!#REF!</f>
        <v>#REF!</v>
      </c>
      <c r="I62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63" spans="2:19" x14ac:dyDescent="0.25">
      <c r="B63" s="5" t="e">
        <f>'Shift Schedule'!#REF!</f>
        <v>#REF!</v>
      </c>
      <c r="C63" s="5" t="e">
        <f>'Shift Schedule'!#REF!</f>
        <v>#REF!</v>
      </c>
      <c r="D63" s="5" t="e">
        <f>'Shift Schedule'!#REF!</f>
        <v>#REF!</v>
      </c>
      <c r="E63" s="5" t="e">
        <f>'Shift Schedule'!#REF!</f>
        <v>#REF!</v>
      </c>
      <c r="F63" s="5" t="e">
        <f>'Shift Schedule'!#REF!</f>
        <v>#REF!</v>
      </c>
      <c r="G63" s="54">
        <v>0.375</v>
      </c>
      <c r="H63" s="9" t="e">
        <f>'Shift Schedule'!#REF!</f>
        <v>#REF!</v>
      </c>
      <c r="I63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64" spans="2:19" x14ac:dyDescent="0.25">
      <c r="B64" s="5" t="e">
        <f>'Shift Schedule'!#REF!</f>
        <v>#REF!</v>
      </c>
      <c r="C64" s="5" t="e">
        <f>'Shift Schedule'!#REF!</f>
        <v>#REF!</v>
      </c>
      <c r="D64" s="5" t="e">
        <f>'Shift Schedule'!#REF!</f>
        <v>#REF!</v>
      </c>
      <c r="E64" s="5" t="e">
        <f>'Shift Schedule'!#REF!</f>
        <v>#REF!</v>
      </c>
      <c r="F64" s="5" t="e">
        <f>'Shift Schedule'!#REF!</f>
        <v>#REF!</v>
      </c>
      <c r="G64" s="54">
        <v>0.375</v>
      </c>
      <c r="H64" s="9" t="e">
        <f>'Shift Schedule'!#REF!</f>
        <v>#REF!</v>
      </c>
      <c r="I64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65" spans="2:9" x14ac:dyDescent="0.25">
      <c r="B65" s="5" t="e">
        <f>'Shift Schedule'!#REF!</f>
        <v>#REF!</v>
      </c>
      <c r="C65" s="5" t="e">
        <f>'Shift Schedule'!#REF!</f>
        <v>#REF!</v>
      </c>
      <c r="D65" s="5" t="e">
        <f>'Shift Schedule'!#REF!</f>
        <v>#REF!</v>
      </c>
      <c r="E65" s="5" t="e">
        <f>'Shift Schedule'!#REF!</f>
        <v>#REF!</v>
      </c>
      <c r="F65" s="5" t="e">
        <f>'Shift Schedule'!#REF!</f>
        <v>#REF!</v>
      </c>
      <c r="G65" s="54">
        <v>0.375</v>
      </c>
      <c r="H65" s="9" t="e">
        <f>'Shift Schedule'!#REF!</f>
        <v>#REF!</v>
      </c>
      <c r="I65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66" spans="2:9" x14ac:dyDescent="0.25">
      <c r="B66" s="5" t="e">
        <f>'Shift Schedule'!#REF!</f>
        <v>#REF!</v>
      </c>
      <c r="C66" s="5" t="e">
        <f>'Shift Schedule'!#REF!</f>
        <v>#REF!</v>
      </c>
      <c r="D66" s="5" t="e">
        <f>'Shift Schedule'!#REF!</f>
        <v>#REF!</v>
      </c>
      <c r="E66" s="5" t="e">
        <f>'Shift Schedule'!#REF!</f>
        <v>#REF!</v>
      </c>
      <c r="F66" s="5" t="e">
        <f>'Shift Schedule'!#REF!</f>
        <v>#REF!</v>
      </c>
      <c r="G66" s="54">
        <v>0.375</v>
      </c>
      <c r="H66" s="9" t="e">
        <f>'Shift Schedule'!#REF!</f>
        <v>#REF!</v>
      </c>
      <c r="I66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67" spans="2:9" x14ac:dyDescent="0.25">
      <c r="B67" s="5" t="e">
        <f>'Shift Schedule'!#REF!</f>
        <v>#REF!</v>
      </c>
      <c r="C67" s="5" t="e">
        <f>'Shift Schedule'!#REF!</f>
        <v>#REF!</v>
      </c>
      <c r="D67" s="5" t="e">
        <f>'Shift Schedule'!#REF!</f>
        <v>#REF!</v>
      </c>
      <c r="E67" s="5" t="e">
        <f>'Shift Schedule'!#REF!</f>
        <v>#REF!</v>
      </c>
      <c r="F67" s="5" t="e">
        <f>'Shift Schedule'!#REF!</f>
        <v>#REF!</v>
      </c>
      <c r="G67" s="54">
        <v>0.375</v>
      </c>
      <c r="H67" s="9" t="e">
        <f>'Shift Schedule'!#REF!</f>
        <v>#REF!</v>
      </c>
      <c r="I67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68" spans="2:9" x14ac:dyDescent="0.25">
      <c r="B68" s="5" t="e">
        <f>'Shift Schedule'!#REF!</f>
        <v>#REF!</v>
      </c>
      <c r="C68" s="5" t="e">
        <f>'Shift Schedule'!#REF!</f>
        <v>#REF!</v>
      </c>
      <c r="D68" s="5" t="e">
        <f>'Shift Schedule'!#REF!</f>
        <v>#REF!</v>
      </c>
      <c r="E68" s="5" t="e">
        <f>'Shift Schedule'!#REF!</f>
        <v>#REF!</v>
      </c>
      <c r="F68" s="5" t="e">
        <f>'Shift Schedule'!#REF!</f>
        <v>#REF!</v>
      </c>
      <c r="G68" s="54">
        <v>0.375</v>
      </c>
      <c r="H68" s="9" t="e">
        <f>'Shift Schedule'!#REF!</f>
        <v>#REF!</v>
      </c>
      <c r="I68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69" spans="2:9" x14ac:dyDescent="0.25">
      <c r="B69" s="5" t="e">
        <f>'Shift Schedule'!#REF!</f>
        <v>#REF!</v>
      </c>
      <c r="C69" s="5" t="e">
        <f>'Shift Schedule'!#REF!</f>
        <v>#REF!</v>
      </c>
      <c r="D69" s="5" t="e">
        <f>'Shift Schedule'!#REF!</f>
        <v>#REF!</v>
      </c>
      <c r="E69" s="5" t="e">
        <f>'Shift Schedule'!#REF!</f>
        <v>#REF!</v>
      </c>
      <c r="F69" s="5" t="e">
        <f>'Shift Schedule'!#REF!</f>
        <v>#REF!</v>
      </c>
      <c r="G69" s="54">
        <v>0.375</v>
      </c>
      <c r="H69" s="9" t="e">
        <f>'Shift Schedule'!#REF!</f>
        <v>#REF!</v>
      </c>
      <c r="I69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0" spans="2:9" x14ac:dyDescent="0.25">
      <c r="B70" s="5" t="e">
        <f>'Shift Schedule'!#REF!</f>
        <v>#REF!</v>
      </c>
      <c r="C70" s="5" t="e">
        <f>'Shift Schedule'!#REF!</f>
        <v>#REF!</v>
      </c>
      <c r="D70" s="5" t="e">
        <f>'Shift Schedule'!#REF!</f>
        <v>#REF!</v>
      </c>
      <c r="E70" s="5" t="e">
        <f>'Shift Schedule'!#REF!</f>
        <v>#REF!</v>
      </c>
      <c r="F70" s="5" t="e">
        <f>'Shift Schedule'!#REF!</f>
        <v>#REF!</v>
      </c>
      <c r="G70" s="54">
        <v>0.375</v>
      </c>
      <c r="H70" s="9" t="e">
        <f>'Shift Schedule'!#REF!</f>
        <v>#REF!</v>
      </c>
      <c r="I70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1" spans="2:9" x14ac:dyDescent="0.25">
      <c r="B71" s="5" t="e">
        <f>'Shift Schedule'!#REF!</f>
        <v>#REF!</v>
      </c>
      <c r="C71" s="5" t="e">
        <f>'Shift Schedule'!#REF!</f>
        <v>#REF!</v>
      </c>
      <c r="D71" s="5" t="e">
        <f>'Shift Schedule'!#REF!</f>
        <v>#REF!</v>
      </c>
      <c r="E71" s="5" t="e">
        <f>'Shift Schedule'!#REF!</f>
        <v>#REF!</v>
      </c>
      <c r="F71" s="5" t="e">
        <f>'Shift Schedule'!#REF!</f>
        <v>#REF!</v>
      </c>
      <c r="G71" s="54">
        <v>0.375</v>
      </c>
      <c r="H71" s="9" t="e">
        <f>'Shift Schedule'!#REF!</f>
        <v>#REF!</v>
      </c>
      <c r="I71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2" spans="2:9" x14ac:dyDescent="0.25">
      <c r="B72" s="5" t="e">
        <f>'Shift Schedule'!#REF!</f>
        <v>#REF!</v>
      </c>
      <c r="C72" s="5" t="e">
        <f>'Shift Schedule'!#REF!</f>
        <v>#REF!</v>
      </c>
      <c r="D72" s="5" t="e">
        <f>'Shift Schedule'!#REF!</f>
        <v>#REF!</v>
      </c>
      <c r="E72" s="5" t="e">
        <f>'Shift Schedule'!#REF!</f>
        <v>#REF!</v>
      </c>
      <c r="F72" s="5" t="e">
        <f>'Shift Schedule'!#REF!</f>
        <v>#REF!</v>
      </c>
      <c r="G72" s="54">
        <v>0.375</v>
      </c>
      <c r="H72" s="9" t="e">
        <f>'Shift Schedule'!#REF!</f>
        <v>#REF!</v>
      </c>
      <c r="I72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3" spans="2:9" x14ac:dyDescent="0.25">
      <c r="B73" s="5" t="e">
        <f>'Shift Schedule'!#REF!</f>
        <v>#REF!</v>
      </c>
      <c r="C73" s="5" t="e">
        <f>'Shift Schedule'!#REF!</f>
        <v>#REF!</v>
      </c>
      <c r="D73" s="5" t="e">
        <f>'Shift Schedule'!#REF!</f>
        <v>#REF!</v>
      </c>
      <c r="E73" s="5" t="e">
        <f>'Shift Schedule'!#REF!</f>
        <v>#REF!</v>
      </c>
      <c r="F73" s="5" t="e">
        <f>'Shift Schedule'!#REF!</f>
        <v>#REF!</v>
      </c>
      <c r="G73" s="54">
        <v>0.375</v>
      </c>
      <c r="H73" s="9" t="e">
        <f>'Shift Schedule'!#REF!</f>
        <v>#REF!</v>
      </c>
      <c r="I73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4" spans="2:9" x14ac:dyDescent="0.25">
      <c r="B74" s="5" t="e">
        <f>'Shift Schedule'!#REF!</f>
        <v>#REF!</v>
      </c>
      <c r="C74" s="5" t="e">
        <f>'Shift Schedule'!#REF!</f>
        <v>#REF!</v>
      </c>
      <c r="D74" s="5" t="e">
        <f>'Shift Schedule'!#REF!</f>
        <v>#REF!</v>
      </c>
      <c r="E74" s="5" t="e">
        <f>'Shift Schedule'!#REF!</f>
        <v>#REF!</v>
      </c>
      <c r="F74" s="5" t="e">
        <f>'Shift Schedule'!#REF!</f>
        <v>#REF!</v>
      </c>
      <c r="G74" s="54">
        <v>0.375</v>
      </c>
      <c r="H74" s="9" t="e">
        <f>'Shift Schedule'!#REF!</f>
        <v>#REF!</v>
      </c>
      <c r="I74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5" spans="2:9" x14ac:dyDescent="0.25">
      <c r="B75" s="5" t="e">
        <f>'Shift Schedule'!#REF!</f>
        <v>#REF!</v>
      </c>
      <c r="C75" s="5" t="e">
        <f>'Shift Schedule'!#REF!</f>
        <v>#REF!</v>
      </c>
      <c r="D75" s="5" t="e">
        <f>'Shift Schedule'!#REF!</f>
        <v>#REF!</v>
      </c>
      <c r="E75" s="5" t="e">
        <f>'Shift Schedule'!#REF!</f>
        <v>#REF!</v>
      </c>
      <c r="F75" s="5" t="e">
        <f>'Shift Schedule'!#REF!</f>
        <v>#REF!</v>
      </c>
      <c r="G75" s="54">
        <v>0.375</v>
      </c>
      <c r="H75" s="9" t="e">
        <f>'Shift Schedule'!#REF!</f>
        <v>#REF!</v>
      </c>
      <c r="I75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6" spans="2:9" x14ac:dyDescent="0.25">
      <c r="B76" s="5" t="e">
        <f>'Shift Schedule'!#REF!</f>
        <v>#REF!</v>
      </c>
      <c r="C76" s="5" t="e">
        <f>'Shift Schedule'!#REF!</f>
        <v>#REF!</v>
      </c>
      <c r="D76" s="5" t="e">
        <f>'Shift Schedule'!#REF!</f>
        <v>#REF!</v>
      </c>
      <c r="E76" s="5" t="e">
        <f>'Shift Schedule'!#REF!</f>
        <v>#REF!</v>
      </c>
      <c r="F76" s="5" t="e">
        <f>'Shift Schedule'!#REF!</f>
        <v>#REF!</v>
      </c>
      <c r="G76" s="54">
        <v>0.375</v>
      </c>
      <c r="H76" s="9" t="e">
        <f>'Shift Schedule'!#REF!</f>
        <v>#REF!</v>
      </c>
      <c r="I76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7" spans="2:9" x14ac:dyDescent="0.25">
      <c r="B77" s="5" t="e">
        <f>'Shift Schedule'!#REF!</f>
        <v>#REF!</v>
      </c>
      <c r="C77" s="5" t="e">
        <f>'Shift Schedule'!#REF!</f>
        <v>#REF!</v>
      </c>
      <c r="D77" s="5" t="e">
        <f>'Shift Schedule'!#REF!</f>
        <v>#REF!</v>
      </c>
      <c r="E77" s="5" t="e">
        <f>'Shift Schedule'!#REF!</f>
        <v>#REF!</v>
      </c>
      <c r="F77" s="5" t="e">
        <f>'Shift Schedule'!#REF!</f>
        <v>#REF!</v>
      </c>
      <c r="G77" s="54">
        <v>0.375</v>
      </c>
      <c r="H77" s="9" t="e">
        <f>'Shift Schedule'!#REF!</f>
        <v>#REF!</v>
      </c>
      <c r="I77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8" spans="2:9" x14ac:dyDescent="0.25">
      <c r="B78" s="5" t="e">
        <f>'Shift Schedule'!#REF!</f>
        <v>#REF!</v>
      </c>
      <c r="C78" s="5" t="e">
        <f>'Shift Schedule'!#REF!</f>
        <v>#REF!</v>
      </c>
      <c r="D78" s="5" t="e">
        <f>'Shift Schedule'!#REF!</f>
        <v>#REF!</v>
      </c>
      <c r="E78" s="5" t="e">
        <f>'Shift Schedule'!#REF!</f>
        <v>#REF!</v>
      </c>
      <c r="F78" s="5" t="e">
        <f>'Shift Schedule'!#REF!</f>
        <v>#REF!</v>
      </c>
      <c r="G78" s="54">
        <v>0.375</v>
      </c>
      <c r="H78" s="9" t="e">
        <f>'Shift Schedule'!#REF!</f>
        <v>#REF!</v>
      </c>
      <c r="I78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79" spans="2:9" x14ac:dyDescent="0.25">
      <c r="B79" s="5" t="e">
        <f>'Shift Schedule'!#REF!</f>
        <v>#REF!</v>
      </c>
      <c r="C79" s="5" t="e">
        <f>'Shift Schedule'!#REF!</f>
        <v>#REF!</v>
      </c>
      <c r="D79" s="5" t="e">
        <f>'Shift Schedule'!#REF!</f>
        <v>#REF!</v>
      </c>
      <c r="E79" s="5" t="e">
        <f>'Shift Schedule'!#REF!</f>
        <v>#REF!</v>
      </c>
      <c r="F79" s="5" t="e">
        <f>'Shift Schedule'!#REF!</f>
        <v>#REF!</v>
      </c>
      <c r="G79" s="54">
        <v>0.375</v>
      </c>
      <c r="H79" s="9" t="e">
        <f>'Shift Schedule'!#REF!</f>
        <v>#REF!</v>
      </c>
      <c r="I79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0" spans="2:9" x14ac:dyDescent="0.25">
      <c r="B80" s="5" t="e">
        <f>'Shift Schedule'!#REF!</f>
        <v>#REF!</v>
      </c>
      <c r="C80" s="5" t="e">
        <f>'Shift Schedule'!#REF!</f>
        <v>#REF!</v>
      </c>
      <c r="D80" s="5" t="e">
        <f>'Shift Schedule'!#REF!</f>
        <v>#REF!</v>
      </c>
      <c r="E80" s="5" t="e">
        <f>'Shift Schedule'!#REF!</f>
        <v>#REF!</v>
      </c>
      <c r="F80" s="5" t="e">
        <f>'Shift Schedule'!#REF!</f>
        <v>#REF!</v>
      </c>
      <c r="G80" s="54">
        <v>0.375</v>
      </c>
      <c r="H80" s="9" t="e">
        <f>'Shift Schedule'!#REF!</f>
        <v>#REF!</v>
      </c>
      <c r="I80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1" spans="2:9" x14ac:dyDescent="0.25">
      <c r="B81" s="5" t="e">
        <f>'Shift Schedule'!#REF!</f>
        <v>#REF!</v>
      </c>
      <c r="C81" s="5" t="e">
        <f>'Shift Schedule'!#REF!</f>
        <v>#REF!</v>
      </c>
      <c r="D81" s="5" t="e">
        <f>'Shift Schedule'!#REF!</f>
        <v>#REF!</v>
      </c>
      <c r="E81" s="5" t="e">
        <f>'Shift Schedule'!#REF!</f>
        <v>#REF!</v>
      </c>
      <c r="F81" s="5" t="e">
        <f>'Shift Schedule'!#REF!</f>
        <v>#REF!</v>
      </c>
      <c r="G81" s="54">
        <v>0.375</v>
      </c>
      <c r="H81" s="9" t="e">
        <f>'Shift Schedule'!#REF!</f>
        <v>#REF!</v>
      </c>
      <c r="I81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2" spans="2:9" x14ac:dyDescent="0.25">
      <c r="B82" s="5" t="e">
        <f>'Shift Schedule'!#REF!</f>
        <v>#REF!</v>
      </c>
      <c r="C82" s="5" t="e">
        <f>'Shift Schedule'!#REF!</f>
        <v>#REF!</v>
      </c>
      <c r="D82" s="5" t="e">
        <f>'Shift Schedule'!#REF!</f>
        <v>#REF!</v>
      </c>
      <c r="E82" s="5" t="e">
        <f>'Shift Schedule'!#REF!</f>
        <v>#REF!</v>
      </c>
      <c r="F82" s="5" t="e">
        <f>'Shift Schedule'!#REF!</f>
        <v>#REF!</v>
      </c>
      <c r="G82" s="54">
        <v>0.375</v>
      </c>
      <c r="H82" s="9" t="e">
        <f>'Shift Schedule'!#REF!</f>
        <v>#REF!</v>
      </c>
      <c r="I82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3" spans="2:9" x14ac:dyDescent="0.25">
      <c r="B83" s="5" t="e">
        <f>'Shift Schedule'!#REF!</f>
        <v>#REF!</v>
      </c>
      <c r="C83" s="5" t="e">
        <f>'Shift Schedule'!#REF!</f>
        <v>#REF!</v>
      </c>
      <c r="D83" s="5" t="e">
        <f>'Shift Schedule'!#REF!</f>
        <v>#REF!</v>
      </c>
      <c r="E83" s="5" t="e">
        <f>'Shift Schedule'!#REF!</f>
        <v>#REF!</v>
      </c>
      <c r="F83" s="5" t="e">
        <f>'Shift Schedule'!#REF!</f>
        <v>#REF!</v>
      </c>
      <c r="G83" s="54">
        <v>0.375</v>
      </c>
      <c r="H83" s="9" t="e">
        <f>'Shift Schedule'!#REF!</f>
        <v>#REF!</v>
      </c>
      <c r="I83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4" spans="2:9" x14ac:dyDescent="0.25">
      <c r="B84" s="5" t="e">
        <f>'Shift Schedule'!#REF!</f>
        <v>#REF!</v>
      </c>
      <c r="C84" s="5" t="e">
        <f>'Shift Schedule'!#REF!</f>
        <v>#REF!</v>
      </c>
      <c r="D84" s="5" t="e">
        <f>'Shift Schedule'!#REF!</f>
        <v>#REF!</v>
      </c>
      <c r="E84" s="5" t="e">
        <f>'Shift Schedule'!#REF!</f>
        <v>#REF!</v>
      </c>
      <c r="F84" s="5" t="e">
        <f>'Shift Schedule'!#REF!</f>
        <v>#REF!</v>
      </c>
      <c r="G84" s="54">
        <v>0.375</v>
      </c>
      <c r="H84" s="9" t="e">
        <f>'Shift Schedule'!#REF!</f>
        <v>#REF!</v>
      </c>
      <c r="I84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5" spans="2:9" x14ac:dyDescent="0.25">
      <c r="B85" s="5" t="e">
        <f>'Shift Schedule'!#REF!</f>
        <v>#REF!</v>
      </c>
      <c r="C85" s="5" t="e">
        <f>'Shift Schedule'!#REF!</f>
        <v>#REF!</v>
      </c>
      <c r="D85" s="5" t="e">
        <f>'Shift Schedule'!#REF!</f>
        <v>#REF!</v>
      </c>
      <c r="E85" s="5" t="e">
        <f>'Shift Schedule'!#REF!</f>
        <v>#REF!</v>
      </c>
      <c r="F85" s="5" t="e">
        <f>'Shift Schedule'!#REF!</f>
        <v>#REF!</v>
      </c>
      <c r="G85" s="54">
        <v>0.375</v>
      </c>
      <c r="H85" s="9" t="e">
        <f>'Shift Schedule'!#REF!</f>
        <v>#REF!</v>
      </c>
      <c r="I85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6" spans="2:9" x14ac:dyDescent="0.25">
      <c r="B86" s="5" t="e">
        <f>'Shift Schedule'!#REF!</f>
        <v>#REF!</v>
      </c>
      <c r="C86" s="5" t="e">
        <f>'Shift Schedule'!#REF!</f>
        <v>#REF!</v>
      </c>
      <c r="D86" s="5" t="e">
        <f>'Shift Schedule'!#REF!</f>
        <v>#REF!</v>
      </c>
      <c r="E86" s="5" t="e">
        <f>'Shift Schedule'!#REF!</f>
        <v>#REF!</v>
      </c>
      <c r="F86" s="5" t="e">
        <f>'Shift Schedule'!#REF!</f>
        <v>#REF!</v>
      </c>
      <c r="G86" s="54">
        <v>0.375</v>
      </c>
      <c r="H86" s="9" t="e">
        <f>'Shift Schedule'!#REF!</f>
        <v>#REF!</v>
      </c>
      <c r="I86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7" spans="2:9" x14ac:dyDescent="0.25">
      <c r="B87" s="5" t="e">
        <f>'Shift Schedule'!#REF!</f>
        <v>#REF!</v>
      </c>
      <c r="C87" s="5" t="e">
        <f>'Shift Schedule'!#REF!</f>
        <v>#REF!</v>
      </c>
      <c r="D87" s="5" t="e">
        <f>'Shift Schedule'!#REF!</f>
        <v>#REF!</v>
      </c>
      <c r="E87" s="5" t="e">
        <f>'Shift Schedule'!#REF!</f>
        <v>#REF!</v>
      </c>
      <c r="F87" s="5" t="e">
        <f>'Shift Schedule'!#REF!</f>
        <v>#REF!</v>
      </c>
      <c r="G87" s="54">
        <v>0.375</v>
      </c>
      <c r="H87" s="9" t="e">
        <f>'Shift Schedule'!#REF!</f>
        <v>#REF!</v>
      </c>
      <c r="I87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8" spans="2:9" x14ac:dyDescent="0.25">
      <c r="B88" s="5" t="e">
        <f>'Shift Schedule'!#REF!</f>
        <v>#REF!</v>
      </c>
      <c r="C88" s="5" t="e">
        <f>'Shift Schedule'!#REF!</f>
        <v>#REF!</v>
      </c>
      <c r="D88" s="5" t="e">
        <f>'Shift Schedule'!#REF!</f>
        <v>#REF!</v>
      </c>
      <c r="E88" s="5" t="e">
        <f>'Shift Schedule'!#REF!</f>
        <v>#REF!</v>
      </c>
      <c r="F88" s="5" t="e">
        <f>'Shift Schedule'!#REF!</f>
        <v>#REF!</v>
      </c>
      <c r="G88" s="54">
        <v>0.375</v>
      </c>
      <c r="H88" s="9" t="e">
        <f>'Shift Schedule'!#REF!</f>
        <v>#REF!</v>
      </c>
      <c r="I88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89" spans="2:9" x14ac:dyDescent="0.25">
      <c r="B89" s="5" t="e">
        <f>'Shift Schedule'!#REF!</f>
        <v>#REF!</v>
      </c>
      <c r="C89" s="5" t="e">
        <f>'Shift Schedule'!#REF!</f>
        <v>#REF!</v>
      </c>
      <c r="D89" s="5" t="e">
        <f>'Shift Schedule'!#REF!</f>
        <v>#REF!</v>
      </c>
      <c r="E89" s="5" t="e">
        <f>'Shift Schedule'!#REF!</f>
        <v>#REF!</v>
      </c>
      <c r="F89" s="5" t="e">
        <f>'Shift Schedule'!#REF!</f>
        <v>#REF!</v>
      </c>
      <c r="G89" s="54">
        <v>0.375</v>
      </c>
      <c r="H89" s="9" t="e">
        <f>'Shift Schedule'!#REF!</f>
        <v>#REF!</v>
      </c>
      <c r="I89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90" spans="2:9" x14ac:dyDescent="0.25">
      <c r="B90" s="5" t="e">
        <f>'Shift Schedule'!#REF!</f>
        <v>#REF!</v>
      </c>
      <c r="C90" s="5" t="e">
        <f>'Shift Schedule'!#REF!</f>
        <v>#REF!</v>
      </c>
      <c r="D90" s="5" t="e">
        <f>'Shift Schedule'!#REF!</f>
        <v>#REF!</v>
      </c>
      <c r="E90" s="5" t="e">
        <f>'Shift Schedule'!#REF!</f>
        <v>#REF!</v>
      </c>
      <c r="F90" s="5" t="e">
        <f>'Shift Schedule'!#REF!</f>
        <v>#REF!</v>
      </c>
      <c r="G90" s="54">
        <v>0.375</v>
      </c>
      <c r="H90" s="9" t="e">
        <f>'Shift Schedule'!#REF!</f>
        <v>#REF!</v>
      </c>
      <c r="I90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  <row r="91" spans="2:9" x14ac:dyDescent="0.25">
      <c r="B91" s="5" t="e">
        <f>'Shift Schedule'!#REF!</f>
        <v>#REF!</v>
      </c>
      <c r="C91" s="5" t="e">
        <f>'Shift Schedule'!#REF!</f>
        <v>#REF!</v>
      </c>
      <c r="D91" s="5" t="e">
        <f>'Shift Schedule'!#REF!</f>
        <v>#REF!</v>
      </c>
      <c r="E91" s="5" t="e">
        <f>'Shift Schedule'!#REF!</f>
        <v>#REF!</v>
      </c>
      <c r="F91" s="5" t="e">
        <f>'Shift Schedule'!#REF!</f>
        <v>#REF!</v>
      </c>
      <c r="G91" s="54">
        <v>0.375</v>
      </c>
      <c r="H91" s="9" t="e">
        <f>'Shift Schedule'!#REF!</f>
        <v>#REF!</v>
      </c>
      <c r="I91" s="9" t="e">
        <f>IF('Shift Schedule'!#REF!="Moved","=",IF('Shift Schedule'!#REF!="Leave","=",IF('Shift Schedule'!#REF!="OFF","=",IF('Shift Schedule'!#REF!="Resigned","=",IF('Shift Schedule'!#REF!="Absconded","=",IF('Shift Schedule'!#REF!="","=","M"))))))</f>
        <v>#REF!</v>
      </c>
    </row>
  </sheetData>
  <mergeCells count="1"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S62"/>
  <sheetViews>
    <sheetView topLeftCell="A10" workbookViewId="0">
      <selection activeCell="B47" sqref="B47:I48"/>
    </sheetView>
  </sheetViews>
  <sheetFormatPr defaultRowHeight="15" x14ac:dyDescent="0.25"/>
  <cols>
    <col min="2" max="2" width="4" bestFit="1" customWidth="1"/>
    <col min="3" max="3" width="7" bestFit="1" customWidth="1"/>
    <col min="4" max="4" width="30.85546875" bestFit="1" customWidth="1"/>
    <col min="5" max="5" width="6.5703125" bestFit="1" customWidth="1"/>
    <col min="6" max="6" width="6" bestFit="1" customWidth="1"/>
    <col min="7" max="7" width="8.7109375" bestFit="1" customWidth="1"/>
    <col min="8" max="8" width="10.28515625" bestFit="1" customWidth="1"/>
    <col min="9" max="9" width="7" bestFit="1" customWidth="1"/>
    <col min="13" max="13" width="30.85546875" bestFit="1" customWidth="1"/>
    <col min="14" max="14" width="10.7109375" bestFit="1" customWidth="1"/>
    <col min="15" max="15" width="6.85546875" bestFit="1" customWidth="1"/>
    <col min="16" max="16" width="6.42578125" bestFit="1" customWidth="1"/>
    <col min="17" max="18" width="10" bestFit="1" customWidth="1"/>
    <col min="19" max="19" width="10.7109375" bestFit="1" customWidth="1"/>
  </cols>
  <sheetData>
    <row r="3" spans="2:19" x14ac:dyDescent="0.25">
      <c r="D3" s="1"/>
      <c r="G3" s="2"/>
      <c r="H3" s="2"/>
      <c r="I3" s="3">
        <f>'Shift Schedule'!I2</f>
        <v>44283</v>
      </c>
      <c r="Q3" s="58" t="s">
        <v>23</v>
      </c>
      <c r="R3" s="58"/>
      <c r="S3" s="58"/>
    </row>
    <row r="4" spans="2:19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17</v>
      </c>
      <c r="G4" s="4" t="s">
        <v>66</v>
      </c>
      <c r="H4" s="4" t="s">
        <v>17</v>
      </c>
      <c r="I4" s="3" t="s">
        <v>7</v>
      </c>
      <c r="M4" s="52" t="s">
        <v>2</v>
      </c>
      <c r="N4" t="s">
        <v>17</v>
      </c>
      <c r="O4" t="s">
        <v>31</v>
      </c>
      <c r="P4" t="s">
        <v>32</v>
      </c>
      <c r="Q4" s="18" t="s">
        <v>31</v>
      </c>
      <c r="R4" s="18" t="s">
        <v>32</v>
      </c>
      <c r="S4" s="19" t="s">
        <v>33</v>
      </c>
    </row>
    <row r="5" spans="2:19" x14ac:dyDescent="0.25">
      <c r="B5" s="5">
        <f>'Shift Schedule'!B4</f>
        <v>1</v>
      </c>
      <c r="C5" s="5">
        <f>'Shift Schedule'!C4</f>
        <v>1001</v>
      </c>
      <c r="D5" s="5" t="str">
        <f>'Shift Schedule'!D4</f>
        <v>Agent 1</v>
      </c>
      <c r="E5" s="5">
        <f>'Shift Schedule'!F4</f>
        <v>96216</v>
      </c>
      <c r="F5" s="5">
        <f>'Shift Schedule'!G4</f>
        <v>0.9375</v>
      </c>
      <c r="G5" s="54">
        <v>0.375</v>
      </c>
      <c r="H5" s="9" t="str">
        <f>'Shift Schedule'!I4</f>
        <v>OFF</v>
      </c>
      <c r="I5" s="9" t="str">
        <f>IF('Shift Schedule'!I4="Moved","=",IF('Shift Schedule'!I4="Leave","=",IF('Shift Schedule'!I4="OFF","=",IF('Shift Schedule'!I4="Resigned","=",IF('Shift Schedule'!I4="Absconded","=",IF('Shift Schedule'!I4="","=","S"))))))</f>
        <v>=</v>
      </c>
      <c r="M5" s="53" t="str">
        <f t="shared" ref="M5:M42" si="0">D5</f>
        <v>Agent 1</v>
      </c>
      <c r="N5" s="24" t="str">
        <f t="shared" ref="N5:N42" si="1">I5</f>
        <v>=</v>
      </c>
      <c r="O5" s="24" t="str">
        <f>IF(H5="OFF","",IF(H5="Leave","",IF(H5="Moved","",IF(H5="Resigned","",IF(H5="Absconded","",H5)))))</f>
        <v/>
      </c>
      <c r="P5" s="24" t="str">
        <f t="shared" ref="P5:P42" si="2">IF(O5="","",O5+G5)</f>
        <v/>
      </c>
      <c r="Q5" s="21" t="str">
        <f t="shared" ref="Q5:R20" si="3">IFERROR(MOD(O5,1),"")</f>
        <v/>
      </c>
      <c r="R5" s="21" t="str">
        <f t="shared" si="3"/>
        <v/>
      </c>
      <c r="S5" t="str">
        <f t="shared" ref="S5:S42" si="4">TEXT(N5,"0")</f>
        <v>=</v>
      </c>
    </row>
    <row r="6" spans="2:19" x14ac:dyDescent="0.25">
      <c r="B6" s="5">
        <f>'Shift Schedule'!B5</f>
        <v>2</v>
      </c>
      <c r="C6" s="5">
        <f>'Shift Schedule'!C5</f>
        <v>1002</v>
      </c>
      <c r="D6" s="5" t="str">
        <f>'Shift Schedule'!D5</f>
        <v>Agent 2</v>
      </c>
      <c r="E6" s="5">
        <f>'Shift Schedule'!F5</f>
        <v>90225</v>
      </c>
      <c r="F6" s="5">
        <f>'Shift Schedule'!G5</f>
        <v>0.77083333333333337</v>
      </c>
      <c r="G6" s="54">
        <v>0.375</v>
      </c>
      <c r="H6" s="9" t="str">
        <f>'Shift Schedule'!I5</f>
        <v>OFF</v>
      </c>
      <c r="I6" s="9" t="str">
        <f>IF('Shift Schedule'!I5="Moved","=",IF('Shift Schedule'!I5="Leave","=",IF('Shift Schedule'!I5="OFF","=",IF('Shift Schedule'!I5="Resigned","=",IF('Shift Schedule'!I5="Absconded","=",IF('Shift Schedule'!I5="","=","S"))))))</f>
        <v>=</v>
      </c>
      <c r="M6" s="53" t="str">
        <f t="shared" si="0"/>
        <v>Agent 2</v>
      </c>
      <c r="N6" s="24" t="str">
        <f t="shared" si="1"/>
        <v>=</v>
      </c>
      <c r="O6" s="24" t="str">
        <f t="shared" ref="O6:O42" si="5">IF(H6="OFF","",IF(H6="Leave","",IF(H6="Moved","",IF(H6="Resigned","",IF(H6="Absconded","",H6)))))</f>
        <v/>
      </c>
      <c r="P6" s="24" t="str">
        <f t="shared" si="2"/>
        <v/>
      </c>
      <c r="Q6" s="21" t="str">
        <f t="shared" si="3"/>
        <v/>
      </c>
      <c r="R6" s="21" t="str">
        <f t="shared" si="3"/>
        <v/>
      </c>
      <c r="S6" t="str">
        <f t="shared" si="4"/>
        <v>=</v>
      </c>
    </row>
    <row r="7" spans="2:19" x14ac:dyDescent="0.25">
      <c r="B7" s="5">
        <f>'Shift Schedule'!B6</f>
        <v>3</v>
      </c>
      <c r="C7" s="5">
        <f>'Shift Schedule'!C6</f>
        <v>1003</v>
      </c>
      <c r="D7" s="5" t="str">
        <f>'Shift Schedule'!D6</f>
        <v>Agent 3</v>
      </c>
      <c r="E7" s="5">
        <f>'Shift Schedule'!F6</f>
        <v>93404</v>
      </c>
      <c r="F7" s="5">
        <f>'Shift Schedule'!G6</f>
        <v>0.77083333333333337</v>
      </c>
      <c r="G7" s="54">
        <v>0.375</v>
      </c>
      <c r="H7" s="9" t="str">
        <f>'Shift Schedule'!I6</f>
        <v>OFF</v>
      </c>
      <c r="I7" s="9" t="str">
        <f>IF('Shift Schedule'!I6="Moved","=",IF('Shift Schedule'!I6="Leave","=",IF('Shift Schedule'!I6="OFF","=",IF('Shift Schedule'!I6="Resigned","=",IF('Shift Schedule'!I6="Absconded","=",IF('Shift Schedule'!I6="","=","S"))))))</f>
        <v>=</v>
      </c>
      <c r="M7" s="53" t="str">
        <f t="shared" si="0"/>
        <v>Agent 3</v>
      </c>
      <c r="N7" s="24" t="str">
        <f t="shared" si="1"/>
        <v>=</v>
      </c>
      <c r="O7" s="24" t="str">
        <f t="shared" si="5"/>
        <v/>
      </c>
      <c r="P7" s="24" t="str">
        <f t="shared" si="2"/>
        <v/>
      </c>
      <c r="Q7" s="21" t="str">
        <f t="shared" si="3"/>
        <v/>
      </c>
      <c r="R7" s="21" t="str">
        <f t="shared" si="3"/>
        <v/>
      </c>
      <c r="S7" t="str">
        <f t="shared" si="4"/>
        <v>=</v>
      </c>
    </row>
    <row r="8" spans="2:19" x14ac:dyDescent="0.25">
      <c r="B8" s="5">
        <f>'Shift Schedule'!B7</f>
        <v>4</v>
      </c>
      <c r="C8" s="5">
        <f>'Shift Schedule'!C7</f>
        <v>1004</v>
      </c>
      <c r="D8" s="5" t="str">
        <f>'Shift Schedule'!D7</f>
        <v>Agent 4</v>
      </c>
      <c r="E8" s="5">
        <f>'Shift Schedule'!F7</f>
        <v>94009</v>
      </c>
      <c r="F8" s="5">
        <f>'Shift Schedule'!G7</f>
        <v>0.9375</v>
      </c>
      <c r="G8" s="54">
        <v>0.375</v>
      </c>
      <c r="H8" s="9" t="str">
        <f>'Shift Schedule'!I7</f>
        <v>OFF</v>
      </c>
      <c r="I8" s="9" t="str">
        <f>IF('Shift Schedule'!I7="Moved","=",IF('Shift Schedule'!I7="Leave","=",IF('Shift Schedule'!I7="OFF","=",IF('Shift Schedule'!I7="Resigned","=",IF('Shift Schedule'!I7="Absconded","=",IF('Shift Schedule'!I7="","=","S"))))))</f>
        <v>=</v>
      </c>
      <c r="M8" s="53" t="str">
        <f t="shared" si="0"/>
        <v>Agent 4</v>
      </c>
      <c r="N8" s="24" t="str">
        <f t="shared" si="1"/>
        <v>=</v>
      </c>
      <c r="O8" s="24" t="str">
        <f t="shared" si="5"/>
        <v/>
      </c>
      <c r="P8" s="24" t="str">
        <f t="shared" si="2"/>
        <v/>
      </c>
      <c r="Q8" s="21" t="str">
        <f t="shared" si="3"/>
        <v/>
      </c>
      <c r="R8" s="21" t="str">
        <f t="shared" si="3"/>
        <v/>
      </c>
      <c r="S8" t="str">
        <f t="shared" si="4"/>
        <v>=</v>
      </c>
    </row>
    <row r="9" spans="2:19" x14ac:dyDescent="0.25">
      <c r="B9" s="5">
        <f>'Shift Schedule'!B8</f>
        <v>5</v>
      </c>
      <c r="C9" s="5">
        <f>'Shift Schedule'!C8</f>
        <v>1005</v>
      </c>
      <c r="D9" s="5" t="str">
        <f>'Shift Schedule'!D8</f>
        <v>Agent 5</v>
      </c>
      <c r="E9" s="5">
        <f>'Shift Schedule'!F8</f>
        <v>90465</v>
      </c>
      <c r="F9" s="5">
        <f>'Shift Schedule'!G8</f>
        <v>2.0833333333333336E-2</v>
      </c>
      <c r="G9" s="54">
        <v>0.375</v>
      </c>
      <c r="H9" s="9" t="str">
        <f>'Shift Schedule'!I8</f>
        <v>OFF</v>
      </c>
      <c r="I9" s="9" t="str">
        <f>IF('Shift Schedule'!I8="Moved","=",IF('Shift Schedule'!I8="Leave","=",IF('Shift Schedule'!I8="OFF","=",IF('Shift Schedule'!I8="Resigned","=",IF('Shift Schedule'!I8="Absconded","=",IF('Shift Schedule'!I8="","=","S"))))))</f>
        <v>=</v>
      </c>
      <c r="M9" s="53" t="str">
        <f t="shared" si="0"/>
        <v>Agent 5</v>
      </c>
      <c r="N9" s="24" t="str">
        <f t="shared" si="1"/>
        <v>=</v>
      </c>
      <c r="O9" s="24" t="str">
        <f t="shared" si="5"/>
        <v/>
      </c>
      <c r="P9" s="24" t="str">
        <f t="shared" si="2"/>
        <v/>
      </c>
      <c r="Q9" s="21" t="str">
        <f t="shared" si="3"/>
        <v/>
      </c>
      <c r="R9" s="21" t="str">
        <f t="shared" si="3"/>
        <v/>
      </c>
      <c r="S9" t="str">
        <f t="shared" si="4"/>
        <v>=</v>
      </c>
    </row>
    <row r="10" spans="2:19" x14ac:dyDescent="0.25">
      <c r="B10" s="5">
        <f>'Shift Schedule'!B9</f>
        <v>6</v>
      </c>
      <c r="C10" s="5">
        <f>'Shift Schedule'!C9</f>
        <v>1006</v>
      </c>
      <c r="D10" s="5" t="str">
        <f>'Shift Schedule'!D9</f>
        <v>Agent 6</v>
      </c>
      <c r="E10" s="5">
        <f>'Shift Schedule'!F9</f>
        <v>90380</v>
      </c>
      <c r="F10" s="5">
        <f>'Shift Schedule'!G9</f>
        <v>0.77083333333333337</v>
      </c>
      <c r="G10" s="54">
        <v>0.375</v>
      </c>
      <c r="H10" s="9" t="str">
        <f>'Shift Schedule'!I9</f>
        <v>OFF</v>
      </c>
      <c r="I10" s="9" t="str">
        <f>IF('Shift Schedule'!I9="Moved","=",IF('Shift Schedule'!I9="Leave","=",IF('Shift Schedule'!I9="OFF","=",IF('Shift Schedule'!I9="Resigned","=",IF('Shift Schedule'!I9="Absconded","=",IF('Shift Schedule'!I9="","=","S"))))))</f>
        <v>=</v>
      </c>
      <c r="M10" s="53" t="str">
        <f t="shared" si="0"/>
        <v>Agent 6</v>
      </c>
      <c r="N10" s="24" t="str">
        <f t="shared" si="1"/>
        <v>=</v>
      </c>
      <c r="O10" s="24" t="str">
        <f t="shared" si="5"/>
        <v/>
      </c>
      <c r="P10" s="24" t="str">
        <f t="shared" si="2"/>
        <v/>
      </c>
      <c r="Q10" s="21" t="str">
        <f t="shared" si="3"/>
        <v/>
      </c>
      <c r="R10" s="21" t="str">
        <f t="shared" si="3"/>
        <v/>
      </c>
      <c r="S10" t="str">
        <f t="shared" si="4"/>
        <v>=</v>
      </c>
    </row>
    <row r="11" spans="2:19" x14ac:dyDescent="0.25">
      <c r="B11" s="5">
        <f>'Shift Schedule'!B10</f>
        <v>7</v>
      </c>
      <c r="C11" s="5">
        <f>'Shift Schedule'!C10</f>
        <v>1007</v>
      </c>
      <c r="D11" s="5" t="str">
        <f>'Shift Schedule'!D10</f>
        <v>Agent 7</v>
      </c>
      <c r="E11" s="5">
        <f>'Shift Schedule'!F10</f>
        <v>91098</v>
      </c>
      <c r="F11" s="5">
        <f>'Shift Schedule'!G10</f>
        <v>0.77083333333333337</v>
      </c>
      <c r="G11" s="54">
        <v>0.375</v>
      </c>
      <c r="H11" s="9" t="str">
        <f>'Shift Schedule'!I10</f>
        <v>OFF</v>
      </c>
      <c r="I11" s="9" t="str">
        <f>IF('Shift Schedule'!I10="Moved","=",IF('Shift Schedule'!I10="Leave","=",IF('Shift Schedule'!I10="OFF","=",IF('Shift Schedule'!I10="Resigned","=",IF('Shift Schedule'!I10="Absconded","=",IF('Shift Schedule'!I10="","=","S"))))))</f>
        <v>=</v>
      </c>
      <c r="M11" s="53" t="str">
        <f t="shared" si="0"/>
        <v>Agent 7</v>
      </c>
      <c r="N11" s="24" t="str">
        <f t="shared" si="1"/>
        <v>=</v>
      </c>
      <c r="O11" s="24" t="str">
        <f t="shared" si="5"/>
        <v/>
      </c>
      <c r="P11" s="24" t="str">
        <f t="shared" si="2"/>
        <v/>
      </c>
      <c r="Q11" s="21" t="str">
        <f t="shared" si="3"/>
        <v/>
      </c>
      <c r="R11" s="21" t="str">
        <f t="shared" si="3"/>
        <v/>
      </c>
      <c r="S11" t="str">
        <f t="shared" si="4"/>
        <v>=</v>
      </c>
    </row>
    <row r="12" spans="2:19" x14ac:dyDescent="0.25">
      <c r="B12" s="5">
        <f>'Shift Schedule'!B11</f>
        <v>8</v>
      </c>
      <c r="C12" s="5">
        <f>'Shift Schedule'!C11</f>
        <v>1008</v>
      </c>
      <c r="D12" s="5" t="str">
        <f>'Shift Schedule'!D11</f>
        <v>Agent 8</v>
      </c>
      <c r="E12" s="5">
        <f>'Shift Schedule'!F11</f>
        <v>95343</v>
      </c>
      <c r="F12" s="5">
        <f>'Shift Schedule'!G11</f>
        <v>0.77083333333333337</v>
      </c>
      <c r="G12" s="54">
        <v>0.375</v>
      </c>
      <c r="H12" s="9" t="str">
        <f>'Shift Schedule'!I11</f>
        <v>OFF</v>
      </c>
      <c r="I12" s="9" t="str">
        <f>IF('Shift Schedule'!I11="Moved","=",IF('Shift Schedule'!I11="Leave","=",IF('Shift Schedule'!I11="OFF","=",IF('Shift Schedule'!I11="Resigned","=",IF('Shift Schedule'!I11="Absconded","=",IF('Shift Schedule'!I11="","=","S"))))))</f>
        <v>=</v>
      </c>
      <c r="M12" s="53" t="str">
        <f t="shared" si="0"/>
        <v>Agent 8</v>
      </c>
      <c r="N12" s="24" t="str">
        <f t="shared" si="1"/>
        <v>=</v>
      </c>
      <c r="O12" s="24" t="str">
        <f t="shared" si="5"/>
        <v/>
      </c>
      <c r="P12" s="24" t="str">
        <f t="shared" si="2"/>
        <v/>
      </c>
      <c r="Q12" s="21" t="str">
        <f t="shared" si="3"/>
        <v/>
      </c>
      <c r="R12" s="21" t="str">
        <f t="shared" si="3"/>
        <v/>
      </c>
      <c r="S12" t="str">
        <f t="shared" si="4"/>
        <v>=</v>
      </c>
    </row>
    <row r="13" spans="2:19" x14ac:dyDescent="0.25">
      <c r="B13" s="5">
        <f>'Shift Schedule'!B12</f>
        <v>9</v>
      </c>
      <c r="C13" s="5">
        <f>'Shift Schedule'!C12</f>
        <v>1009</v>
      </c>
      <c r="D13" s="5" t="str">
        <f>'Shift Schedule'!D12</f>
        <v>Agent 9</v>
      </c>
      <c r="E13" s="5">
        <f>'Shift Schedule'!F12</f>
        <v>94339</v>
      </c>
      <c r="F13" s="5">
        <f>'Shift Schedule'!G12</f>
        <v>0.77083333333333337</v>
      </c>
      <c r="G13" s="54">
        <v>0.375</v>
      </c>
      <c r="H13" s="9" t="str">
        <f>'Shift Schedule'!I12</f>
        <v>OFF</v>
      </c>
      <c r="I13" s="9" t="str">
        <f>IF('Shift Schedule'!I12="Moved","=",IF('Shift Schedule'!I12="Leave","=",IF('Shift Schedule'!I12="OFF","=",IF('Shift Schedule'!I12="Resigned","=",IF('Shift Schedule'!I12="Absconded","=",IF('Shift Schedule'!I12="","=","S"))))))</f>
        <v>=</v>
      </c>
      <c r="M13" s="53" t="str">
        <f t="shared" si="0"/>
        <v>Agent 9</v>
      </c>
      <c r="N13" s="24" t="str">
        <f t="shared" si="1"/>
        <v>=</v>
      </c>
      <c r="O13" s="24" t="str">
        <f t="shared" si="5"/>
        <v/>
      </c>
      <c r="P13" s="24" t="str">
        <f t="shared" si="2"/>
        <v/>
      </c>
      <c r="Q13" s="21" t="str">
        <f t="shared" si="3"/>
        <v/>
      </c>
      <c r="R13" s="21" t="str">
        <f t="shared" si="3"/>
        <v/>
      </c>
      <c r="S13" t="str">
        <f t="shared" si="4"/>
        <v>=</v>
      </c>
    </row>
    <row r="14" spans="2:19" x14ac:dyDescent="0.25">
      <c r="B14" s="5">
        <f>'Shift Schedule'!B13</f>
        <v>10</v>
      </c>
      <c r="C14" s="5">
        <f>'Shift Schedule'!C13</f>
        <v>1010</v>
      </c>
      <c r="D14" s="5" t="str">
        <f>'Shift Schedule'!D13</f>
        <v>Agent 10</v>
      </c>
      <c r="E14" s="5">
        <f>'Shift Schedule'!F13</f>
        <v>93262</v>
      </c>
      <c r="F14" s="5">
        <f>'Shift Schedule'!G13</f>
        <v>0.77083333333333337</v>
      </c>
      <c r="G14" s="54">
        <v>0.375</v>
      </c>
      <c r="H14" s="9" t="str">
        <f>'Shift Schedule'!I13</f>
        <v>OFF</v>
      </c>
      <c r="I14" s="9" t="str">
        <f>IF('Shift Schedule'!I13="Moved","=",IF('Shift Schedule'!I13="Leave","=",IF('Shift Schedule'!I13="OFF","=",IF('Shift Schedule'!I13="Resigned","=",IF('Shift Schedule'!I13="Absconded","=",IF('Shift Schedule'!I13="","=","S"))))))</f>
        <v>=</v>
      </c>
      <c r="M14" s="53" t="str">
        <f t="shared" si="0"/>
        <v>Agent 10</v>
      </c>
      <c r="N14" s="24" t="str">
        <f t="shared" si="1"/>
        <v>=</v>
      </c>
      <c r="O14" s="24" t="str">
        <f t="shared" si="5"/>
        <v/>
      </c>
      <c r="P14" s="24" t="str">
        <f t="shared" si="2"/>
        <v/>
      </c>
      <c r="Q14" s="21" t="str">
        <f t="shared" si="3"/>
        <v/>
      </c>
      <c r="R14" s="21" t="str">
        <f t="shared" si="3"/>
        <v/>
      </c>
      <c r="S14" t="str">
        <f t="shared" si="4"/>
        <v>=</v>
      </c>
    </row>
    <row r="15" spans="2:19" x14ac:dyDescent="0.25">
      <c r="B15" s="5">
        <f>'Shift Schedule'!B14</f>
        <v>11</v>
      </c>
      <c r="C15" s="5">
        <f>'Shift Schedule'!C14</f>
        <v>1011</v>
      </c>
      <c r="D15" s="5" t="str">
        <f>'Shift Schedule'!D14</f>
        <v>Agent 11</v>
      </c>
      <c r="E15" s="5">
        <f>'Shift Schedule'!F14</f>
        <v>91919</v>
      </c>
      <c r="F15" s="5">
        <f>'Shift Schedule'!G14</f>
        <v>0.77083333333333337</v>
      </c>
      <c r="G15" s="54">
        <v>0.375</v>
      </c>
      <c r="H15" s="9" t="str">
        <f>'Shift Schedule'!I14</f>
        <v>OFF</v>
      </c>
      <c r="I15" s="9" t="str">
        <f>IF('Shift Schedule'!I14="Moved","=",IF('Shift Schedule'!I14="Leave","=",IF('Shift Schedule'!I14="OFF","=",IF('Shift Schedule'!I14="Resigned","=",IF('Shift Schedule'!I14="Absconded","=",IF('Shift Schedule'!I14="","=","S"))))))</f>
        <v>=</v>
      </c>
      <c r="M15" s="53" t="str">
        <f t="shared" si="0"/>
        <v>Agent 11</v>
      </c>
      <c r="N15" s="24" t="str">
        <f t="shared" si="1"/>
        <v>=</v>
      </c>
      <c r="O15" s="24" t="str">
        <f t="shared" si="5"/>
        <v/>
      </c>
      <c r="P15" s="24" t="str">
        <f t="shared" si="2"/>
        <v/>
      </c>
      <c r="Q15" s="21" t="str">
        <f t="shared" si="3"/>
        <v/>
      </c>
      <c r="R15" s="21" t="str">
        <f t="shared" si="3"/>
        <v/>
      </c>
      <c r="S15" t="str">
        <f t="shared" si="4"/>
        <v>=</v>
      </c>
    </row>
    <row r="16" spans="2:19" x14ac:dyDescent="0.25">
      <c r="B16" s="5">
        <f>'Shift Schedule'!B15</f>
        <v>12</v>
      </c>
      <c r="C16" s="5">
        <f>'Shift Schedule'!C15</f>
        <v>1012</v>
      </c>
      <c r="D16" s="5" t="str">
        <f>'Shift Schedule'!D15</f>
        <v>Agent 12</v>
      </c>
      <c r="E16" s="5">
        <f>'Shift Schedule'!F15</f>
        <v>94357</v>
      </c>
      <c r="F16" s="5">
        <f>'Shift Schedule'!G15</f>
        <v>0.77083333333333337</v>
      </c>
      <c r="G16" s="54">
        <v>0.375</v>
      </c>
      <c r="H16" s="9" t="str">
        <f>'Shift Schedule'!I15</f>
        <v>OFF</v>
      </c>
      <c r="I16" s="9" t="str">
        <f>IF('Shift Schedule'!I15="Moved","=",IF('Shift Schedule'!I15="Leave","=",IF('Shift Schedule'!I15="OFF","=",IF('Shift Schedule'!I15="Resigned","=",IF('Shift Schedule'!I15="Absconded","=",IF('Shift Schedule'!I15="","=","S"))))))</f>
        <v>=</v>
      </c>
      <c r="M16" s="53" t="str">
        <f t="shared" si="0"/>
        <v>Agent 12</v>
      </c>
      <c r="N16" s="24" t="str">
        <f t="shared" si="1"/>
        <v>=</v>
      </c>
      <c r="O16" s="24" t="str">
        <f t="shared" si="5"/>
        <v/>
      </c>
      <c r="P16" s="24" t="str">
        <f t="shared" si="2"/>
        <v/>
      </c>
      <c r="Q16" s="21" t="str">
        <f t="shared" si="3"/>
        <v/>
      </c>
      <c r="R16" s="21" t="str">
        <f t="shared" si="3"/>
        <v/>
      </c>
      <c r="S16" t="str">
        <f t="shared" si="4"/>
        <v>=</v>
      </c>
    </row>
    <row r="17" spans="2:19" x14ac:dyDescent="0.25">
      <c r="B17" s="5">
        <f>'Shift Schedule'!B16</f>
        <v>13</v>
      </c>
      <c r="C17" s="5">
        <f>'Shift Schedule'!C16</f>
        <v>1013</v>
      </c>
      <c r="D17" s="5" t="str">
        <f>'Shift Schedule'!D16</f>
        <v>Agent 13</v>
      </c>
      <c r="E17" s="5">
        <f>'Shift Schedule'!F16</f>
        <v>93021</v>
      </c>
      <c r="F17" s="5">
        <f>'Shift Schedule'!G16</f>
        <v>0.77083333333333337</v>
      </c>
      <c r="G17" s="54">
        <v>0.375</v>
      </c>
      <c r="H17" s="9" t="str">
        <f>'Shift Schedule'!I16</f>
        <v>OFF</v>
      </c>
      <c r="I17" s="9" t="str">
        <f>IF('Shift Schedule'!I16="Moved","=",IF('Shift Schedule'!I16="Leave","=",IF('Shift Schedule'!I16="OFF","=",IF('Shift Schedule'!I16="Resigned","=",IF('Shift Schedule'!I16="Absconded","=",IF('Shift Schedule'!I16="","=","S"))))))</f>
        <v>=</v>
      </c>
      <c r="M17" s="53" t="str">
        <f t="shared" si="0"/>
        <v>Agent 13</v>
      </c>
      <c r="N17" s="24" t="str">
        <f t="shared" si="1"/>
        <v>=</v>
      </c>
      <c r="O17" s="24" t="str">
        <f t="shared" si="5"/>
        <v/>
      </c>
      <c r="P17" s="24" t="str">
        <f t="shared" si="2"/>
        <v/>
      </c>
      <c r="Q17" s="21" t="str">
        <f t="shared" si="3"/>
        <v/>
      </c>
      <c r="R17" s="21" t="str">
        <f t="shared" si="3"/>
        <v/>
      </c>
      <c r="S17" t="str">
        <f t="shared" si="4"/>
        <v>=</v>
      </c>
    </row>
    <row r="18" spans="2:19" x14ac:dyDescent="0.25">
      <c r="B18" s="5">
        <f>'Shift Schedule'!B17</f>
        <v>14</v>
      </c>
      <c r="C18" s="5">
        <f>'Shift Schedule'!C17</f>
        <v>1014</v>
      </c>
      <c r="D18" s="5" t="str">
        <f>'Shift Schedule'!D17</f>
        <v>Agent 14</v>
      </c>
      <c r="E18" s="5">
        <f>'Shift Schedule'!F17</f>
        <v>92569</v>
      </c>
      <c r="F18" s="5">
        <f>'Shift Schedule'!G17</f>
        <v>0.85416666666666674</v>
      </c>
      <c r="G18" s="54">
        <v>0.375</v>
      </c>
      <c r="H18" s="9" t="str">
        <f>'Shift Schedule'!I17</f>
        <v>OFF</v>
      </c>
      <c r="I18" s="9" t="str">
        <f>IF('Shift Schedule'!I17="Moved","=",IF('Shift Schedule'!I17="Leave","=",IF('Shift Schedule'!I17="OFF","=",IF('Shift Schedule'!I17="Resigned","=",IF('Shift Schedule'!I17="Absconded","=",IF('Shift Schedule'!I17="","=","S"))))))</f>
        <v>=</v>
      </c>
      <c r="M18" s="53" t="str">
        <f t="shared" si="0"/>
        <v>Agent 14</v>
      </c>
      <c r="N18" s="24" t="str">
        <f t="shared" si="1"/>
        <v>=</v>
      </c>
      <c r="O18" s="24" t="str">
        <f t="shared" si="5"/>
        <v/>
      </c>
      <c r="P18" s="24" t="str">
        <f t="shared" si="2"/>
        <v/>
      </c>
      <c r="Q18" s="21" t="str">
        <f t="shared" si="3"/>
        <v/>
      </c>
      <c r="R18" s="21" t="str">
        <f t="shared" si="3"/>
        <v/>
      </c>
      <c r="S18" t="str">
        <f t="shared" si="4"/>
        <v>=</v>
      </c>
    </row>
    <row r="19" spans="2:19" x14ac:dyDescent="0.25">
      <c r="B19" s="5">
        <f>'Shift Schedule'!B18</f>
        <v>15</v>
      </c>
      <c r="C19" s="5">
        <f>'Shift Schedule'!C18</f>
        <v>1015</v>
      </c>
      <c r="D19" s="5" t="str">
        <f>'Shift Schedule'!D18</f>
        <v>Agent 15</v>
      </c>
      <c r="E19" s="5">
        <f>'Shift Schedule'!F18</f>
        <v>92413</v>
      </c>
      <c r="F19" s="5">
        <f>'Shift Schedule'!G18</f>
        <v>0.85416666666666674</v>
      </c>
      <c r="G19" s="54">
        <v>0.375</v>
      </c>
      <c r="H19" s="9" t="str">
        <f>'Shift Schedule'!I18</f>
        <v>OFF</v>
      </c>
      <c r="I19" s="9" t="str">
        <f>IF('Shift Schedule'!I18="Moved","=",IF('Shift Schedule'!I18="Leave","=",IF('Shift Schedule'!I18="OFF","=",IF('Shift Schedule'!I18="Resigned","=",IF('Shift Schedule'!I18="Absconded","=",IF('Shift Schedule'!I18="","=","S"))))))</f>
        <v>=</v>
      </c>
      <c r="M19" s="53" t="str">
        <f t="shared" si="0"/>
        <v>Agent 15</v>
      </c>
      <c r="N19" s="24" t="str">
        <f t="shared" si="1"/>
        <v>=</v>
      </c>
      <c r="O19" s="24" t="str">
        <f t="shared" si="5"/>
        <v/>
      </c>
      <c r="P19" s="24" t="str">
        <f t="shared" si="2"/>
        <v/>
      </c>
      <c r="Q19" s="21" t="str">
        <f t="shared" si="3"/>
        <v/>
      </c>
      <c r="R19" s="21" t="str">
        <f t="shared" si="3"/>
        <v/>
      </c>
      <c r="S19" t="str">
        <f t="shared" si="4"/>
        <v>=</v>
      </c>
    </row>
    <row r="20" spans="2:19" x14ac:dyDescent="0.25">
      <c r="B20" s="5">
        <f>'Shift Schedule'!B19</f>
        <v>16</v>
      </c>
      <c r="C20" s="5">
        <f>'Shift Schedule'!C19</f>
        <v>1016</v>
      </c>
      <c r="D20" s="5" t="str">
        <f>'Shift Schedule'!D19</f>
        <v>Agent 16</v>
      </c>
      <c r="E20" s="5">
        <f>'Shift Schedule'!F19</f>
        <v>92712</v>
      </c>
      <c r="F20" s="5">
        <f>'Shift Schedule'!G19</f>
        <v>0.85416666666666674</v>
      </c>
      <c r="G20" s="54">
        <v>0.375</v>
      </c>
      <c r="H20" s="9" t="str">
        <f>'Shift Schedule'!I19</f>
        <v>OFF</v>
      </c>
      <c r="I20" s="9" t="str">
        <f>IF('Shift Schedule'!I19="Moved","=",IF('Shift Schedule'!I19="Leave","=",IF('Shift Schedule'!I19="OFF","=",IF('Shift Schedule'!I19="Resigned","=",IF('Shift Schedule'!I19="Absconded","=",IF('Shift Schedule'!I19="","=","S"))))))</f>
        <v>=</v>
      </c>
      <c r="M20" s="53" t="str">
        <f t="shared" si="0"/>
        <v>Agent 16</v>
      </c>
      <c r="N20" s="24" t="str">
        <f t="shared" si="1"/>
        <v>=</v>
      </c>
      <c r="O20" s="24" t="str">
        <f t="shared" si="5"/>
        <v/>
      </c>
      <c r="P20" s="24" t="str">
        <f t="shared" si="2"/>
        <v/>
      </c>
      <c r="Q20" s="21" t="str">
        <f t="shared" si="3"/>
        <v/>
      </c>
      <c r="R20" s="21" t="str">
        <f t="shared" si="3"/>
        <v/>
      </c>
      <c r="S20" t="str">
        <f t="shared" si="4"/>
        <v>=</v>
      </c>
    </row>
    <row r="21" spans="2:19" x14ac:dyDescent="0.25">
      <c r="B21" s="5">
        <f>'Shift Schedule'!B20</f>
        <v>17</v>
      </c>
      <c r="C21" s="5">
        <f>'Shift Schedule'!C20</f>
        <v>1017</v>
      </c>
      <c r="D21" s="5" t="str">
        <f>'Shift Schedule'!D20</f>
        <v>Agent 17</v>
      </c>
      <c r="E21" s="5">
        <f>'Shift Schedule'!F20</f>
        <v>92680</v>
      </c>
      <c r="F21" s="5">
        <f>'Shift Schedule'!G20</f>
        <v>0.85416666666666674</v>
      </c>
      <c r="G21" s="54">
        <v>0.375</v>
      </c>
      <c r="H21" s="9" t="str">
        <f>'Shift Schedule'!I20</f>
        <v>OFF</v>
      </c>
      <c r="I21" s="9" t="str">
        <f>IF('Shift Schedule'!I20="Moved","=",IF('Shift Schedule'!I20="Leave","=",IF('Shift Schedule'!I20="OFF","=",IF('Shift Schedule'!I20="Resigned","=",IF('Shift Schedule'!I20="Absconded","=",IF('Shift Schedule'!I20="","=","S"))))))</f>
        <v>=</v>
      </c>
      <c r="M21" s="53" t="str">
        <f t="shared" si="0"/>
        <v>Agent 17</v>
      </c>
      <c r="N21" s="24" t="str">
        <f t="shared" si="1"/>
        <v>=</v>
      </c>
      <c r="O21" s="24" t="str">
        <f t="shared" si="5"/>
        <v/>
      </c>
      <c r="P21" s="24" t="str">
        <f t="shared" si="2"/>
        <v/>
      </c>
      <c r="Q21" s="21" t="str">
        <f t="shared" ref="Q21:R42" si="6">IFERROR(MOD(O21,1),"")</f>
        <v/>
      </c>
      <c r="R21" s="21" t="str">
        <f t="shared" si="6"/>
        <v/>
      </c>
      <c r="S21" t="str">
        <f t="shared" si="4"/>
        <v>=</v>
      </c>
    </row>
    <row r="22" spans="2:19" x14ac:dyDescent="0.25">
      <c r="B22" s="5">
        <f>'Shift Schedule'!B21</f>
        <v>18</v>
      </c>
      <c r="C22" s="5">
        <f>'Shift Schedule'!C21</f>
        <v>1018</v>
      </c>
      <c r="D22" s="5" t="str">
        <f>'Shift Schedule'!D21</f>
        <v>Agent 18</v>
      </c>
      <c r="E22" s="5">
        <f>'Shift Schedule'!F21</f>
        <v>91819</v>
      </c>
      <c r="F22" s="5">
        <f>'Shift Schedule'!G21</f>
        <v>0.77083333333333337</v>
      </c>
      <c r="G22" s="54">
        <v>0.375</v>
      </c>
      <c r="H22" s="9" t="str">
        <f>'Shift Schedule'!I21</f>
        <v>OFF</v>
      </c>
      <c r="I22" s="9" t="str">
        <f>IF('Shift Schedule'!I21="Moved","=",IF('Shift Schedule'!I21="Leave","=",IF('Shift Schedule'!I21="OFF","=",IF('Shift Schedule'!I21="Resigned","=",IF('Shift Schedule'!I21="Absconded","=",IF('Shift Schedule'!I21="","=","S"))))))</f>
        <v>=</v>
      </c>
      <c r="M22" s="53" t="str">
        <f t="shared" si="0"/>
        <v>Agent 18</v>
      </c>
      <c r="N22" s="24" t="str">
        <f t="shared" si="1"/>
        <v>=</v>
      </c>
      <c r="O22" s="24" t="str">
        <f t="shared" si="5"/>
        <v/>
      </c>
      <c r="P22" s="24" t="str">
        <f t="shared" si="2"/>
        <v/>
      </c>
      <c r="Q22" s="21" t="str">
        <f t="shared" si="6"/>
        <v/>
      </c>
      <c r="R22" s="21" t="str">
        <f t="shared" si="6"/>
        <v/>
      </c>
      <c r="S22" t="str">
        <f t="shared" si="4"/>
        <v>=</v>
      </c>
    </row>
    <row r="23" spans="2:19" x14ac:dyDescent="0.25">
      <c r="B23" s="5">
        <f>'Shift Schedule'!B22</f>
        <v>19</v>
      </c>
      <c r="C23" s="5">
        <f>'Shift Schedule'!C22</f>
        <v>1019</v>
      </c>
      <c r="D23" s="5" t="str">
        <f>'Shift Schedule'!D22</f>
        <v>Agent 19</v>
      </c>
      <c r="E23" s="5">
        <f>'Shift Schedule'!F22</f>
        <v>96019</v>
      </c>
      <c r="F23" s="5">
        <f>'Shift Schedule'!G22</f>
        <v>0.77083333333333337</v>
      </c>
      <c r="G23" s="54">
        <v>0.375</v>
      </c>
      <c r="H23" s="9" t="str">
        <f>'Shift Schedule'!I22</f>
        <v>OFF</v>
      </c>
      <c r="I23" s="9" t="str">
        <f>IF('Shift Schedule'!I22="Moved","=",IF('Shift Schedule'!I22="Leave","=",IF('Shift Schedule'!I22="OFF","=",IF('Shift Schedule'!I22="Resigned","=",IF('Shift Schedule'!I22="Absconded","=",IF('Shift Schedule'!I22="","=","S"))))))</f>
        <v>=</v>
      </c>
      <c r="M23" s="53" t="str">
        <f t="shared" si="0"/>
        <v>Agent 19</v>
      </c>
      <c r="N23" s="24" t="str">
        <f t="shared" si="1"/>
        <v>=</v>
      </c>
      <c r="O23" s="24" t="str">
        <f t="shared" si="5"/>
        <v/>
      </c>
      <c r="P23" s="24" t="str">
        <f t="shared" si="2"/>
        <v/>
      </c>
      <c r="Q23" s="21" t="str">
        <f t="shared" si="6"/>
        <v/>
      </c>
      <c r="R23" s="21" t="str">
        <f t="shared" si="6"/>
        <v/>
      </c>
      <c r="S23" t="str">
        <f t="shared" si="4"/>
        <v>=</v>
      </c>
    </row>
    <row r="24" spans="2:19" x14ac:dyDescent="0.25">
      <c r="B24" s="5">
        <f>'Shift Schedule'!B23</f>
        <v>20</v>
      </c>
      <c r="C24" s="5">
        <f>'Shift Schedule'!C23</f>
        <v>1020</v>
      </c>
      <c r="D24" s="5" t="str">
        <f>'Shift Schedule'!D23</f>
        <v>Agent 20</v>
      </c>
      <c r="E24" s="5">
        <f>'Shift Schedule'!F23</f>
        <v>93001</v>
      </c>
      <c r="F24" s="5">
        <f>'Shift Schedule'!G23</f>
        <v>0.85416666666666663</v>
      </c>
      <c r="G24" s="54">
        <v>0.375</v>
      </c>
      <c r="H24" s="9" t="str">
        <f>'Shift Schedule'!I23</f>
        <v>OFF</v>
      </c>
      <c r="I24" s="9" t="str">
        <f>IF('Shift Schedule'!I23="Moved","=",IF('Shift Schedule'!I23="Leave","=",IF('Shift Schedule'!I23="OFF","=",IF('Shift Schedule'!I23="Resigned","=",IF('Shift Schedule'!I23="Absconded","=",IF('Shift Schedule'!I23="","=","S"))))))</f>
        <v>=</v>
      </c>
      <c r="M24" s="53" t="str">
        <f t="shared" si="0"/>
        <v>Agent 20</v>
      </c>
      <c r="N24" s="24" t="str">
        <f t="shared" si="1"/>
        <v>=</v>
      </c>
      <c r="O24" s="24" t="str">
        <f t="shared" si="5"/>
        <v/>
      </c>
      <c r="P24" s="24" t="str">
        <f t="shared" si="2"/>
        <v/>
      </c>
      <c r="Q24" s="21" t="str">
        <f t="shared" si="6"/>
        <v/>
      </c>
      <c r="R24" s="21" t="str">
        <f t="shared" si="6"/>
        <v/>
      </c>
      <c r="S24" t="str">
        <f t="shared" si="4"/>
        <v>=</v>
      </c>
    </row>
    <row r="25" spans="2:19" x14ac:dyDescent="0.25">
      <c r="B25" s="5">
        <f>'Shift Schedule'!B24</f>
        <v>21</v>
      </c>
      <c r="C25" s="5">
        <f>'Shift Schedule'!C24</f>
        <v>1021</v>
      </c>
      <c r="D25" s="5" t="str">
        <f>'Shift Schedule'!D24</f>
        <v>Agent 21</v>
      </c>
      <c r="E25" s="5">
        <f>'Shift Schedule'!F24</f>
        <v>91229</v>
      </c>
      <c r="F25" s="5">
        <f>'Shift Schedule'!G24</f>
        <v>0.77083333333333337</v>
      </c>
      <c r="G25" s="54">
        <v>0.375</v>
      </c>
      <c r="H25" s="9" t="str">
        <f>'Shift Schedule'!I24</f>
        <v>OFF</v>
      </c>
      <c r="I25" s="9" t="str">
        <f>IF('Shift Schedule'!I24="Moved","=",IF('Shift Schedule'!I24="Leave","=",IF('Shift Schedule'!I24="OFF","=",IF('Shift Schedule'!I24="Resigned","=",IF('Shift Schedule'!I24="Absconded","=",IF('Shift Schedule'!I24="","=","S"))))))</f>
        <v>=</v>
      </c>
      <c r="M25" s="53" t="str">
        <f t="shared" si="0"/>
        <v>Agent 21</v>
      </c>
      <c r="N25" s="24" t="str">
        <f t="shared" si="1"/>
        <v>=</v>
      </c>
      <c r="O25" s="24" t="str">
        <f t="shared" si="5"/>
        <v/>
      </c>
      <c r="P25" s="24" t="str">
        <f t="shared" si="2"/>
        <v/>
      </c>
      <c r="Q25" s="21" t="str">
        <f t="shared" si="6"/>
        <v/>
      </c>
      <c r="R25" s="21" t="str">
        <f t="shared" si="6"/>
        <v/>
      </c>
      <c r="S25" t="str">
        <f t="shared" si="4"/>
        <v>=</v>
      </c>
    </row>
    <row r="26" spans="2:19" x14ac:dyDescent="0.25">
      <c r="B26" s="5">
        <f>'Shift Schedule'!B25</f>
        <v>22</v>
      </c>
      <c r="C26" s="5">
        <f>'Shift Schedule'!C25</f>
        <v>1022</v>
      </c>
      <c r="D26" s="5" t="str">
        <f>'Shift Schedule'!D25</f>
        <v>Agent 22</v>
      </c>
      <c r="E26" s="5">
        <f>'Shift Schedule'!F25</f>
        <v>95507</v>
      </c>
      <c r="F26" s="5" t="e">
        <f>'Shift Schedule'!G25</f>
        <v>#N/A</v>
      </c>
      <c r="G26" s="54">
        <v>0.375</v>
      </c>
      <c r="H26" s="9" t="str">
        <f>'Shift Schedule'!I25</f>
        <v>OFF</v>
      </c>
      <c r="I26" s="9" t="str">
        <f>IF('Shift Schedule'!I25="Moved","=",IF('Shift Schedule'!I25="Leave","=",IF('Shift Schedule'!I25="OFF","=",IF('Shift Schedule'!I25="Resigned","=",IF('Shift Schedule'!I25="Absconded","=",IF('Shift Schedule'!I25="","=","S"))))))</f>
        <v>=</v>
      </c>
      <c r="M26" s="53" t="str">
        <f t="shared" si="0"/>
        <v>Agent 22</v>
      </c>
      <c r="N26" s="24" t="str">
        <f t="shared" si="1"/>
        <v>=</v>
      </c>
      <c r="O26" s="24" t="str">
        <f t="shared" si="5"/>
        <v/>
      </c>
      <c r="P26" s="24" t="str">
        <f t="shared" si="2"/>
        <v/>
      </c>
      <c r="Q26" s="21" t="str">
        <f t="shared" si="6"/>
        <v/>
      </c>
      <c r="R26" s="21" t="str">
        <f t="shared" si="6"/>
        <v/>
      </c>
      <c r="S26" t="str">
        <f t="shared" si="4"/>
        <v>=</v>
      </c>
    </row>
    <row r="27" spans="2:19" x14ac:dyDescent="0.25">
      <c r="B27" s="5">
        <f>'Shift Schedule'!B26</f>
        <v>23</v>
      </c>
      <c r="C27" s="5">
        <f>'Shift Schedule'!C26</f>
        <v>1023</v>
      </c>
      <c r="D27" s="5" t="str">
        <f>'Shift Schedule'!D26</f>
        <v>Agent 23</v>
      </c>
      <c r="E27" s="5">
        <f>'Shift Schedule'!F26</f>
        <v>92195</v>
      </c>
      <c r="F27" s="5">
        <f>'Shift Schedule'!G26</f>
        <v>0.77083333333333337</v>
      </c>
      <c r="G27" s="54">
        <v>0.375</v>
      </c>
      <c r="H27" s="9" t="str">
        <f>'Shift Schedule'!I26</f>
        <v>OFF</v>
      </c>
      <c r="I27" s="9" t="str">
        <f>IF('Shift Schedule'!I26="Moved","=",IF('Shift Schedule'!I26="Leave","=",IF('Shift Schedule'!I26="OFF","=",IF('Shift Schedule'!I26="Resigned","=",IF('Shift Schedule'!I26="Absconded","=",IF('Shift Schedule'!I26="","=","S"))))))</f>
        <v>=</v>
      </c>
      <c r="M27" s="53" t="str">
        <f t="shared" si="0"/>
        <v>Agent 23</v>
      </c>
      <c r="N27" s="24" t="str">
        <f t="shared" si="1"/>
        <v>=</v>
      </c>
      <c r="O27" s="24" t="str">
        <f t="shared" si="5"/>
        <v/>
      </c>
      <c r="P27" s="24" t="str">
        <f t="shared" si="2"/>
        <v/>
      </c>
      <c r="Q27" s="21" t="str">
        <f t="shared" si="6"/>
        <v/>
      </c>
      <c r="R27" s="21" t="str">
        <f t="shared" si="6"/>
        <v/>
      </c>
      <c r="S27" t="str">
        <f t="shared" si="4"/>
        <v>=</v>
      </c>
    </row>
    <row r="28" spans="2:19" x14ac:dyDescent="0.25">
      <c r="B28" s="5">
        <f>'Shift Schedule'!B27</f>
        <v>24</v>
      </c>
      <c r="C28" s="5">
        <f>'Shift Schedule'!C27</f>
        <v>1024</v>
      </c>
      <c r="D28" s="5" t="str">
        <f>'Shift Schedule'!D27</f>
        <v>Agent 24</v>
      </c>
      <c r="E28" s="5">
        <f>'Shift Schedule'!F27</f>
        <v>90456</v>
      </c>
      <c r="F28" s="5">
        <f>'Shift Schedule'!G27</f>
        <v>0.77083333333333337</v>
      </c>
      <c r="G28" s="54">
        <v>0.375</v>
      </c>
      <c r="H28" s="9" t="str">
        <f>'Shift Schedule'!I27</f>
        <v>OFF</v>
      </c>
      <c r="I28" s="9" t="str">
        <f>IF('Shift Schedule'!I27="Moved","=",IF('Shift Schedule'!I27="Leave","=",IF('Shift Schedule'!I27="OFF","=",IF('Shift Schedule'!I27="Resigned","=",IF('Shift Schedule'!I27="Absconded","=",IF('Shift Schedule'!I27="","=","S"))))))</f>
        <v>=</v>
      </c>
      <c r="M28" s="53" t="str">
        <f t="shared" si="0"/>
        <v>Agent 24</v>
      </c>
      <c r="N28" s="24" t="str">
        <f t="shared" si="1"/>
        <v>=</v>
      </c>
      <c r="O28" s="24" t="str">
        <f t="shared" si="5"/>
        <v/>
      </c>
      <c r="P28" s="24" t="str">
        <f t="shared" si="2"/>
        <v/>
      </c>
      <c r="Q28" s="21" t="str">
        <f t="shared" si="6"/>
        <v/>
      </c>
      <c r="R28" s="21" t="str">
        <f t="shared" si="6"/>
        <v/>
      </c>
      <c r="S28" t="str">
        <f t="shared" si="4"/>
        <v>=</v>
      </c>
    </row>
    <row r="29" spans="2:19" x14ac:dyDescent="0.25">
      <c r="B29" s="5">
        <f>'Shift Schedule'!B28</f>
        <v>25</v>
      </c>
      <c r="C29" s="5">
        <f>'Shift Schedule'!C28</f>
        <v>1025</v>
      </c>
      <c r="D29" s="5" t="str">
        <f>'Shift Schedule'!D28</f>
        <v>Agent 25</v>
      </c>
      <c r="E29" s="5">
        <f>'Shift Schedule'!F28</f>
        <v>90753</v>
      </c>
      <c r="F29" s="5">
        <f>'Shift Schedule'!G28</f>
        <v>0.77083333333333337</v>
      </c>
      <c r="G29" s="54">
        <v>0.375</v>
      </c>
      <c r="H29" s="9" t="str">
        <f>'Shift Schedule'!I28</f>
        <v>OFF</v>
      </c>
      <c r="I29" s="9" t="str">
        <f>IF('Shift Schedule'!I28="Moved","=",IF('Shift Schedule'!I28="Leave","=",IF('Shift Schedule'!I28="OFF","=",IF('Shift Schedule'!I28="Resigned","=",IF('Shift Schedule'!I28="Absconded","=",IF('Shift Schedule'!I28="","=","S"))))))</f>
        <v>=</v>
      </c>
      <c r="M29" s="53" t="str">
        <f t="shared" si="0"/>
        <v>Agent 25</v>
      </c>
      <c r="N29" s="24" t="str">
        <f t="shared" si="1"/>
        <v>=</v>
      </c>
      <c r="O29" s="24" t="str">
        <f t="shared" si="5"/>
        <v/>
      </c>
      <c r="P29" s="24" t="str">
        <f t="shared" si="2"/>
        <v/>
      </c>
      <c r="Q29" s="21" t="str">
        <f t="shared" si="6"/>
        <v/>
      </c>
      <c r="R29" s="21" t="str">
        <f t="shared" si="6"/>
        <v/>
      </c>
      <c r="S29" t="str">
        <f t="shared" si="4"/>
        <v>=</v>
      </c>
    </row>
    <row r="30" spans="2:19" x14ac:dyDescent="0.25">
      <c r="B30" s="5">
        <f>'Shift Schedule'!B29</f>
        <v>26</v>
      </c>
      <c r="C30" s="5">
        <f>'Shift Schedule'!C29</f>
        <v>1026</v>
      </c>
      <c r="D30" s="5" t="str">
        <f>'Shift Schedule'!D29</f>
        <v>Agent 26</v>
      </c>
      <c r="E30" s="5">
        <f>'Shift Schedule'!F29</f>
        <v>95284</v>
      </c>
      <c r="F30" s="5">
        <f>'Shift Schedule'!G29</f>
        <v>0.77083333333333337</v>
      </c>
      <c r="G30" s="54">
        <v>0.375</v>
      </c>
      <c r="H30" s="9" t="str">
        <f>'Shift Schedule'!I29</f>
        <v>OFF</v>
      </c>
      <c r="I30" s="9" t="str">
        <f>IF('Shift Schedule'!I29="Moved","=",IF('Shift Schedule'!I29="Leave","=",IF('Shift Schedule'!I29="OFF","=",IF('Shift Schedule'!I29="Resigned","=",IF('Shift Schedule'!I29="Absconded","=",IF('Shift Schedule'!I29="","=","S"))))))</f>
        <v>=</v>
      </c>
      <c r="M30" s="53" t="str">
        <f t="shared" si="0"/>
        <v>Agent 26</v>
      </c>
      <c r="N30" s="24" t="str">
        <f t="shared" si="1"/>
        <v>=</v>
      </c>
      <c r="O30" s="24" t="str">
        <f t="shared" si="5"/>
        <v/>
      </c>
      <c r="P30" s="24" t="str">
        <f t="shared" si="2"/>
        <v/>
      </c>
      <c r="Q30" s="21" t="str">
        <f t="shared" si="6"/>
        <v/>
      </c>
      <c r="R30" s="21" t="str">
        <f t="shared" si="6"/>
        <v/>
      </c>
      <c r="S30" t="str">
        <f t="shared" si="4"/>
        <v>=</v>
      </c>
    </row>
    <row r="31" spans="2:19" x14ac:dyDescent="0.25">
      <c r="B31" s="5">
        <f>'Shift Schedule'!B30</f>
        <v>27</v>
      </c>
      <c r="C31" s="5">
        <f>'Shift Schedule'!C30</f>
        <v>1027</v>
      </c>
      <c r="D31" s="5" t="str">
        <f>'Shift Schedule'!D30</f>
        <v>Agent 27</v>
      </c>
      <c r="E31" s="5">
        <f>'Shift Schedule'!F30</f>
        <v>90893</v>
      </c>
      <c r="F31" s="5">
        <f>'Shift Schedule'!G30</f>
        <v>0.77083333333333337</v>
      </c>
      <c r="G31" s="54">
        <v>0.375</v>
      </c>
      <c r="H31" s="9" t="str">
        <f>'Shift Schedule'!I30</f>
        <v>OFF</v>
      </c>
      <c r="I31" s="9" t="str">
        <f>IF('Shift Schedule'!I30="Moved","=",IF('Shift Schedule'!I30="Leave","=",IF('Shift Schedule'!I30="OFF","=",IF('Shift Schedule'!I30="Resigned","=",IF('Shift Schedule'!I30="Absconded","=",IF('Shift Schedule'!I30="","=","S"))))))</f>
        <v>=</v>
      </c>
      <c r="M31" s="53" t="str">
        <f t="shared" si="0"/>
        <v>Agent 27</v>
      </c>
      <c r="N31" s="24" t="str">
        <f t="shared" si="1"/>
        <v>=</v>
      </c>
      <c r="O31" s="24" t="str">
        <f t="shared" si="5"/>
        <v/>
      </c>
      <c r="P31" s="24" t="str">
        <f t="shared" si="2"/>
        <v/>
      </c>
      <c r="Q31" s="21" t="str">
        <f t="shared" si="6"/>
        <v/>
      </c>
      <c r="R31" s="21" t="str">
        <f t="shared" si="6"/>
        <v/>
      </c>
      <c r="S31" t="str">
        <f t="shared" si="4"/>
        <v>=</v>
      </c>
    </row>
    <row r="32" spans="2:19" x14ac:dyDescent="0.25">
      <c r="B32" s="5">
        <f>'Shift Schedule'!B31</f>
        <v>28</v>
      </c>
      <c r="C32" s="5">
        <f>'Shift Schedule'!C31</f>
        <v>1028</v>
      </c>
      <c r="D32" s="5" t="str">
        <f>'Shift Schedule'!D31</f>
        <v>Agent 28</v>
      </c>
      <c r="E32" s="5">
        <f>'Shift Schedule'!F31</f>
        <v>92197</v>
      </c>
      <c r="F32" s="5">
        <f>'Shift Schedule'!G31</f>
        <v>0.77083333333333337</v>
      </c>
      <c r="G32" s="54">
        <v>0.375</v>
      </c>
      <c r="H32" s="9" t="str">
        <f>'Shift Schedule'!I31</f>
        <v>OFF</v>
      </c>
      <c r="I32" s="9" t="str">
        <f>IF('Shift Schedule'!I31="Moved","=",IF('Shift Schedule'!I31="Leave","=",IF('Shift Schedule'!I31="OFF","=",IF('Shift Schedule'!I31="Resigned","=",IF('Shift Schedule'!I31="Absconded","=",IF('Shift Schedule'!I31="","=","S"))))))</f>
        <v>=</v>
      </c>
      <c r="M32" s="53" t="str">
        <f t="shared" si="0"/>
        <v>Agent 28</v>
      </c>
      <c r="N32" s="24" t="str">
        <f t="shared" si="1"/>
        <v>=</v>
      </c>
      <c r="O32" s="24" t="str">
        <f t="shared" si="5"/>
        <v/>
      </c>
      <c r="P32" s="24" t="str">
        <f t="shared" si="2"/>
        <v/>
      </c>
      <c r="Q32" s="21" t="str">
        <f t="shared" si="6"/>
        <v/>
      </c>
      <c r="R32" s="21" t="str">
        <f t="shared" si="6"/>
        <v/>
      </c>
      <c r="S32" t="str">
        <f t="shared" si="4"/>
        <v>=</v>
      </c>
    </row>
    <row r="33" spans="2:19" x14ac:dyDescent="0.25">
      <c r="B33" s="5">
        <f>'Shift Schedule'!B32</f>
        <v>29</v>
      </c>
      <c r="C33" s="5">
        <f>'Shift Schedule'!C32</f>
        <v>1029</v>
      </c>
      <c r="D33" s="5" t="str">
        <f>'Shift Schedule'!D32</f>
        <v>Agent 29</v>
      </c>
      <c r="E33" s="5">
        <f>'Shift Schedule'!F32</f>
        <v>94063</v>
      </c>
      <c r="F33" s="5">
        <f>'Shift Schedule'!G32</f>
        <v>0.77083333333333337</v>
      </c>
      <c r="G33" s="54">
        <v>0.375</v>
      </c>
      <c r="H33" s="9" t="str">
        <f>'Shift Schedule'!I32</f>
        <v>OFF</v>
      </c>
      <c r="I33" s="9" t="str">
        <f>IF('Shift Schedule'!I32="Moved","=",IF('Shift Schedule'!I32="Leave","=",IF('Shift Schedule'!I32="OFF","=",IF('Shift Schedule'!I32="Resigned","=",IF('Shift Schedule'!I32="Absconded","=",IF('Shift Schedule'!I32="","=","S"))))))</f>
        <v>=</v>
      </c>
      <c r="M33" s="53" t="str">
        <f t="shared" si="0"/>
        <v>Agent 29</v>
      </c>
      <c r="N33" s="24" t="str">
        <f t="shared" si="1"/>
        <v>=</v>
      </c>
      <c r="O33" s="24" t="str">
        <f t="shared" si="5"/>
        <v/>
      </c>
      <c r="P33" s="24" t="str">
        <f t="shared" si="2"/>
        <v/>
      </c>
      <c r="Q33" s="21" t="str">
        <f t="shared" si="6"/>
        <v/>
      </c>
      <c r="R33" s="21" t="str">
        <f t="shared" si="6"/>
        <v/>
      </c>
      <c r="S33" t="str">
        <f t="shared" si="4"/>
        <v>=</v>
      </c>
    </row>
    <row r="34" spans="2:19" x14ac:dyDescent="0.25">
      <c r="B34" s="5">
        <f>'Shift Schedule'!B33</f>
        <v>30</v>
      </c>
      <c r="C34" s="5">
        <f>'Shift Schedule'!C33</f>
        <v>1030</v>
      </c>
      <c r="D34" s="5" t="str">
        <f>'Shift Schedule'!D33</f>
        <v>Agent 30</v>
      </c>
      <c r="E34" s="5">
        <f>'Shift Schedule'!F33</f>
        <v>93655</v>
      </c>
      <c r="F34" s="5">
        <f>'Shift Schedule'!G33</f>
        <v>0.9375</v>
      </c>
      <c r="G34" s="54">
        <v>0.375</v>
      </c>
      <c r="H34" s="9" t="str">
        <f>'Shift Schedule'!I33</f>
        <v>OFF</v>
      </c>
      <c r="I34" s="9" t="str">
        <f>IF('Shift Schedule'!I33="Moved","=",IF('Shift Schedule'!I33="Leave","=",IF('Shift Schedule'!I33="OFF","=",IF('Shift Schedule'!I33="Resigned","=",IF('Shift Schedule'!I33="Absconded","=",IF('Shift Schedule'!I33="","=","S"))))))</f>
        <v>=</v>
      </c>
      <c r="M34" s="53" t="str">
        <f t="shared" si="0"/>
        <v>Agent 30</v>
      </c>
      <c r="N34" s="24" t="str">
        <f t="shared" si="1"/>
        <v>=</v>
      </c>
      <c r="O34" s="24" t="str">
        <f t="shared" si="5"/>
        <v/>
      </c>
      <c r="P34" s="24" t="str">
        <f t="shared" si="2"/>
        <v/>
      </c>
      <c r="Q34" s="21" t="str">
        <f t="shared" si="6"/>
        <v/>
      </c>
      <c r="R34" s="21" t="str">
        <f t="shared" si="6"/>
        <v/>
      </c>
      <c r="S34" t="str">
        <f t="shared" si="4"/>
        <v>=</v>
      </c>
    </row>
    <row r="35" spans="2:19" x14ac:dyDescent="0.25">
      <c r="B35" s="5">
        <f>'Shift Schedule'!B34</f>
        <v>31</v>
      </c>
      <c r="C35" s="5">
        <f>'Shift Schedule'!C34</f>
        <v>1031</v>
      </c>
      <c r="D35" s="5" t="str">
        <f>'Shift Schedule'!D34</f>
        <v>Agent 31</v>
      </c>
      <c r="E35" s="5">
        <f>'Shift Schedule'!F34</f>
        <v>90947</v>
      </c>
      <c r="F35" s="5">
        <f>'Shift Schedule'!G34</f>
        <v>0.9375</v>
      </c>
      <c r="G35" s="54">
        <v>0.375</v>
      </c>
      <c r="H35" s="9" t="str">
        <f>'Shift Schedule'!I34</f>
        <v>OFF</v>
      </c>
      <c r="I35" s="9" t="str">
        <f>IF('Shift Schedule'!I34="Moved","=",IF('Shift Schedule'!I34="Leave","=",IF('Shift Schedule'!I34="OFF","=",IF('Shift Schedule'!I34="Resigned","=",IF('Shift Schedule'!I34="Absconded","=",IF('Shift Schedule'!I34="","=","S"))))))</f>
        <v>=</v>
      </c>
      <c r="M35" s="53" t="str">
        <f t="shared" si="0"/>
        <v>Agent 31</v>
      </c>
      <c r="N35" s="24" t="str">
        <f t="shared" si="1"/>
        <v>=</v>
      </c>
      <c r="O35" s="24" t="str">
        <f t="shared" si="5"/>
        <v/>
      </c>
      <c r="P35" s="24" t="str">
        <f t="shared" si="2"/>
        <v/>
      </c>
      <c r="Q35" s="21" t="str">
        <f t="shared" si="6"/>
        <v/>
      </c>
      <c r="R35" s="21" t="str">
        <f t="shared" si="6"/>
        <v/>
      </c>
      <c r="S35" t="str">
        <f t="shared" si="4"/>
        <v>=</v>
      </c>
    </row>
    <row r="36" spans="2:19" x14ac:dyDescent="0.25">
      <c r="B36" s="5">
        <f>'Shift Schedule'!B35</f>
        <v>32</v>
      </c>
      <c r="C36" s="5">
        <f>'Shift Schedule'!C35</f>
        <v>1032</v>
      </c>
      <c r="D36" s="5" t="str">
        <f>'Shift Schedule'!D35</f>
        <v>Agent 32</v>
      </c>
      <c r="E36" s="5">
        <f>'Shift Schedule'!F35</f>
        <v>93171</v>
      </c>
      <c r="F36" s="5">
        <f>'Shift Schedule'!G35</f>
        <v>0.9375</v>
      </c>
      <c r="G36" s="54">
        <v>0.375</v>
      </c>
      <c r="H36" s="9" t="str">
        <f>'Shift Schedule'!I35</f>
        <v>OFF</v>
      </c>
      <c r="I36" s="9" t="str">
        <f>IF('Shift Schedule'!I35="Moved","=",IF('Shift Schedule'!I35="Leave","=",IF('Shift Schedule'!I35="OFF","=",IF('Shift Schedule'!I35="Resigned","=",IF('Shift Schedule'!I35="Absconded","=",IF('Shift Schedule'!I35="","=","S"))))))</f>
        <v>=</v>
      </c>
      <c r="M36" s="53" t="str">
        <f t="shared" si="0"/>
        <v>Agent 32</v>
      </c>
      <c r="N36" s="24" t="str">
        <f t="shared" si="1"/>
        <v>=</v>
      </c>
      <c r="O36" s="24" t="str">
        <f t="shared" si="5"/>
        <v/>
      </c>
      <c r="P36" s="24" t="str">
        <f t="shared" si="2"/>
        <v/>
      </c>
      <c r="Q36" s="21" t="str">
        <f t="shared" si="6"/>
        <v/>
      </c>
      <c r="R36" s="21" t="str">
        <f t="shared" si="6"/>
        <v/>
      </c>
      <c r="S36" t="str">
        <f t="shared" si="4"/>
        <v>=</v>
      </c>
    </row>
    <row r="37" spans="2:19" x14ac:dyDescent="0.25">
      <c r="B37" s="5">
        <f>'Shift Schedule'!B36</f>
        <v>33</v>
      </c>
      <c r="C37" s="5">
        <f>'Shift Schedule'!C36</f>
        <v>1033</v>
      </c>
      <c r="D37" s="5" t="str">
        <f>'Shift Schedule'!D36</f>
        <v>Agent 33</v>
      </c>
      <c r="E37" s="5">
        <f>'Shift Schedule'!F36</f>
        <v>92744</v>
      </c>
      <c r="F37" s="5">
        <f>'Shift Schedule'!G36</f>
        <v>0.9375</v>
      </c>
      <c r="G37" s="54">
        <v>0.375</v>
      </c>
      <c r="H37" s="9" t="str">
        <f>'Shift Schedule'!I36</f>
        <v>OFF</v>
      </c>
      <c r="I37" s="9" t="str">
        <f>IF('Shift Schedule'!I36="Moved","=",IF('Shift Schedule'!I36="Leave","=",IF('Shift Schedule'!I36="OFF","=",IF('Shift Schedule'!I36="Resigned","=",IF('Shift Schedule'!I36="Absconded","=",IF('Shift Schedule'!I36="","=","S"))))))</f>
        <v>=</v>
      </c>
      <c r="M37" s="53" t="str">
        <f t="shared" si="0"/>
        <v>Agent 33</v>
      </c>
      <c r="N37" s="24" t="str">
        <f t="shared" si="1"/>
        <v>=</v>
      </c>
      <c r="O37" s="24" t="str">
        <f t="shared" si="5"/>
        <v/>
      </c>
      <c r="P37" s="24" t="str">
        <f t="shared" si="2"/>
        <v/>
      </c>
      <c r="Q37" s="21" t="str">
        <f t="shared" si="6"/>
        <v/>
      </c>
      <c r="R37" s="21" t="str">
        <f t="shared" si="6"/>
        <v/>
      </c>
      <c r="S37" t="str">
        <f t="shared" si="4"/>
        <v>=</v>
      </c>
    </row>
    <row r="38" spans="2:19" x14ac:dyDescent="0.25">
      <c r="B38" s="5">
        <f>'Shift Schedule'!B37</f>
        <v>34</v>
      </c>
      <c r="C38" s="5">
        <f>'Shift Schedule'!C37</f>
        <v>1034</v>
      </c>
      <c r="D38" s="5" t="str">
        <f>'Shift Schedule'!D37</f>
        <v>Agent 34</v>
      </c>
      <c r="E38" s="5">
        <f>'Shift Schedule'!F37</f>
        <v>92781</v>
      </c>
      <c r="F38" s="5">
        <f>'Shift Schedule'!G37</f>
        <v>0.77083333333333337</v>
      </c>
      <c r="G38" s="54">
        <v>0.375</v>
      </c>
      <c r="H38" s="9" t="str">
        <f>'Shift Schedule'!I37</f>
        <v>OFF</v>
      </c>
      <c r="I38" s="9" t="str">
        <f>IF('Shift Schedule'!I37="Moved","=",IF('Shift Schedule'!I37="Leave","=",IF('Shift Schedule'!I37="OFF","=",IF('Shift Schedule'!I37="Resigned","=",IF('Shift Schedule'!I37="Absconded","=",IF('Shift Schedule'!I37="","=","S"))))))</f>
        <v>=</v>
      </c>
      <c r="M38" s="53" t="str">
        <f t="shared" si="0"/>
        <v>Agent 34</v>
      </c>
      <c r="N38" s="24" t="str">
        <f t="shared" si="1"/>
        <v>=</v>
      </c>
      <c r="O38" s="24" t="str">
        <f t="shared" si="5"/>
        <v/>
      </c>
      <c r="P38" s="24" t="str">
        <f t="shared" si="2"/>
        <v/>
      </c>
      <c r="Q38" s="21" t="str">
        <f t="shared" si="6"/>
        <v/>
      </c>
      <c r="R38" s="21" t="str">
        <f t="shared" si="6"/>
        <v/>
      </c>
      <c r="S38" t="str">
        <f t="shared" si="4"/>
        <v>=</v>
      </c>
    </row>
    <row r="39" spans="2:19" x14ac:dyDescent="0.25">
      <c r="B39" s="5">
        <f>'Shift Schedule'!B38</f>
        <v>35</v>
      </c>
      <c r="C39" s="5">
        <f>'Shift Schedule'!C38</f>
        <v>1035</v>
      </c>
      <c r="D39" s="5" t="str">
        <f>'Shift Schedule'!D38</f>
        <v>Agent 35</v>
      </c>
      <c r="E39" s="5">
        <f>'Shift Schedule'!F38</f>
        <v>96755</v>
      </c>
      <c r="F39" s="5">
        <f>'Shift Schedule'!G38</f>
        <v>0.9375</v>
      </c>
      <c r="G39" s="54">
        <v>0.375</v>
      </c>
      <c r="H39" s="9" t="str">
        <f>'Shift Schedule'!I38</f>
        <v>OFF</v>
      </c>
      <c r="I39" s="9" t="str">
        <f>IF('Shift Schedule'!I38="Moved","=",IF('Shift Schedule'!I38="Leave","=",IF('Shift Schedule'!I38="OFF","=",IF('Shift Schedule'!I38="Resigned","=",IF('Shift Schedule'!I38="Absconded","=",IF('Shift Schedule'!I38="","=","S"))))))</f>
        <v>=</v>
      </c>
      <c r="M39" s="53" t="str">
        <f t="shared" si="0"/>
        <v>Agent 35</v>
      </c>
      <c r="N39" s="24" t="str">
        <f t="shared" si="1"/>
        <v>=</v>
      </c>
      <c r="O39" s="24" t="str">
        <f t="shared" si="5"/>
        <v/>
      </c>
      <c r="P39" s="24" t="str">
        <f t="shared" si="2"/>
        <v/>
      </c>
      <c r="Q39" s="21" t="str">
        <f t="shared" si="6"/>
        <v/>
      </c>
      <c r="R39" s="21" t="str">
        <f t="shared" si="6"/>
        <v/>
      </c>
      <c r="S39" t="str">
        <f t="shared" si="4"/>
        <v>=</v>
      </c>
    </row>
    <row r="40" spans="2:19" x14ac:dyDescent="0.25">
      <c r="B40" s="5">
        <f>'Shift Schedule'!B39</f>
        <v>36</v>
      </c>
      <c r="C40" s="5">
        <f>'Shift Schedule'!C39</f>
        <v>1036</v>
      </c>
      <c r="D40" s="5" t="str">
        <f>'Shift Schedule'!D39</f>
        <v>Agent 36</v>
      </c>
      <c r="E40" s="5">
        <f>'Shift Schedule'!F39</f>
        <v>95374</v>
      </c>
      <c r="F40" s="5">
        <f>'Shift Schedule'!G39</f>
        <v>0.77083333333333337</v>
      </c>
      <c r="G40" s="54">
        <v>0.375</v>
      </c>
      <c r="H40" s="9" t="str">
        <f>'Shift Schedule'!I39</f>
        <v>OFF</v>
      </c>
      <c r="I40" s="9" t="str">
        <f>IF('Shift Schedule'!I39="Moved","=",IF('Shift Schedule'!I39="Leave","=",IF('Shift Schedule'!I39="OFF","=",IF('Shift Schedule'!I39="Resigned","=",IF('Shift Schedule'!I39="Absconded","=",IF('Shift Schedule'!I39="","=","S"))))))</f>
        <v>=</v>
      </c>
      <c r="M40" s="53" t="str">
        <f t="shared" si="0"/>
        <v>Agent 36</v>
      </c>
      <c r="N40" s="24" t="str">
        <f t="shared" si="1"/>
        <v>=</v>
      </c>
      <c r="O40" s="24" t="str">
        <f t="shared" si="5"/>
        <v/>
      </c>
      <c r="P40" s="24" t="str">
        <f t="shared" si="2"/>
        <v/>
      </c>
      <c r="Q40" s="21" t="str">
        <f t="shared" si="6"/>
        <v/>
      </c>
      <c r="R40" s="21" t="str">
        <f t="shared" si="6"/>
        <v/>
      </c>
      <c r="S40" t="str">
        <f t="shared" si="4"/>
        <v>=</v>
      </c>
    </row>
    <row r="41" spans="2:19" x14ac:dyDescent="0.25">
      <c r="B41" s="5">
        <f>'Shift Schedule'!B40</f>
        <v>37</v>
      </c>
      <c r="C41" s="5">
        <f>'Shift Schedule'!C40</f>
        <v>1037</v>
      </c>
      <c r="D41" s="5" t="str">
        <f>'Shift Schedule'!D40</f>
        <v>Agent 37</v>
      </c>
      <c r="E41" s="5">
        <f>'Shift Schedule'!F40</f>
        <v>94467</v>
      </c>
      <c r="F41" s="5">
        <f>'Shift Schedule'!G40</f>
        <v>0.9375</v>
      </c>
      <c r="G41" s="54">
        <v>0.375</v>
      </c>
      <c r="H41" s="9" t="str">
        <f>'Shift Schedule'!I40</f>
        <v>OFF</v>
      </c>
      <c r="I41" s="9" t="str">
        <f>IF('Shift Schedule'!I40="Moved","=",IF('Shift Schedule'!I40="Leave","=",IF('Shift Schedule'!I40="OFF","=",IF('Shift Schedule'!I40="Resigned","=",IF('Shift Schedule'!I40="Absconded","=",IF('Shift Schedule'!I40="","=","S"))))))</f>
        <v>=</v>
      </c>
      <c r="M41" s="53" t="str">
        <f t="shared" si="0"/>
        <v>Agent 37</v>
      </c>
      <c r="N41" s="24" t="str">
        <f t="shared" si="1"/>
        <v>=</v>
      </c>
      <c r="O41" s="24" t="str">
        <f t="shared" si="5"/>
        <v/>
      </c>
      <c r="P41" s="24" t="str">
        <f t="shared" si="2"/>
        <v/>
      </c>
      <c r="Q41" s="21" t="str">
        <f t="shared" si="6"/>
        <v/>
      </c>
      <c r="R41" s="21" t="str">
        <f t="shared" si="6"/>
        <v/>
      </c>
      <c r="S41" t="str">
        <f t="shared" si="4"/>
        <v>=</v>
      </c>
    </row>
    <row r="42" spans="2:19" x14ac:dyDescent="0.25">
      <c r="B42" s="5">
        <f>'Shift Schedule'!B41</f>
        <v>38</v>
      </c>
      <c r="C42" s="5">
        <f>'Shift Schedule'!C41</f>
        <v>1038</v>
      </c>
      <c r="D42" s="5" t="str">
        <f>'Shift Schedule'!D41</f>
        <v>Agent 38</v>
      </c>
      <c r="E42" s="5">
        <f>'Shift Schedule'!F41</f>
        <v>93662</v>
      </c>
      <c r="F42" s="5">
        <f>'Shift Schedule'!G41</f>
        <v>0.9375</v>
      </c>
      <c r="G42" s="54">
        <v>0.375</v>
      </c>
      <c r="H42" s="9" t="str">
        <f>'Shift Schedule'!I41</f>
        <v>OFF</v>
      </c>
      <c r="I42" s="9" t="str">
        <f>IF('Shift Schedule'!I41="Moved","=",IF('Shift Schedule'!I41="Leave","=",IF('Shift Schedule'!I41="OFF","=",IF('Shift Schedule'!I41="Resigned","=",IF('Shift Schedule'!I41="Absconded","=",IF('Shift Schedule'!I41="","=","S"))))))</f>
        <v>=</v>
      </c>
      <c r="M42" s="53" t="str">
        <f t="shared" si="0"/>
        <v>Agent 38</v>
      </c>
      <c r="N42" s="24" t="str">
        <f t="shared" si="1"/>
        <v>=</v>
      </c>
      <c r="O42" s="24" t="str">
        <f t="shared" si="5"/>
        <v/>
      </c>
      <c r="P42" s="24" t="str">
        <f t="shared" si="2"/>
        <v/>
      </c>
      <c r="Q42" s="21" t="str">
        <f t="shared" si="6"/>
        <v/>
      </c>
      <c r="R42" s="21" t="str">
        <f t="shared" si="6"/>
        <v/>
      </c>
      <c r="S42" t="str">
        <f t="shared" si="4"/>
        <v>=</v>
      </c>
    </row>
    <row r="43" spans="2:19" x14ac:dyDescent="0.25">
      <c r="B43" s="5">
        <f>'Shift Schedule'!B42</f>
        <v>39</v>
      </c>
      <c r="C43" s="5">
        <f>'Shift Schedule'!C42</f>
        <v>1039</v>
      </c>
      <c r="D43" s="5" t="str">
        <f>'Shift Schedule'!D42</f>
        <v>Agent 39</v>
      </c>
      <c r="E43" s="5">
        <f>'Shift Schedule'!F42</f>
        <v>92235</v>
      </c>
      <c r="F43" s="5">
        <f>'Shift Schedule'!G42</f>
        <v>0.9375</v>
      </c>
      <c r="G43" s="54">
        <v>0.375</v>
      </c>
      <c r="H43" s="9" t="str">
        <f>'Shift Schedule'!I42</f>
        <v>OFF</v>
      </c>
      <c r="I43" s="9" t="str">
        <f>IF('Shift Schedule'!I42="Moved","=",IF('Shift Schedule'!I42="Leave","=",IF('Shift Schedule'!I42="OFF","=",IF('Shift Schedule'!I42="Resigned","=",IF('Shift Schedule'!I42="Absconded","=",IF('Shift Schedule'!I42="","=","S"))))))</f>
        <v>=</v>
      </c>
      <c r="M43" s="53" t="str">
        <f t="shared" ref="M43:M62" si="7">D43</f>
        <v>Agent 39</v>
      </c>
      <c r="N43" s="24" t="str">
        <f t="shared" ref="N43:N62" si="8">I43</f>
        <v>=</v>
      </c>
      <c r="O43" s="24" t="str">
        <f t="shared" ref="O43:O62" si="9">IF(H43="OFF","",IF(H43="Leave","",IF(H43="Moved","",IF(H43="Resigned","",IF(H43="Absconded","",H43)))))</f>
        <v/>
      </c>
      <c r="P43" s="24" t="str">
        <f t="shared" ref="P43:P62" si="10">IF(O43="","",O43+G43)</f>
        <v/>
      </c>
      <c r="Q43" s="21" t="str">
        <f t="shared" ref="Q43:Q62" si="11">IFERROR(MOD(O43,1),"")</f>
        <v/>
      </c>
      <c r="R43" s="21" t="str">
        <f t="shared" ref="R43:R62" si="12">IFERROR(MOD(P43,1),"")</f>
        <v/>
      </c>
      <c r="S43" t="str">
        <f t="shared" ref="S43:S62" si="13">TEXT(N43,"0")</f>
        <v>=</v>
      </c>
    </row>
    <row r="44" spans="2:19" x14ac:dyDescent="0.25">
      <c r="B44" s="5">
        <f>'Shift Schedule'!B43</f>
        <v>40</v>
      </c>
      <c r="C44" s="5">
        <f>'Shift Schedule'!C43</f>
        <v>1040</v>
      </c>
      <c r="D44" s="5" t="str">
        <f>'Shift Schedule'!D43</f>
        <v>Agent 40</v>
      </c>
      <c r="E44" s="5">
        <f>'Shift Schedule'!F43</f>
        <v>93528</v>
      </c>
      <c r="F44" s="5">
        <f>'Shift Schedule'!G43</f>
        <v>0.85416666666666663</v>
      </c>
      <c r="G44" s="54">
        <v>0.375</v>
      </c>
      <c r="H44" s="9" t="str">
        <f>'Shift Schedule'!I43</f>
        <v>OFF</v>
      </c>
      <c r="I44" s="9" t="str">
        <f>IF('Shift Schedule'!I43="Moved","=",IF('Shift Schedule'!I43="Leave","=",IF('Shift Schedule'!I43="OFF","=",IF('Shift Schedule'!I43="Resigned","=",IF('Shift Schedule'!I43="Absconded","=",IF('Shift Schedule'!I43="","=","S"))))))</f>
        <v>=</v>
      </c>
      <c r="M44" s="53" t="str">
        <f t="shared" si="7"/>
        <v>Agent 40</v>
      </c>
      <c r="N44" s="24" t="str">
        <f t="shared" si="8"/>
        <v>=</v>
      </c>
      <c r="O44" s="24" t="str">
        <f t="shared" si="9"/>
        <v/>
      </c>
      <c r="P44" s="24" t="str">
        <f t="shared" si="10"/>
        <v/>
      </c>
      <c r="Q44" s="21" t="str">
        <f t="shared" si="11"/>
        <v/>
      </c>
      <c r="R44" s="21" t="str">
        <f t="shared" si="12"/>
        <v/>
      </c>
      <c r="S44" t="str">
        <f t="shared" si="13"/>
        <v>=</v>
      </c>
    </row>
    <row r="45" spans="2:19" x14ac:dyDescent="0.25">
      <c r="B45" s="5">
        <f>'Shift Schedule'!B44</f>
        <v>41</v>
      </c>
      <c r="C45" s="5">
        <f>'Shift Schedule'!C44</f>
        <v>1041</v>
      </c>
      <c r="D45" s="5" t="str">
        <f>'Shift Schedule'!D44</f>
        <v>Agent 41</v>
      </c>
      <c r="E45" s="5">
        <f>'Shift Schedule'!F44</f>
        <v>92153</v>
      </c>
      <c r="F45" s="5">
        <f>'Shift Schedule'!G44</f>
        <v>0.22916666666666666</v>
      </c>
      <c r="G45" s="54">
        <v>0.375</v>
      </c>
      <c r="H45" s="9" t="str">
        <f>'Shift Schedule'!I44</f>
        <v>OFF</v>
      </c>
      <c r="I45" s="9" t="str">
        <f>IF('Shift Schedule'!I44="Moved","=",IF('Shift Schedule'!I44="Leave","=",IF('Shift Schedule'!I44="OFF","=",IF('Shift Schedule'!I44="Resigned","=",IF('Shift Schedule'!I44="Absconded","=",IF('Shift Schedule'!I44="","=","S"))))))</f>
        <v>=</v>
      </c>
      <c r="M45" s="53" t="str">
        <f t="shared" si="7"/>
        <v>Agent 41</v>
      </c>
      <c r="N45" s="24" t="str">
        <f t="shared" si="8"/>
        <v>=</v>
      </c>
      <c r="O45" s="24" t="str">
        <f t="shared" si="9"/>
        <v/>
      </c>
      <c r="P45" s="24" t="str">
        <f t="shared" si="10"/>
        <v/>
      </c>
      <c r="Q45" s="21" t="str">
        <f t="shared" si="11"/>
        <v/>
      </c>
      <c r="R45" s="21" t="str">
        <f t="shared" si="12"/>
        <v/>
      </c>
      <c r="S45" t="str">
        <f t="shared" si="13"/>
        <v>=</v>
      </c>
    </row>
    <row r="46" spans="2:19" x14ac:dyDescent="0.25">
      <c r="B46" s="5">
        <f>'Shift Schedule'!B45</f>
        <v>42</v>
      </c>
      <c r="C46" s="5">
        <f>'Shift Schedule'!C45</f>
        <v>1042</v>
      </c>
      <c r="D46" s="5" t="str">
        <f>'Shift Schedule'!D45</f>
        <v>Agent 42</v>
      </c>
      <c r="E46" s="5">
        <f>'Shift Schedule'!F45</f>
        <v>95808</v>
      </c>
      <c r="F46" s="5">
        <f>'Shift Schedule'!G45</f>
        <v>0.52083333333333337</v>
      </c>
      <c r="G46" s="54">
        <v>0.375</v>
      </c>
      <c r="H46" s="9">
        <f>'Shift Schedule'!I45</f>
        <v>0.52083333333333337</v>
      </c>
      <c r="I46" s="9" t="str">
        <f>IF('Shift Schedule'!I45="Moved","=",IF('Shift Schedule'!I45="Leave","=",IF('Shift Schedule'!I45="OFF","=",IF('Shift Schedule'!I45="Resigned","=",IF('Shift Schedule'!I45="Absconded","=",IF('Shift Schedule'!I45="","=","S"))))))</f>
        <v>S</v>
      </c>
      <c r="M46" s="53" t="str">
        <f t="shared" si="7"/>
        <v>Agent 42</v>
      </c>
      <c r="N46" s="24" t="str">
        <f t="shared" si="8"/>
        <v>S</v>
      </c>
      <c r="O46" s="24">
        <f t="shared" si="9"/>
        <v>0.52083333333333337</v>
      </c>
      <c r="P46" s="24">
        <f t="shared" si="10"/>
        <v>0.89583333333333337</v>
      </c>
      <c r="Q46" s="21">
        <f t="shared" si="11"/>
        <v>0.52083333333333337</v>
      </c>
      <c r="R46" s="21">
        <f t="shared" si="12"/>
        <v>0.89583333333333337</v>
      </c>
      <c r="S46" t="str">
        <f t="shared" si="13"/>
        <v>S</v>
      </c>
    </row>
    <row r="47" spans="2:19" x14ac:dyDescent="0.25">
      <c r="B47" s="5">
        <f>'Shift Schedule'!B46</f>
        <v>43</v>
      </c>
      <c r="C47" s="5">
        <f>'Shift Schedule'!C46</f>
        <v>1043</v>
      </c>
      <c r="D47" s="5" t="str">
        <f>'Shift Schedule'!D46</f>
        <v>Agent 43</v>
      </c>
      <c r="E47" s="5">
        <f>'Shift Schedule'!F46</f>
        <v>94161</v>
      </c>
      <c r="F47" s="5">
        <f>'Shift Schedule'!G46</f>
        <v>0.6875</v>
      </c>
      <c r="G47" s="54">
        <v>0.375</v>
      </c>
      <c r="H47" s="9">
        <f>'Shift Schedule'!I46</f>
        <v>0.6875</v>
      </c>
      <c r="I47" s="9" t="str">
        <f>IF('Shift Schedule'!I46="Moved","=",IF('Shift Schedule'!I46="Leave","=",IF('Shift Schedule'!I46="OFF","=",IF('Shift Schedule'!I46="Resigned","=",IF('Shift Schedule'!I46="Absconded","=",IF('Shift Schedule'!I46="","=","S"))))))</f>
        <v>S</v>
      </c>
      <c r="M47" s="53" t="str">
        <f t="shared" si="7"/>
        <v>Agent 43</v>
      </c>
      <c r="N47" s="24" t="str">
        <f t="shared" si="8"/>
        <v>S</v>
      </c>
      <c r="O47" s="24">
        <f t="shared" si="9"/>
        <v>0.6875</v>
      </c>
      <c r="P47" s="24">
        <f t="shared" si="10"/>
        <v>1.0625</v>
      </c>
      <c r="Q47" s="21">
        <f t="shared" si="11"/>
        <v>0.6875</v>
      </c>
      <c r="R47" s="21">
        <f t="shared" si="12"/>
        <v>6.25E-2</v>
      </c>
      <c r="S47" t="str">
        <f t="shared" si="13"/>
        <v>S</v>
      </c>
    </row>
    <row r="48" spans="2:19" x14ac:dyDescent="0.25">
      <c r="B48" s="5">
        <f>'Shift Schedule'!B47</f>
        <v>44</v>
      </c>
      <c r="C48" s="5">
        <f>'Shift Schedule'!C47</f>
        <v>1044</v>
      </c>
      <c r="D48" s="5" t="str">
        <f>'Shift Schedule'!D47</f>
        <v>Agent 44</v>
      </c>
      <c r="E48" s="5">
        <f>'Shift Schedule'!F47</f>
        <v>91992</v>
      </c>
      <c r="F48" s="5">
        <f>'Shift Schedule'!G47</f>
        <v>0.77083333333333337</v>
      </c>
      <c r="G48" s="54">
        <v>0.375</v>
      </c>
      <c r="H48" s="9">
        <f>'Shift Schedule'!I47</f>
        <v>0.77083333333333337</v>
      </c>
      <c r="I48" s="9" t="str">
        <f>IF('Shift Schedule'!I47="Moved","=",IF('Shift Schedule'!I47="Leave","=",IF('Shift Schedule'!I47="OFF","=",IF('Shift Schedule'!I47="Resigned","=",IF('Shift Schedule'!I47="Absconded","=",IF('Shift Schedule'!I47="","=","S"))))))</f>
        <v>S</v>
      </c>
      <c r="M48" s="53" t="str">
        <f t="shared" si="7"/>
        <v>Agent 44</v>
      </c>
      <c r="N48" s="24" t="str">
        <f t="shared" si="8"/>
        <v>S</v>
      </c>
      <c r="O48" s="24">
        <f t="shared" si="9"/>
        <v>0.77083333333333337</v>
      </c>
      <c r="P48" s="24">
        <f t="shared" si="10"/>
        <v>1.1458333333333335</v>
      </c>
      <c r="Q48" s="21">
        <f t="shared" si="11"/>
        <v>0.77083333333333337</v>
      </c>
      <c r="R48" s="21">
        <f t="shared" si="12"/>
        <v>0.14583333333333348</v>
      </c>
      <c r="S48" t="str">
        <f t="shared" si="13"/>
        <v>S</v>
      </c>
    </row>
    <row r="49" spans="2:19" x14ac:dyDescent="0.25">
      <c r="B49" s="5">
        <f>'Shift Schedule'!B48</f>
        <v>45</v>
      </c>
      <c r="C49" s="5">
        <f>'Shift Schedule'!C48</f>
        <v>1045</v>
      </c>
      <c r="D49" s="5" t="str">
        <f>'Shift Schedule'!D48</f>
        <v>Agent 45</v>
      </c>
      <c r="E49" s="5">
        <f>'Shift Schedule'!F48</f>
        <v>96030</v>
      </c>
      <c r="F49" s="5">
        <f>'Shift Schedule'!G48</f>
        <v>0.60416666666666663</v>
      </c>
      <c r="G49" s="54">
        <v>0.375</v>
      </c>
      <c r="H49" s="9" t="str">
        <f>'Shift Schedule'!I48</f>
        <v>OFF</v>
      </c>
      <c r="I49" s="9" t="str">
        <f>IF('Shift Schedule'!I48="Moved","=",IF('Shift Schedule'!I48="Leave","=",IF('Shift Schedule'!I48="OFF","=",IF('Shift Schedule'!I48="Resigned","=",IF('Shift Schedule'!I48="Absconded","=",IF('Shift Schedule'!I48="","=","S"))))))</f>
        <v>=</v>
      </c>
      <c r="M49" s="53" t="str">
        <f t="shared" si="7"/>
        <v>Agent 45</v>
      </c>
      <c r="N49" s="24" t="str">
        <f t="shared" si="8"/>
        <v>=</v>
      </c>
      <c r="O49" s="24" t="str">
        <f t="shared" si="9"/>
        <v/>
      </c>
      <c r="P49" s="24" t="str">
        <f t="shared" si="10"/>
        <v/>
      </c>
      <c r="Q49" s="21" t="str">
        <f t="shared" si="11"/>
        <v/>
      </c>
      <c r="R49" s="21" t="str">
        <f t="shared" si="12"/>
        <v/>
      </c>
      <c r="S49" t="str">
        <f t="shared" si="13"/>
        <v>=</v>
      </c>
    </row>
    <row r="50" spans="2:19" x14ac:dyDescent="0.25">
      <c r="B50" s="5">
        <f>'Shift Schedule'!B49</f>
        <v>46</v>
      </c>
      <c r="C50" s="5">
        <f>'Shift Schedule'!C49</f>
        <v>1046</v>
      </c>
      <c r="D50" s="5" t="str">
        <f>'Shift Schedule'!D49</f>
        <v>Agent 46</v>
      </c>
      <c r="E50" s="5">
        <f>'Shift Schedule'!F49</f>
        <v>92936</v>
      </c>
      <c r="F50" s="5">
        <f>'Shift Schedule'!G49</f>
        <v>0.77083333333333337</v>
      </c>
      <c r="G50" s="54">
        <v>0.375</v>
      </c>
      <c r="H50" s="9" t="str">
        <f>'Shift Schedule'!I49</f>
        <v>OFF</v>
      </c>
      <c r="I50" s="9" t="str">
        <f>IF('Shift Schedule'!I49="Moved","=",IF('Shift Schedule'!I49="Leave","=",IF('Shift Schedule'!I49="OFF","=",IF('Shift Schedule'!I49="Resigned","=",IF('Shift Schedule'!I49="Absconded","=",IF('Shift Schedule'!I49="","=","S"))))))</f>
        <v>=</v>
      </c>
      <c r="M50" s="53" t="str">
        <f t="shared" si="7"/>
        <v>Agent 46</v>
      </c>
      <c r="N50" s="24" t="str">
        <f t="shared" si="8"/>
        <v>=</v>
      </c>
      <c r="O50" s="24" t="str">
        <f t="shared" si="9"/>
        <v/>
      </c>
      <c r="P50" s="24" t="str">
        <f t="shared" si="10"/>
        <v/>
      </c>
      <c r="Q50" s="21" t="str">
        <f t="shared" si="11"/>
        <v/>
      </c>
      <c r="R50" s="21" t="str">
        <f t="shared" si="12"/>
        <v/>
      </c>
      <c r="S50" t="str">
        <f t="shared" si="13"/>
        <v>=</v>
      </c>
    </row>
    <row r="51" spans="2:19" x14ac:dyDescent="0.25">
      <c r="B51" s="5">
        <f>'Shift Schedule'!B50</f>
        <v>47</v>
      </c>
      <c r="C51" s="5">
        <f>'Shift Schedule'!C50</f>
        <v>1047</v>
      </c>
      <c r="D51" s="5" t="str">
        <f>'Shift Schedule'!D50</f>
        <v>Agent 47</v>
      </c>
      <c r="E51" s="5">
        <f>'Shift Schedule'!F50</f>
        <v>96319</v>
      </c>
      <c r="F51" s="5">
        <f>'Shift Schedule'!G50</f>
        <v>0.8125</v>
      </c>
      <c r="G51" s="54">
        <v>0.375</v>
      </c>
      <c r="H51" s="9" t="str">
        <f>'Shift Schedule'!I50</f>
        <v>OFF</v>
      </c>
      <c r="I51" s="9" t="str">
        <f>IF('Shift Schedule'!I50="Moved","=",IF('Shift Schedule'!I50="Leave","=",IF('Shift Schedule'!I50="OFF","=",IF('Shift Schedule'!I50="Resigned","=",IF('Shift Schedule'!I50="Absconded","=",IF('Shift Schedule'!I50="","=","S"))))))</f>
        <v>=</v>
      </c>
      <c r="M51" s="53" t="str">
        <f t="shared" si="7"/>
        <v>Agent 47</v>
      </c>
      <c r="N51" s="24" t="str">
        <f t="shared" si="8"/>
        <v>=</v>
      </c>
      <c r="O51" s="24" t="str">
        <f t="shared" si="9"/>
        <v/>
      </c>
      <c r="P51" s="24" t="str">
        <f t="shared" si="10"/>
        <v/>
      </c>
      <c r="Q51" s="21" t="str">
        <f t="shared" si="11"/>
        <v/>
      </c>
      <c r="R51" s="21" t="str">
        <f t="shared" si="12"/>
        <v/>
      </c>
      <c r="S51" t="str">
        <f t="shared" si="13"/>
        <v>=</v>
      </c>
    </row>
    <row r="52" spans="2:19" x14ac:dyDescent="0.25">
      <c r="B52" s="5">
        <f>'Shift Schedule'!B51</f>
        <v>48</v>
      </c>
      <c r="C52" s="5">
        <f>'Shift Schedule'!C51</f>
        <v>1048</v>
      </c>
      <c r="D52" s="5" t="str">
        <f>'Shift Schedule'!D51</f>
        <v>Agent 48</v>
      </c>
      <c r="E52" s="5">
        <f>'Shift Schedule'!F51</f>
        <v>93492</v>
      </c>
      <c r="F52" s="5">
        <f>'Shift Schedule'!G51</f>
        <v>0.77083333333333337</v>
      </c>
      <c r="G52" s="54">
        <v>0.375</v>
      </c>
      <c r="H52" s="9" t="str">
        <f>'Shift Schedule'!I51</f>
        <v>OFF</v>
      </c>
      <c r="I52" s="9" t="str">
        <f>IF('Shift Schedule'!I51="Moved","=",IF('Shift Schedule'!I51="Leave","=",IF('Shift Schedule'!I51="OFF","=",IF('Shift Schedule'!I51="Resigned","=",IF('Shift Schedule'!I51="Absconded","=",IF('Shift Schedule'!I51="","=","S"))))))</f>
        <v>=</v>
      </c>
      <c r="M52" s="53" t="str">
        <f t="shared" si="7"/>
        <v>Agent 48</v>
      </c>
      <c r="N52" s="24" t="str">
        <f t="shared" si="8"/>
        <v>=</v>
      </c>
      <c r="O52" s="24" t="str">
        <f t="shared" si="9"/>
        <v/>
      </c>
      <c r="P52" s="24" t="str">
        <f t="shared" si="10"/>
        <v/>
      </c>
      <c r="Q52" s="21" t="str">
        <f t="shared" si="11"/>
        <v/>
      </c>
      <c r="R52" s="21" t="str">
        <f t="shared" si="12"/>
        <v/>
      </c>
      <c r="S52" t="str">
        <f t="shared" si="13"/>
        <v>=</v>
      </c>
    </row>
    <row r="53" spans="2:19" x14ac:dyDescent="0.25">
      <c r="B53" s="5">
        <f>'Shift Schedule'!B52</f>
        <v>49</v>
      </c>
      <c r="C53" s="5">
        <f>'Shift Schedule'!C52</f>
        <v>1049</v>
      </c>
      <c r="D53" s="5" t="str">
        <f>'Shift Schedule'!D52</f>
        <v>Agent 49</v>
      </c>
      <c r="E53" s="5">
        <f>'Shift Schedule'!F52</f>
        <v>92545</v>
      </c>
      <c r="F53" s="5">
        <f>'Shift Schedule'!G52</f>
        <v>0.97916666666666663</v>
      </c>
      <c r="G53" s="54">
        <v>0.375</v>
      </c>
      <c r="H53" s="9">
        <f>'Shift Schedule'!I52</f>
        <v>0.97916666666666663</v>
      </c>
      <c r="I53" s="9" t="str">
        <f>IF('Shift Schedule'!I52="Moved","=",IF('Shift Schedule'!I52="Leave","=",IF('Shift Schedule'!I52="OFF","=",IF('Shift Schedule'!I52="Resigned","=",IF('Shift Schedule'!I52="Absconded","=",IF('Shift Schedule'!I52="","=","S"))))))</f>
        <v>S</v>
      </c>
      <c r="M53" s="53" t="str">
        <f t="shared" si="7"/>
        <v>Agent 49</v>
      </c>
      <c r="N53" s="24" t="str">
        <f t="shared" si="8"/>
        <v>S</v>
      </c>
      <c r="O53" s="24">
        <f t="shared" si="9"/>
        <v>0.97916666666666663</v>
      </c>
      <c r="P53" s="24">
        <f t="shared" si="10"/>
        <v>1.3541666666666665</v>
      </c>
      <c r="Q53" s="21">
        <f t="shared" si="11"/>
        <v>0.97916666666666663</v>
      </c>
      <c r="R53" s="21">
        <f t="shared" si="12"/>
        <v>0.35416666666666652</v>
      </c>
      <c r="S53" t="str">
        <f t="shared" si="13"/>
        <v>S</v>
      </c>
    </row>
    <row r="54" spans="2:19" x14ac:dyDescent="0.25">
      <c r="B54" s="5">
        <f>'Shift Schedule'!B53</f>
        <v>50</v>
      </c>
      <c r="C54" s="5">
        <f>'Shift Schedule'!C53</f>
        <v>1050</v>
      </c>
      <c r="D54" s="5" t="str">
        <f>'Shift Schedule'!D53</f>
        <v>Agent 50</v>
      </c>
      <c r="E54" s="5">
        <f>'Shift Schedule'!F53</f>
        <v>93958</v>
      </c>
      <c r="F54" s="5">
        <f>'Shift Schedule'!G53</f>
        <v>0.60416666666666663</v>
      </c>
      <c r="G54" s="54">
        <v>0.375</v>
      </c>
      <c r="H54" s="9" t="str">
        <f>'Shift Schedule'!I53</f>
        <v>OFF</v>
      </c>
      <c r="I54" s="9" t="str">
        <f>IF('Shift Schedule'!I53="Moved","=",IF('Shift Schedule'!I53="Leave","=",IF('Shift Schedule'!I53="OFF","=",IF('Shift Schedule'!I53="Resigned","=",IF('Shift Schedule'!I53="Absconded","=",IF('Shift Schedule'!I53="","=","S"))))))</f>
        <v>=</v>
      </c>
      <c r="M54" s="53" t="str">
        <f t="shared" si="7"/>
        <v>Agent 50</v>
      </c>
      <c r="N54" s="24" t="str">
        <f t="shared" si="8"/>
        <v>=</v>
      </c>
      <c r="O54" s="24" t="str">
        <f t="shared" si="9"/>
        <v/>
      </c>
      <c r="P54" s="24" t="str">
        <f t="shared" si="10"/>
        <v/>
      </c>
      <c r="Q54" s="21" t="str">
        <f t="shared" si="11"/>
        <v/>
      </c>
      <c r="R54" s="21" t="str">
        <f t="shared" si="12"/>
        <v/>
      </c>
      <c r="S54" t="str">
        <f t="shared" si="13"/>
        <v>=</v>
      </c>
    </row>
    <row r="55" spans="2:19" x14ac:dyDescent="0.25">
      <c r="B55" s="5">
        <f>'Shift Schedule'!B54</f>
        <v>51</v>
      </c>
      <c r="C55" s="5">
        <f>'Shift Schedule'!C54</f>
        <v>1051</v>
      </c>
      <c r="D55" s="5" t="str">
        <f>'Shift Schedule'!D54</f>
        <v>Agent 51</v>
      </c>
      <c r="E55" s="5">
        <f>'Shift Schedule'!F54</f>
        <v>93016</v>
      </c>
      <c r="F55" s="5">
        <f>'Shift Schedule'!G54</f>
        <v>0.97916666666666663</v>
      </c>
      <c r="G55" s="54">
        <v>0.375</v>
      </c>
      <c r="H55" s="9" t="str">
        <f>'Shift Schedule'!I54</f>
        <v>OFF</v>
      </c>
      <c r="I55" s="9" t="str">
        <f>IF('Shift Schedule'!I54="Moved","=",IF('Shift Schedule'!I54="Leave","=",IF('Shift Schedule'!I54="OFF","=",IF('Shift Schedule'!I54="Resigned","=",IF('Shift Schedule'!I54="Absconded","=",IF('Shift Schedule'!I54="","=","S"))))))</f>
        <v>=</v>
      </c>
      <c r="M55" s="53" t="str">
        <f t="shared" si="7"/>
        <v>Agent 51</v>
      </c>
      <c r="N55" s="24" t="str">
        <f t="shared" si="8"/>
        <v>=</v>
      </c>
      <c r="O55" s="24" t="str">
        <f t="shared" si="9"/>
        <v/>
      </c>
      <c r="P55" s="24" t="str">
        <f t="shared" si="10"/>
        <v/>
      </c>
      <c r="Q55" s="21" t="str">
        <f t="shared" si="11"/>
        <v/>
      </c>
      <c r="R55" s="21" t="str">
        <f t="shared" si="12"/>
        <v/>
      </c>
      <c r="S55" t="str">
        <f t="shared" si="13"/>
        <v>=</v>
      </c>
    </row>
    <row r="56" spans="2:19" x14ac:dyDescent="0.25">
      <c r="B56" s="5">
        <f>'Shift Schedule'!B55</f>
        <v>52</v>
      </c>
      <c r="C56" s="5">
        <f>'Shift Schedule'!C55</f>
        <v>1052</v>
      </c>
      <c r="D56" s="5" t="str">
        <f>'Shift Schedule'!D55</f>
        <v>Agent 52</v>
      </c>
      <c r="E56" s="5">
        <f>'Shift Schedule'!F55</f>
        <v>91780</v>
      </c>
      <c r="F56" s="5">
        <f>'Shift Schedule'!G55</f>
        <v>0.22916666666666666</v>
      </c>
      <c r="G56" s="54">
        <v>0.375</v>
      </c>
      <c r="H56" s="9">
        <f>'Shift Schedule'!I55</f>
        <v>0.22916666666666666</v>
      </c>
      <c r="I56" s="9" t="str">
        <f>IF('Shift Schedule'!I55="Moved","=",IF('Shift Schedule'!I55="Leave","=",IF('Shift Schedule'!I55="OFF","=",IF('Shift Schedule'!I55="Resigned","=",IF('Shift Schedule'!I55="Absconded","=",IF('Shift Schedule'!I55="","=","S"))))))</f>
        <v>S</v>
      </c>
      <c r="M56" s="53" t="str">
        <f t="shared" si="7"/>
        <v>Agent 52</v>
      </c>
      <c r="N56" s="24" t="str">
        <f t="shared" si="8"/>
        <v>S</v>
      </c>
      <c r="O56" s="24">
        <f t="shared" si="9"/>
        <v>0.22916666666666666</v>
      </c>
      <c r="P56" s="24">
        <f t="shared" si="10"/>
        <v>0.60416666666666663</v>
      </c>
      <c r="Q56" s="21">
        <f t="shared" si="11"/>
        <v>0.22916666666666666</v>
      </c>
      <c r="R56" s="21">
        <f t="shared" si="12"/>
        <v>0.60416666666666663</v>
      </c>
      <c r="S56" t="str">
        <f t="shared" si="13"/>
        <v>S</v>
      </c>
    </row>
    <row r="57" spans="2:19" x14ac:dyDescent="0.25">
      <c r="B57" s="5">
        <f>'Shift Schedule'!B56</f>
        <v>53</v>
      </c>
      <c r="C57" s="5">
        <f>'Shift Schedule'!C56</f>
        <v>1053</v>
      </c>
      <c r="D57" s="5" t="str">
        <f>'Shift Schedule'!D56</f>
        <v>Agent 53</v>
      </c>
      <c r="E57" s="5">
        <f>'Shift Schedule'!F56</f>
        <v>95364</v>
      </c>
      <c r="F57" s="5">
        <f>'Shift Schedule'!G56</f>
        <v>0.52083333333333337</v>
      </c>
      <c r="G57" s="54">
        <v>0.375</v>
      </c>
      <c r="H57" s="9" t="str">
        <f>'Shift Schedule'!I56</f>
        <v>OFF</v>
      </c>
      <c r="I57" s="9" t="str">
        <f>IF('Shift Schedule'!I56="Moved","=",IF('Shift Schedule'!I56="Leave","=",IF('Shift Schedule'!I56="OFF","=",IF('Shift Schedule'!I56="Resigned","=",IF('Shift Schedule'!I56="Absconded","=",IF('Shift Schedule'!I56="","=","S"))))))</f>
        <v>=</v>
      </c>
      <c r="M57" s="53" t="str">
        <f t="shared" si="7"/>
        <v>Agent 53</v>
      </c>
      <c r="N57" s="24" t="str">
        <f t="shared" si="8"/>
        <v>=</v>
      </c>
      <c r="O57" s="24" t="str">
        <f t="shared" si="9"/>
        <v/>
      </c>
      <c r="P57" s="24" t="str">
        <f t="shared" si="10"/>
        <v/>
      </c>
      <c r="Q57" s="21" t="str">
        <f t="shared" si="11"/>
        <v/>
      </c>
      <c r="R57" s="21" t="str">
        <f t="shared" si="12"/>
        <v/>
      </c>
      <c r="S57" t="str">
        <f t="shared" si="13"/>
        <v>=</v>
      </c>
    </row>
    <row r="58" spans="2:19" x14ac:dyDescent="0.25">
      <c r="B58" s="5">
        <f>'Shift Schedule'!B57</f>
        <v>54</v>
      </c>
      <c r="C58" s="5">
        <f>'Shift Schedule'!C57</f>
        <v>1054</v>
      </c>
      <c r="D58" s="5" t="str">
        <f>'Shift Schedule'!D57</f>
        <v>Agent 54</v>
      </c>
      <c r="E58" s="5">
        <f>'Shift Schedule'!F57</f>
        <v>96684</v>
      </c>
      <c r="F58" s="5">
        <f>'Shift Schedule'!G57</f>
        <v>0.22916666666666666</v>
      </c>
      <c r="G58" s="54">
        <v>0.375</v>
      </c>
      <c r="H58" s="9">
        <f>'Shift Schedule'!I57</f>
        <v>0.22916666666666666</v>
      </c>
      <c r="I58" s="9" t="str">
        <f>IF('Shift Schedule'!I57="Moved","=",IF('Shift Schedule'!I57="Leave","=",IF('Shift Schedule'!I57="OFF","=",IF('Shift Schedule'!I57="Resigned","=",IF('Shift Schedule'!I57="Absconded","=",IF('Shift Schedule'!I57="","=","S"))))))</f>
        <v>S</v>
      </c>
      <c r="M58" s="53" t="str">
        <f t="shared" si="7"/>
        <v>Agent 54</v>
      </c>
      <c r="N58" s="24" t="str">
        <f t="shared" si="8"/>
        <v>S</v>
      </c>
      <c r="O58" s="24">
        <f t="shared" si="9"/>
        <v>0.22916666666666666</v>
      </c>
      <c r="P58" s="24">
        <f t="shared" si="10"/>
        <v>0.60416666666666663</v>
      </c>
      <c r="Q58" s="21">
        <f t="shared" si="11"/>
        <v>0.22916666666666666</v>
      </c>
      <c r="R58" s="21">
        <f t="shared" si="12"/>
        <v>0.60416666666666663</v>
      </c>
      <c r="S58" t="str">
        <f t="shared" si="13"/>
        <v>S</v>
      </c>
    </row>
    <row r="59" spans="2:19" x14ac:dyDescent="0.25">
      <c r="B59" s="5">
        <f>'Shift Schedule'!B58</f>
        <v>55</v>
      </c>
      <c r="C59" s="5">
        <f>'Shift Schedule'!C58</f>
        <v>1055</v>
      </c>
      <c r="D59" s="5" t="str">
        <f>'Shift Schedule'!D58</f>
        <v>Agent 55</v>
      </c>
      <c r="E59" s="5">
        <f>'Shift Schedule'!F58</f>
        <v>96711</v>
      </c>
      <c r="F59" s="5">
        <f>'Shift Schedule'!G58</f>
        <v>0.77083333333333337</v>
      </c>
      <c r="G59" s="54">
        <v>0.375</v>
      </c>
      <c r="H59" s="9" t="str">
        <f>'Shift Schedule'!I58</f>
        <v>OFF</v>
      </c>
      <c r="I59" s="9" t="str">
        <f>IF('Shift Schedule'!I58="Moved","=",IF('Shift Schedule'!I58="Leave","=",IF('Shift Schedule'!I58="OFF","=",IF('Shift Schedule'!I58="Resigned","=",IF('Shift Schedule'!I58="Absconded","=",IF('Shift Schedule'!I58="","=","S"))))))</f>
        <v>=</v>
      </c>
      <c r="M59" s="53" t="str">
        <f t="shared" si="7"/>
        <v>Agent 55</v>
      </c>
      <c r="N59" s="24" t="str">
        <f t="shared" si="8"/>
        <v>=</v>
      </c>
      <c r="O59" s="24" t="str">
        <f t="shared" si="9"/>
        <v/>
      </c>
      <c r="P59" s="24" t="str">
        <f t="shared" si="10"/>
        <v/>
      </c>
      <c r="Q59" s="21" t="str">
        <f t="shared" si="11"/>
        <v/>
      </c>
      <c r="R59" s="21" t="str">
        <f t="shared" si="12"/>
        <v/>
      </c>
      <c r="S59" t="str">
        <f t="shared" si="13"/>
        <v>=</v>
      </c>
    </row>
    <row r="60" spans="2:19" x14ac:dyDescent="0.25">
      <c r="B60" s="5" t="e">
        <f>'Shift Schedule'!#REF!</f>
        <v>#REF!</v>
      </c>
      <c r="C60" s="5" t="e">
        <f>'Shift Schedule'!#REF!</f>
        <v>#REF!</v>
      </c>
      <c r="D60" s="5" t="e">
        <f>'Shift Schedule'!#REF!</f>
        <v>#REF!</v>
      </c>
      <c r="E60" s="5" t="e">
        <f>'Shift Schedule'!#REF!</f>
        <v>#REF!</v>
      </c>
      <c r="F60" s="5" t="e">
        <f>'Shift Schedule'!#REF!</f>
        <v>#REF!</v>
      </c>
      <c r="G60" s="54">
        <v>0.375</v>
      </c>
      <c r="H60" s="9" t="e">
        <f>'Shift Schedule'!#REF!</f>
        <v>#REF!</v>
      </c>
      <c r="I60" s="9" t="e">
        <f>IF('Shift Schedule'!#REF!="Moved","=",IF('Shift Schedule'!#REF!="Leave","=",IF('Shift Schedule'!#REF!="OFF","=",IF('Shift Schedule'!#REF!="Resigned","=",IF('Shift Schedule'!#REF!="Absconded","=",IF('Shift Schedule'!#REF!="","=","S"))))))</f>
        <v>#REF!</v>
      </c>
      <c r="M60" s="53" t="e">
        <f t="shared" si="7"/>
        <v>#REF!</v>
      </c>
      <c r="N60" s="24" t="e">
        <f t="shared" si="8"/>
        <v>#REF!</v>
      </c>
      <c r="O60" s="24" t="e">
        <f t="shared" si="9"/>
        <v>#REF!</v>
      </c>
      <c r="P60" s="24" t="e">
        <f t="shared" si="10"/>
        <v>#REF!</v>
      </c>
      <c r="Q60" s="21" t="str">
        <f t="shared" si="11"/>
        <v/>
      </c>
      <c r="R60" s="21" t="str">
        <f t="shared" si="12"/>
        <v/>
      </c>
      <c r="S60" t="e">
        <f t="shared" si="13"/>
        <v>#REF!</v>
      </c>
    </row>
    <row r="61" spans="2:19" x14ac:dyDescent="0.25">
      <c r="B61" s="5" t="e">
        <f>'Shift Schedule'!#REF!</f>
        <v>#REF!</v>
      </c>
      <c r="C61" s="5" t="e">
        <f>'Shift Schedule'!#REF!</f>
        <v>#REF!</v>
      </c>
      <c r="D61" s="5" t="e">
        <f>'Shift Schedule'!#REF!</f>
        <v>#REF!</v>
      </c>
      <c r="E61" s="5" t="e">
        <f>'Shift Schedule'!#REF!</f>
        <v>#REF!</v>
      </c>
      <c r="F61" s="5" t="e">
        <f>'Shift Schedule'!#REF!</f>
        <v>#REF!</v>
      </c>
      <c r="G61" s="54">
        <v>0.375</v>
      </c>
      <c r="H61" s="9" t="e">
        <f>'Shift Schedule'!#REF!</f>
        <v>#REF!</v>
      </c>
      <c r="I61" s="9" t="e">
        <f>IF('Shift Schedule'!#REF!="Moved","=",IF('Shift Schedule'!#REF!="Leave","=",IF('Shift Schedule'!#REF!="OFF","=",IF('Shift Schedule'!#REF!="Resigned","=",IF('Shift Schedule'!#REF!="Absconded","=",IF('Shift Schedule'!#REF!="","=","S"))))))</f>
        <v>#REF!</v>
      </c>
      <c r="M61" s="53" t="e">
        <f t="shared" si="7"/>
        <v>#REF!</v>
      </c>
      <c r="N61" s="24" t="e">
        <f t="shared" si="8"/>
        <v>#REF!</v>
      </c>
      <c r="O61" s="24" t="e">
        <f t="shared" si="9"/>
        <v>#REF!</v>
      </c>
      <c r="P61" s="24" t="e">
        <f t="shared" si="10"/>
        <v>#REF!</v>
      </c>
      <c r="Q61" s="21" t="str">
        <f t="shared" si="11"/>
        <v/>
      </c>
      <c r="R61" s="21" t="str">
        <f t="shared" si="12"/>
        <v/>
      </c>
      <c r="S61" t="e">
        <f t="shared" si="13"/>
        <v>#REF!</v>
      </c>
    </row>
    <row r="62" spans="2:19" x14ac:dyDescent="0.25">
      <c r="B62" s="5" t="e">
        <f>'Shift Schedule'!#REF!</f>
        <v>#REF!</v>
      </c>
      <c r="C62" s="5" t="e">
        <f>'Shift Schedule'!#REF!</f>
        <v>#REF!</v>
      </c>
      <c r="D62" s="5" t="e">
        <f>'Shift Schedule'!#REF!</f>
        <v>#REF!</v>
      </c>
      <c r="E62" s="5" t="e">
        <f>'Shift Schedule'!#REF!</f>
        <v>#REF!</v>
      </c>
      <c r="F62" s="5" t="e">
        <f>'Shift Schedule'!#REF!</f>
        <v>#REF!</v>
      </c>
      <c r="G62" s="54">
        <v>0.375</v>
      </c>
      <c r="H62" s="9" t="e">
        <f>'Shift Schedule'!#REF!</f>
        <v>#REF!</v>
      </c>
      <c r="I62" s="9" t="e">
        <f>IF('Shift Schedule'!#REF!="Moved","=",IF('Shift Schedule'!#REF!="Leave","=",IF('Shift Schedule'!#REF!="OFF","=",IF('Shift Schedule'!#REF!="Resigned","=",IF('Shift Schedule'!#REF!="Absconded","=",IF('Shift Schedule'!#REF!="","=","S"))))))</f>
        <v>#REF!</v>
      </c>
      <c r="M62" s="53" t="e">
        <f t="shared" si="7"/>
        <v>#REF!</v>
      </c>
      <c r="N62" s="24" t="e">
        <f t="shared" si="8"/>
        <v>#REF!</v>
      </c>
      <c r="O62" s="24" t="e">
        <f t="shared" si="9"/>
        <v>#REF!</v>
      </c>
      <c r="P62" s="24" t="e">
        <f t="shared" si="10"/>
        <v>#REF!</v>
      </c>
      <c r="Q62" s="21" t="str">
        <f t="shared" si="11"/>
        <v/>
      </c>
      <c r="R62" s="21" t="str">
        <f t="shared" si="12"/>
        <v/>
      </c>
      <c r="S62" t="e">
        <f t="shared" si="13"/>
        <v>#REF!</v>
      </c>
    </row>
  </sheetData>
  <mergeCells count="1">
    <mergeCell ref="Q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S62"/>
  <sheetViews>
    <sheetView topLeftCell="A37" workbookViewId="0">
      <selection activeCell="M42" sqref="M42:S62"/>
    </sheetView>
  </sheetViews>
  <sheetFormatPr defaultRowHeight="15" x14ac:dyDescent="0.25"/>
  <cols>
    <col min="2" max="2" width="4" bestFit="1" customWidth="1"/>
    <col min="3" max="3" width="7" bestFit="1" customWidth="1"/>
    <col min="4" max="4" width="30.85546875" bestFit="1" customWidth="1"/>
    <col min="5" max="5" width="6.5703125" bestFit="1" customWidth="1"/>
    <col min="6" max="6" width="6" bestFit="1" customWidth="1"/>
    <col min="7" max="7" width="8.7109375" bestFit="1" customWidth="1"/>
    <col min="8" max="8" width="10.28515625" bestFit="1" customWidth="1"/>
    <col min="9" max="9" width="7" bestFit="1" customWidth="1"/>
    <col min="13" max="13" width="30.85546875" bestFit="1" customWidth="1"/>
    <col min="14" max="14" width="10.7109375" bestFit="1" customWidth="1"/>
    <col min="15" max="15" width="6.85546875" bestFit="1" customWidth="1"/>
    <col min="16" max="16" width="6.42578125" bestFit="1" customWidth="1"/>
    <col min="17" max="18" width="10" bestFit="1" customWidth="1"/>
    <col min="19" max="19" width="10.7109375" bestFit="1" customWidth="1"/>
  </cols>
  <sheetData>
    <row r="3" spans="2:19" x14ac:dyDescent="0.25">
      <c r="D3" s="1"/>
      <c r="G3" s="2"/>
      <c r="H3" s="2"/>
      <c r="I3" s="3">
        <f>'[1]Shift Schedule'!I2</f>
        <v>44247</v>
      </c>
      <c r="Q3" s="58" t="s">
        <v>23</v>
      </c>
      <c r="R3" s="58"/>
      <c r="S3" s="58"/>
    </row>
    <row r="4" spans="2:19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17</v>
      </c>
      <c r="G4" s="4" t="s">
        <v>66</v>
      </c>
      <c r="H4" s="4" t="s">
        <v>9</v>
      </c>
      <c r="I4" s="3" t="str">
        <f t="shared" ref="I4" si="0">TEXT(I3,"DDD")</f>
        <v>Sat</v>
      </c>
      <c r="M4" s="52" t="s">
        <v>2</v>
      </c>
      <c r="N4" t="s">
        <v>17</v>
      </c>
      <c r="O4" t="s">
        <v>31</v>
      </c>
      <c r="P4" t="s">
        <v>32</v>
      </c>
      <c r="Q4" s="18" t="s">
        <v>31</v>
      </c>
      <c r="R4" s="18" t="s">
        <v>32</v>
      </c>
      <c r="S4" s="19" t="s">
        <v>33</v>
      </c>
    </row>
    <row r="5" spans="2:19" x14ac:dyDescent="0.25">
      <c r="B5" s="5">
        <f>'Shift Schedule'!B4</f>
        <v>1</v>
      </c>
      <c r="C5" s="5">
        <f>'Shift Schedule'!C4</f>
        <v>1001</v>
      </c>
      <c r="D5" s="5" t="str">
        <f>'Shift Schedule'!D4</f>
        <v>Agent 1</v>
      </c>
      <c r="E5" s="5">
        <f>'Shift Schedule'!F4</f>
        <v>96216</v>
      </c>
      <c r="F5" s="5">
        <f>'Shift Schedule'!G4</f>
        <v>0.9375</v>
      </c>
      <c r="G5" s="54">
        <v>0.375</v>
      </c>
      <c r="H5" s="9">
        <f>'Shift Schedule'!H4</f>
        <v>0.85416666666666674</v>
      </c>
      <c r="I5" s="9" t="str">
        <f>IF('Shift Schedule'!H4="Moved","=",IF('Shift Schedule'!H4="Leave","=",IF('Shift Schedule'!H4="OFF","=",IF('Shift Schedule'!H4="Resigned","=",IF('Shift Schedule'!H4="Absconded","=",IF('Shift Schedule'!H4="","=","Y"))))))</f>
        <v>Y</v>
      </c>
      <c r="M5" s="53" t="str">
        <f t="shared" ref="M5:M42" si="1">D5</f>
        <v>Agent 1</v>
      </c>
      <c r="N5" s="24" t="str">
        <f t="shared" ref="N5:N42" si="2">I5</f>
        <v>Y</v>
      </c>
      <c r="O5" s="24">
        <f>IF(H5="OFF","",IF(H5="Leave","",IF(H5="Moved","",IF(H5="Resigned","",IF(H5="Absconded","",H5)))))</f>
        <v>0.85416666666666674</v>
      </c>
      <c r="P5" s="24">
        <f t="shared" ref="P5:P42" si="3">IF(O5="","",O5+G5)</f>
        <v>1.2291666666666667</v>
      </c>
      <c r="Q5" s="21">
        <f t="shared" ref="Q5:R20" si="4">IFERROR(MOD(O5,1),"")</f>
        <v>0.85416666666666674</v>
      </c>
      <c r="R5" s="21">
        <f t="shared" si="4"/>
        <v>0.22916666666666674</v>
      </c>
      <c r="S5" t="str">
        <f t="shared" ref="S5:S42" si="5">TEXT(N5,"0")</f>
        <v>Y</v>
      </c>
    </row>
    <row r="6" spans="2:19" x14ac:dyDescent="0.25">
      <c r="B6" s="5">
        <f>'Shift Schedule'!B5</f>
        <v>2</v>
      </c>
      <c r="C6" s="5">
        <f>'Shift Schedule'!C5</f>
        <v>1002</v>
      </c>
      <c r="D6" s="5" t="str">
        <f>'Shift Schedule'!D5</f>
        <v>Agent 2</v>
      </c>
      <c r="E6" s="5">
        <f>'Shift Schedule'!F5</f>
        <v>90225</v>
      </c>
      <c r="F6" s="5">
        <f>'Shift Schedule'!G5</f>
        <v>0.77083333333333337</v>
      </c>
      <c r="G6" s="54">
        <v>0.375</v>
      </c>
      <c r="H6" s="9">
        <f>'Shift Schedule'!H5</f>
        <v>0.77083333333333337</v>
      </c>
      <c r="I6" s="9" t="str">
        <f>IF('Shift Schedule'!H5="Moved","=",IF('Shift Schedule'!H5="Leave","=",IF('Shift Schedule'!H5="OFF","=",IF('Shift Schedule'!H5="Resigned","=",IF('Shift Schedule'!H5="Absconded","=",IF('Shift Schedule'!H5="","=","Y"))))))</f>
        <v>Y</v>
      </c>
      <c r="M6" s="53" t="str">
        <f t="shared" si="1"/>
        <v>Agent 2</v>
      </c>
      <c r="N6" s="24" t="str">
        <f t="shared" si="2"/>
        <v>Y</v>
      </c>
      <c r="O6" s="24">
        <f t="shared" ref="O6:O42" si="6">IF(H6="OFF","",IF(H6="Leave","",IF(H6="Moved","",IF(H6="Resigned","",IF(H6="Absconded","",H6)))))</f>
        <v>0.77083333333333337</v>
      </c>
      <c r="P6" s="24">
        <f t="shared" si="3"/>
        <v>1.1458333333333335</v>
      </c>
      <c r="Q6" s="21">
        <f t="shared" si="4"/>
        <v>0.77083333333333337</v>
      </c>
      <c r="R6" s="21">
        <f t="shared" si="4"/>
        <v>0.14583333333333348</v>
      </c>
      <c r="S6" t="str">
        <f t="shared" si="5"/>
        <v>Y</v>
      </c>
    </row>
    <row r="7" spans="2:19" x14ac:dyDescent="0.25">
      <c r="B7" s="5">
        <f>'Shift Schedule'!B6</f>
        <v>3</v>
      </c>
      <c r="C7" s="5">
        <f>'Shift Schedule'!C6</f>
        <v>1003</v>
      </c>
      <c r="D7" s="5" t="str">
        <f>'Shift Schedule'!D6</f>
        <v>Agent 3</v>
      </c>
      <c r="E7" s="5">
        <f>'Shift Schedule'!F6</f>
        <v>93404</v>
      </c>
      <c r="F7" s="5">
        <f>'Shift Schedule'!G6</f>
        <v>0.77083333333333337</v>
      </c>
      <c r="G7" s="54">
        <v>0.375</v>
      </c>
      <c r="H7" s="9">
        <f>'Shift Schedule'!H6</f>
        <v>0.77083333333333337</v>
      </c>
      <c r="I7" s="9" t="str">
        <f>IF('Shift Schedule'!H6="Moved","=",IF('Shift Schedule'!H6="Leave","=",IF('Shift Schedule'!H6="OFF","=",IF('Shift Schedule'!H6="Resigned","=",IF('Shift Schedule'!H6="Absconded","=",IF('Shift Schedule'!H6="","=","Y"))))))</f>
        <v>Y</v>
      </c>
      <c r="M7" s="53" t="str">
        <f t="shared" si="1"/>
        <v>Agent 3</v>
      </c>
      <c r="N7" s="24" t="str">
        <f t="shared" si="2"/>
        <v>Y</v>
      </c>
      <c r="O7" s="24">
        <f t="shared" si="6"/>
        <v>0.77083333333333337</v>
      </c>
      <c r="P7" s="24">
        <f t="shared" si="3"/>
        <v>1.1458333333333335</v>
      </c>
      <c r="Q7" s="21">
        <f t="shared" si="4"/>
        <v>0.77083333333333337</v>
      </c>
      <c r="R7" s="21">
        <f t="shared" si="4"/>
        <v>0.14583333333333348</v>
      </c>
      <c r="S7" t="str">
        <f t="shared" si="5"/>
        <v>Y</v>
      </c>
    </row>
    <row r="8" spans="2:19" x14ac:dyDescent="0.25">
      <c r="B8" s="5">
        <f>'Shift Schedule'!B7</f>
        <v>4</v>
      </c>
      <c r="C8" s="5">
        <f>'Shift Schedule'!C7</f>
        <v>1004</v>
      </c>
      <c r="D8" s="5" t="str">
        <f>'Shift Schedule'!D7</f>
        <v>Agent 4</v>
      </c>
      <c r="E8" s="5">
        <f>'Shift Schedule'!F7</f>
        <v>94009</v>
      </c>
      <c r="F8" s="5">
        <f>'Shift Schedule'!G7</f>
        <v>0.9375</v>
      </c>
      <c r="G8" s="54">
        <v>0.375</v>
      </c>
      <c r="H8" s="9">
        <f>'Shift Schedule'!H7</f>
        <v>0.85416666666666674</v>
      </c>
      <c r="I8" s="9" t="str">
        <f>IF('Shift Schedule'!H7="Moved","=",IF('Shift Schedule'!H7="Leave","=",IF('Shift Schedule'!H7="OFF","=",IF('Shift Schedule'!H7="Resigned","=",IF('Shift Schedule'!H7="Absconded","=",IF('Shift Schedule'!H7="","=","Y"))))))</f>
        <v>Y</v>
      </c>
      <c r="M8" s="53" t="str">
        <f t="shared" si="1"/>
        <v>Agent 4</v>
      </c>
      <c r="N8" s="24" t="str">
        <f t="shared" si="2"/>
        <v>Y</v>
      </c>
      <c r="O8" s="24">
        <f t="shared" si="6"/>
        <v>0.85416666666666674</v>
      </c>
      <c r="P8" s="24">
        <f t="shared" si="3"/>
        <v>1.2291666666666667</v>
      </c>
      <c r="Q8" s="21">
        <f t="shared" si="4"/>
        <v>0.85416666666666674</v>
      </c>
      <c r="R8" s="21">
        <f t="shared" si="4"/>
        <v>0.22916666666666674</v>
      </c>
      <c r="S8" t="str">
        <f t="shared" si="5"/>
        <v>Y</v>
      </c>
    </row>
    <row r="9" spans="2:19" x14ac:dyDescent="0.25">
      <c r="B9" s="5">
        <f>'Shift Schedule'!B8</f>
        <v>5</v>
      </c>
      <c r="C9" s="5">
        <f>'Shift Schedule'!C8</f>
        <v>1005</v>
      </c>
      <c r="D9" s="5" t="str">
        <f>'Shift Schedule'!D8</f>
        <v>Agent 5</v>
      </c>
      <c r="E9" s="5">
        <f>'Shift Schedule'!F8</f>
        <v>90465</v>
      </c>
      <c r="F9" s="5">
        <f>'Shift Schedule'!G8</f>
        <v>2.0833333333333336E-2</v>
      </c>
      <c r="G9" s="54">
        <v>0.375</v>
      </c>
      <c r="H9" s="9">
        <f>'Shift Schedule'!H8</f>
        <v>2.0833333333333336E-2</v>
      </c>
      <c r="I9" s="9" t="str">
        <f>IF('Shift Schedule'!H8="Moved","=",IF('Shift Schedule'!H8="Leave","=",IF('Shift Schedule'!H8="OFF","=",IF('Shift Schedule'!H8="Resigned","=",IF('Shift Schedule'!H8="Absconded","=",IF('Shift Schedule'!H8="","=","Y"))))))</f>
        <v>Y</v>
      </c>
      <c r="M9" s="53" t="str">
        <f t="shared" si="1"/>
        <v>Agent 5</v>
      </c>
      <c r="N9" s="24" t="str">
        <f t="shared" si="2"/>
        <v>Y</v>
      </c>
      <c r="O9" s="24">
        <f t="shared" si="6"/>
        <v>2.0833333333333336E-2</v>
      </c>
      <c r="P9" s="24">
        <f t="shared" si="3"/>
        <v>0.39583333333333331</v>
      </c>
      <c r="Q9" s="21">
        <f t="shared" si="4"/>
        <v>2.0833333333333336E-2</v>
      </c>
      <c r="R9" s="21">
        <f t="shared" si="4"/>
        <v>0.39583333333333331</v>
      </c>
      <c r="S9" t="str">
        <f t="shared" si="5"/>
        <v>Y</v>
      </c>
    </row>
    <row r="10" spans="2:19" x14ac:dyDescent="0.25">
      <c r="B10" s="5">
        <f>'Shift Schedule'!B9</f>
        <v>6</v>
      </c>
      <c r="C10" s="5">
        <f>'Shift Schedule'!C9</f>
        <v>1006</v>
      </c>
      <c r="D10" s="5" t="str">
        <f>'Shift Schedule'!D9</f>
        <v>Agent 6</v>
      </c>
      <c r="E10" s="5">
        <f>'Shift Schedule'!F9</f>
        <v>90380</v>
      </c>
      <c r="F10" s="5">
        <f>'Shift Schedule'!G9</f>
        <v>0.77083333333333337</v>
      </c>
      <c r="G10" s="54">
        <v>0.375</v>
      </c>
      <c r="H10" s="9">
        <f>'Shift Schedule'!H9</f>
        <v>0.77083333333333337</v>
      </c>
      <c r="I10" s="9" t="str">
        <f>IF('Shift Schedule'!H9="Moved","=",IF('Shift Schedule'!H9="Leave","=",IF('Shift Schedule'!H9="OFF","=",IF('Shift Schedule'!H9="Resigned","=",IF('Shift Schedule'!H9="Absconded","=",IF('Shift Schedule'!H9="","=","Y"))))))</f>
        <v>Y</v>
      </c>
      <c r="M10" s="53" t="str">
        <f t="shared" si="1"/>
        <v>Agent 6</v>
      </c>
      <c r="N10" s="24" t="str">
        <f t="shared" si="2"/>
        <v>Y</v>
      </c>
      <c r="O10" s="24">
        <f t="shared" si="6"/>
        <v>0.77083333333333337</v>
      </c>
      <c r="P10" s="24">
        <f t="shared" si="3"/>
        <v>1.1458333333333335</v>
      </c>
      <c r="Q10" s="21">
        <f t="shared" si="4"/>
        <v>0.77083333333333337</v>
      </c>
      <c r="R10" s="21">
        <f t="shared" si="4"/>
        <v>0.14583333333333348</v>
      </c>
      <c r="S10" t="str">
        <f t="shared" si="5"/>
        <v>Y</v>
      </c>
    </row>
    <row r="11" spans="2:19" x14ac:dyDescent="0.25">
      <c r="B11" s="5">
        <f>'Shift Schedule'!B10</f>
        <v>7</v>
      </c>
      <c r="C11" s="5">
        <f>'Shift Schedule'!C10</f>
        <v>1007</v>
      </c>
      <c r="D11" s="5" t="str">
        <f>'Shift Schedule'!D10</f>
        <v>Agent 7</v>
      </c>
      <c r="E11" s="5">
        <f>'Shift Schedule'!F10</f>
        <v>91098</v>
      </c>
      <c r="F11" s="5">
        <f>'Shift Schedule'!G10</f>
        <v>0.77083333333333337</v>
      </c>
      <c r="G11" s="54">
        <v>0.375</v>
      </c>
      <c r="H11" s="9">
        <f>'Shift Schedule'!H10</f>
        <v>0.77083333333333337</v>
      </c>
      <c r="I11" s="9" t="str">
        <f>IF('Shift Schedule'!H10="Moved","=",IF('Shift Schedule'!H10="Leave","=",IF('Shift Schedule'!H10="OFF","=",IF('Shift Schedule'!H10="Resigned","=",IF('Shift Schedule'!H10="Absconded","=",IF('Shift Schedule'!H10="","=","Y"))))))</f>
        <v>Y</v>
      </c>
      <c r="M11" s="53" t="str">
        <f t="shared" si="1"/>
        <v>Agent 7</v>
      </c>
      <c r="N11" s="24" t="str">
        <f t="shared" si="2"/>
        <v>Y</v>
      </c>
      <c r="O11" s="24">
        <f t="shared" si="6"/>
        <v>0.77083333333333337</v>
      </c>
      <c r="P11" s="24">
        <f t="shared" si="3"/>
        <v>1.1458333333333335</v>
      </c>
      <c r="Q11" s="21">
        <f t="shared" si="4"/>
        <v>0.77083333333333337</v>
      </c>
      <c r="R11" s="21">
        <f t="shared" si="4"/>
        <v>0.14583333333333348</v>
      </c>
      <c r="S11" t="str">
        <f t="shared" si="5"/>
        <v>Y</v>
      </c>
    </row>
    <row r="12" spans="2:19" x14ac:dyDescent="0.25">
      <c r="B12" s="5">
        <f>'Shift Schedule'!B11</f>
        <v>8</v>
      </c>
      <c r="C12" s="5">
        <f>'Shift Schedule'!C11</f>
        <v>1008</v>
      </c>
      <c r="D12" s="5" t="str">
        <f>'Shift Schedule'!D11</f>
        <v>Agent 8</v>
      </c>
      <c r="E12" s="5">
        <f>'Shift Schedule'!F11</f>
        <v>95343</v>
      </c>
      <c r="F12" s="5">
        <f>'Shift Schedule'!G11</f>
        <v>0.77083333333333337</v>
      </c>
      <c r="G12" s="54">
        <v>0.375</v>
      </c>
      <c r="H12" s="9">
        <f>'Shift Schedule'!H11</f>
        <v>0.77083333333333337</v>
      </c>
      <c r="I12" s="9" t="str">
        <f>IF('Shift Schedule'!H11="Moved","=",IF('Shift Schedule'!H11="Leave","=",IF('Shift Schedule'!H11="OFF","=",IF('Shift Schedule'!H11="Resigned","=",IF('Shift Schedule'!H11="Absconded","=",IF('Shift Schedule'!H11="","=","Y"))))))</f>
        <v>Y</v>
      </c>
      <c r="M12" s="53" t="str">
        <f t="shared" si="1"/>
        <v>Agent 8</v>
      </c>
      <c r="N12" s="24" t="str">
        <f t="shared" si="2"/>
        <v>Y</v>
      </c>
      <c r="O12" s="24">
        <f t="shared" si="6"/>
        <v>0.77083333333333337</v>
      </c>
      <c r="P12" s="24">
        <f t="shared" si="3"/>
        <v>1.1458333333333335</v>
      </c>
      <c r="Q12" s="21">
        <f t="shared" si="4"/>
        <v>0.77083333333333337</v>
      </c>
      <c r="R12" s="21">
        <f t="shared" si="4"/>
        <v>0.14583333333333348</v>
      </c>
      <c r="S12" t="str">
        <f t="shared" si="5"/>
        <v>Y</v>
      </c>
    </row>
    <row r="13" spans="2:19" x14ac:dyDescent="0.25">
      <c r="B13" s="5">
        <f>'Shift Schedule'!B12</f>
        <v>9</v>
      </c>
      <c r="C13" s="5">
        <f>'Shift Schedule'!C12</f>
        <v>1009</v>
      </c>
      <c r="D13" s="5" t="str">
        <f>'Shift Schedule'!D12</f>
        <v>Agent 9</v>
      </c>
      <c r="E13" s="5">
        <f>'Shift Schedule'!F12</f>
        <v>94339</v>
      </c>
      <c r="F13" s="5">
        <f>'Shift Schedule'!G12</f>
        <v>0.77083333333333337</v>
      </c>
      <c r="G13" s="54">
        <v>0.375</v>
      </c>
      <c r="H13" s="9">
        <f>'Shift Schedule'!H12</f>
        <v>0.77083333333333337</v>
      </c>
      <c r="I13" s="9" t="str">
        <f>IF('Shift Schedule'!H12="Moved","=",IF('Shift Schedule'!H12="Leave","=",IF('Shift Schedule'!H12="OFF","=",IF('Shift Schedule'!H12="Resigned","=",IF('Shift Schedule'!H12="Absconded","=",IF('Shift Schedule'!H12="","=","Y"))))))</f>
        <v>Y</v>
      </c>
      <c r="M13" s="53" t="str">
        <f t="shared" si="1"/>
        <v>Agent 9</v>
      </c>
      <c r="N13" s="24" t="str">
        <f t="shared" si="2"/>
        <v>Y</v>
      </c>
      <c r="O13" s="24">
        <f t="shared" si="6"/>
        <v>0.77083333333333337</v>
      </c>
      <c r="P13" s="24">
        <f t="shared" si="3"/>
        <v>1.1458333333333335</v>
      </c>
      <c r="Q13" s="21">
        <f t="shared" si="4"/>
        <v>0.77083333333333337</v>
      </c>
      <c r="R13" s="21">
        <f t="shared" si="4"/>
        <v>0.14583333333333348</v>
      </c>
      <c r="S13" t="str">
        <f t="shared" si="5"/>
        <v>Y</v>
      </c>
    </row>
    <row r="14" spans="2:19" x14ac:dyDescent="0.25">
      <c r="B14" s="5">
        <f>'Shift Schedule'!B13</f>
        <v>10</v>
      </c>
      <c r="C14" s="5">
        <f>'Shift Schedule'!C13</f>
        <v>1010</v>
      </c>
      <c r="D14" s="5" t="str">
        <f>'Shift Schedule'!D13</f>
        <v>Agent 10</v>
      </c>
      <c r="E14" s="5">
        <f>'Shift Schedule'!F13</f>
        <v>93262</v>
      </c>
      <c r="F14" s="5">
        <f>'Shift Schedule'!G13</f>
        <v>0.77083333333333337</v>
      </c>
      <c r="G14" s="54">
        <v>0.375</v>
      </c>
      <c r="H14" s="9">
        <f>'Shift Schedule'!H13</f>
        <v>0.77083333333333337</v>
      </c>
      <c r="I14" s="9" t="str">
        <f>IF('Shift Schedule'!H13="Moved","=",IF('Shift Schedule'!H13="Leave","=",IF('Shift Schedule'!H13="OFF","=",IF('Shift Schedule'!H13="Resigned","=",IF('Shift Schedule'!H13="Absconded","=",IF('Shift Schedule'!H13="","=","Y"))))))</f>
        <v>Y</v>
      </c>
      <c r="M14" s="53" t="str">
        <f t="shared" si="1"/>
        <v>Agent 10</v>
      </c>
      <c r="N14" s="24" t="str">
        <f t="shared" si="2"/>
        <v>Y</v>
      </c>
      <c r="O14" s="24">
        <f t="shared" si="6"/>
        <v>0.77083333333333337</v>
      </c>
      <c r="P14" s="24">
        <f t="shared" si="3"/>
        <v>1.1458333333333335</v>
      </c>
      <c r="Q14" s="21">
        <f t="shared" si="4"/>
        <v>0.77083333333333337</v>
      </c>
      <c r="R14" s="21">
        <f t="shared" si="4"/>
        <v>0.14583333333333348</v>
      </c>
      <c r="S14" t="str">
        <f t="shared" si="5"/>
        <v>Y</v>
      </c>
    </row>
    <row r="15" spans="2:19" x14ac:dyDescent="0.25">
      <c r="B15" s="5">
        <f>'Shift Schedule'!B14</f>
        <v>11</v>
      </c>
      <c r="C15" s="5">
        <f>'Shift Schedule'!C14</f>
        <v>1011</v>
      </c>
      <c r="D15" s="5" t="str">
        <f>'Shift Schedule'!D14</f>
        <v>Agent 11</v>
      </c>
      <c r="E15" s="5">
        <f>'Shift Schedule'!F14</f>
        <v>91919</v>
      </c>
      <c r="F15" s="5">
        <f>'Shift Schedule'!G14</f>
        <v>0.77083333333333337</v>
      </c>
      <c r="G15" s="54">
        <v>0.375</v>
      </c>
      <c r="H15" s="9">
        <f>'Shift Schedule'!H14</f>
        <v>0.77083333333333337</v>
      </c>
      <c r="I15" s="9" t="str">
        <f>IF('Shift Schedule'!H14="Moved","=",IF('Shift Schedule'!H14="Leave","=",IF('Shift Schedule'!H14="OFF","=",IF('Shift Schedule'!H14="Resigned","=",IF('Shift Schedule'!H14="Absconded","=",IF('Shift Schedule'!H14="","=","Y"))))))</f>
        <v>Y</v>
      </c>
      <c r="M15" s="53" t="str">
        <f t="shared" si="1"/>
        <v>Agent 11</v>
      </c>
      <c r="N15" s="24" t="str">
        <f t="shared" si="2"/>
        <v>Y</v>
      </c>
      <c r="O15" s="24">
        <f t="shared" si="6"/>
        <v>0.77083333333333337</v>
      </c>
      <c r="P15" s="24">
        <f t="shared" si="3"/>
        <v>1.1458333333333335</v>
      </c>
      <c r="Q15" s="21">
        <f t="shared" si="4"/>
        <v>0.77083333333333337</v>
      </c>
      <c r="R15" s="21">
        <f t="shared" si="4"/>
        <v>0.14583333333333348</v>
      </c>
      <c r="S15" t="str">
        <f t="shared" si="5"/>
        <v>Y</v>
      </c>
    </row>
    <row r="16" spans="2:19" x14ac:dyDescent="0.25">
      <c r="B16" s="5">
        <f>'Shift Schedule'!B15</f>
        <v>12</v>
      </c>
      <c r="C16" s="5">
        <f>'Shift Schedule'!C15</f>
        <v>1012</v>
      </c>
      <c r="D16" s="5" t="str">
        <f>'Shift Schedule'!D15</f>
        <v>Agent 12</v>
      </c>
      <c r="E16" s="5">
        <f>'Shift Schedule'!F15</f>
        <v>94357</v>
      </c>
      <c r="F16" s="5">
        <f>'Shift Schedule'!G15</f>
        <v>0.77083333333333337</v>
      </c>
      <c r="G16" s="54">
        <v>0.375</v>
      </c>
      <c r="H16" s="9">
        <f>'Shift Schedule'!H15</f>
        <v>0.77083333333333337</v>
      </c>
      <c r="I16" s="9" t="str">
        <f>IF('Shift Schedule'!H15="Moved","=",IF('Shift Schedule'!H15="Leave","=",IF('Shift Schedule'!H15="OFF","=",IF('Shift Schedule'!H15="Resigned","=",IF('Shift Schedule'!H15="Absconded","=",IF('Shift Schedule'!H15="","=","Y"))))))</f>
        <v>Y</v>
      </c>
      <c r="M16" s="53" t="str">
        <f t="shared" si="1"/>
        <v>Agent 12</v>
      </c>
      <c r="N16" s="24" t="str">
        <f t="shared" si="2"/>
        <v>Y</v>
      </c>
      <c r="O16" s="24">
        <f t="shared" si="6"/>
        <v>0.77083333333333337</v>
      </c>
      <c r="P16" s="24">
        <f t="shared" si="3"/>
        <v>1.1458333333333335</v>
      </c>
      <c r="Q16" s="21">
        <f t="shared" si="4"/>
        <v>0.77083333333333337</v>
      </c>
      <c r="R16" s="21">
        <f t="shared" si="4"/>
        <v>0.14583333333333348</v>
      </c>
      <c r="S16" t="str">
        <f t="shared" si="5"/>
        <v>Y</v>
      </c>
    </row>
    <row r="17" spans="2:19" x14ac:dyDescent="0.25">
      <c r="B17" s="5">
        <f>'Shift Schedule'!B16</f>
        <v>13</v>
      </c>
      <c r="C17" s="5">
        <f>'Shift Schedule'!C16</f>
        <v>1013</v>
      </c>
      <c r="D17" s="5" t="str">
        <f>'Shift Schedule'!D16</f>
        <v>Agent 13</v>
      </c>
      <c r="E17" s="5">
        <f>'Shift Schedule'!F16</f>
        <v>93021</v>
      </c>
      <c r="F17" s="5">
        <f>'Shift Schedule'!G16</f>
        <v>0.77083333333333337</v>
      </c>
      <c r="G17" s="54">
        <v>0.375</v>
      </c>
      <c r="H17" s="9">
        <f>'Shift Schedule'!H16</f>
        <v>0.77083333333333337</v>
      </c>
      <c r="I17" s="9" t="str">
        <f>IF('Shift Schedule'!H16="Moved","=",IF('Shift Schedule'!H16="Leave","=",IF('Shift Schedule'!H16="OFF","=",IF('Shift Schedule'!H16="Resigned","=",IF('Shift Schedule'!H16="Absconded","=",IF('Shift Schedule'!H16="","=","Y"))))))</f>
        <v>Y</v>
      </c>
      <c r="M17" s="53" t="str">
        <f t="shared" si="1"/>
        <v>Agent 13</v>
      </c>
      <c r="N17" s="24" t="str">
        <f t="shared" si="2"/>
        <v>Y</v>
      </c>
      <c r="O17" s="24">
        <f t="shared" si="6"/>
        <v>0.77083333333333337</v>
      </c>
      <c r="P17" s="24">
        <f t="shared" si="3"/>
        <v>1.1458333333333335</v>
      </c>
      <c r="Q17" s="21">
        <f t="shared" si="4"/>
        <v>0.77083333333333337</v>
      </c>
      <c r="R17" s="21">
        <f t="shared" si="4"/>
        <v>0.14583333333333348</v>
      </c>
      <c r="S17" t="str">
        <f t="shared" si="5"/>
        <v>Y</v>
      </c>
    </row>
    <row r="18" spans="2:19" x14ac:dyDescent="0.25">
      <c r="B18" s="5">
        <f>'Shift Schedule'!B17</f>
        <v>14</v>
      </c>
      <c r="C18" s="5">
        <f>'Shift Schedule'!C17</f>
        <v>1014</v>
      </c>
      <c r="D18" s="5" t="str">
        <f>'Shift Schedule'!D17</f>
        <v>Agent 14</v>
      </c>
      <c r="E18" s="5">
        <f>'Shift Schedule'!F17</f>
        <v>92569</v>
      </c>
      <c r="F18" s="5">
        <f>'Shift Schedule'!G17</f>
        <v>0.85416666666666674</v>
      </c>
      <c r="G18" s="54">
        <v>0.375</v>
      </c>
      <c r="H18" s="9">
        <f>'Shift Schedule'!H17</f>
        <v>0.77083333333333337</v>
      </c>
      <c r="I18" s="9" t="str">
        <f>IF('Shift Schedule'!H17="Moved","=",IF('Shift Schedule'!H17="Leave","=",IF('Shift Schedule'!H17="OFF","=",IF('Shift Schedule'!H17="Resigned","=",IF('Shift Schedule'!H17="Absconded","=",IF('Shift Schedule'!H17="","=","Y"))))))</f>
        <v>Y</v>
      </c>
      <c r="M18" s="53" t="str">
        <f t="shared" si="1"/>
        <v>Agent 14</v>
      </c>
      <c r="N18" s="24" t="str">
        <f t="shared" si="2"/>
        <v>Y</v>
      </c>
      <c r="O18" s="24">
        <f t="shared" si="6"/>
        <v>0.77083333333333337</v>
      </c>
      <c r="P18" s="24">
        <f t="shared" si="3"/>
        <v>1.1458333333333335</v>
      </c>
      <c r="Q18" s="21">
        <f t="shared" si="4"/>
        <v>0.77083333333333337</v>
      </c>
      <c r="R18" s="21">
        <f t="shared" si="4"/>
        <v>0.14583333333333348</v>
      </c>
      <c r="S18" t="str">
        <f t="shared" si="5"/>
        <v>Y</v>
      </c>
    </row>
    <row r="19" spans="2:19" x14ac:dyDescent="0.25">
      <c r="B19" s="5">
        <f>'Shift Schedule'!B18</f>
        <v>15</v>
      </c>
      <c r="C19" s="5">
        <f>'Shift Schedule'!C18</f>
        <v>1015</v>
      </c>
      <c r="D19" s="5" t="str">
        <f>'Shift Schedule'!D18</f>
        <v>Agent 15</v>
      </c>
      <c r="E19" s="5">
        <f>'Shift Schedule'!F18</f>
        <v>92413</v>
      </c>
      <c r="F19" s="5">
        <f>'Shift Schedule'!G18</f>
        <v>0.85416666666666674</v>
      </c>
      <c r="G19" s="54">
        <v>0.375</v>
      </c>
      <c r="H19" s="9">
        <f>'Shift Schedule'!H18</f>
        <v>0.77083333333333337</v>
      </c>
      <c r="I19" s="9" t="str">
        <f>IF('Shift Schedule'!H18="Moved","=",IF('Shift Schedule'!H18="Leave","=",IF('Shift Schedule'!H18="OFF","=",IF('Shift Schedule'!H18="Resigned","=",IF('Shift Schedule'!H18="Absconded","=",IF('Shift Schedule'!H18="","=","Y"))))))</f>
        <v>Y</v>
      </c>
      <c r="M19" s="53" t="str">
        <f t="shared" si="1"/>
        <v>Agent 15</v>
      </c>
      <c r="N19" s="24" t="str">
        <f t="shared" si="2"/>
        <v>Y</v>
      </c>
      <c r="O19" s="24">
        <f t="shared" si="6"/>
        <v>0.77083333333333337</v>
      </c>
      <c r="P19" s="24">
        <f t="shared" si="3"/>
        <v>1.1458333333333335</v>
      </c>
      <c r="Q19" s="21">
        <f t="shared" si="4"/>
        <v>0.77083333333333337</v>
      </c>
      <c r="R19" s="21">
        <f t="shared" si="4"/>
        <v>0.14583333333333348</v>
      </c>
      <c r="S19" t="str">
        <f t="shared" si="5"/>
        <v>Y</v>
      </c>
    </row>
    <row r="20" spans="2:19" x14ac:dyDescent="0.25">
      <c r="B20" s="5">
        <f>'Shift Schedule'!B19</f>
        <v>16</v>
      </c>
      <c r="C20" s="5">
        <f>'Shift Schedule'!C19</f>
        <v>1016</v>
      </c>
      <c r="D20" s="5" t="str">
        <f>'Shift Schedule'!D19</f>
        <v>Agent 16</v>
      </c>
      <c r="E20" s="5">
        <f>'Shift Schedule'!F19</f>
        <v>92712</v>
      </c>
      <c r="F20" s="5">
        <f>'Shift Schedule'!G19</f>
        <v>0.85416666666666674</v>
      </c>
      <c r="G20" s="54">
        <v>0.375</v>
      </c>
      <c r="H20" s="9">
        <f>'Shift Schedule'!H19</f>
        <v>0.77083333333333337</v>
      </c>
      <c r="I20" s="9" t="str">
        <f>IF('Shift Schedule'!H19="Moved","=",IF('Shift Schedule'!H19="Leave","=",IF('Shift Schedule'!H19="OFF","=",IF('Shift Schedule'!H19="Resigned","=",IF('Shift Schedule'!H19="Absconded","=",IF('Shift Schedule'!H19="","=","Y"))))))</f>
        <v>Y</v>
      </c>
      <c r="M20" s="53" t="str">
        <f t="shared" si="1"/>
        <v>Agent 16</v>
      </c>
      <c r="N20" s="24" t="str">
        <f t="shared" si="2"/>
        <v>Y</v>
      </c>
      <c r="O20" s="24">
        <f t="shared" si="6"/>
        <v>0.77083333333333337</v>
      </c>
      <c r="P20" s="24">
        <f t="shared" si="3"/>
        <v>1.1458333333333335</v>
      </c>
      <c r="Q20" s="21">
        <f t="shared" si="4"/>
        <v>0.77083333333333337</v>
      </c>
      <c r="R20" s="21">
        <f t="shared" si="4"/>
        <v>0.14583333333333348</v>
      </c>
      <c r="S20" t="str">
        <f t="shared" si="5"/>
        <v>Y</v>
      </c>
    </row>
    <row r="21" spans="2:19" x14ac:dyDescent="0.25">
      <c r="B21" s="5">
        <f>'Shift Schedule'!B20</f>
        <v>17</v>
      </c>
      <c r="C21" s="5">
        <f>'Shift Schedule'!C20</f>
        <v>1017</v>
      </c>
      <c r="D21" s="5" t="str">
        <f>'Shift Schedule'!D20</f>
        <v>Agent 17</v>
      </c>
      <c r="E21" s="5">
        <f>'Shift Schedule'!F20</f>
        <v>92680</v>
      </c>
      <c r="F21" s="5">
        <f>'Shift Schedule'!G20</f>
        <v>0.85416666666666674</v>
      </c>
      <c r="G21" s="54">
        <v>0.375</v>
      </c>
      <c r="H21" s="9">
        <f>'Shift Schedule'!H20</f>
        <v>0.85416666666666674</v>
      </c>
      <c r="I21" s="9" t="str">
        <f>IF('Shift Schedule'!H20="Moved","=",IF('Shift Schedule'!H20="Leave","=",IF('Shift Schedule'!H20="OFF","=",IF('Shift Schedule'!H20="Resigned","=",IF('Shift Schedule'!H20="Absconded","=",IF('Shift Schedule'!H20="","=","Y"))))))</f>
        <v>Y</v>
      </c>
      <c r="M21" s="53" t="str">
        <f t="shared" si="1"/>
        <v>Agent 17</v>
      </c>
      <c r="N21" s="24" t="str">
        <f t="shared" si="2"/>
        <v>Y</v>
      </c>
      <c r="O21" s="24">
        <f t="shared" si="6"/>
        <v>0.85416666666666674</v>
      </c>
      <c r="P21" s="24">
        <f t="shared" si="3"/>
        <v>1.2291666666666667</v>
      </c>
      <c r="Q21" s="21">
        <f t="shared" ref="Q21:R42" si="7">IFERROR(MOD(O21,1),"")</f>
        <v>0.85416666666666674</v>
      </c>
      <c r="R21" s="21">
        <f t="shared" si="7"/>
        <v>0.22916666666666674</v>
      </c>
      <c r="S21" t="str">
        <f t="shared" si="5"/>
        <v>Y</v>
      </c>
    </row>
    <row r="22" spans="2:19" x14ac:dyDescent="0.25">
      <c r="B22" s="5">
        <f>'Shift Schedule'!B21</f>
        <v>18</v>
      </c>
      <c r="C22" s="5">
        <f>'Shift Schedule'!C21</f>
        <v>1018</v>
      </c>
      <c r="D22" s="5" t="str">
        <f>'Shift Schedule'!D21</f>
        <v>Agent 18</v>
      </c>
      <c r="E22" s="5">
        <f>'Shift Schedule'!F21</f>
        <v>91819</v>
      </c>
      <c r="F22" s="5">
        <f>'Shift Schedule'!G21</f>
        <v>0.77083333333333337</v>
      </c>
      <c r="G22" s="54">
        <v>0.375</v>
      </c>
      <c r="H22" s="9" t="str">
        <f>'Shift Schedule'!H21</f>
        <v>OFF</v>
      </c>
      <c r="I22" s="9" t="str">
        <f>IF('Shift Schedule'!H21="Moved","=",IF('Shift Schedule'!H21="Leave","=",IF('Shift Schedule'!H21="OFF","=",IF('Shift Schedule'!H21="Resigned","=",IF('Shift Schedule'!H21="Absconded","=",IF('Shift Schedule'!H21="","=","Y"))))))</f>
        <v>=</v>
      </c>
      <c r="M22" s="53" t="str">
        <f t="shared" si="1"/>
        <v>Agent 18</v>
      </c>
      <c r="N22" s="24" t="str">
        <f t="shared" si="2"/>
        <v>=</v>
      </c>
      <c r="O22" s="24" t="str">
        <f t="shared" si="6"/>
        <v/>
      </c>
      <c r="P22" s="24" t="str">
        <f t="shared" si="3"/>
        <v/>
      </c>
      <c r="Q22" s="21" t="str">
        <f t="shared" si="7"/>
        <v/>
      </c>
      <c r="R22" s="21" t="str">
        <f t="shared" si="7"/>
        <v/>
      </c>
      <c r="S22" t="str">
        <f t="shared" si="5"/>
        <v>=</v>
      </c>
    </row>
    <row r="23" spans="2:19" x14ac:dyDescent="0.25">
      <c r="B23" s="5">
        <f>'Shift Schedule'!B22</f>
        <v>19</v>
      </c>
      <c r="C23" s="5">
        <f>'Shift Schedule'!C22</f>
        <v>1019</v>
      </c>
      <c r="D23" s="5" t="str">
        <f>'Shift Schedule'!D22</f>
        <v>Agent 19</v>
      </c>
      <c r="E23" s="5">
        <f>'Shift Schedule'!F22</f>
        <v>96019</v>
      </c>
      <c r="F23" s="5">
        <f>'Shift Schedule'!G22</f>
        <v>0.77083333333333337</v>
      </c>
      <c r="G23" s="54">
        <v>0.375</v>
      </c>
      <c r="H23" s="9">
        <f>'Shift Schedule'!H22</f>
        <v>0.77083333333333337</v>
      </c>
      <c r="I23" s="9" t="str">
        <f>IF('Shift Schedule'!H22="Moved","=",IF('Shift Schedule'!H22="Leave","=",IF('Shift Schedule'!H22="OFF","=",IF('Shift Schedule'!H22="Resigned","=",IF('Shift Schedule'!H22="Absconded","=",IF('Shift Schedule'!H22="","=","Y"))))))</f>
        <v>Y</v>
      </c>
      <c r="M23" s="53" t="str">
        <f t="shared" si="1"/>
        <v>Agent 19</v>
      </c>
      <c r="N23" s="24" t="str">
        <f t="shared" si="2"/>
        <v>Y</v>
      </c>
      <c r="O23" s="24">
        <f t="shared" si="6"/>
        <v>0.77083333333333337</v>
      </c>
      <c r="P23" s="24">
        <f t="shared" si="3"/>
        <v>1.1458333333333335</v>
      </c>
      <c r="Q23" s="21">
        <f t="shared" si="7"/>
        <v>0.77083333333333337</v>
      </c>
      <c r="R23" s="21">
        <f t="shared" si="7"/>
        <v>0.14583333333333348</v>
      </c>
      <c r="S23" t="str">
        <f t="shared" si="5"/>
        <v>Y</v>
      </c>
    </row>
    <row r="24" spans="2:19" x14ac:dyDescent="0.25">
      <c r="B24" s="5">
        <f>'Shift Schedule'!B23</f>
        <v>20</v>
      </c>
      <c r="C24" s="5">
        <f>'Shift Schedule'!C23</f>
        <v>1020</v>
      </c>
      <c r="D24" s="5" t="str">
        <f>'Shift Schedule'!D23</f>
        <v>Agent 20</v>
      </c>
      <c r="E24" s="5">
        <f>'Shift Schedule'!F23</f>
        <v>93001</v>
      </c>
      <c r="F24" s="5">
        <f>'Shift Schedule'!G23</f>
        <v>0.85416666666666663</v>
      </c>
      <c r="G24" s="54">
        <v>0.375</v>
      </c>
      <c r="H24" s="9">
        <f>'Shift Schedule'!H23</f>
        <v>0.77083333333333337</v>
      </c>
      <c r="I24" s="9" t="str">
        <f>IF('Shift Schedule'!H23="Moved","=",IF('Shift Schedule'!H23="Leave","=",IF('Shift Schedule'!H23="OFF","=",IF('Shift Schedule'!H23="Resigned","=",IF('Shift Schedule'!H23="Absconded","=",IF('Shift Schedule'!H23="","=","Y"))))))</f>
        <v>Y</v>
      </c>
      <c r="M24" s="53" t="str">
        <f t="shared" si="1"/>
        <v>Agent 20</v>
      </c>
      <c r="N24" s="24" t="str">
        <f t="shared" si="2"/>
        <v>Y</v>
      </c>
      <c r="O24" s="24">
        <f t="shared" si="6"/>
        <v>0.77083333333333337</v>
      </c>
      <c r="P24" s="24">
        <f t="shared" si="3"/>
        <v>1.1458333333333335</v>
      </c>
      <c r="Q24" s="21">
        <f t="shared" si="7"/>
        <v>0.77083333333333337</v>
      </c>
      <c r="R24" s="21">
        <f t="shared" si="7"/>
        <v>0.14583333333333348</v>
      </c>
      <c r="S24" t="str">
        <f t="shared" si="5"/>
        <v>Y</v>
      </c>
    </row>
    <row r="25" spans="2:19" x14ac:dyDescent="0.25">
      <c r="B25" s="5">
        <f>'Shift Schedule'!B24</f>
        <v>21</v>
      </c>
      <c r="C25" s="5">
        <f>'Shift Schedule'!C24</f>
        <v>1021</v>
      </c>
      <c r="D25" s="5" t="str">
        <f>'Shift Schedule'!D24</f>
        <v>Agent 21</v>
      </c>
      <c r="E25" s="5">
        <f>'Shift Schedule'!F24</f>
        <v>91229</v>
      </c>
      <c r="F25" s="5">
        <f>'Shift Schedule'!G24</f>
        <v>0.77083333333333337</v>
      </c>
      <c r="G25" s="54">
        <v>0.375</v>
      </c>
      <c r="H25" s="9">
        <f>'Shift Schedule'!H24</f>
        <v>0.77083333333333337</v>
      </c>
      <c r="I25" s="9" t="str">
        <f>IF('Shift Schedule'!H24="Moved","=",IF('Shift Schedule'!H24="Leave","=",IF('Shift Schedule'!H24="OFF","=",IF('Shift Schedule'!H24="Resigned","=",IF('Shift Schedule'!H24="Absconded","=",IF('Shift Schedule'!H24="","=","Y"))))))</f>
        <v>Y</v>
      </c>
      <c r="M25" s="53" t="str">
        <f t="shared" si="1"/>
        <v>Agent 21</v>
      </c>
      <c r="N25" s="24" t="str">
        <f t="shared" si="2"/>
        <v>Y</v>
      </c>
      <c r="O25" s="24">
        <f t="shared" si="6"/>
        <v>0.77083333333333337</v>
      </c>
      <c r="P25" s="24">
        <f t="shared" si="3"/>
        <v>1.1458333333333335</v>
      </c>
      <c r="Q25" s="21">
        <f t="shared" si="7"/>
        <v>0.77083333333333337</v>
      </c>
      <c r="R25" s="21">
        <f t="shared" si="7"/>
        <v>0.14583333333333348</v>
      </c>
      <c r="S25" t="str">
        <f t="shared" si="5"/>
        <v>Y</v>
      </c>
    </row>
    <row r="26" spans="2:19" x14ac:dyDescent="0.25">
      <c r="B26" s="5">
        <f>'Shift Schedule'!B25</f>
        <v>22</v>
      </c>
      <c r="C26" s="5">
        <f>'Shift Schedule'!C25</f>
        <v>1022</v>
      </c>
      <c r="D26" s="5" t="str">
        <f>'Shift Schedule'!D25</f>
        <v>Agent 22</v>
      </c>
      <c r="E26" s="5">
        <f>'Shift Schedule'!F25</f>
        <v>95507</v>
      </c>
      <c r="F26" s="5" t="e">
        <f>'Shift Schedule'!G25</f>
        <v>#N/A</v>
      </c>
      <c r="G26" s="54">
        <v>0.375</v>
      </c>
      <c r="H26" s="9" t="str">
        <f>'Shift Schedule'!H25</f>
        <v>OFF</v>
      </c>
      <c r="I26" s="9" t="str">
        <f>IF('Shift Schedule'!H25="Moved","=",IF('Shift Schedule'!H25="Leave","=",IF('Shift Schedule'!H25="OFF","=",IF('Shift Schedule'!H25="Resigned","=",IF('Shift Schedule'!H25="Absconded","=",IF('Shift Schedule'!H25="","=","Y"))))))</f>
        <v>=</v>
      </c>
      <c r="M26" s="53" t="str">
        <f t="shared" si="1"/>
        <v>Agent 22</v>
      </c>
      <c r="N26" s="24" t="str">
        <f t="shared" si="2"/>
        <v>=</v>
      </c>
      <c r="O26" s="24" t="str">
        <f t="shared" si="6"/>
        <v/>
      </c>
      <c r="P26" s="24" t="str">
        <f t="shared" si="3"/>
        <v/>
      </c>
      <c r="Q26" s="21" t="str">
        <f t="shared" si="7"/>
        <v/>
      </c>
      <c r="R26" s="21" t="str">
        <f t="shared" si="7"/>
        <v/>
      </c>
      <c r="S26" t="str">
        <f t="shared" si="5"/>
        <v>=</v>
      </c>
    </row>
    <row r="27" spans="2:19" x14ac:dyDescent="0.25">
      <c r="B27" s="5">
        <f>'Shift Schedule'!B26</f>
        <v>23</v>
      </c>
      <c r="C27" s="5">
        <f>'Shift Schedule'!C26</f>
        <v>1023</v>
      </c>
      <c r="D27" s="5" t="str">
        <f>'Shift Schedule'!D26</f>
        <v>Agent 23</v>
      </c>
      <c r="E27" s="5">
        <f>'Shift Schedule'!F26</f>
        <v>92195</v>
      </c>
      <c r="F27" s="5">
        <f>'Shift Schedule'!G26</f>
        <v>0.77083333333333337</v>
      </c>
      <c r="G27" s="54">
        <v>0.375</v>
      </c>
      <c r="H27" s="9">
        <f>'Shift Schedule'!H26</f>
        <v>0.77083333333333337</v>
      </c>
      <c r="I27" s="9" t="str">
        <f>IF('Shift Schedule'!H26="Moved","=",IF('Shift Schedule'!H26="Leave","=",IF('Shift Schedule'!H26="OFF","=",IF('Shift Schedule'!H26="Resigned","=",IF('Shift Schedule'!H26="Absconded","=",IF('Shift Schedule'!H26="","=","Y"))))))</f>
        <v>Y</v>
      </c>
      <c r="M27" s="53" t="str">
        <f t="shared" si="1"/>
        <v>Agent 23</v>
      </c>
      <c r="N27" s="24" t="str">
        <f t="shared" si="2"/>
        <v>Y</v>
      </c>
      <c r="O27" s="24">
        <f t="shared" si="6"/>
        <v>0.77083333333333337</v>
      </c>
      <c r="P27" s="24">
        <f t="shared" si="3"/>
        <v>1.1458333333333335</v>
      </c>
      <c r="Q27" s="21">
        <f t="shared" si="7"/>
        <v>0.77083333333333337</v>
      </c>
      <c r="R27" s="21">
        <f t="shared" si="7"/>
        <v>0.14583333333333348</v>
      </c>
      <c r="S27" t="str">
        <f t="shared" si="5"/>
        <v>Y</v>
      </c>
    </row>
    <row r="28" spans="2:19" x14ac:dyDescent="0.25">
      <c r="B28" s="5">
        <f>'Shift Schedule'!B27</f>
        <v>24</v>
      </c>
      <c r="C28" s="5">
        <f>'Shift Schedule'!C27</f>
        <v>1024</v>
      </c>
      <c r="D28" s="5" t="str">
        <f>'Shift Schedule'!D27</f>
        <v>Agent 24</v>
      </c>
      <c r="E28" s="5">
        <f>'Shift Schedule'!F27</f>
        <v>90456</v>
      </c>
      <c r="F28" s="5">
        <f>'Shift Schedule'!G27</f>
        <v>0.77083333333333337</v>
      </c>
      <c r="G28" s="54">
        <v>0.375</v>
      </c>
      <c r="H28" s="9">
        <f>'Shift Schedule'!H27</f>
        <v>0.77083333333333337</v>
      </c>
      <c r="I28" s="9" t="str">
        <f>IF('Shift Schedule'!H27="Moved","=",IF('Shift Schedule'!H27="Leave","=",IF('Shift Schedule'!H27="OFF","=",IF('Shift Schedule'!H27="Resigned","=",IF('Shift Schedule'!H27="Absconded","=",IF('Shift Schedule'!H27="","=","Y"))))))</f>
        <v>Y</v>
      </c>
      <c r="M28" s="53" t="str">
        <f t="shared" si="1"/>
        <v>Agent 24</v>
      </c>
      <c r="N28" s="24" t="str">
        <f t="shared" si="2"/>
        <v>Y</v>
      </c>
      <c r="O28" s="24">
        <f t="shared" si="6"/>
        <v>0.77083333333333337</v>
      </c>
      <c r="P28" s="24">
        <f t="shared" si="3"/>
        <v>1.1458333333333335</v>
      </c>
      <c r="Q28" s="21">
        <f t="shared" si="7"/>
        <v>0.77083333333333337</v>
      </c>
      <c r="R28" s="21">
        <f t="shared" si="7"/>
        <v>0.14583333333333348</v>
      </c>
      <c r="S28" t="str">
        <f t="shared" si="5"/>
        <v>Y</v>
      </c>
    </row>
    <row r="29" spans="2:19" x14ac:dyDescent="0.25">
      <c r="B29" s="5">
        <f>'Shift Schedule'!B28</f>
        <v>25</v>
      </c>
      <c r="C29" s="5">
        <f>'Shift Schedule'!C28</f>
        <v>1025</v>
      </c>
      <c r="D29" s="5" t="str">
        <f>'Shift Schedule'!D28</f>
        <v>Agent 25</v>
      </c>
      <c r="E29" s="5">
        <f>'Shift Schedule'!F28</f>
        <v>90753</v>
      </c>
      <c r="F29" s="5">
        <f>'Shift Schedule'!G28</f>
        <v>0.77083333333333337</v>
      </c>
      <c r="G29" s="54">
        <v>0.375</v>
      </c>
      <c r="H29" s="9">
        <f>'Shift Schedule'!H28</f>
        <v>0.77083333333333337</v>
      </c>
      <c r="I29" s="9" t="str">
        <f>IF('Shift Schedule'!H28="Moved","=",IF('Shift Schedule'!H28="Leave","=",IF('Shift Schedule'!H28="OFF","=",IF('Shift Schedule'!H28="Resigned","=",IF('Shift Schedule'!H28="Absconded","=",IF('Shift Schedule'!H28="","=","Y"))))))</f>
        <v>Y</v>
      </c>
      <c r="M29" s="53" t="str">
        <f t="shared" si="1"/>
        <v>Agent 25</v>
      </c>
      <c r="N29" s="24" t="str">
        <f t="shared" si="2"/>
        <v>Y</v>
      </c>
      <c r="O29" s="24">
        <f t="shared" si="6"/>
        <v>0.77083333333333337</v>
      </c>
      <c r="P29" s="24">
        <f t="shared" si="3"/>
        <v>1.1458333333333335</v>
      </c>
      <c r="Q29" s="21">
        <f t="shared" si="7"/>
        <v>0.77083333333333337</v>
      </c>
      <c r="R29" s="21">
        <f t="shared" si="7"/>
        <v>0.14583333333333348</v>
      </c>
      <c r="S29" t="str">
        <f t="shared" si="5"/>
        <v>Y</v>
      </c>
    </row>
    <row r="30" spans="2:19" x14ac:dyDescent="0.25">
      <c r="B30" s="5">
        <f>'Shift Schedule'!B29</f>
        <v>26</v>
      </c>
      <c r="C30" s="5">
        <f>'Shift Schedule'!C29</f>
        <v>1026</v>
      </c>
      <c r="D30" s="5" t="str">
        <f>'Shift Schedule'!D29</f>
        <v>Agent 26</v>
      </c>
      <c r="E30" s="5">
        <f>'Shift Schedule'!F29</f>
        <v>95284</v>
      </c>
      <c r="F30" s="5">
        <f>'Shift Schedule'!G29</f>
        <v>0.77083333333333337</v>
      </c>
      <c r="G30" s="54">
        <v>0.375</v>
      </c>
      <c r="H30" s="9">
        <f>'Shift Schedule'!H29</f>
        <v>0.77083333333333337</v>
      </c>
      <c r="I30" s="9" t="str">
        <f>IF('Shift Schedule'!H29="Moved","=",IF('Shift Schedule'!H29="Leave","=",IF('Shift Schedule'!H29="OFF","=",IF('Shift Schedule'!H29="Resigned","=",IF('Shift Schedule'!H29="Absconded","=",IF('Shift Schedule'!H29="","=","Y"))))))</f>
        <v>Y</v>
      </c>
      <c r="M30" s="53" t="str">
        <f t="shared" si="1"/>
        <v>Agent 26</v>
      </c>
      <c r="N30" s="24" t="str">
        <f t="shared" si="2"/>
        <v>Y</v>
      </c>
      <c r="O30" s="24">
        <f t="shared" si="6"/>
        <v>0.77083333333333337</v>
      </c>
      <c r="P30" s="24">
        <f t="shared" si="3"/>
        <v>1.1458333333333335</v>
      </c>
      <c r="Q30" s="21">
        <f t="shared" si="7"/>
        <v>0.77083333333333337</v>
      </c>
      <c r="R30" s="21">
        <f t="shared" si="7"/>
        <v>0.14583333333333348</v>
      </c>
      <c r="S30" t="str">
        <f t="shared" si="5"/>
        <v>Y</v>
      </c>
    </row>
    <row r="31" spans="2:19" x14ac:dyDescent="0.25">
      <c r="B31" s="5">
        <f>'Shift Schedule'!B30</f>
        <v>27</v>
      </c>
      <c r="C31" s="5">
        <f>'Shift Schedule'!C30</f>
        <v>1027</v>
      </c>
      <c r="D31" s="5" t="str">
        <f>'Shift Schedule'!D30</f>
        <v>Agent 27</v>
      </c>
      <c r="E31" s="5">
        <f>'Shift Schedule'!F30</f>
        <v>90893</v>
      </c>
      <c r="F31" s="5">
        <f>'Shift Schedule'!G30</f>
        <v>0.77083333333333337</v>
      </c>
      <c r="G31" s="54">
        <v>0.375</v>
      </c>
      <c r="H31" s="9">
        <f>'Shift Schedule'!H30</f>
        <v>0.77083333333333337</v>
      </c>
      <c r="I31" s="9" t="str">
        <f>IF('Shift Schedule'!H30="Moved","=",IF('Shift Schedule'!H30="Leave","=",IF('Shift Schedule'!H30="OFF","=",IF('Shift Schedule'!H30="Resigned","=",IF('Shift Schedule'!H30="Absconded","=",IF('Shift Schedule'!H30="","=","Y"))))))</f>
        <v>Y</v>
      </c>
      <c r="M31" s="53" t="str">
        <f t="shared" si="1"/>
        <v>Agent 27</v>
      </c>
      <c r="N31" s="24" t="str">
        <f t="shared" si="2"/>
        <v>Y</v>
      </c>
      <c r="O31" s="24">
        <f t="shared" si="6"/>
        <v>0.77083333333333337</v>
      </c>
      <c r="P31" s="24">
        <f t="shared" si="3"/>
        <v>1.1458333333333335</v>
      </c>
      <c r="Q31" s="21">
        <f t="shared" si="7"/>
        <v>0.77083333333333337</v>
      </c>
      <c r="R31" s="21">
        <f t="shared" si="7"/>
        <v>0.14583333333333348</v>
      </c>
      <c r="S31" t="str">
        <f t="shared" si="5"/>
        <v>Y</v>
      </c>
    </row>
    <row r="32" spans="2:19" x14ac:dyDescent="0.25">
      <c r="B32" s="5">
        <f>'Shift Schedule'!B31</f>
        <v>28</v>
      </c>
      <c r="C32" s="5">
        <f>'Shift Schedule'!C31</f>
        <v>1028</v>
      </c>
      <c r="D32" s="5" t="str">
        <f>'Shift Schedule'!D31</f>
        <v>Agent 28</v>
      </c>
      <c r="E32" s="5">
        <f>'Shift Schedule'!F31</f>
        <v>92197</v>
      </c>
      <c r="F32" s="5">
        <f>'Shift Schedule'!G31</f>
        <v>0.77083333333333337</v>
      </c>
      <c r="G32" s="54">
        <v>0.375</v>
      </c>
      <c r="H32" s="9">
        <f>'Shift Schedule'!H31</f>
        <v>0.77083333333333337</v>
      </c>
      <c r="I32" s="9" t="str">
        <f>IF('Shift Schedule'!H31="Moved","=",IF('Shift Schedule'!H31="Leave","=",IF('Shift Schedule'!H31="OFF","=",IF('Shift Schedule'!H31="Resigned","=",IF('Shift Schedule'!H31="Absconded","=",IF('Shift Schedule'!H31="","=","Y"))))))</f>
        <v>Y</v>
      </c>
      <c r="M32" s="53" t="str">
        <f t="shared" si="1"/>
        <v>Agent 28</v>
      </c>
      <c r="N32" s="24" t="str">
        <f t="shared" si="2"/>
        <v>Y</v>
      </c>
      <c r="O32" s="24">
        <f t="shared" si="6"/>
        <v>0.77083333333333337</v>
      </c>
      <c r="P32" s="24">
        <f t="shared" si="3"/>
        <v>1.1458333333333335</v>
      </c>
      <c r="Q32" s="21">
        <f t="shared" si="7"/>
        <v>0.77083333333333337</v>
      </c>
      <c r="R32" s="21">
        <f t="shared" si="7"/>
        <v>0.14583333333333348</v>
      </c>
      <c r="S32" t="str">
        <f t="shared" si="5"/>
        <v>Y</v>
      </c>
    </row>
    <row r="33" spans="2:19" x14ac:dyDescent="0.25">
      <c r="B33" s="5">
        <f>'Shift Schedule'!B32</f>
        <v>29</v>
      </c>
      <c r="C33" s="5">
        <f>'Shift Schedule'!C32</f>
        <v>1029</v>
      </c>
      <c r="D33" s="5" t="str">
        <f>'Shift Schedule'!D32</f>
        <v>Agent 29</v>
      </c>
      <c r="E33" s="5">
        <f>'Shift Schedule'!F32</f>
        <v>94063</v>
      </c>
      <c r="F33" s="5">
        <f>'Shift Schedule'!G32</f>
        <v>0.77083333333333337</v>
      </c>
      <c r="G33" s="54">
        <v>0.375</v>
      </c>
      <c r="H33" s="9">
        <f>'Shift Schedule'!H32</f>
        <v>0.77083333333333337</v>
      </c>
      <c r="I33" s="9" t="str">
        <f>IF('Shift Schedule'!H32="Moved","=",IF('Shift Schedule'!H32="Leave","=",IF('Shift Schedule'!H32="OFF","=",IF('Shift Schedule'!H32="Resigned","=",IF('Shift Schedule'!H32="Absconded","=",IF('Shift Schedule'!H32="","=","Y"))))))</f>
        <v>Y</v>
      </c>
      <c r="M33" s="53" t="str">
        <f t="shared" si="1"/>
        <v>Agent 29</v>
      </c>
      <c r="N33" s="24" t="str">
        <f t="shared" si="2"/>
        <v>Y</v>
      </c>
      <c r="O33" s="24">
        <f t="shared" si="6"/>
        <v>0.77083333333333337</v>
      </c>
      <c r="P33" s="24">
        <f t="shared" si="3"/>
        <v>1.1458333333333335</v>
      </c>
      <c r="Q33" s="21">
        <f t="shared" si="7"/>
        <v>0.77083333333333337</v>
      </c>
      <c r="R33" s="21">
        <f t="shared" si="7"/>
        <v>0.14583333333333348</v>
      </c>
      <c r="S33" t="str">
        <f t="shared" si="5"/>
        <v>Y</v>
      </c>
    </row>
    <row r="34" spans="2:19" x14ac:dyDescent="0.25">
      <c r="B34" s="5">
        <f>'Shift Schedule'!B33</f>
        <v>30</v>
      </c>
      <c r="C34" s="5">
        <f>'Shift Schedule'!C33</f>
        <v>1030</v>
      </c>
      <c r="D34" s="5" t="str">
        <f>'Shift Schedule'!D33</f>
        <v>Agent 30</v>
      </c>
      <c r="E34" s="5">
        <f>'Shift Schedule'!F33</f>
        <v>93655</v>
      </c>
      <c r="F34" s="5">
        <f>'Shift Schedule'!G33</f>
        <v>0.9375</v>
      </c>
      <c r="G34" s="54">
        <v>0.375</v>
      </c>
      <c r="H34" s="9">
        <f>'Shift Schedule'!H33</f>
        <v>0.85416666666666674</v>
      </c>
      <c r="I34" s="9" t="str">
        <f>IF('Shift Schedule'!H33="Moved","=",IF('Shift Schedule'!H33="Leave","=",IF('Shift Schedule'!H33="OFF","=",IF('Shift Schedule'!H33="Resigned","=",IF('Shift Schedule'!H33="Absconded","=",IF('Shift Schedule'!H33="","=","Y"))))))</f>
        <v>Y</v>
      </c>
      <c r="M34" s="53" t="str">
        <f t="shared" si="1"/>
        <v>Agent 30</v>
      </c>
      <c r="N34" s="24" t="str">
        <f t="shared" si="2"/>
        <v>Y</v>
      </c>
      <c r="O34" s="24">
        <f t="shared" si="6"/>
        <v>0.85416666666666674</v>
      </c>
      <c r="P34" s="24">
        <f t="shared" si="3"/>
        <v>1.2291666666666667</v>
      </c>
      <c r="Q34" s="21">
        <f t="shared" si="7"/>
        <v>0.85416666666666674</v>
      </c>
      <c r="R34" s="21">
        <f t="shared" si="7"/>
        <v>0.22916666666666674</v>
      </c>
      <c r="S34" t="str">
        <f t="shared" si="5"/>
        <v>Y</v>
      </c>
    </row>
    <row r="35" spans="2:19" x14ac:dyDescent="0.25">
      <c r="B35" s="5">
        <f>'Shift Schedule'!B34</f>
        <v>31</v>
      </c>
      <c r="C35" s="5">
        <f>'Shift Schedule'!C34</f>
        <v>1031</v>
      </c>
      <c r="D35" s="5" t="str">
        <f>'Shift Schedule'!D34</f>
        <v>Agent 31</v>
      </c>
      <c r="E35" s="5">
        <f>'Shift Schedule'!F34</f>
        <v>90947</v>
      </c>
      <c r="F35" s="5">
        <f>'Shift Schedule'!G34</f>
        <v>0.9375</v>
      </c>
      <c r="G35" s="54">
        <v>0.375</v>
      </c>
      <c r="H35" s="9">
        <f>'Shift Schedule'!H34</f>
        <v>0.77083333333333337</v>
      </c>
      <c r="I35" s="9" t="str">
        <f>IF('Shift Schedule'!H34="Moved","=",IF('Shift Schedule'!H34="Leave","=",IF('Shift Schedule'!H34="OFF","=",IF('Shift Schedule'!H34="Resigned","=",IF('Shift Schedule'!H34="Absconded","=",IF('Shift Schedule'!H34="","=","Y"))))))</f>
        <v>Y</v>
      </c>
      <c r="M35" s="53" t="str">
        <f t="shared" si="1"/>
        <v>Agent 31</v>
      </c>
      <c r="N35" s="24" t="str">
        <f t="shared" si="2"/>
        <v>Y</v>
      </c>
      <c r="O35" s="24">
        <f t="shared" si="6"/>
        <v>0.77083333333333337</v>
      </c>
      <c r="P35" s="24">
        <f t="shared" si="3"/>
        <v>1.1458333333333335</v>
      </c>
      <c r="Q35" s="21">
        <f t="shared" si="7"/>
        <v>0.77083333333333337</v>
      </c>
      <c r="R35" s="21">
        <f t="shared" si="7"/>
        <v>0.14583333333333348</v>
      </c>
      <c r="S35" t="str">
        <f t="shared" si="5"/>
        <v>Y</v>
      </c>
    </row>
    <row r="36" spans="2:19" x14ac:dyDescent="0.25">
      <c r="B36" s="5">
        <f>'Shift Schedule'!B35</f>
        <v>32</v>
      </c>
      <c r="C36" s="5">
        <f>'Shift Schedule'!C35</f>
        <v>1032</v>
      </c>
      <c r="D36" s="5" t="str">
        <f>'Shift Schedule'!D35</f>
        <v>Agent 32</v>
      </c>
      <c r="E36" s="5">
        <f>'Shift Schedule'!F35</f>
        <v>93171</v>
      </c>
      <c r="F36" s="5">
        <f>'Shift Schedule'!G35</f>
        <v>0.9375</v>
      </c>
      <c r="G36" s="54">
        <v>0.375</v>
      </c>
      <c r="H36" s="9" t="str">
        <f>'Shift Schedule'!H35</f>
        <v>OFF</v>
      </c>
      <c r="I36" s="9" t="str">
        <f>IF('Shift Schedule'!H35="Moved","=",IF('Shift Schedule'!H35="Leave","=",IF('Shift Schedule'!H35="OFF","=",IF('Shift Schedule'!H35="Resigned","=",IF('Shift Schedule'!H35="Absconded","=",IF('Shift Schedule'!H35="","=","Y"))))))</f>
        <v>=</v>
      </c>
      <c r="M36" s="53" t="str">
        <f t="shared" si="1"/>
        <v>Agent 32</v>
      </c>
      <c r="N36" s="24" t="str">
        <f t="shared" si="2"/>
        <v>=</v>
      </c>
      <c r="O36" s="24" t="str">
        <f t="shared" si="6"/>
        <v/>
      </c>
      <c r="P36" s="24" t="str">
        <f t="shared" si="3"/>
        <v/>
      </c>
      <c r="Q36" s="21" t="str">
        <f t="shared" si="7"/>
        <v/>
      </c>
      <c r="R36" s="21" t="str">
        <f t="shared" si="7"/>
        <v/>
      </c>
      <c r="S36" t="str">
        <f t="shared" si="5"/>
        <v>=</v>
      </c>
    </row>
    <row r="37" spans="2:19" x14ac:dyDescent="0.25">
      <c r="B37" s="5">
        <f>'Shift Schedule'!B36</f>
        <v>33</v>
      </c>
      <c r="C37" s="5">
        <f>'Shift Schedule'!C36</f>
        <v>1033</v>
      </c>
      <c r="D37" s="5" t="str">
        <f>'Shift Schedule'!D36</f>
        <v>Agent 33</v>
      </c>
      <c r="E37" s="5">
        <f>'Shift Schedule'!F36</f>
        <v>92744</v>
      </c>
      <c r="F37" s="5">
        <f>'Shift Schedule'!G36</f>
        <v>0.9375</v>
      </c>
      <c r="G37" s="54">
        <v>0.375</v>
      </c>
      <c r="H37" s="9">
        <f>'Shift Schedule'!H36</f>
        <v>0.77083333333333337</v>
      </c>
      <c r="I37" s="9" t="str">
        <f>IF('Shift Schedule'!H36="Moved","=",IF('Shift Schedule'!H36="Leave","=",IF('Shift Schedule'!H36="OFF","=",IF('Shift Schedule'!H36="Resigned","=",IF('Shift Schedule'!H36="Absconded","=",IF('Shift Schedule'!H36="","=","Y"))))))</f>
        <v>Y</v>
      </c>
      <c r="M37" s="53" t="str">
        <f t="shared" si="1"/>
        <v>Agent 33</v>
      </c>
      <c r="N37" s="24" t="str">
        <f t="shared" si="2"/>
        <v>Y</v>
      </c>
      <c r="O37" s="24">
        <f t="shared" si="6"/>
        <v>0.77083333333333337</v>
      </c>
      <c r="P37" s="24">
        <f t="shared" si="3"/>
        <v>1.1458333333333335</v>
      </c>
      <c r="Q37" s="21">
        <f t="shared" si="7"/>
        <v>0.77083333333333337</v>
      </c>
      <c r="R37" s="21">
        <f t="shared" si="7"/>
        <v>0.14583333333333348</v>
      </c>
      <c r="S37" t="str">
        <f t="shared" si="5"/>
        <v>Y</v>
      </c>
    </row>
    <row r="38" spans="2:19" x14ac:dyDescent="0.25">
      <c r="B38" s="5">
        <f>'Shift Schedule'!B37</f>
        <v>34</v>
      </c>
      <c r="C38" s="5">
        <f>'Shift Schedule'!C37</f>
        <v>1034</v>
      </c>
      <c r="D38" s="5" t="str">
        <f>'Shift Schedule'!D37</f>
        <v>Agent 34</v>
      </c>
      <c r="E38" s="5">
        <f>'Shift Schedule'!F37</f>
        <v>92781</v>
      </c>
      <c r="F38" s="5">
        <f>'Shift Schedule'!G37</f>
        <v>0.77083333333333337</v>
      </c>
      <c r="G38" s="54">
        <v>0.375</v>
      </c>
      <c r="H38" s="9">
        <f>'Shift Schedule'!H37</f>
        <v>0.77083333333333337</v>
      </c>
      <c r="I38" s="9" t="str">
        <f>IF('Shift Schedule'!H37="Moved","=",IF('Shift Schedule'!H37="Leave","=",IF('Shift Schedule'!H37="OFF","=",IF('Shift Schedule'!H37="Resigned","=",IF('Shift Schedule'!H37="Absconded","=",IF('Shift Schedule'!H37="","=","Y"))))))</f>
        <v>Y</v>
      </c>
      <c r="M38" s="53" t="str">
        <f t="shared" si="1"/>
        <v>Agent 34</v>
      </c>
      <c r="N38" s="24" t="str">
        <f t="shared" si="2"/>
        <v>Y</v>
      </c>
      <c r="O38" s="24">
        <f t="shared" si="6"/>
        <v>0.77083333333333337</v>
      </c>
      <c r="P38" s="24">
        <f t="shared" si="3"/>
        <v>1.1458333333333335</v>
      </c>
      <c r="Q38" s="21">
        <f t="shared" si="7"/>
        <v>0.77083333333333337</v>
      </c>
      <c r="R38" s="21">
        <f t="shared" si="7"/>
        <v>0.14583333333333348</v>
      </c>
      <c r="S38" t="str">
        <f t="shared" si="5"/>
        <v>Y</v>
      </c>
    </row>
    <row r="39" spans="2:19" x14ac:dyDescent="0.25">
      <c r="B39" s="5">
        <f>'Shift Schedule'!B38</f>
        <v>35</v>
      </c>
      <c r="C39" s="5">
        <f>'Shift Schedule'!C38</f>
        <v>1035</v>
      </c>
      <c r="D39" s="5" t="str">
        <f>'Shift Schedule'!D38</f>
        <v>Agent 35</v>
      </c>
      <c r="E39" s="5">
        <f>'Shift Schedule'!F38</f>
        <v>96755</v>
      </c>
      <c r="F39" s="5">
        <f>'Shift Schedule'!G38</f>
        <v>0.9375</v>
      </c>
      <c r="G39" s="54">
        <v>0.375</v>
      </c>
      <c r="H39" s="9">
        <f>'Shift Schedule'!H38</f>
        <v>0.77083333333333337</v>
      </c>
      <c r="I39" s="9" t="str">
        <f>IF('Shift Schedule'!H38="Moved","=",IF('Shift Schedule'!H38="Leave","=",IF('Shift Schedule'!H38="OFF","=",IF('Shift Schedule'!H38="Resigned","=",IF('Shift Schedule'!H38="Absconded","=",IF('Shift Schedule'!H38="","=","Y"))))))</f>
        <v>Y</v>
      </c>
      <c r="M39" s="53" t="str">
        <f t="shared" si="1"/>
        <v>Agent 35</v>
      </c>
      <c r="N39" s="24" t="str">
        <f t="shared" si="2"/>
        <v>Y</v>
      </c>
      <c r="O39" s="24">
        <f t="shared" si="6"/>
        <v>0.77083333333333337</v>
      </c>
      <c r="P39" s="24">
        <f t="shared" si="3"/>
        <v>1.1458333333333335</v>
      </c>
      <c r="Q39" s="21">
        <f t="shared" si="7"/>
        <v>0.77083333333333337</v>
      </c>
      <c r="R39" s="21">
        <f t="shared" si="7"/>
        <v>0.14583333333333348</v>
      </c>
      <c r="S39" t="str">
        <f t="shared" si="5"/>
        <v>Y</v>
      </c>
    </row>
    <row r="40" spans="2:19" x14ac:dyDescent="0.25">
      <c r="B40" s="5">
        <f>'Shift Schedule'!B39</f>
        <v>36</v>
      </c>
      <c r="C40" s="5">
        <f>'Shift Schedule'!C39</f>
        <v>1036</v>
      </c>
      <c r="D40" s="5" t="str">
        <f>'Shift Schedule'!D39</f>
        <v>Agent 36</v>
      </c>
      <c r="E40" s="5">
        <f>'Shift Schedule'!F39</f>
        <v>95374</v>
      </c>
      <c r="F40" s="5">
        <f>'Shift Schedule'!G39</f>
        <v>0.77083333333333337</v>
      </c>
      <c r="G40" s="54">
        <v>0.375</v>
      </c>
      <c r="H40" s="9" t="str">
        <f>'Shift Schedule'!H39</f>
        <v>OFF</v>
      </c>
      <c r="I40" s="9" t="str">
        <f>IF('Shift Schedule'!H39="Moved","=",IF('Shift Schedule'!H39="Leave","=",IF('Shift Schedule'!H39="OFF","=",IF('Shift Schedule'!H39="Resigned","=",IF('Shift Schedule'!H39="Absconded","=",IF('Shift Schedule'!H39="","=","Y"))))))</f>
        <v>=</v>
      </c>
      <c r="M40" s="53" t="str">
        <f t="shared" si="1"/>
        <v>Agent 36</v>
      </c>
      <c r="N40" s="24" t="str">
        <f t="shared" si="2"/>
        <v>=</v>
      </c>
      <c r="O40" s="24" t="str">
        <f t="shared" si="6"/>
        <v/>
      </c>
      <c r="P40" s="24" t="str">
        <f t="shared" si="3"/>
        <v/>
      </c>
      <c r="Q40" s="21" t="str">
        <f t="shared" si="7"/>
        <v/>
      </c>
      <c r="R40" s="21" t="str">
        <f t="shared" si="7"/>
        <v/>
      </c>
      <c r="S40" t="str">
        <f t="shared" si="5"/>
        <v>=</v>
      </c>
    </row>
    <row r="41" spans="2:19" x14ac:dyDescent="0.25">
      <c r="B41" s="5">
        <f>'Shift Schedule'!B40</f>
        <v>37</v>
      </c>
      <c r="C41" s="5">
        <f>'Shift Schedule'!C40</f>
        <v>1037</v>
      </c>
      <c r="D41" s="5" t="str">
        <f>'Shift Schedule'!D40</f>
        <v>Agent 37</v>
      </c>
      <c r="E41" s="5">
        <f>'Shift Schedule'!F40</f>
        <v>94467</v>
      </c>
      <c r="F41" s="5">
        <f>'Shift Schedule'!G40</f>
        <v>0.9375</v>
      </c>
      <c r="G41" s="54">
        <v>0.375</v>
      </c>
      <c r="H41" s="9" t="str">
        <f>'Shift Schedule'!H40</f>
        <v>OFF</v>
      </c>
      <c r="I41" s="9" t="str">
        <f>IF('Shift Schedule'!H40="Moved","=",IF('Shift Schedule'!H40="Leave","=",IF('Shift Schedule'!H40="OFF","=",IF('Shift Schedule'!H40="Resigned","=",IF('Shift Schedule'!H40="Absconded","=",IF('Shift Schedule'!H40="","=","Y"))))))</f>
        <v>=</v>
      </c>
      <c r="M41" s="53" t="str">
        <f t="shared" si="1"/>
        <v>Agent 37</v>
      </c>
      <c r="N41" s="24" t="str">
        <f t="shared" si="2"/>
        <v>=</v>
      </c>
      <c r="O41" s="24" t="str">
        <f t="shared" si="6"/>
        <v/>
      </c>
      <c r="P41" s="24" t="str">
        <f t="shared" si="3"/>
        <v/>
      </c>
      <c r="Q41" s="21" t="str">
        <f t="shared" si="7"/>
        <v/>
      </c>
      <c r="R41" s="21" t="str">
        <f t="shared" si="7"/>
        <v/>
      </c>
      <c r="S41" t="str">
        <f t="shared" si="5"/>
        <v>=</v>
      </c>
    </row>
    <row r="42" spans="2:19" x14ac:dyDescent="0.25">
      <c r="B42" s="5">
        <f>'Shift Schedule'!B41</f>
        <v>38</v>
      </c>
      <c r="C42" s="5">
        <f>'Shift Schedule'!C41</f>
        <v>1038</v>
      </c>
      <c r="D42" s="5" t="str">
        <f>'Shift Schedule'!D41</f>
        <v>Agent 38</v>
      </c>
      <c r="E42" s="5">
        <f>'Shift Schedule'!F41</f>
        <v>93662</v>
      </c>
      <c r="F42" s="5">
        <f>'Shift Schedule'!G41</f>
        <v>0.9375</v>
      </c>
      <c r="G42" s="54">
        <v>0.375</v>
      </c>
      <c r="H42" s="9" t="str">
        <f>'Shift Schedule'!H41</f>
        <v>OFF</v>
      </c>
      <c r="I42" s="9" t="str">
        <f>IF('Shift Schedule'!H41="Moved","=",IF('Shift Schedule'!H41="Leave","=",IF('Shift Schedule'!H41="OFF","=",IF('Shift Schedule'!H41="Resigned","=",IF('Shift Schedule'!H41="Absconded","=",IF('Shift Schedule'!H41="","=","Y"))))))</f>
        <v>=</v>
      </c>
      <c r="M42" s="53" t="str">
        <f t="shared" si="1"/>
        <v>Agent 38</v>
      </c>
      <c r="N42" s="24" t="str">
        <f t="shared" si="2"/>
        <v>=</v>
      </c>
      <c r="O42" s="24" t="str">
        <f t="shared" si="6"/>
        <v/>
      </c>
      <c r="P42" s="24" t="str">
        <f t="shared" si="3"/>
        <v/>
      </c>
      <c r="Q42" s="21" t="str">
        <f t="shared" si="7"/>
        <v/>
      </c>
      <c r="R42" s="21" t="str">
        <f t="shared" si="7"/>
        <v/>
      </c>
      <c r="S42" t="str">
        <f t="shared" si="5"/>
        <v>=</v>
      </c>
    </row>
    <row r="43" spans="2:19" x14ac:dyDescent="0.25">
      <c r="B43" s="5">
        <f>'Shift Schedule'!B42</f>
        <v>39</v>
      </c>
      <c r="C43" s="5">
        <f>'Shift Schedule'!C42</f>
        <v>1039</v>
      </c>
      <c r="D43" s="5" t="str">
        <f>'Shift Schedule'!D42</f>
        <v>Agent 39</v>
      </c>
      <c r="E43" s="5">
        <f>'Shift Schedule'!F42</f>
        <v>92235</v>
      </c>
      <c r="F43" s="5">
        <f>'Shift Schedule'!G42</f>
        <v>0.9375</v>
      </c>
      <c r="G43" s="54">
        <v>0.375</v>
      </c>
      <c r="H43" s="9" t="str">
        <f>'Shift Schedule'!H42</f>
        <v>OFF</v>
      </c>
      <c r="I43" s="9" t="str">
        <f>IF('Shift Schedule'!H42="Moved","=",IF('Shift Schedule'!H42="Leave","=",IF('Shift Schedule'!H42="OFF","=",IF('Shift Schedule'!H42="Resigned","=",IF('Shift Schedule'!H42="Absconded","=",IF('Shift Schedule'!H42="","=","Y"))))))</f>
        <v>=</v>
      </c>
      <c r="M43" s="53" t="str">
        <f t="shared" ref="M43:M62" si="8">D43</f>
        <v>Agent 39</v>
      </c>
      <c r="N43" s="24" t="str">
        <f t="shared" ref="N43:N62" si="9">I43</f>
        <v>=</v>
      </c>
      <c r="O43" s="24" t="str">
        <f t="shared" ref="O43:O62" si="10">IF(H43="OFF","",IF(H43="Leave","",IF(H43="Moved","",IF(H43="Resigned","",IF(H43="Absconded","",H43)))))</f>
        <v/>
      </c>
      <c r="P43" s="24" t="str">
        <f t="shared" ref="P43:P62" si="11">IF(O43="","",O43+G43)</f>
        <v/>
      </c>
      <c r="Q43" s="21" t="str">
        <f t="shared" ref="Q43:Q62" si="12">IFERROR(MOD(O43,1),"")</f>
        <v/>
      </c>
      <c r="R43" s="21" t="str">
        <f t="shared" ref="R43:R62" si="13">IFERROR(MOD(P43,1),"")</f>
        <v/>
      </c>
      <c r="S43" t="str">
        <f t="shared" ref="S43:S62" si="14">TEXT(N43,"0")</f>
        <v>=</v>
      </c>
    </row>
    <row r="44" spans="2:19" x14ac:dyDescent="0.25">
      <c r="B44" s="5">
        <f>'Shift Schedule'!B43</f>
        <v>40</v>
      </c>
      <c r="C44" s="5">
        <f>'Shift Schedule'!C43</f>
        <v>1040</v>
      </c>
      <c r="D44" s="5" t="str">
        <f>'Shift Schedule'!D43</f>
        <v>Agent 40</v>
      </c>
      <c r="E44" s="5">
        <f>'Shift Schedule'!F43</f>
        <v>93528</v>
      </c>
      <c r="F44" s="5">
        <f>'Shift Schedule'!G43</f>
        <v>0.85416666666666663</v>
      </c>
      <c r="G44" s="54">
        <v>0.375</v>
      </c>
      <c r="H44" s="9" t="str">
        <f>'Shift Schedule'!H43</f>
        <v>OFF</v>
      </c>
      <c r="I44" s="9" t="str">
        <f>IF('Shift Schedule'!H43="Moved","=",IF('Shift Schedule'!H43="Leave","=",IF('Shift Schedule'!H43="OFF","=",IF('Shift Schedule'!H43="Resigned","=",IF('Shift Schedule'!H43="Absconded","=",IF('Shift Schedule'!H43="","=","Y"))))))</f>
        <v>=</v>
      </c>
      <c r="M44" s="53" t="str">
        <f t="shared" si="8"/>
        <v>Agent 40</v>
      </c>
      <c r="N44" s="24" t="str">
        <f t="shared" si="9"/>
        <v>=</v>
      </c>
      <c r="O44" s="24" t="str">
        <f t="shared" si="10"/>
        <v/>
      </c>
      <c r="P44" s="24" t="str">
        <f t="shared" si="11"/>
        <v/>
      </c>
      <c r="Q44" s="21" t="str">
        <f t="shared" si="12"/>
        <v/>
      </c>
      <c r="R44" s="21" t="str">
        <f t="shared" si="13"/>
        <v/>
      </c>
      <c r="S44" t="str">
        <f t="shared" si="14"/>
        <v>=</v>
      </c>
    </row>
    <row r="45" spans="2:19" x14ac:dyDescent="0.25">
      <c r="B45" s="5">
        <f>'Shift Schedule'!B44</f>
        <v>41</v>
      </c>
      <c r="C45" s="5">
        <f>'Shift Schedule'!C44</f>
        <v>1041</v>
      </c>
      <c r="D45" s="5" t="str">
        <f>'Shift Schedule'!D44</f>
        <v>Agent 41</v>
      </c>
      <c r="E45" s="5">
        <f>'Shift Schedule'!F44</f>
        <v>92153</v>
      </c>
      <c r="F45" s="5">
        <f>'Shift Schedule'!G44</f>
        <v>0.22916666666666666</v>
      </c>
      <c r="G45" s="54">
        <v>0.375</v>
      </c>
      <c r="H45" s="9">
        <f>'Shift Schedule'!H44</f>
        <v>0.22916666666666666</v>
      </c>
      <c r="I45" s="9" t="str">
        <f>IF('Shift Schedule'!H44="Moved","=",IF('Shift Schedule'!H44="Leave","=",IF('Shift Schedule'!H44="OFF","=",IF('Shift Schedule'!H44="Resigned","=",IF('Shift Schedule'!H44="Absconded","=",IF('Shift Schedule'!H44="","=","Y"))))))</f>
        <v>Y</v>
      </c>
      <c r="M45" s="53" t="str">
        <f t="shared" si="8"/>
        <v>Agent 41</v>
      </c>
      <c r="N45" s="24" t="str">
        <f t="shared" si="9"/>
        <v>Y</v>
      </c>
      <c r="O45" s="24">
        <f t="shared" si="10"/>
        <v>0.22916666666666666</v>
      </c>
      <c r="P45" s="24">
        <f t="shared" si="11"/>
        <v>0.60416666666666663</v>
      </c>
      <c r="Q45" s="21">
        <f t="shared" si="12"/>
        <v>0.22916666666666666</v>
      </c>
      <c r="R45" s="21">
        <f t="shared" si="13"/>
        <v>0.60416666666666663</v>
      </c>
      <c r="S45" t="str">
        <f t="shared" si="14"/>
        <v>Y</v>
      </c>
    </row>
    <row r="46" spans="2:19" x14ac:dyDescent="0.25">
      <c r="B46" s="5">
        <f>'Shift Schedule'!B45</f>
        <v>42</v>
      </c>
      <c r="C46" s="5">
        <f>'Shift Schedule'!C45</f>
        <v>1042</v>
      </c>
      <c r="D46" s="5" t="str">
        <f>'Shift Schedule'!D45</f>
        <v>Agent 42</v>
      </c>
      <c r="E46" s="5">
        <f>'Shift Schedule'!F45</f>
        <v>95808</v>
      </c>
      <c r="F46" s="5">
        <f>'Shift Schedule'!G45</f>
        <v>0.52083333333333337</v>
      </c>
      <c r="G46" s="54">
        <v>0.375</v>
      </c>
      <c r="H46" s="9">
        <f>'Shift Schedule'!H45</f>
        <v>0.52083333333333337</v>
      </c>
      <c r="I46" s="9" t="str">
        <f>IF('Shift Schedule'!H45="Moved","=",IF('Shift Schedule'!H45="Leave","=",IF('Shift Schedule'!H45="OFF","=",IF('Shift Schedule'!H45="Resigned","=",IF('Shift Schedule'!H45="Absconded","=",IF('Shift Schedule'!H45="","=","Y"))))))</f>
        <v>Y</v>
      </c>
      <c r="M46" s="53" t="str">
        <f t="shared" si="8"/>
        <v>Agent 42</v>
      </c>
      <c r="N46" s="24" t="str">
        <f t="shared" si="9"/>
        <v>Y</v>
      </c>
      <c r="O46" s="24">
        <f t="shared" si="10"/>
        <v>0.52083333333333337</v>
      </c>
      <c r="P46" s="24">
        <f t="shared" si="11"/>
        <v>0.89583333333333337</v>
      </c>
      <c r="Q46" s="21">
        <f t="shared" si="12"/>
        <v>0.52083333333333337</v>
      </c>
      <c r="R46" s="21">
        <f t="shared" si="13"/>
        <v>0.89583333333333337</v>
      </c>
      <c r="S46" t="str">
        <f t="shared" si="14"/>
        <v>Y</v>
      </c>
    </row>
    <row r="47" spans="2:19" x14ac:dyDescent="0.25">
      <c r="B47" s="5">
        <f>'Shift Schedule'!B46</f>
        <v>43</v>
      </c>
      <c r="C47" s="5">
        <f>'Shift Schedule'!C46</f>
        <v>1043</v>
      </c>
      <c r="D47" s="5" t="str">
        <f>'Shift Schedule'!D46</f>
        <v>Agent 43</v>
      </c>
      <c r="E47" s="5">
        <f>'Shift Schedule'!F46</f>
        <v>94161</v>
      </c>
      <c r="F47" s="5">
        <f>'Shift Schedule'!G46</f>
        <v>0.6875</v>
      </c>
      <c r="G47" s="54">
        <v>0.375</v>
      </c>
      <c r="H47" s="9">
        <f>'Shift Schedule'!H46</f>
        <v>0.6875</v>
      </c>
      <c r="I47" s="9" t="str">
        <f>IF('Shift Schedule'!H46="Moved","=",IF('Shift Schedule'!H46="Leave","=",IF('Shift Schedule'!H46="OFF","=",IF('Shift Schedule'!H46="Resigned","=",IF('Shift Schedule'!H46="Absconded","=",IF('Shift Schedule'!H46="","=","Y"))))))</f>
        <v>Y</v>
      </c>
      <c r="M47" s="53" t="str">
        <f t="shared" si="8"/>
        <v>Agent 43</v>
      </c>
      <c r="N47" s="24" t="str">
        <f t="shared" si="9"/>
        <v>Y</v>
      </c>
      <c r="O47" s="24">
        <f t="shared" si="10"/>
        <v>0.6875</v>
      </c>
      <c r="P47" s="24">
        <f t="shared" si="11"/>
        <v>1.0625</v>
      </c>
      <c r="Q47" s="21">
        <f t="shared" si="12"/>
        <v>0.6875</v>
      </c>
      <c r="R47" s="21">
        <f t="shared" si="13"/>
        <v>6.25E-2</v>
      </c>
      <c r="S47" t="str">
        <f t="shared" si="14"/>
        <v>Y</v>
      </c>
    </row>
    <row r="48" spans="2:19" x14ac:dyDescent="0.25">
      <c r="B48" s="5">
        <f>'Shift Schedule'!B47</f>
        <v>44</v>
      </c>
      <c r="C48" s="5">
        <f>'Shift Schedule'!C47</f>
        <v>1044</v>
      </c>
      <c r="D48" s="5" t="str">
        <f>'Shift Schedule'!D47</f>
        <v>Agent 44</v>
      </c>
      <c r="E48" s="5">
        <f>'Shift Schedule'!F47</f>
        <v>91992</v>
      </c>
      <c r="F48" s="5">
        <f>'Shift Schedule'!G47</f>
        <v>0.77083333333333337</v>
      </c>
      <c r="G48" s="54">
        <v>0.375</v>
      </c>
      <c r="H48" s="9">
        <f>'Shift Schedule'!H47</f>
        <v>0.77083333333333337</v>
      </c>
      <c r="I48" s="9" t="str">
        <f>IF('Shift Schedule'!H47="Moved","=",IF('Shift Schedule'!H47="Leave","=",IF('Shift Schedule'!H47="OFF","=",IF('Shift Schedule'!H47="Resigned","=",IF('Shift Schedule'!H47="Absconded","=",IF('Shift Schedule'!H47="","=","Y"))))))</f>
        <v>Y</v>
      </c>
      <c r="M48" s="53" t="str">
        <f t="shared" si="8"/>
        <v>Agent 44</v>
      </c>
      <c r="N48" s="24" t="str">
        <f t="shared" si="9"/>
        <v>Y</v>
      </c>
      <c r="O48" s="24">
        <f t="shared" si="10"/>
        <v>0.77083333333333337</v>
      </c>
      <c r="P48" s="24">
        <f t="shared" si="11"/>
        <v>1.1458333333333335</v>
      </c>
      <c r="Q48" s="21">
        <f t="shared" si="12"/>
        <v>0.77083333333333337</v>
      </c>
      <c r="R48" s="21">
        <f t="shared" si="13"/>
        <v>0.14583333333333348</v>
      </c>
      <c r="S48" t="str">
        <f t="shared" si="14"/>
        <v>Y</v>
      </c>
    </row>
    <row r="49" spans="2:19" x14ac:dyDescent="0.25">
      <c r="B49" s="5">
        <f>'Shift Schedule'!B48</f>
        <v>45</v>
      </c>
      <c r="C49" s="5">
        <f>'Shift Schedule'!C48</f>
        <v>1045</v>
      </c>
      <c r="D49" s="5" t="str">
        <f>'Shift Schedule'!D48</f>
        <v>Agent 45</v>
      </c>
      <c r="E49" s="5">
        <f>'Shift Schedule'!F48</f>
        <v>96030</v>
      </c>
      <c r="F49" s="5">
        <f>'Shift Schedule'!G48</f>
        <v>0.60416666666666663</v>
      </c>
      <c r="G49" s="54">
        <v>0.375</v>
      </c>
      <c r="H49" s="9" t="str">
        <f>'Shift Schedule'!H48</f>
        <v>OFF</v>
      </c>
      <c r="I49" s="9" t="str">
        <f>IF('Shift Schedule'!H48="Moved","=",IF('Shift Schedule'!H48="Leave","=",IF('Shift Schedule'!H48="OFF","=",IF('Shift Schedule'!H48="Resigned","=",IF('Shift Schedule'!H48="Absconded","=",IF('Shift Schedule'!H48="","=","Y"))))))</f>
        <v>=</v>
      </c>
      <c r="M49" s="53" t="str">
        <f t="shared" si="8"/>
        <v>Agent 45</v>
      </c>
      <c r="N49" s="24" t="str">
        <f t="shared" si="9"/>
        <v>=</v>
      </c>
      <c r="O49" s="24" t="str">
        <f t="shared" si="10"/>
        <v/>
      </c>
      <c r="P49" s="24" t="str">
        <f t="shared" si="11"/>
        <v/>
      </c>
      <c r="Q49" s="21" t="str">
        <f t="shared" si="12"/>
        <v/>
      </c>
      <c r="R49" s="21" t="str">
        <f t="shared" si="13"/>
        <v/>
      </c>
      <c r="S49" t="str">
        <f t="shared" si="14"/>
        <v>=</v>
      </c>
    </row>
    <row r="50" spans="2:19" x14ac:dyDescent="0.25">
      <c r="B50" s="5">
        <f>'Shift Schedule'!B49</f>
        <v>46</v>
      </c>
      <c r="C50" s="5">
        <f>'Shift Schedule'!C49</f>
        <v>1046</v>
      </c>
      <c r="D50" s="5" t="str">
        <f>'Shift Schedule'!D49</f>
        <v>Agent 46</v>
      </c>
      <c r="E50" s="5">
        <f>'Shift Schedule'!F49</f>
        <v>92936</v>
      </c>
      <c r="F50" s="5">
        <f>'Shift Schedule'!G49</f>
        <v>0.77083333333333337</v>
      </c>
      <c r="G50" s="54">
        <v>0.375</v>
      </c>
      <c r="H50" s="9">
        <f>'Shift Schedule'!H49</f>
        <v>0.77083333333333337</v>
      </c>
      <c r="I50" s="9" t="str">
        <f>IF('Shift Schedule'!H49="Moved","=",IF('Shift Schedule'!H49="Leave","=",IF('Shift Schedule'!H49="OFF","=",IF('Shift Schedule'!H49="Resigned","=",IF('Shift Schedule'!H49="Absconded","=",IF('Shift Schedule'!H49="","=","Y"))))))</f>
        <v>Y</v>
      </c>
      <c r="M50" s="53" t="str">
        <f t="shared" si="8"/>
        <v>Agent 46</v>
      </c>
      <c r="N50" s="24" t="str">
        <f t="shared" si="9"/>
        <v>Y</v>
      </c>
      <c r="O50" s="24">
        <f t="shared" si="10"/>
        <v>0.77083333333333337</v>
      </c>
      <c r="P50" s="24">
        <f t="shared" si="11"/>
        <v>1.1458333333333335</v>
      </c>
      <c r="Q50" s="21">
        <f t="shared" si="12"/>
        <v>0.77083333333333337</v>
      </c>
      <c r="R50" s="21">
        <f t="shared" si="13"/>
        <v>0.14583333333333348</v>
      </c>
      <c r="S50" t="str">
        <f t="shared" si="14"/>
        <v>Y</v>
      </c>
    </row>
    <row r="51" spans="2:19" x14ac:dyDescent="0.25">
      <c r="B51" s="5">
        <f>'Shift Schedule'!B50</f>
        <v>47</v>
      </c>
      <c r="C51" s="5">
        <f>'Shift Schedule'!C50</f>
        <v>1047</v>
      </c>
      <c r="D51" s="5" t="str">
        <f>'Shift Schedule'!D50</f>
        <v>Agent 47</v>
      </c>
      <c r="E51" s="5">
        <f>'Shift Schedule'!F50</f>
        <v>96319</v>
      </c>
      <c r="F51" s="5">
        <f>'Shift Schedule'!G50</f>
        <v>0.8125</v>
      </c>
      <c r="G51" s="54">
        <v>0.375</v>
      </c>
      <c r="H51" s="9" t="str">
        <f>'Shift Schedule'!H50</f>
        <v>OFF</v>
      </c>
      <c r="I51" s="9" t="str">
        <f>IF('Shift Schedule'!H50="Moved","=",IF('Shift Schedule'!H50="Leave","=",IF('Shift Schedule'!H50="OFF","=",IF('Shift Schedule'!H50="Resigned","=",IF('Shift Schedule'!H50="Absconded","=",IF('Shift Schedule'!H50="","=","Y"))))))</f>
        <v>=</v>
      </c>
      <c r="M51" s="53" t="str">
        <f t="shared" si="8"/>
        <v>Agent 47</v>
      </c>
      <c r="N51" s="24" t="str">
        <f t="shared" si="9"/>
        <v>=</v>
      </c>
      <c r="O51" s="24" t="str">
        <f t="shared" si="10"/>
        <v/>
      </c>
      <c r="P51" s="24" t="str">
        <f t="shared" si="11"/>
        <v/>
      </c>
      <c r="Q51" s="21" t="str">
        <f t="shared" si="12"/>
        <v/>
      </c>
      <c r="R51" s="21" t="str">
        <f t="shared" si="13"/>
        <v/>
      </c>
      <c r="S51" t="str">
        <f t="shared" si="14"/>
        <v>=</v>
      </c>
    </row>
    <row r="52" spans="2:19" x14ac:dyDescent="0.25">
      <c r="B52" s="5">
        <f>'Shift Schedule'!B51</f>
        <v>48</v>
      </c>
      <c r="C52" s="5">
        <f>'Shift Schedule'!C51</f>
        <v>1048</v>
      </c>
      <c r="D52" s="5" t="str">
        <f>'Shift Schedule'!D51</f>
        <v>Agent 48</v>
      </c>
      <c r="E52" s="5">
        <f>'Shift Schedule'!F51</f>
        <v>93492</v>
      </c>
      <c r="F52" s="5">
        <f>'Shift Schedule'!G51</f>
        <v>0.77083333333333337</v>
      </c>
      <c r="G52" s="54">
        <v>0.375</v>
      </c>
      <c r="H52" s="9" t="str">
        <f>'Shift Schedule'!H51</f>
        <v>OFF</v>
      </c>
      <c r="I52" s="9" t="str">
        <f>IF('Shift Schedule'!H51="Moved","=",IF('Shift Schedule'!H51="Leave","=",IF('Shift Schedule'!H51="OFF","=",IF('Shift Schedule'!H51="Resigned","=",IF('Shift Schedule'!H51="Absconded","=",IF('Shift Schedule'!H51="","=","Y"))))))</f>
        <v>=</v>
      </c>
      <c r="M52" s="53" t="str">
        <f t="shared" si="8"/>
        <v>Agent 48</v>
      </c>
      <c r="N52" s="24" t="str">
        <f t="shared" si="9"/>
        <v>=</v>
      </c>
      <c r="O52" s="24" t="str">
        <f t="shared" si="10"/>
        <v/>
      </c>
      <c r="P52" s="24" t="str">
        <f t="shared" si="11"/>
        <v/>
      </c>
      <c r="Q52" s="21" t="str">
        <f t="shared" si="12"/>
        <v/>
      </c>
      <c r="R52" s="21" t="str">
        <f t="shared" si="13"/>
        <v/>
      </c>
      <c r="S52" t="str">
        <f t="shared" si="14"/>
        <v>=</v>
      </c>
    </row>
    <row r="53" spans="2:19" x14ac:dyDescent="0.25">
      <c r="B53" s="5">
        <f>'Shift Schedule'!B52</f>
        <v>49</v>
      </c>
      <c r="C53" s="5">
        <f>'Shift Schedule'!C52</f>
        <v>1049</v>
      </c>
      <c r="D53" s="5" t="str">
        <f>'Shift Schedule'!D52</f>
        <v>Agent 49</v>
      </c>
      <c r="E53" s="5">
        <f>'Shift Schedule'!F52</f>
        <v>92545</v>
      </c>
      <c r="F53" s="5">
        <f>'Shift Schedule'!G52</f>
        <v>0.97916666666666663</v>
      </c>
      <c r="G53" s="54">
        <v>0.375</v>
      </c>
      <c r="H53" s="9">
        <f>'Shift Schedule'!H52</f>
        <v>0.97916666666666663</v>
      </c>
      <c r="I53" s="9" t="str">
        <f>IF('Shift Schedule'!H52="Moved","=",IF('Shift Schedule'!H52="Leave","=",IF('Shift Schedule'!H52="OFF","=",IF('Shift Schedule'!H52="Resigned","=",IF('Shift Schedule'!H52="Absconded","=",IF('Shift Schedule'!H52="","=","Y"))))))</f>
        <v>Y</v>
      </c>
      <c r="M53" s="53" t="str">
        <f t="shared" si="8"/>
        <v>Agent 49</v>
      </c>
      <c r="N53" s="24" t="str">
        <f t="shared" si="9"/>
        <v>Y</v>
      </c>
      <c r="O53" s="24">
        <f t="shared" si="10"/>
        <v>0.97916666666666663</v>
      </c>
      <c r="P53" s="24">
        <f t="shared" si="11"/>
        <v>1.3541666666666665</v>
      </c>
      <c r="Q53" s="21">
        <f t="shared" si="12"/>
        <v>0.97916666666666663</v>
      </c>
      <c r="R53" s="21">
        <f t="shared" si="13"/>
        <v>0.35416666666666652</v>
      </c>
      <c r="S53" t="str">
        <f t="shared" si="14"/>
        <v>Y</v>
      </c>
    </row>
    <row r="54" spans="2:19" x14ac:dyDescent="0.25">
      <c r="B54" s="5">
        <f>'Shift Schedule'!B53</f>
        <v>50</v>
      </c>
      <c r="C54" s="5">
        <f>'Shift Schedule'!C53</f>
        <v>1050</v>
      </c>
      <c r="D54" s="5" t="str">
        <f>'Shift Schedule'!D53</f>
        <v>Agent 50</v>
      </c>
      <c r="E54" s="5">
        <f>'Shift Schedule'!F53</f>
        <v>93958</v>
      </c>
      <c r="F54" s="5">
        <f>'Shift Schedule'!G53</f>
        <v>0.60416666666666663</v>
      </c>
      <c r="G54" s="54">
        <v>0.375</v>
      </c>
      <c r="H54" s="9" t="str">
        <f>'Shift Schedule'!H53</f>
        <v>OFF</v>
      </c>
      <c r="I54" s="9" t="str">
        <f>IF('Shift Schedule'!H53="Moved","=",IF('Shift Schedule'!H53="Leave","=",IF('Shift Schedule'!H53="OFF","=",IF('Shift Schedule'!H53="Resigned","=",IF('Shift Schedule'!H53="Absconded","=",IF('Shift Schedule'!H53="","=","Y"))))))</f>
        <v>=</v>
      </c>
      <c r="M54" s="53" t="str">
        <f t="shared" si="8"/>
        <v>Agent 50</v>
      </c>
      <c r="N54" s="24" t="str">
        <f t="shared" si="9"/>
        <v>=</v>
      </c>
      <c r="O54" s="24" t="str">
        <f t="shared" si="10"/>
        <v/>
      </c>
      <c r="P54" s="24" t="str">
        <f t="shared" si="11"/>
        <v/>
      </c>
      <c r="Q54" s="21" t="str">
        <f t="shared" si="12"/>
        <v/>
      </c>
      <c r="R54" s="21" t="str">
        <f t="shared" si="13"/>
        <v/>
      </c>
      <c r="S54" t="str">
        <f t="shared" si="14"/>
        <v>=</v>
      </c>
    </row>
    <row r="55" spans="2:19" x14ac:dyDescent="0.25">
      <c r="B55" s="5">
        <f>'Shift Schedule'!B54</f>
        <v>51</v>
      </c>
      <c r="C55" s="5">
        <f>'Shift Schedule'!C54</f>
        <v>1051</v>
      </c>
      <c r="D55" s="5" t="str">
        <f>'Shift Schedule'!D54</f>
        <v>Agent 51</v>
      </c>
      <c r="E55" s="5">
        <f>'Shift Schedule'!F54</f>
        <v>93016</v>
      </c>
      <c r="F55" s="5">
        <f>'Shift Schedule'!G54</f>
        <v>0.97916666666666663</v>
      </c>
      <c r="G55" s="54">
        <v>0.375</v>
      </c>
      <c r="H55" s="9" t="str">
        <f>'Shift Schedule'!H54</f>
        <v>OFF</v>
      </c>
      <c r="I55" s="9" t="str">
        <f>IF('Shift Schedule'!H54="Moved","=",IF('Shift Schedule'!H54="Leave","=",IF('Shift Schedule'!H54="OFF","=",IF('Shift Schedule'!H54="Resigned","=",IF('Shift Schedule'!H54="Absconded","=",IF('Shift Schedule'!H54="","=","Y"))))))</f>
        <v>=</v>
      </c>
      <c r="M55" s="53" t="str">
        <f t="shared" si="8"/>
        <v>Agent 51</v>
      </c>
      <c r="N55" s="24" t="str">
        <f t="shared" si="9"/>
        <v>=</v>
      </c>
      <c r="O55" s="24" t="str">
        <f t="shared" si="10"/>
        <v/>
      </c>
      <c r="P55" s="24" t="str">
        <f t="shared" si="11"/>
        <v/>
      </c>
      <c r="Q55" s="21" t="str">
        <f t="shared" si="12"/>
        <v/>
      </c>
      <c r="R55" s="21" t="str">
        <f t="shared" si="13"/>
        <v/>
      </c>
      <c r="S55" t="str">
        <f t="shared" si="14"/>
        <v>=</v>
      </c>
    </row>
    <row r="56" spans="2:19" x14ac:dyDescent="0.25">
      <c r="B56" s="5">
        <f>'Shift Schedule'!B55</f>
        <v>52</v>
      </c>
      <c r="C56" s="5">
        <f>'Shift Schedule'!C55</f>
        <v>1052</v>
      </c>
      <c r="D56" s="5" t="str">
        <f>'Shift Schedule'!D55</f>
        <v>Agent 52</v>
      </c>
      <c r="E56" s="5">
        <f>'Shift Schedule'!F55</f>
        <v>91780</v>
      </c>
      <c r="F56" s="5">
        <f>'Shift Schedule'!G55</f>
        <v>0.22916666666666666</v>
      </c>
      <c r="G56" s="54">
        <v>0.375</v>
      </c>
      <c r="H56" s="9" t="str">
        <f>'Shift Schedule'!H55</f>
        <v>OFF</v>
      </c>
      <c r="I56" s="9" t="str">
        <f>IF('Shift Schedule'!H55="Moved","=",IF('Shift Schedule'!H55="Leave","=",IF('Shift Schedule'!H55="OFF","=",IF('Shift Schedule'!H55="Resigned","=",IF('Shift Schedule'!H55="Absconded","=",IF('Shift Schedule'!H55="","=","Y"))))))</f>
        <v>=</v>
      </c>
      <c r="M56" s="53" t="str">
        <f t="shared" si="8"/>
        <v>Agent 52</v>
      </c>
      <c r="N56" s="24" t="str">
        <f t="shared" si="9"/>
        <v>=</v>
      </c>
      <c r="O56" s="24" t="str">
        <f t="shared" si="10"/>
        <v/>
      </c>
      <c r="P56" s="24" t="str">
        <f t="shared" si="11"/>
        <v/>
      </c>
      <c r="Q56" s="21" t="str">
        <f t="shared" si="12"/>
        <v/>
      </c>
      <c r="R56" s="21" t="str">
        <f t="shared" si="13"/>
        <v/>
      </c>
      <c r="S56" t="str">
        <f t="shared" si="14"/>
        <v>=</v>
      </c>
    </row>
    <row r="57" spans="2:19" x14ac:dyDescent="0.25">
      <c r="B57" s="5">
        <f>'Shift Schedule'!B56</f>
        <v>53</v>
      </c>
      <c r="C57" s="5">
        <f>'Shift Schedule'!C56</f>
        <v>1053</v>
      </c>
      <c r="D57" s="5" t="str">
        <f>'Shift Schedule'!D56</f>
        <v>Agent 53</v>
      </c>
      <c r="E57" s="5">
        <f>'Shift Schedule'!F56</f>
        <v>95364</v>
      </c>
      <c r="F57" s="5">
        <f>'Shift Schedule'!G56</f>
        <v>0.52083333333333337</v>
      </c>
      <c r="G57" s="54">
        <v>0.375</v>
      </c>
      <c r="H57" s="9" t="str">
        <f>'Shift Schedule'!H56</f>
        <v>OFF</v>
      </c>
      <c r="I57" s="9" t="str">
        <f>IF('Shift Schedule'!H56="Moved","=",IF('Shift Schedule'!H56="Leave","=",IF('Shift Schedule'!H56="OFF","=",IF('Shift Schedule'!H56="Resigned","=",IF('Shift Schedule'!H56="Absconded","=",IF('Shift Schedule'!H56="","=","Y"))))))</f>
        <v>=</v>
      </c>
      <c r="M57" s="53" t="str">
        <f t="shared" si="8"/>
        <v>Agent 53</v>
      </c>
      <c r="N57" s="24" t="str">
        <f t="shared" si="9"/>
        <v>=</v>
      </c>
      <c r="O57" s="24" t="str">
        <f t="shared" si="10"/>
        <v/>
      </c>
      <c r="P57" s="24" t="str">
        <f t="shared" si="11"/>
        <v/>
      </c>
      <c r="Q57" s="21" t="str">
        <f t="shared" si="12"/>
        <v/>
      </c>
      <c r="R57" s="21" t="str">
        <f t="shared" si="13"/>
        <v/>
      </c>
      <c r="S57" t="str">
        <f t="shared" si="14"/>
        <v>=</v>
      </c>
    </row>
    <row r="58" spans="2:19" x14ac:dyDescent="0.25">
      <c r="B58" s="5">
        <f>'Shift Schedule'!B57</f>
        <v>54</v>
      </c>
      <c r="C58" s="5">
        <f>'Shift Schedule'!C57</f>
        <v>1054</v>
      </c>
      <c r="D58" s="5" t="str">
        <f>'Shift Schedule'!D57</f>
        <v>Agent 54</v>
      </c>
      <c r="E58" s="5">
        <f>'Shift Schedule'!F57</f>
        <v>96684</v>
      </c>
      <c r="F58" s="5">
        <f>'Shift Schedule'!G57</f>
        <v>0.22916666666666666</v>
      </c>
      <c r="G58" s="54">
        <v>0.375</v>
      </c>
      <c r="H58" s="9">
        <f>'Shift Schedule'!H57</f>
        <v>0.22916666666666666</v>
      </c>
      <c r="I58" s="9" t="str">
        <f>IF('Shift Schedule'!H57="Moved","=",IF('Shift Schedule'!H57="Leave","=",IF('Shift Schedule'!H57="OFF","=",IF('Shift Schedule'!H57="Resigned","=",IF('Shift Schedule'!H57="Absconded","=",IF('Shift Schedule'!H57="","=","Y"))))))</f>
        <v>Y</v>
      </c>
      <c r="M58" s="53" t="str">
        <f t="shared" si="8"/>
        <v>Agent 54</v>
      </c>
      <c r="N58" s="24" t="str">
        <f t="shared" si="9"/>
        <v>Y</v>
      </c>
      <c r="O58" s="24">
        <f t="shared" si="10"/>
        <v>0.22916666666666666</v>
      </c>
      <c r="P58" s="24">
        <f t="shared" si="11"/>
        <v>0.60416666666666663</v>
      </c>
      <c r="Q58" s="21">
        <f t="shared" si="12"/>
        <v>0.22916666666666666</v>
      </c>
      <c r="R58" s="21">
        <f t="shared" si="13"/>
        <v>0.60416666666666663</v>
      </c>
      <c r="S58" t="str">
        <f t="shared" si="14"/>
        <v>Y</v>
      </c>
    </row>
    <row r="59" spans="2:19" x14ac:dyDescent="0.25">
      <c r="B59" s="5">
        <f>'Shift Schedule'!B58</f>
        <v>55</v>
      </c>
      <c r="C59" s="5">
        <f>'Shift Schedule'!C58</f>
        <v>1055</v>
      </c>
      <c r="D59" s="5" t="str">
        <f>'Shift Schedule'!D58</f>
        <v>Agent 55</v>
      </c>
      <c r="E59" s="5">
        <f>'Shift Schedule'!F58</f>
        <v>96711</v>
      </c>
      <c r="F59" s="5">
        <f>'Shift Schedule'!G58</f>
        <v>0.77083333333333337</v>
      </c>
      <c r="G59" s="54">
        <v>0.375</v>
      </c>
      <c r="H59" s="9" t="str">
        <f>'Shift Schedule'!H58</f>
        <v>OFF</v>
      </c>
      <c r="I59" s="9" t="str">
        <f>IF('Shift Schedule'!H58="Moved","=",IF('Shift Schedule'!H58="Leave","=",IF('Shift Schedule'!H58="OFF","=",IF('Shift Schedule'!H58="Resigned","=",IF('Shift Schedule'!H58="Absconded","=",IF('Shift Schedule'!H58="","=","Y"))))))</f>
        <v>=</v>
      </c>
      <c r="M59" s="53" t="str">
        <f t="shared" si="8"/>
        <v>Agent 55</v>
      </c>
      <c r="N59" s="24" t="str">
        <f t="shared" si="9"/>
        <v>=</v>
      </c>
      <c r="O59" s="24" t="str">
        <f t="shared" si="10"/>
        <v/>
      </c>
      <c r="P59" s="24" t="str">
        <f t="shared" si="11"/>
        <v/>
      </c>
      <c r="Q59" s="21" t="str">
        <f t="shared" si="12"/>
        <v/>
      </c>
      <c r="R59" s="21" t="str">
        <f t="shared" si="13"/>
        <v/>
      </c>
      <c r="S59" t="str">
        <f t="shared" si="14"/>
        <v>=</v>
      </c>
    </row>
    <row r="60" spans="2:19" x14ac:dyDescent="0.25">
      <c r="B60" s="5" t="e">
        <f>'Shift Schedule'!#REF!</f>
        <v>#REF!</v>
      </c>
      <c r="C60" s="5" t="e">
        <f>'Shift Schedule'!#REF!</f>
        <v>#REF!</v>
      </c>
      <c r="D60" s="5" t="e">
        <f>'Shift Schedule'!#REF!</f>
        <v>#REF!</v>
      </c>
      <c r="E60" s="5" t="e">
        <f>'Shift Schedule'!#REF!</f>
        <v>#REF!</v>
      </c>
      <c r="F60" s="5" t="e">
        <f>'Shift Schedule'!#REF!</f>
        <v>#REF!</v>
      </c>
      <c r="G60" s="54">
        <v>0.375</v>
      </c>
      <c r="H60" s="9" t="e">
        <f>'Shift Schedule'!#REF!</f>
        <v>#REF!</v>
      </c>
      <c r="I60" s="9" t="e">
        <f>IF('Shift Schedule'!#REF!="Moved","=",IF('Shift Schedule'!#REF!="Leave","=",IF('Shift Schedule'!#REF!="OFF","=",IF('Shift Schedule'!#REF!="Resigned","=",IF('Shift Schedule'!#REF!="Absconded","=",IF('Shift Schedule'!#REF!="","=","Y"))))))</f>
        <v>#REF!</v>
      </c>
      <c r="M60" s="53" t="e">
        <f t="shared" si="8"/>
        <v>#REF!</v>
      </c>
      <c r="N60" s="24" t="e">
        <f t="shared" si="9"/>
        <v>#REF!</v>
      </c>
      <c r="O60" s="24" t="e">
        <f t="shared" si="10"/>
        <v>#REF!</v>
      </c>
      <c r="P60" s="24" t="e">
        <f t="shared" si="11"/>
        <v>#REF!</v>
      </c>
      <c r="Q60" s="21" t="str">
        <f t="shared" si="12"/>
        <v/>
      </c>
      <c r="R60" s="21" t="str">
        <f t="shared" si="13"/>
        <v/>
      </c>
      <c r="S60" t="e">
        <f t="shared" si="14"/>
        <v>#REF!</v>
      </c>
    </row>
    <row r="61" spans="2:19" x14ac:dyDescent="0.25">
      <c r="B61" s="5" t="e">
        <f>'Shift Schedule'!#REF!</f>
        <v>#REF!</v>
      </c>
      <c r="C61" s="5" t="e">
        <f>'Shift Schedule'!#REF!</f>
        <v>#REF!</v>
      </c>
      <c r="D61" s="5" t="e">
        <f>'Shift Schedule'!#REF!</f>
        <v>#REF!</v>
      </c>
      <c r="E61" s="5" t="e">
        <f>'Shift Schedule'!#REF!</f>
        <v>#REF!</v>
      </c>
      <c r="F61" s="5" t="e">
        <f>'Shift Schedule'!#REF!</f>
        <v>#REF!</v>
      </c>
      <c r="G61" s="54">
        <v>0.375</v>
      </c>
      <c r="H61" s="9" t="e">
        <f>'Shift Schedule'!#REF!</f>
        <v>#REF!</v>
      </c>
      <c r="I61" s="9" t="e">
        <f>IF('Shift Schedule'!#REF!="Moved","=",IF('Shift Schedule'!#REF!="Leave","=",IF('Shift Schedule'!#REF!="OFF","=",IF('Shift Schedule'!#REF!="Resigned","=",IF('Shift Schedule'!#REF!="Absconded","=",IF('Shift Schedule'!#REF!="","=","Y"))))))</f>
        <v>#REF!</v>
      </c>
      <c r="M61" s="53" t="e">
        <f t="shared" si="8"/>
        <v>#REF!</v>
      </c>
      <c r="N61" s="24" t="e">
        <f t="shared" si="9"/>
        <v>#REF!</v>
      </c>
      <c r="O61" s="24" t="e">
        <f t="shared" si="10"/>
        <v>#REF!</v>
      </c>
      <c r="P61" s="24" t="e">
        <f t="shared" si="11"/>
        <v>#REF!</v>
      </c>
      <c r="Q61" s="21" t="str">
        <f t="shared" si="12"/>
        <v/>
      </c>
      <c r="R61" s="21" t="str">
        <f t="shared" si="13"/>
        <v/>
      </c>
      <c r="S61" t="e">
        <f t="shared" si="14"/>
        <v>#REF!</v>
      </c>
    </row>
    <row r="62" spans="2:19" x14ac:dyDescent="0.25">
      <c r="B62" s="5" t="e">
        <f>'Shift Schedule'!#REF!</f>
        <v>#REF!</v>
      </c>
      <c r="C62" s="5" t="e">
        <f>'Shift Schedule'!#REF!</f>
        <v>#REF!</v>
      </c>
      <c r="D62" s="5" t="e">
        <f>'Shift Schedule'!#REF!</f>
        <v>#REF!</v>
      </c>
      <c r="E62" s="5" t="e">
        <f>'Shift Schedule'!#REF!</f>
        <v>#REF!</v>
      </c>
      <c r="F62" s="5" t="e">
        <f>'Shift Schedule'!#REF!</f>
        <v>#REF!</v>
      </c>
      <c r="G62" s="54">
        <v>0.375</v>
      </c>
      <c r="H62" s="9" t="e">
        <f>'Shift Schedule'!#REF!</f>
        <v>#REF!</v>
      </c>
      <c r="I62" s="9" t="e">
        <f>IF('Shift Schedule'!#REF!="Moved","=",IF('Shift Schedule'!#REF!="Leave","=",IF('Shift Schedule'!#REF!="OFF","=",IF('Shift Schedule'!#REF!="Resigned","=",IF('Shift Schedule'!#REF!="Absconded","=",IF('Shift Schedule'!#REF!="","=","Y"))))))</f>
        <v>#REF!</v>
      </c>
      <c r="M62" s="53" t="e">
        <f t="shared" si="8"/>
        <v>#REF!</v>
      </c>
      <c r="N62" s="24" t="e">
        <f t="shared" si="9"/>
        <v>#REF!</v>
      </c>
      <c r="O62" s="24" t="e">
        <f t="shared" si="10"/>
        <v>#REF!</v>
      </c>
      <c r="P62" s="24" t="e">
        <f t="shared" si="11"/>
        <v>#REF!</v>
      </c>
      <c r="Q62" s="21" t="str">
        <f t="shared" si="12"/>
        <v/>
      </c>
      <c r="R62" s="21" t="str">
        <f t="shared" si="13"/>
        <v/>
      </c>
      <c r="S62" t="e">
        <f t="shared" si="14"/>
        <v>#REF!</v>
      </c>
    </row>
  </sheetData>
  <mergeCells count="1">
    <mergeCell ref="Q3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F118"/>
  <sheetViews>
    <sheetView topLeftCell="A34" workbookViewId="0">
      <selection activeCell="M54" sqref="M54"/>
    </sheetView>
  </sheetViews>
  <sheetFormatPr defaultRowHeight="15" outlineLevelCol="1" x14ac:dyDescent="0.25"/>
  <cols>
    <col min="2" max="2" width="32.7109375" bestFit="1" customWidth="1"/>
    <col min="3" max="7" width="9" hidden="1" customWidth="1" outlineLevel="1"/>
    <col min="8" max="8" width="5.140625" hidden="1" customWidth="1" outlineLevel="1"/>
    <col min="9" max="9" width="9" customWidth="1" collapsed="1"/>
    <col min="10" max="10" width="32.7109375" bestFit="1" customWidth="1"/>
    <col min="11" max="15" width="9" customWidth="1" outlineLevel="1"/>
    <col min="16" max="16" width="5.140625" customWidth="1" outlineLevel="1"/>
    <col min="17" max="17" width="9" customWidth="1" outlineLevel="1"/>
    <col min="18" max="18" width="9" customWidth="1"/>
    <col min="19" max="19" width="32.7109375" bestFit="1" customWidth="1"/>
    <col min="20" max="24" width="9" hidden="1" customWidth="1" outlineLevel="1"/>
    <col min="25" max="25" width="5.140625" hidden="1" customWidth="1" outlineLevel="1"/>
    <col min="26" max="26" width="9.140625" collapsed="1"/>
    <col min="27" max="27" width="32.7109375" bestFit="1" customWidth="1"/>
    <col min="28" max="32" width="9" hidden="1" customWidth="1" outlineLevel="1"/>
    <col min="33" max="33" width="5.140625" hidden="1" customWidth="1" outlineLevel="1"/>
    <col min="34" max="34" width="9.140625" collapsed="1"/>
    <col min="35" max="35" width="32.7109375" bestFit="1" customWidth="1"/>
    <col min="36" max="40" width="9" hidden="1" customWidth="1" outlineLevel="1"/>
    <col min="41" max="41" width="5.140625" hidden="1" customWidth="1" outlineLevel="1"/>
    <col min="42" max="42" width="9.140625" collapsed="1"/>
    <col min="43" max="43" width="32.7109375" bestFit="1" customWidth="1"/>
    <col min="44" max="48" width="9" hidden="1" customWidth="1" outlineLevel="1"/>
    <col min="49" max="49" width="5.140625" hidden="1" customWidth="1" outlineLevel="1"/>
    <col min="50" max="50" width="9.140625" collapsed="1"/>
    <col min="51" max="51" width="32.7109375" bestFit="1" customWidth="1"/>
    <col min="52" max="56" width="9" hidden="1" customWidth="1" outlineLevel="1"/>
    <col min="57" max="57" width="5.140625" hidden="1" customWidth="1" outlineLevel="1"/>
    <col min="58" max="58" width="9.140625" collapsed="1"/>
  </cols>
  <sheetData>
    <row r="1" spans="2:57" x14ac:dyDescent="0.25">
      <c r="B1" s="59" t="s">
        <v>60</v>
      </c>
      <c r="C1" s="59"/>
      <c r="D1" s="59"/>
      <c r="E1" s="59"/>
      <c r="F1" s="59"/>
      <c r="G1" s="59"/>
      <c r="H1" s="59"/>
      <c r="I1" s="10"/>
      <c r="J1" s="59" t="s">
        <v>67</v>
      </c>
      <c r="K1" s="59"/>
      <c r="L1" s="59"/>
      <c r="M1" s="59"/>
      <c r="N1" s="59"/>
      <c r="O1" s="59"/>
      <c r="P1" s="59"/>
      <c r="Q1" s="10"/>
      <c r="R1" s="10"/>
      <c r="S1" s="59" t="s">
        <v>61</v>
      </c>
      <c r="T1" s="59"/>
      <c r="U1" s="59"/>
      <c r="V1" s="59"/>
      <c r="W1" s="59"/>
      <c r="X1" s="59"/>
      <c r="Y1" s="59"/>
      <c r="AA1" s="59" t="s">
        <v>62</v>
      </c>
      <c r="AB1" s="59"/>
      <c r="AC1" s="59"/>
      <c r="AD1" s="59"/>
      <c r="AE1" s="59"/>
      <c r="AF1" s="59"/>
      <c r="AG1" s="59"/>
      <c r="AI1" s="59" t="s">
        <v>63</v>
      </c>
      <c r="AJ1" s="59"/>
      <c r="AK1" s="59"/>
      <c r="AL1" s="59"/>
      <c r="AM1" s="59"/>
      <c r="AN1" s="59"/>
      <c r="AO1" s="59"/>
      <c r="AQ1" s="59" t="s">
        <v>64</v>
      </c>
      <c r="AR1" s="59"/>
      <c r="AS1" s="59"/>
      <c r="AT1" s="59"/>
      <c r="AU1" s="59"/>
      <c r="AV1" s="59"/>
      <c r="AW1" s="59"/>
      <c r="AY1" s="59" t="s">
        <v>65</v>
      </c>
      <c r="AZ1" s="59"/>
      <c r="BA1" s="59"/>
      <c r="BB1" s="59"/>
      <c r="BC1" s="59"/>
      <c r="BD1" s="59"/>
      <c r="BE1" s="59"/>
    </row>
    <row r="2" spans="2:57" x14ac:dyDescent="0.25">
      <c r="B2" s="48" t="s">
        <v>2</v>
      </c>
      <c r="C2" s="49" t="s">
        <v>17</v>
      </c>
      <c r="D2" s="49" t="s">
        <v>31</v>
      </c>
      <c r="E2" s="49" t="s">
        <v>32</v>
      </c>
      <c r="F2" s="50" t="s">
        <v>31</v>
      </c>
      <c r="G2" s="50" t="s">
        <v>32</v>
      </c>
      <c r="H2" s="51" t="s">
        <v>33</v>
      </c>
      <c r="I2" s="10"/>
      <c r="J2" s="48" t="s">
        <v>2</v>
      </c>
      <c r="K2" s="49" t="s">
        <v>17</v>
      </c>
      <c r="L2" s="49" t="s">
        <v>31</v>
      </c>
      <c r="M2" s="49" t="s">
        <v>32</v>
      </c>
      <c r="N2" s="50" t="s">
        <v>31</v>
      </c>
      <c r="O2" s="50" t="s">
        <v>32</v>
      </c>
      <c r="P2" s="51" t="s">
        <v>33</v>
      </c>
      <c r="Q2" s="10"/>
      <c r="R2" s="10"/>
      <c r="S2" s="48" t="s">
        <v>2</v>
      </c>
      <c r="T2" s="49" t="s">
        <v>17</v>
      </c>
      <c r="U2" s="49" t="s">
        <v>31</v>
      </c>
      <c r="V2" s="49" t="s">
        <v>32</v>
      </c>
      <c r="W2" s="50" t="s">
        <v>31</v>
      </c>
      <c r="X2" s="50" t="s">
        <v>32</v>
      </c>
      <c r="Y2" s="51" t="s">
        <v>33</v>
      </c>
      <c r="AA2" s="48" t="s">
        <v>2</v>
      </c>
      <c r="AB2" s="49" t="s">
        <v>17</v>
      </c>
      <c r="AC2" s="49" t="s">
        <v>31</v>
      </c>
      <c r="AD2" s="49" t="s">
        <v>32</v>
      </c>
      <c r="AE2" s="50" t="s">
        <v>31</v>
      </c>
      <c r="AF2" s="50" t="s">
        <v>32</v>
      </c>
      <c r="AG2" s="51" t="s">
        <v>33</v>
      </c>
      <c r="AI2" s="48" t="s">
        <v>2</v>
      </c>
      <c r="AJ2" s="49" t="s">
        <v>17</v>
      </c>
      <c r="AK2" s="49" t="s">
        <v>31</v>
      </c>
      <c r="AL2" s="49" t="s">
        <v>32</v>
      </c>
      <c r="AM2" s="50" t="s">
        <v>31</v>
      </c>
      <c r="AN2" s="50" t="s">
        <v>32</v>
      </c>
      <c r="AO2" s="51" t="s">
        <v>33</v>
      </c>
      <c r="AQ2" s="48" t="s">
        <v>2</v>
      </c>
      <c r="AR2" s="49" t="s">
        <v>17</v>
      </c>
      <c r="AS2" s="49" t="s">
        <v>31</v>
      </c>
      <c r="AT2" s="49" t="s">
        <v>32</v>
      </c>
      <c r="AU2" s="50" t="s">
        <v>31</v>
      </c>
      <c r="AV2" s="50" t="s">
        <v>32</v>
      </c>
      <c r="AW2" s="51" t="s">
        <v>33</v>
      </c>
      <c r="AY2" s="48" t="s">
        <v>2</v>
      </c>
      <c r="AZ2" s="49" t="s">
        <v>17</v>
      </c>
      <c r="BA2" s="49" t="s">
        <v>31</v>
      </c>
      <c r="BB2" s="49" t="s">
        <v>32</v>
      </c>
      <c r="BC2" s="50" t="s">
        <v>31</v>
      </c>
      <c r="BD2" s="50" t="s">
        <v>32</v>
      </c>
      <c r="BE2" s="51" t="s">
        <v>33</v>
      </c>
    </row>
    <row r="3" spans="2:57" x14ac:dyDescent="0.25">
      <c r="B3" s="10" t="str">
        <f>IFERROR(Sat!M5,"")</f>
        <v>Agent 1</v>
      </c>
      <c r="C3" s="10" t="str">
        <f>IFERROR(Sat!N5,"")</f>
        <v>Y</v>
      </c>
      <c r="D3" s="10">
        <f>IFERROR(Sat!O5,"")</f>
        <v>0.85416666666666674</v>
      </c>
      <c r="E3" s="10">
        <f>IFERROR(Sat!P5,"")</f>
        <v>1.2291666666666667</v>
      </c>
      <c r="F3" s="10">
        <f>IFERROR(Sat!Q5,"")</f>
        <v>0.85416666666666674</v>
      </c>
      <c r="G3" s="10">
        <f>IFERROR(Sat!R5,"")</f>
        <v>0.22916666666666674</v>
      </c>
      <c r="H3" s="10" t="str">
        <f>IFERROR(Sat!S5,"")</f>
        <v>Y</v>
      </c>
      <c r="I3" s="10"/>
      <c r="J3" s="10" t="str">
        <f>IFERROR(Sun!M5,"")</f>
        <v>Agent 1</v>
      </c>
      <c r="K3" s="10" t="str">
        <f>IFERROR(Sun!N5,"")</f>
        <v>=</v>
      </c>
      <c r="L3" s="10" t="str">
        <f>IFERROR(Sun!O5,"")</f>
        <v/>
      </c>
      <c r="M3" s="10" t="str">
        <f>IFERROR(Sun!P5,"")</f>
        <v/>
      </c>
      <c r="N3" s="10" t="str">
        <f>IFERROR(Sun!Q5,"")</f>
        <v/>
      </c>
      <c r="O3" s="10" t="str">
        <f>IFERROR(Sun!R5,"")</f>
        <v/>
      </c>
      <c r="P3" s="10" t="str">
        <f>IFERROR(Sun!S5,"")</f>
        <v>=</v>
      </c>
      <c r="Q3" s="10"/>
      <c r="R3" s="10"/>
      <c r="S3" s="10" t="str">
        <f>IFERROR(Mon!M5,"")</f>
        <v>Agent 1</v>
      </c>
      <c r="T3" s="10" t="str">
        <f>IFERROR(Mon!N5,"")</f>
        <v>M</v>
      </c>
      <c r="U3" s="10">
        <f>IFERROR(Mon!O5,"")</f>
        <v>0.9375</v>
      </c>
      <c r="V3" s="10">
        <f>IFERROR(Mon!P5,"")</f>
        <v>1.3125</v>
      </c>
      <c r="W3" s="10">
        <f>IFERROR(Mon!Q5,"")</f>
        <v>0.9375</v>
      </c>
      <c r="X3" s="10">
        <f>IFERROR(Mon!R5,"")</f>
        <v>0.3125</v>
      </c>
      <c r="Y3" s="10" t="str">
        <f>IFERROR(Mon!S5,"")</f>
        <v>M</v>
      </c>
      <c r="AA3" s="10" t="str">
        <f>IFERROR(Tue!M5,"")</f>
        <v>Agent 1</v>
      </c>
      <c r="AB3" s="10" t="str">
        <f>IFERROR(Tue!N5,"")</f>
        <v>T</v>
      </c>
      <c r="AC3" s="10">
        <f>IFERROR(Tue!O5,"")</f>
        <v>0.9375</v>
      </c>
      <c r="AD3" s="10">
        <f>IFERROR(Tue!P5,"")</f>
        <v>1.3125</v>
      </c>
      <c r="AE3" s="10">
        <f>IFERROR(Tue!Q5,"")</f>
        <v>0.9375</v>
      </c>
      <c r="AF3" s="10">
        <f>IFERROR(Tue!R5,"")</f>
        <v>0.3125</v>
      </c>
      <c r="AG3" s="10" t="str">
        <f>IFERROR(Tue!S5,"")</f>
        <v>T</v>
      </c>
      <c r="AI3" s="10" t="str">
        <f>IFERROR(Wed!M5,"")</f>
        <v>Agent 1</v>
      </c>
      <c r="AJ3" s="10" t="str">
        <f>IFERROR(Wed!N5,"")</f>
        <v>W</v>
      </c>
      <c r="AK3" s="10">
        <f>IFERROR(Wed!O5,"")</f>
        <v>0.9375</v>
      </c>
      <c r="AL3" s="10">
        <f>IFERROR(Wed!P5,"")</f>
        <v>1.3125</v>
      </c>
      <c r="AM3" s="10">
        <f>IFERROR(Wed!Q5,"")</f>
        <v>0.9375</v>
      </c>
      <c r="AN3" s="10">
        <f>IFERROR(Wed!R5,"")</f>
        <v>0.3125</v>
      </c>
      <c r="AO3" s="10" t="str">
        <f>IFERROR(Wed!S5,"")</f>
        <v>W</v>
      </c>
      <c r="AQ3" s="10" t="str">
        <f>IFERROR(Thu!M5,"")</f>
        <v>Agent 1</v>
      </c>
      <c r="AR3" s="10" t="str">
        <f>IFERROR(Thu!N5,"")</f>
        <v>=</v>
      </c>
      <c r="AS3" s="10" t="str">
        <f>IFERROR(Thu!O5,"")</f>
        <v/>
      </c>
      <c r="AT3" s="10" t="str">
        <f>IFERROR(Thu!P5,"")</f>
        <v/>
      </c>
      <c r="AU3" s="10" t="str">
        <f>IFERROR(Thu!Q5,"")</f>
        <v/>
      </c>
      <c r="AV3" s="10" t="str">
        <f>IFERROR(Thu!R5,"")</f>
        <v/>
      </c>
      <c r="AW3" s="10" t="str">
        <f>IFERROR(Thu!S5,"")</f>
        <v>=</v>
      </c>
      <c r="AY3" s="10" t="str">
        <f>IFERROR(Fri!M5,"")</f>
        <v>Agent 1</v>
      </c>
      <c r="AZ3" s="10" t="str">
        <f>IFERROR(Fri!N5,"")</f>
        <v>F</v>
      </c>
      <c r="BA3" s="10">
        <f>IFERROR(Fri!O5,"")</f>
        <v>0.9375</v>
      </c>
      <c r="BB3" s="10">
        <f>IFERROR(Fri!P5,"")</f>
        <v>1.3125</v>
      </c>
      <c r="BC3" s="10">
        <f>IFERROR(Fri!Q5,"")</f>
        <v>0.9375</v>
      </c>
      <c r="BD3" s="10">
        <f>IFERROR(Fri!R5,"")</f>
        <v>0.3125</v>
      </c>
      <c r="BE3" s="10" t="str">
        <f>IFERROR(Fri!S5,"")</f>
        <v>F</v>
      </c>
    </row>
    <row r="4" spans="2:57" x14ac:dyDescent="0.25">
      <c r="B4" s="10" t="str">
        <f>IFERROR(Sat!M6,"")</f>
        <v>Agent 2</v>
      </c>
      <c r="C4" s="10" t="str">
        <f>IFERROR(Sat!N6,"")</f>
        <v>Y</v>
      </c>
      <c r="D4" s="10">
        <f>IFERROR(Sat!O6,"")</f>
        <v>0.77083333333333337</v>
      </c>
      <c r="E4" s="10">
        <f>IFERROR(Sat!P6,"")</f>
        <v>1.1458333333333335</v>
      </c>
      <c r="F4" s="10">
        <f>IFERROR(Sat!Q6,"")</f>
        <v>0.77083333333333337</v>
      </c>
      <c r="G4" s="10">
        <f>IFERROR(Sat!R6,"")</f>
        <v>0.14583333333333348</v>
      </c>
      <c r="H4" s="10" t="str">
        <f>IFERROR(Sat!S6,"")</f>
        <v>Y</v>
      </c>
      <c r="I4" s="10"/>
      <c r="J4" s="10" t="str">
        <f>IFERROR(Sun!M6,"")</f>
        <v>Agent 2</v>
      </c>
      <c r="K4" s="10" t="str">
        <f>IFERROR(Sun!N6,"")</f>
        <v>=</v>
      </c>
      <c r="L4" s="10" t="str">
        <f>IFERROR(Sun!O6,"")</f>
        <v/>
      </c>
      <c r="M4" s="10" t="str">
        <f>IFERROR(Sun!P6,"")</f>
        <v/>
      </c>
      <c r="N4" s="10" t="str">
        <f>IFERROR(Sun!Q6,"")</f>
        <v/>
      </c>
      <c r="O4" s="10" t="str">
        <f>IFERROR(Sun!R6,"")</f>
        <v/>
      </c>
      <c r="P4" s="10" t="str">
        <f>IFERROR(Sun!S6,"")</f>
        <v>=</v>
      </c>
      <c r="Q4" s="10"/>
      <c r="R4" s="10"/>
      <c r="S4" s="10" t="str">
        <f>IFERROR(Mon!M6,"")</f>
        <v>Agent 2</v>
      </c>
      <c r="T4" s="10" t="str">
        <f>IFERROR(Mon!N6,"")</f>
        <v>M</v>
      </c>
      <c r="U4" s="10">
        <f>IFERROR(Mon!O6,"")</f>
        <v>0.77083333333333337</v>
      </c>
      <c r="V4" s="10">
        <f>IFERROR(Mon!P6,"")</f>
        <v>1.1458333333333335</v>
      </c>
      <c r="W4" s="10">
        <f>IFERROR(Mon!Q6,"")</f>
        <v>0.77083333333333337</v>
      </c>
      <c r="X4" s="10">
        <f>IFERROR(Mon!R6,"")</f>
        <v>0.14583333333333348</v>
      </c>
      <c r="Y4" s="10" t="str">
        <f>IFERROR(Mon!S6,"")</f>
        <v>M</v>
      </c>
      <c r="AA4" s="10" t="str">
        <f>IFERROR(Tue!M6,"")</f>
        <v>Agent 2</v>
      </c>
      <c r="AB4" s="10" t="str">
        <f>IFERROR(Tue!N6,"")</f>
        <v>T</v>
      </c>
      <c r="AC4" s="10">
        <f>IFERROR(Tue!O6,"")</f>
        <v>0.77083333333333337</v>
      </c>
      <c r="AD4" s="10">
        <f>IFERROR(Tue!P6,"")</f>
        <v>1.1458333333333335</v>
      </c>
      <c r="AE4" s="10">
        <f>IFERROR(Tue!Q6,"")</f>
        <v>0.77083333333333337</v>
      </c>
      <c r="AF4" s="10">
        <f>IFERROR(Tue!R6,"")</f>
        <v>0.14583333333333348</v>
      </c>
      <c r="AG4" s="10" t="str">
        <f>IFERROR(Tue!S6,"")</f>
        <v>T</v>
      </c>
      <c r="AI4" s="10" t="str">
        <f>IFERROR(Wed!M6,"")</f>
        <v>Agent 2</v>
      </c>
      <c r="AJ4" s="10" t="str">
        <f>IFERROR(Wed!N6,"")</f>
        <v>=</v>
      </c>
      <c r="AK4" s="10" t="str">
        <f>IFERROR(Wed!O6,"")</f>
        <v/>
      </c>
      <c r="AL4" s="10" t="str">
        <f>IFERROR(Wed!P6,"")</f>
        <v/>
      </c>
      <c r="AM4" s="10" t="str">
        <f>IFERROR(Wed!Q6,"")</f>
        <v/>
      </c>
      <c r="AN4" s="10" t="str">
        <f>IFERROR(Wed!R6,"")</f>
        <v/>
      </c>
      <c r="AO4" s="10" t="str">
        <f>IFERROR(Wed!S6,"")</f>
        <v>=</v>
      </c>
      <c r="AQ4" s="10" t="str">
        <f>IFERROR(Thu!M6,"")</f>
        <v>Agent 2</v>
      </c>
      <c r="AR4" s="10" t="str">
        <f>IFERROR(Thu!N6,"")</f>
        <v>R</v>
      </c>
      <c r="AS4" s="10">
        <f>IFERROR(Thu!O6,"")</f>
        <v>0.77083333333333337</v>
      </c>
      <c r="AT4" s="10">
        <f>IFERROR(Thu!P6,"")</f>
        <v>1.1458333333333335</v>
      </c>
      <c r="AU4" s="10">
        <f>IFERROR(Thu!Q6,"")</f>
        <v>0.77083333333333337</v>
      </c>
      <c r="AV4" s="10">
        <f>IFERROR(Thu!R6,"")</f>
        <v>0.14583333333333348</v>
      </c>
      <c r="AW4" s="10" t="str">
        <f>IFERROR(Thu!S6,"")</f>
        <v>R</v>
      </c>
      <c r="AY4" s="10" t="str">
        <f>IFERROR(Fri!M6,"")</f>
        <v>Agent 2</v>
      </c>
      <c r="AZ4" s="10" t="str">
        <f>IFERROR(Fri!N6,"")</f>
        <v>F</v>
      </c>
      <c r="BA4" s="10">
        <f>IFERROR(Fri!O6,"")</f>
        <v>0.77083333333333337</v>
      </c>
      <c r="BB4" s="10">
        <f>IFERROR(Fri!P6,"")</f>
        <v>1.1458333333333335</v>
      </c>
      <c r="BC4" s="10">
        <f>IFERROR(Fri!Q6,"")</f>
        <v>0.77083333333333337</v>
      </c>
      <c r="BD4" s="10">
        <f>IFERROR(Fri!R6,"")</f>
        <v>0.14583333333333348</v>
      </c>
      <c r="BE4" s="10" t="str">
        <f>IFERROR(Fri!S6,"")</f>
        <v>F</v>
      </c>
    </row>
    <row r="5" spans="2:57" x14ac:dyDescent="0.25">
      <c r="B5" s="10" t="str">
        <f>IFERROR(Sat!M7,"")</f>
        <v>Agent 3</v>
      </c>
      <c r="C5" s="10" t="str">
        <f>IFERROR(Sat!N7,"")</f>
        <v>Y</v>
      </c>
      <c r="D5" s="10">
        <f>IFERROR(Sat!O7,"")</f>
        <v>0.77083333333333337</v>
      </c>
      <c r="E5" s="10">
        <f>IFERROR(Sat!P7,"")</f>
        <v>1.1458333333333335</v>
      </c>
      <c r="F5" s="10">
        <f>IFERROR(Sat!Q7,"")</f>
        <v>0.77083333333333337</v>
      </c>
      <c r="G5" s="10">
        <f>IFERROR(Sat!R7,"")</f>
        <v>0.14583333333333348</v>
      </c>
      <c r="H5" s="10" t="str">
        <f>IFERROR(Sat!S7,"")</f>
        <v>Y</v>
      </c>
      <c r="I5" s="10"/>
      <c r="J5" s="10" t="str">
        <f>IFERROR(Sun!M7,"")</f>
        <v>Agent 3</v>
      </c>
      <c r="K5" s="10" t="str">
        <f>IFERROR(Sun!N7,"")</f>
        <v>=</v>
      </c>
      <c r="L5" s="10" t="str">
        <f>IFERROR(Sun!O7,"")</f>
        <v/>
      </c>
      <c r="M5" s="10" t="str">
        <f>IFERROR(Sun!P7,"")</f>
        <v/>
      </c>
      <c r="N5" s="10" t="str">
        <f>IFERROR(Sun!Q7,"")</f>
        <v/>
      </c>
      <c r="O5" s="10" t="str">
        <f>IFERROR(Sun!R7,"")</f>
        <v/>
      </c>
      <c r="P5" s="10" t="str">
        <f>IFERROR(Sun!S7,"")</f>
        <v>=</v>
      </c>
      <c r="Q5" s="10"/>
      <c r="R5" s="10"/>
      <c r="S5" s="10" t="str">
        <f>IFERROR(Mon!M7,"")</f>
        <v>Agent 3</v>
      </c>
      <c r="T5" s="10" t="str">
        <f>IFERROR(Mon!N7,"")</f>
        <v>M</v>
      </c>
      <c r="U5" s="10">
        <f>IFERROR(Mon!O7,"")</f>
        <v>0.77083333333333337</v>
      </c>
      <c r="V5" s="10">
        <f>IFERROR(Mon!P7,"")</f>
        <v>1.1458333333333335</v>
      </c>
      <c r="W5" s="10">
        <f>IFERROR(Mon!Q7,"")</f>
        <v>0.77083333333333337</v>
      </c>
      <c r="X5" s="10">
        <f>IFERROR(Mon!R7,"")</f>
        <v>0.14583333333333348</v>
      </c>
      <c r="Y5" s="10" t="str">
        <f>IFERROR(Mon!S7,"")</f>
        <v>M</v>
      </c>
      <c r="AA5" s="10" t="str">
        <f>IFERROR(Tue!M7,"")</f>
        <v>Agent 3</v>
      </c>
      <c r="AB5" s="10" t="str">
        <f>IFERROR(Tue!N7,"")</f>
        <v>T</v>
      </c>
      <c r="AC5" s="10">
        <f>IFERROR(Tue!O7,"")</f>
        <v>0.77083333333333337</v>
      </c>
      <c r="AD5" s="10">
        <f>IFERROR(Tue!P7,"")</f>
        <v>1.1458333333333335</v>
      </c>
      <c r="AE5" s="10">
        <f>IFERROR(Tue!Q7,"")</f>
        <v>0.77083333333333337</v>
      </c>
      <c r="AF5" s="10">
        <f>IFERROR(Tue!R7,"")</f>
        <v>0.14583333333333348</v>
      </c>
      <c r="AG5" s="10" t="str">
        <f>IFERROR(Tue!S7,"")</f>
        <v>T</v>
      </c>
      <c r="AI5" s="10" t="str">
        <f>IFERROR(Wed!M7,"")</f>
        <v>Agent 3</v>
      </c>
      <c r="AJ5" s="10" t="str">
        <f>IFERROR(Wed!N7,"")</f>
        <v>W</v>
      </c>
      <c r="AK5" s="10">
        <f>IFERROR(Wed!O7,"")</f>
        <v>0.77083333333333337</v>
      </c>
      <c r="AL5" s="10">
        <f>IFERROR(Wed!P7,"")</f>
        <v>1.1458333333333335</v>
      </c>
      <c r="AM5" s="10">
        <f>IFERROR(Wed!Q7,"")</f>
        <v>0.77083333333333337</v>
      </c>
      <c r="AN5" s="10">
        <f>IFERROR(Wed!R7,"")</f>
        <v>0.14583333333333348</v>
      </c>
      <c r="AO5" s="10" t="str">
        <f>IFERROR(Wed!S7,"")</f>
        <v>W</v>
      </c>
      <c r="AQ5" s="10" t="str">
        <f>IFERROR(Thu!M7,"")</f>
        <v>Agent 3</v>
      </c>
      <c r="AR5" s="10" t="str">
        <f>IFERROR(Thu!N7,"")</f>
        <v>R</v>
      </c>
      <c r="AS5" s="10">
        <f>IFERROR(Thu!O7,"")</f>
        <v>0.77083333333333337</v>
      </c>
      <c r="AT5" s="10">
        <f>IFERROR(Thu!P7,"")</f>
        <v>1.1458333333333335</v>
      </c>
      <c r="AU5" s="10">
        <f>IFERROR(Thu!Q7,"")</f>
        <v>0.77083333333333337</v>
      </c>
      <c r="AV5" s="10">
        <f>IFERROR(Thu!R7,"")</f>
        <v>0.14583333333333348</v>
      </c>
      <c r="AW5" s="10" t="str">
        <f>IFERROR(Thu!S7,"")</f>
        <v>R</v>
      </c>
      <c r="AY5" s="10" t="str">
        <f>IFERROR(Fri!M7,"")</f>
        <v>Agent 3</v>
      </c>
      <c r="AZ5" s="10" t="str">
        <f>IFERROR(Fri!N7,"")</f>
        <v>=</v>
      </c>
      <c r="BA5" s="10" t="str">
        <f>IFERROR(Fri!O7,"")</f>
        <v/>
      </c>
      <c r="BB5" s="10" t="str">
        <f>IFERROR(Fri!P7,"")</f>
        <v/>
      </c>
      <c r="BC5" s="10" t="str">
        <f>IFERROR(Fri!Q7,"")</f>
        <v/>
      </c>
      <c r="BD5" s="10" t="str">
        <f>IFERROR(Fri!R7,"")</f>
        <v/>
      </c>
      <c r="BE5" s="10" t="str">
        <f>IFERROR(Fri!S7,"")</f>
        <v>=</v>
      </c>
    </row>
    <row r="6" spans="2:57" x14ac:dyDescent="0.25">
      <c r="B6" s="10" t="str">
        <f>IFERROR(Sat!M8,"")</f>
        <v>Agent 4</v>
      </c>
      <c r="C6" s="10" t="str">
        <f>IFERROR(Sat!N8,"")</f>
        <v>Y</v>
      </c>
      <c r="D6" s="10">
        <f>IFERROR(Sat!O8,"")</f>
        <v>0.85416666666666674</v>
      </c>
      <c r="E6" s="10">
        <f>IFERROR(Sat!P8,"")</f>
        <v>1.2291666666666667</v>
      </c>
      <c r="F6" s="10">
        <f>IFERROR(Sat!Q8,"")</f>
        <v>0.85416666666666674</v>
      </c>
      <c r="G6" s="10">
        <f>IFERROR(Sat!R8,"")</f>
        <v>0.22916666666666674</v>
      </c>
      <c r="H6" s="10" t="str">
        <f>IFERROR(Sat!S8,"")</f>
        <v>Y</v>
      </c>
      <c r="I6" s="10"/>
      <c r="J6" s="10" t="str">
        <f>IFERROR(Sun!M8,"")</f>
        <v>Agent 4</v>
      </c>
      <c r="K6" s="10" t="str">
        <f>IFERROR(Sun!N8,"")</f>
        <v>=</v>
      </c>
      <c r="L6" s="10" t="str">
        <f>IFERROR(Sun!O8,"")</f>
        <v/>
      </c>
      <c r="M6" s="10" t="str">
        <f>IFERROR(Sun!P8,"")</f>
        <v/>
      </c>
      <c r="N6" s="10" t="str">
        <f>IFERROR(Sun!Q8,"")</f>
        <v/>
      </c>
      <c r="O6" s="10" t="str">
        <f>IFERROR(Sun!R8,"")</f>
        <v/>
      </c>
      <c r="P6" s="10" t="str">
        <f>IFERROR(Sun!S8,"")</f>
        <v>=</v>
      </c>
      <c r="Q6" s="10"/>
      <c r="R6" s="10"/>
      <c r="S6" s="10" t="str">
        <f>IFERROR(Mon!M8,"")</f>
        <v>Agent 4</v>
      </c>
      <c r="T6" s="10" t="str">
        <f>IFERROR(Mon!N8,"")</f>
        <v>M</v>
      </c>
      <c r="U6" s="10">
        <f>IFERROR(Mon!O8,"")</f>
        <v>0.9375</v>
      </c>
      <c r="V6" s="10">
        <f>IFERROR(Mon!P8,"")</f>
        <v>1.3125</v>
      </c>
      <c r="W6" s="10">
        <f>IFERROR(Mon!Q8,"")</f>
        <v>0.9375</v>
      </c>
      <c r="X6" s="10">
        <f>IFERROR(Mon!R8,"")</f>
        <v>0.3125</v>
      </c>
      <c r="Y6" s="10" t="str">
        <f>IFERROR(Mon!S8,"")</f>
        <v>M</v>
      </c>
      <c r="AA6" s="10" t="str">
        <f>IFERROR(Tue!M8,"")</f>
        <v>Agent 4</v>
      </c>
      <c r="AB6" s="10" t="str">
        <f>IFERROR(Tue!N8,"")</f>
        <v>T</v>
      </c>
      <c r="AC6" s="10">
        <f>IFERROR(Tue!O8,"")</f>
        <v>0.9375</v>
      </c>
      <c r="AD6" s="10">
        <f>IFERROR(Tue!P8,"")</f>
        <v>1.3125</v>
      </c>
      <c r="AE6" s="10">
        <f>IFERROR(Tue!Q8,"")</f>
        <v>0.9375</v>
      </c>
      <c r="AF6" s="10">
        <f>IFERROR(Tue!R8,"")</f>
        <v>0.3125</v>
      </c>
      <c r="AG6" s="10" t="str">
        <f>IFERROR(Tue!S8,"")</f>
        <v>T</v>
      </c>
      <c r="AI6" s="10" t="str">
        <f>IFERROR(Wed!M8,"")</f>
        <v>Agent 4</v>
      </c>
      <c r="AJ6" s="10" t="str">
        <f>IFERROR(Wed!N8,"")</f>
        <v>W</v>
      </c>
      <c r="AK6" s="10">
        <f>IFERROR(Wed!O8,"")</f>
        <v>0.9375</v>
      </c>
      <c r="AL6" s="10">
        <f>IFERROR(Wed!P8,"")</f>
        <v>1.3125</v>
      </c>
      <c r="AM6" s="10">
        <f>IFERROR(Wed!Q8,"")</f>
        <v>0.9375</v>
      </c>
      <c r="AN6" s="10">
        <f>IFERROR(Wed!R8,"")</f>
        <v>0.3125</v>
      </c>
      <c r="AO6" s="10" t="str">
        <f>IFERROR(Wed!S8,"")</f>
        <v>W</v>
      </c>
      <c r="AQ6" s="10" t="str">
        <f>IFERROR(Thu!M8,"")</f>
        <v>Agent 4</v>
      </c>
      <c r="AR6" s="10" t="str">
        <f>IFERROR(Thu!N8,"")</f>
        <v>R</v>
      </c>
      <c r="AS6" s="10">
        <f>IFERROR(Thu!O8,"")</f>
        <v>0.9375</v>
      </c>
      <c r="AT6" s="10">
        <f>IFERROR(Thu!P8,"")</f>
        <v>1.3125</v>
      </c>
      <c r="AU6" s="10">
        <f>IFERROR(Thu!Q8,"")</f>
        <v>0.9375</v>
      </c>
      <c r="AV6" s="10">
        <f>IFERROR(Thu!R8,"")</f>
        <v>0.3125</v>
      </c>
      <c r="AW6" s="10" t="str">
        <f>IFERROR(Thu!S8,"")</f>
        <v>R</v>
      </c>
      <c r="AY6" s="10" t="str">
        <f>IFERROR(Fri!M8,"")</f>
        <v>Agent 4</v>
      </c>
      <c r="AZ6" s="10" t="str">
        <f>IFERROR(Fri!N8,"")</f>
        <v>=</v>
      </c>
      <c r="BA6" s="10" t="str">
        <f>IFERROR(Fri!O8,"")</f>
        <v/>
      </c>
      <c r="BB6" s="10" t="str">
        <f>IFERROR(Fri!P8,"")</f>
        <v/>
      </c>
      <c r="BC6" s="10" t="str">
        <f>IFERROR(Fri!Q8,"")</f>
        <v/>
      </c>
      <c r="BD6" s="10" t="str">
        <f>IFERROR(Fri!R8,"")</f>
        <v/>
      </c>
      <c r="BE6" s="10" t="str">
        <f>IFERROR(Fri!S8,"")</f>
        <v>=</v>
      </c>
    </row>
    <row r="7" spans="2:57" x14ac:dyDescent="0.25">
      <c r="B7" s="10" t="str">
        <f>IFERROR(Sat!M9,"")</f>
        <v>Agent 5</v>
      </c>
      <c r="C7" s="10" t="str">
        <f>IFERROR(Sat!N9,"")</f>
        <v>Y</v>
      </c>
      <c r="D7" s="10">
        <f>IFERROR(Sat!O9,"")</f>
        <v>2.0833333333333336E-2</v>
      </c>
      <c r="E7" s="10">
        <f>IFERROR(Sat!P9,"")</f>
        <v>0.39583333333333331</v>
      </c>
      <c r="F7" s="10">
        <f>IFERROR(Sat!Q9,"")</f>
        <v>2.0833333333333336E-2</v>
      </c>
      <c r="G7" s="10">
        <f>IFERROR(Sat!R9,"")</f>
        <v>0.39583333333333331</v>
      </c>
      <c r="H7" s="10" t="str">
        <f>IFERROR(Sat!S9,"")</f>
        <v>Y</v>
      </c>
      <c r="I7" s="10"/>
      <c r="J7" s="10" t="str">
        <f>IFERROR(Sun!M9,"")</f>
        <v>Agent 5</v>
      </c>
      <c r="K7" s="10" t="str">
        <f>IFERROR(Sun!N9,"")</f>
        <v>=</v>
      </c>
      <c r="L7" s="10" t="str">
        <f>IFERROR(Sun!O9,"")</f>
        <v/>
      </c>
      <c r="M7" s="10" t="str">
        <f>IFERROR(Sun!P9,"")</f>
        <v/>
      </c>
      <c r="N7" s="10" t="str">
        <f>IFERROR(Sun!Q9,"")</f>
        <v/>
      </c>
      <c r="O7" s="10" t="str">
        <f>IFERROR(Sun!R9,"")</f>
        <v/>
      </c>
      <c r="P7" s="10" t="str">
        <f>IFERROR(Sun!S9,"")</f>
        <v>=</v>
      </c>
      <c r="Q7" s="10"/>
      <c r="R7" s="10"/>
      <c r="S7" s="10" t="str">
        <f>IFERROR(Mon!M9,"")</f>
        <v>Agent 5</v>
      </c>
      <c r="T7" s="10" t="str">
        <f>IFERROR(Mon!N9,"")</f>
        <v>=</v>
      </c>
      <c r="U7" s="10" t="str">
        <f>IFERROR(Mon!O9,"")</f>
        <v/>
      </c>
      <c r="V7" s="10" t="str">
        <f>IFERROR(Mon!P9,"")</f>
        <v/>
      </c>
      <c r="W7" s="10" t="str">
        <f>IFERROR(Mon!Q9,"")</f>
        <v/>
      </c>
      <c r="X7" s="10" t="str">
        <f>IFERROR(Mon!R9,"")</f>
        <v/>
      </c>
      <c r="Y7" s="10" t="str">
        <f>IFERROR(Mon!S9,"")</f>
        <v>=</v>
      </c>
      <c r="AA7" s="10" t="str">
        <f>IFERROR(Tue!M9,"")</f>
        <v>Agent 5</v>
      </c>
      <c r="AB7" s="10" t="str">
        <f>IFERROR(Tue!N9,"")</f>
        <v>T</v>
      </c>
      <c r="AC7" s="10">
        <f>IFERROR(Tue!O9,"")</f>
        <v>2.0833333333333336E-2</v>
      </c>
      <c r="AD7" s="10">
        <f>IFERROR(Tue!P9,"")</f>
        <v>0.39583333333333331</v>
      </c>
      <c r="AE7" s="10">
        <f>IFERROR(Tue!Q9,"")</f>
        <v>2.0833333333333336E-2</v>
      </c>
      <c r="AF7" s="10">
        <f>IFERROR(Tue!R9,"")</f>
        <v>0.39583333333333331</v>
      </c>
      <c r="AG7" s="10" t="str">
        <f>IFERROR(Tue!S9,"")</f>
        <v>T</v>
      </c>
      <c r="AI7" s="10" t="str">
        <f>IFERROR(Wed!M9,"")</f>
        <v>Agent 5</v>
      </c>
      <c r="AJ7" s="10" t="str">
        <f>IFERROR(Wed!N9,"")</f>
        <v>W</v>
      </c>
      <c r="AK7" s="10">
        <f>IFERROR(Wed!O9,"")</f>
        <v>2.0833333333333336E-2</v>
      </c>
      <c r="AL7" s="10">
        <f>IFERROR(Wed!P9,"")</f>
        <v>0.39583333333333331</v>
      </c>
      <c r="AM7" s="10">
        <f>IFERROR(Wed!Q9,"")</f>
        <v>2.0833333333333336E-2</v>
      </c>
      <c r="AN7" s="10">
        <f>IFERROR(Wed!R9,"")</f>
        <v>0.39583333333333331</v>
      </c>
      <c r="AO7" s="10" t="str">
        <f>IFERROR(Wed!S9,"")</f>
        <v>W</v>
      </c>
      <c r="AQ7" s="10" t="str">
        <f>IFERROR(Thu!M9,"")</f>
        <v>Agent 5</v>
      </c>
      <c r="AR7" s="10" t="str">
        <f>IFERROR(Thu!N9,"")</f>
        <v>R</v>
      </c>
      <c r="AS7" s="10">
        <f>IFERROR(Thu!O9,"")</f>
        <v>2.0833333333333336E-2</v>
      </c>
      <c r="AT7" s="10">
        <f>IFERROR(Thu!P9,"")</f>
        <v>0.39583333333333331</v>
      </c>
      <c r="AU7" s="10">
        <f>IFERROR(Thu!Q9,"")</f>
        <v>2.0833333333333336E-2</v>
      </c>
      <c r="AV7" s="10">
        <f>IFERROR(Thu!R9,"")</f>
        <v>0.39583333333333331</v>
      </c>
      <c r="AW7" s="10" t="str">
        <f>IFERROR(Thu!S9,"")</f>
        <v>R</v>
      </c>
      <c r="AY7" s="10" t="str">
        <f>IFERROR(Fri!M9,"")</f>
        <v>Agent 5</v>
      </c>
      <c r="AZ7" s="10" t="str">
        <f>IFERROR(Fri!N9,"")</f>
        <v>F</v>
      </c>
      <c r="BA7" s="10">
        <f>IFERROR(Fri!O9,"")</f>
        <v>2.0833333333333336E-2</v>
      </c>
      <c r="BB7" s="10">
        <f>IFERROR(Fri!P9,"")</f>
        <v>0.39583333333333331</v>
      </c>
      <c r="BC7" s="10">
        <f>IFERROR(Fri!Q9,"")</f>
        <v>2.0833333333333336E-2</v>
      </c>
      <c r="BD7" s="10">
        <f>IFERROR(Fri!R9,"")</f>
        <v>0.39583333333333331</v>
      </c>
      <c r="BE7" s="10" t="str">
        <f>IFERROR(Fri!S9,"")</f>
        <v>F</v>
      </c>
    </row>
    <row r="8" spans="2:57" x14ac:dyDescent="0.25">
      <c r="B8" s="10" t="str">
        <f>IFERROR(Sat!M10,"")</f>
        <v>Agent 6</v>
      </c>
      <c r="C8" s="10" t="str">
        <f>IFERROR(Sat!N10,"")</f>
        <v>Y</v>
      </c>
      <c r="D8" s="10">
        <f>IFERROR(Sat!O10,"")</f>
        <v>0.77083333333333337</v>
      </c>
      <c r="E8" s="10">
        <f>IFERROR(Sat!P10,"")</f>
        <v>1.1458333333333335</v>
      </c>
      <c r="F8" s="10">
        <f>IFERROR(Sat!Q10,"")</f>
        <v>0.77083333333333337</v>
      </c>
      <c r="G8" s="10">
        <f>IFERROR(Sat!R10,"")</f>
        <v>0.14583333333333348</v>
      </c>
      <c r="H8" s="10" t="str">
        <f>IFERROR(Sat!S10,"")</f>
        <v>Y</v>
      </c>
      <c r="I8" s="10"/>
      <c r="J8" s="10" t="str">
        <f>IFERROR(Sun!M10,"")</f>
        <v>Agent 6</v>
      </c>
      <c r="K8" s="10" t="str">
        <f>IFERROR(Sun!N10,"")</f>
        <v>=</v>
      </c>
      <c r="L8" s="10" t="str">
        <f>IFERROR(Sun!O10,"")</f>
        <v/>
      </c>
      <c r="M8" s="10" t="str">
        <f>IFERROR(Sun!P10,"")</f>
        <v/>
      </c>
      <c r="N8" s="10" t="str">
        <f>IFERROR(Sun!Q10,"")</f>
        <v/>
      </c>
      <c r="O8" s="10" t="str">
        <f>IFERROR(Sun!R10,"")</f>
        <v/>
      </c>
      <c r="P8" s="10" t="str">
        <f>IFERROR(Sun!S10,"")</f>
        <v>=</v>
      </c>
      <c r="Q8" s="10"/>
      <c r="R8" s="10"/>
      <c r="S8" s="10" t="str">
        <f>IFERROR(Mon!M10,"")</f>
        <v>Agent 6</v>
      </c>
      <c r="T8" s="10" t="str">
        <f>IFERROR(Mon!N10,"")</f>
        <v>M</v>
      </c>
      <c r="U8" s="10">
        <f>IFERROR(Mon!O10,"")</f>
        <v>0.77083333333333337</v>
      </c>
      <c r="V8" s="10">
        <f>IFERROR(Mon!P10,"")</f>
        <v>1.1458333333333335</v>
      </c>
      <c r="W8" s="10">
        <f>IFERROR(Mon!Q10,"")</f>
        <v>0.77083333333333337</v>
      </c>
      <c r="X8" s="10">
        <f>IFERROR(Mon!R10,"")</f>
        <v>0.14583333333333348</v>
      </c>
      <c r="Y8" s="10" t="str">
        <f>IFERROR(Mon!S10,"")</f>
        <v>M</v>
      </c>
      <c r="AA8" s="10" t="str">
        <f>IFERROR(Tue!M10,"")</f>
        <v>Agent 6</v>
      </c>
      <c r="AB8" s="10" t="str">
        <f>IFERROR(Tue!N10,"")</f>
        <v>T</v>
      </c>
      <c r="AC8" s="10">
        <f>IFERROR(Tue!O10,"")</f>
        <v>0.77083333333333337</v>
      </c>
      <c r="AD8" s="10">
        <f>IFERROR(Tue!P10,"")</f>
        <v>1.1458333333333335</v>
      </c>
      <c r="AE8" s="10">
        <f>IFERROR(Tue!Q10,"")</f>
        <v>0.77083333333333337</v>
      </c>
      <c r="AF8" s="10">
        <f>IFERROR(Tue!R10,"")</f>
        <v>0.14583333333333348</v>
      </c>
      <c r="AG8" s="10" t="str">
        <f>IFERROR(Tue!S10,"")</f>
        <v>T</v>
      </c>
      <c r="AI8" s="10" t="str">
        <f>IFERROR(Wed!M10,"")</f>
        <v>Agent 6</v>
      </c>
      <c r="AJ8" s="10" t="str">
        <f>IFERROR(Wed!N10,"")</f>
        <v>W</v>
      </c>
      <c r="AK8" s="10">
        <f>IFERROR(Wed!O10,"")</f>
        <v>0.77083333333333337</v>
      </c>
      <c r="AL8" s="10">
        <f>IFERROR(Wed!P10,"")</f>
        <v>1.1458333333333335</v>
      </c>
      <c r="AM8" s="10">
        <f>IFERROR(Wed!Q10,"")</f>
        <v>0.77083333333333337</v>
      </c>
      <c r="AN8" s="10">
        <f>IFERROR(Wed!R10,"")</f>
        <v>0.14583333333333348</v>
      </c>
      <c r="AO8" s="10" t="str">
        <f>IFERROR(Wed!S10,"")</f>
        <v>W</v>
      </c>
      <c r="AQ8" s="10" t="str">
        <f>IFERROR(Thu!M10,"")</f>
        <v>Agent 6</v>
      </c>
      <c r="AR8" s="10" t="str">
        <f>IFERROR(Thu!N10,"")</f>
        <v>R</v>
      </c>
      <c r="AS8" s="10">
        <f>IFERROR(Thu!O10,"")</f>
        <v>0.77083333333333337</v>
      </c>
      <c r="AT8" s="10">
        <f>IFERROR(Thu!P10,"")</f>
        <v>1.1458333333333335</v>
      </c>
      <c r="AU8" s="10">
        <f>IFERROR(Thu!Q10,"")</f>
        <v>0.77083333333333337</v>
      </c>
      <c r="AV8" s="10">
        <f>IFERROR(Thu!R10,"")</f>
        <v>0.14583333333333348</v>
      </c>
      <c r="AW8" s="10" t="str">
        <f>IFERROR(Thu!S10,"")</f>
        <v>R</v>
      </c>
      <c r="AY8" s="10" t="str">
        <f>IFERROR(Fri!M10,"")</f>
        <v>Agent 6</v>
      </c>
      <c r="AZ8" s="10" t="str">
        <f>IFERROR(Fri!N10,"")</f>
        <v>F</v>
      </c>
      <c r="BA8" s="10">
        <f>IFERROR(Fri!O10,"")</f>
        <v>0.77083333333333337</v>
      </c>
      <c r="BB8" s="10">
        <f>IFERROR(Fri!P10,"")</f>
        <v>1.1458333333333335</v>
      </c>
      <c r="BC8" s="10">
        <f>IFERROR(Fri!Q10,"")</f>
        <v>0.77083333333333337</v>
      </c>
      <c r="BD8" s="10">
        <f>IFERROR(Fri!R10,"")</f>
        <v>0.14583333333333348</v>
      </c>
      <c r="BE8" s="10" t="str">
        <f>IFERROR(Fri!S10,"")</f>
        <v>F</v>
      </c>
    </row>
    <row r="9" spans="2:57" x14ac:dyDescent="0.25">
      <c r="B9" s="10" t="str">
        <f>IFERROR(Sat!M11,"")</f>
        <v>Agent 7</v>
      </c>
      <c r="C9" s="10" t="str">
        <f>IFERROR(Sat!N11,"")</f>
        <v>Y</v>
      </c>
      <c r="D9" s="10">
        <f>IFERROR(Sat!O11,"")</f>
        <v>0.77083333333333337</v>
      </c>
      <c r="E9" s="10">
        <f>IFERROR(Sat!P11,"")</f>
        <v>1.1458333333333335</v>
      </c>
      <c r="F9" s="10">
        <f>IFERROR(Sat!Q11,"")</f>
        <v>0.77083333333333337</v>
      </c>
      <c r="G9" s="10">
        <f>IFERROR(Sat!R11,"")</f>
        <v>0.14583333333333348</v>
      </c>
      <c r="H9" s="10" t="str">
        <f>IFERROR(Sat!S11,"")</f>
        <v>Y</v>
      </c>
      <c r="I9" s="10"/>
      <c r="J9" s="10" t="str">
        <f>IFERROR(Sun!M11,"")</f>
        <v>Agent 7</v>
      </c>
      <c r="K9" s="10" t="str">
        <f>IFERROR(Sun!N11,"")</f>
        <v>=</v>
      </c>
      <c r="L9" s="10" t="str">
        <f>IFERROR(Sun!O11,"")</f>
        <v/>
      </c>
      <c r="M9" s="10" t="str">
        <f>IFERROR(Sun!P11,"")</f>
        <v/>
      </c>
      <c r="N9" s="10" t="str">
        <f>IFERROR(Sun!Q11,"")</f>
        <v/>
      </c>
      <c r="O9" s="10" t="str">
        <f>IFERROR(Sun!R11,"")</f>
        <v/>
      </c>
      <c r="P9" s="10" t="str">
        <f>IFERROR(Sun!S11,"")</f>
        <v>=</v>
      </c>
      <c r="Q9" s="10"/>
      <c r="R9" s="10"/>
      <c r="S9" s="10" t="str">
        <f>IFERROR(Mon!M11,"")</f>
        <v>Agent 7</v>
      </c>
      <c r="T9" s="10" t="str">
        <f>IFERROR(Mon!N11,"")</f>
        <v>M</v>
      </c>
      <c r="U9" s="10">
        <f>IFERROR(Mon!O11,"")</f>
        <v>0.77083333333333337</v>
      </c>
      <c r="V9" s="10">
        <f>IFERROR(Mon!P11,"")</f>
        <v>1.1458333333333335</v>
      </c>
      <c r="W9" s="10">
        <f>IFERROR(Mon!Q11,"")</f>
        <v>0.77083333333333337</v>
      </c>
      <c r="X9" s="10">
        <f>IFERROR(Mon!R11,"")</f>
        <v>0.14583333333333348</v>
      </c>
      <c r="Y9" s="10" t="str">
        <f>IFERROR(Mon!S11,"")</f>
        <v>M</v>
      </c>
      <c r="AA9" s="10" t="str">
        <f>IFERROR(Tue!M11,"")</f>
        <v>Agent 7</v>
      </c>
      <c r="AB9" s="10" t="str">
        <f>IFERROR(Tue!N11,"")</f>
        <v>=</v>
      </c>
      <c r="AC9" s="10" t="str">
        <f>IFERROR(Tue!O11,"")</f>
        <v/>
      </c>
      <c r="AD9" s="10" t="str">
        <f>IFERROR(Tue!P11,"")</f>
        <v/>
      </c>
      <c r="AE9" s="10" t="str">
        <f>IFERROR(Tue!Q11,"")</f>
        <v/>
      </c>
      <c r="AF9" s="10" t="str">
        <f>IFERROR(Tue!R11,"")</f>
        <v/>
      </c>
      <c r="AG9" s="10" t="str">
        <f>IFERROR(Tue!S11,"")</f>
        <v>=</v>
      </c>
      <c r="AI9" s="10" t="str">
        <f>IFERROR(Wed!M11,"")</f>
        <v>Agent 7</v>
      </c>
      <c r="AJ9" s="10" t="str">
        <f>IFERROR(Wed!N11,"")</f>
        <v>W</v>
      </c>
      <c r="AK9" s="10">
        <f>IFERROR(Wed!O11,"")</f>
        <v>0.77083333333333337</v>
      </c>
      <c r="AL9" s="10">
        <f>IFERROR(Wed!P11,"")</f>
        <v>1.1458333333333335</v>
      </c>
      <c r="AM9" s="10">
        <f>IFERROR(Wed!Q11,"")</f>
        <v>0.77083333333333337</v>
      </c>
      <c r="AN9" s="10">
        <f>IFERROR(Wed!R11,"")</f>
        <v>0.14583333333333348</v>
      </c>
      <c r="AO9" s="10" t="str">
        <f>IFERROR(Wed!S11,"")</f>
        <v>W</v>
      </c>
      <c r="AQ9" s="10" t="str">
        <f>IFERROR(Thu!M11,"")</f>
        <v>Agent 7</v>
      </c>
      <c r="AR9" s="10" t="str">
        <f>IFERROR(Thu!N11,"")</f>
        <v>R</v>
      </c>
      <c r="AS9" s="10">
        <f>IFERROR(Thu!O11,"")</f>
        <v>0.77083333333333337</v>
      </c>
      <c r="AT9" s="10">
        <f>IFERROR(Thu!P11,"")</f>
        <v>1.1458333333333335</v>
      </c>
      <c r="AU9" s="10">
        <f>IFERROR(Thu!Q11,"")</f>
        <v>0.77083333333333337</v>
      </c>
      <c r="AV9" s="10">
        <f>IFERROR(Thu!R11,"")</f>
        <v>0.14583333333333348</v>
      </c>
      <c r="AW9" s="10" t="str">
        <f>IFERROR(Thu!S11,"")</f>
        <v>R</v>
      </c>
      <c r="AY9" s="10" t="str">
        <f>IFERROR(Fri!M11,"")</f>
        <v>Agent 7</v>
      </c>
      <c r="AZ9" s="10" t="str">
        <f>IFERROR(Fri!N11,"")</f>
        <v>F</v>
      </c>
      <c r="BA9" s="10">
        <f>IFERROR(Fri!O11,"")</f>
        <v>0.77083333333333337</v>
      </c>
      <c r="BB9" s="10">
        <f>IFERROR(Fri!P11,"")</f>
        <v>1.1458333333333335</v>
      </c>
      <c r="BC9" s="10">
        <f>IFERROR(Fri!Q11,"")</f>
        <v>0.77083333333333337</v>
      </c>
      <c r="BD9" s="10">
        <f>IFERROR(Fri!R11,"")</f>
        <v>0.14583333333333348</v>
      </c>
      <c r="BE9" s="10" t="str">
        <f>IFERROR(Fri!S11,"")</f>
        <v>F</v>
      </c>
    </row>
    <row r="10" spans="2:57" x14ac:dyDescent="0.25">
      <c r="B10" s="10" t="str">
        <f>IFERROR(Sat!M12,"")</f>
        <v>Agent 8</v>
      </c>
      <c r="C10" s="10" t="str">
        <f>IFERROR(Sat!N12,"")</f>
        <v>Y</v>
      </c>
      <c r="D10" s="10">
        <f>IFERROR(Sat!O12,"")</f>
        <v>0.77083333333333337</v>
      </c>
      <c r="E10" s="10">
        <f>IFERROR(Sat!P12,"")</f>
        <v>1.1458333333333335</v>
      </c>
      <c r="F10" s="10">
        <f>IFERROR(Sat!Q12,"")</f>
        <v>0.77083333333333337</v>
      </c>
      <c r="G10" s="10">
        <f>IFERROR(Sat!R12,"")</f>
        <v>0.14583333333333348</v>
      </c>
      <c r="H10" s="10" t="str">
        <f>IFERROR(Sat!S12,"")</f>
        <v>Y</v>
      </c>
      <c r="I10" s="10"/>
      <c r="J10" s="10" t="str">
        <f>IFERROR(Sun!M12,"")</f>
        <v>Agent 8</v>
      </c>
      <c r="K10" s="10" t="str">
        <f>IFERROR(Sun!N12,"")</f>
        <v>=</v>
      </c>
      <c r="L10" s="10" t="str">
        <f>IFERROR(Sun!O12,"")</f>
        <v/>
      </c>
      <c r="M10" s="10" t="str">
        <f>IFERROR(Sun!P12,"")</f>
        <v/>
      </c>
      <c r="N10" s="10" t="str">
        <f>IFERROR(Sun!Q12,"")</f>
        <v/>
      </c>
      <c r="O10" s="10" t="str">
        <f>IFERROR(Sun!R12,"")</f>
        <v/>
      </c>
      <c r="P10" s="10" t="str">
        <f>IFERROR(Sun!S12,"")</f>
        <v>=</v>
      </c>
      <c r="Q10" s="10"/>
      <c r="R10" s="10"/>
      <c r="S10" s="10" t="str">
        <f>IFERROR(Mon!M12,"")</f>
        <v>Agent 8</v>
      </c>
      <c r="T10" s="10" t="str">
        <f>IFERROR(Mon!N12,"")</f>
        <v>M</v>
      </c>
      <c r="U10" s="10">
        <f>IFERROR(Mon!O12,"")</f>
        <v>0.77083333333333337</v>
      </c>
      <c r="V10" s="10">
        <f>IFERROR(Mon!P12,"")</f>
        <v>1.1458333333333335</v>
      </c>
      <c r="W10" s="10">
        <f>IFERROR(Mon!Q12,"")</f>
        <v>0.77083333333333337</v>
      </c>
      <c r="X10" s="10">
        <f>IFERROR(Mon!R12,"")</f>
        <v>0.14583333333333348</v>
      </c>
      <c r="Y10" s="10" t="str">
        <f>IFERROR(Mon!S12,"")</f>
        <v>M</v>
      </c>
      <c r="AA10" s="10" t="str">
        <f>IFERROR(Tue!M12,"")</f>
        <v>Agent 8</v>
      </c>
      <c r="AB10" s="10" t="str">
        <f>IFERROR(Tue!N12,"")</f>
        <v>T</v>
      </c>
      <c r="AC10" s="10">
        <f>IFERROR(Tue!O12,"")</f>
        <v>0.77083333333333337</v>
      </c>
      <c r="AD10" s="10">
        <f>IFERROR(Tue!P12,"")</f>
        <v>1.1458333333333335</v>
      </c>
      <c r="AE10" s="10">
        <f>IFERROR(Tue!Q12,"")</f>
        <v>0.77083333333333337</v>
      </c>
      <c r="AF10" s="10">
        <f>IFERROR(Tue!R12,"")</f>
        <v>0.14583333333333348</v>
      </c>
      <c r="AG10" s="10" t="str">
        <f>IFERROR(Tue!S12,"")</f>
        <v>T</v>
      </c>
      <c r="AI10" s="10" t="str">
        <f>IFERROR(Wed!M12,"")</f>
        <v>Agent 8</v>
      </c>
      <c r="AJ10" s="10" t="str">
        <f>IFERROR(Wed!N12,"")</f>
        <v>W</v>
      </c>
      <c r="AK10" s="10">
        <f>IFERROR(Wed!O12,"")</f>
        <v>0.77083333333333337</v>
      </c>
      <c r="AL10" s="10">
        <f>IFERROR(Wed!P12,"")</f>
        <v>1.1458333333333335</v>
      </c>
      <c r="AM10" s="10">
        <f>IFERROR(Wed!Q12,"")</f>
        <v>0.77083333333333337</v>
      </c>
      <c r="AN10" s="10">
        <f>IFERROR(Wed!R12,"")</f>
        <v>0.14583333333333348</v>
      </c>
      <c r="AO10" s="10" t="str">
        <f>IFERROR(Wed!S12,"")</f>
        <v>W</v>
      </c>
      <c r="AQ10" s="10" t="str">
        <f>IFERROR(Thu!M12,"")</f>
        <v>Agent 8</v>
      </c>
      <c r="AR10" s="10" t="str">
        <f>IFERROR(Thu!N12,"")</f>
        <v>R</v>
      </c>
      <c r="AS10" s="10">
        <f>IFERROR(Thu!O12,"")</f>
        <v>0.77083333333333337</v>
      </c>
      <c r="AT10" s="10">
        <f>IFERROR(Thu!P12,"")</f>
        <v>1.1458333333333335</v>
      </c>
      <c r="AU10" s="10">
        <f>IFERROR(Thu!Q12,"")</f>
        <v>0.77083333333333337</v>
      </c>
      <c r="AV10" s="10">
        <f>IFERROR(Thu!R12,"")</f>
        <v>0.14583333333333348</v>
      </c>
      <c r="AW10" s="10" t="str">
        <f>IFERROR(Thu!S12,"")</f>
        <v>R</v>
      </c>
      <c r="AY10" s="10" t="str">
        <f>IFERROR(Fri!M12,"")</f>
        <v>Agent 8</v>
      </c>
      <c r="AZ10" s="10" t="str">
        <f>IFERROR(Fri!N12,"")</f>
        <v>F</v>
      </c>
      <c r="BA10" s="10">
        <f>IFERROR(Fri!O12,"")</f>
        <v>0.77083333333333337</v>
      </c>
      <c r="BB10" s="10">
        <f>IFERROR(Fri!P12,"")</f>
        <v>1.1458333333333335</v>
      </c>
      <c r="BC10" s="10">
        <f>IFERROR(Fri!Q12,"")</f>
        <v>0.77083333333333337</v>
      </c>
      <c r="BD10" s="10">
        <f>IFERROR(Fri!R12,"")</f>
        <v>0.14583333333333348</v>
      </c>
      <c r="BE10" s="10" t="str">
        <f>IFERROR(Fri!S12,"")</f>
        <v>F</v>
      </c>
    </row>
    <row r="11" spans="2:57" x14ac:dyDescent="0.25">
      <c r="B11" s="10" t="str">
        <f>IFERROR(Sat!M13,"")</f>
        <v>Agent 9</v>
      </c>
      <c r="C11" s="10" t="str">
        <f>IFERROR(Sat!N13,"")</f>
        <v>Y</v>
      </c>
      <c r="D11" s="10">
        <f>IFERROR(Sat!O13,"")</f>
        <v>0.77083333333333337</v>
      </c>
      <c r="E11" s="10">
        <f>IFERROR(Sat!P13,"")</f>
        <v>1.1458333333333335</v>
      </c>
      <c r="F11" s="10">
        <f>IFERROR(Sat!Q13,"")</f>
        <v>0.77083333333333337</v>
      </c>
      <c r="G11" s="10">
        <f>IFERROR(Sat!R13,"")</f>
        <v>0.14583333333333348</v>
      </c>
      <c r="H11" s="10" t="str">
        <f>IFERROR(Sat!S13,"")</f>
        <v>Y</v>
      </c>
      <c r="I11" s="10"/>
      <c r="J11" s="10" t="str">
        <f>IFERROR(Sun!M13,"")</f>
        <v>Agent 9</v>
      </c>
      <c r="K11" s="10" t="str">
        <f>IFERROR(Sun!N13,"")</f>
        <v>=</v>
      </c>
      <c r="L11" s="10" t="str">
        <f>IFERROR(Sun!O13,"")</f>
        <v/>
      </c>
      <c r="M11" s="10" t="str">
        <f>IFERROR(Sun!P13,"")</f>
        <v/>
      </c>
      <c r="N11" s="10" t="str">
        <f>IFERROR(Sun!Q13,"")</f>
        <v/>
      </c>
      <c r="O11" s="10" t="str">
        <f>IFERROR(Sun!R13,"")</f>
        <v/>
      </c>
      <c r="P11" s="10" t="str">
        <f>IFERROR(Sun!S13,"")</f>
        <v>=</v>
      </c>
      <c r="Q11" s="10"/>
      <c r="R11" s="10"/>
      <c r="S11" s="10" t="str">
        <f>IFERROR(Mon!M13,"")</f>
        <v>Agent 9</v>
      </c>
      <c r="T11" s="10" t="str">
        <f>IFERROR(Mon!N13,"")</f>
        <v>=</v>
      </c>
      <c r="U11" s="10" t="str">
        <f>IFERROR(Mon!O13,"")</f>
        <v/>
      </c>
      <c r="V11" s="10" t="str">
        <f>IFERROR(Mon!P13,"")</f>
        <v/>
      </c>
      <c r="W11" s="10" t="str">
        <f>IFERROR(Mon!Q13,"")</f>
        <v/>
      </c>
      <c r="X11" s="10" t="str">
        <f>IFERROR(Mon!R13,"")</f>
        <v/>
      </c>
      <c r="Y11" s="10" t="str">
        <f>IFERROR(Mon!S13,"")</f>
        <v>=</v>
      </c>
      <c r="AA11" s="10" t="str">
        <f>IFERROR(Tue!M13,"")</f>
        <v>Agent 9</v>
      </c>
      <c r="AB11" s="10" t="str">
        <f>IFERROR(Tue!N13,"")</f>
        <v>T</v>
      </c>
      <c r="AC11" s="10">
        <f>IFERROR(Tue!O13,"")</f>
        <v>0.77083333333333337</v>
      </c>
      <c r="AD11" s="10">
        <f>IFERROR(Tue!P13,"")</f>
        <v>1.1458333333333335</v>
      </c>
      <c r="AE11" s="10">
        <f>IFERROR(Tue!Q13,"")</f>
        <v>0.77083333333333337</v>
      </c>
      <c r="AF11" s="10">
        <f>IFERROR(Tue!R13,"")</f>
        <v>0.14583333333333348</v>
      </c>
      <c r="AG11" s="10" t="str">
        <f>IFERROR(Tue!S13,"")</f>
        <v>T</v>
      </c>
      <c r="AI11" s="10" t="str">
        <f>IFERROR(Wed!M13,"")</f>
        <v>Agent 9</v>
      </c>
      <c r="AJ11" s="10" t="str">
        <f>IFERROR(Wed!N13,"")</f>
        <v>W</v>
      </c>
      <c r="AK11" s="10">
        <f>IFERROR(Wed!O13,"")</f>
        <v>0.77083333333333337</v>
      </c>
      <c r="AL11" s="10">
        <f>IFERROR(Wed!P13,"")</f>
        <v>1.1458333333333335</v>
      </c>
      <c r="AM11" s="10">
        <f>IFERROR(Wed!Q13,"")</f>
        <v>0.77083333333333337</v>
      </c>
      <c r="AN11" s="10">
        <f>IFERROR(Wed!R13,"")</f>
        <v>0.14583333333333348</v>
      </c>
      <c r="AO11" s="10" t="str">
        <f>IFERROR(Wed!S13,"")</f>
        <v>W</v>
      </c>
      <c r="AQ11" s="10" t="str">
        <f>IFERROR(Thu!M13,"")</f>
        <v>Agent 9</v>
      </c>
      <c r="AR11" s="10" t="str">
        <f>IFERROR(Thu!N13,"")</f>
        <v>=</v>
      </c>
      <c r="AS11" s="10" t="str">
        <f>IFERROR(Thu!O13,"")</f>
        <v/>
      </c>
      <c r="AT11" s="10" t="str">
        <f>IFERROR(Thu!P13,"")</f>
        <v/>
      </c>
      <c r="AU11" s="10" t="str">
        <f>IFERROR(Thu!Q13,"")</f>
        <v/>
      </c>
      <c r="AV11" s="10" t="str">
        <f>IFERROR(Thu!R13,"")</f>
        <v/>
      </c>
      <c r="AW11" s="10" t="str">
        <f>IFERROR(Thu!S13,"")</f>
        <v>=</v>
      </c>
      <c r="AY11" s="10" t="str">
        <f>IFERROR(Fri!M13,"")</f>
        <v>Agent 9</v>
      </c>
      <c r="AZ11" s="10" t="str">
        <f>IFERROR(Fri!N13,"")</f>
        <v>F</v>
      </c>
      <c r="BA11" s="10">
        <f>IFERROR(Fri!O13,"")</f>
        <v>0.77083333333333337</v>
      </c>
      <c r="BB11" s="10">
        <f>IFERROR(Fri!P13,"")</f>
        <v>1.1458333333333335</v>
      </c>
      <c r="BC11" s="10">
        <f>IFERROR(Fri!Q13,"")</f>
        <v>0.77083333333333337</v>
      </c>
      <c r="BD11" s="10">
        <f>IFERROR(Fri!R13,"")</f>
        <v>0.14583333333333348</v>
      </c>
      <c r="BE11" s="10" t="str">
        <f>IFERROR(Fri!S13,"")</f>
        <v>F</v>
      </c>
    </row>
    <row r="12" spans="2:57" x14ac:dyDescent="0.25">
      <c r="B12" s="10" t="str">
        <f>IFERROR(Sat!M14,"")</f>
        <v>Agent 10</v>
      </c>
      <c r="C12" s="10" t="str">
        <f>IFERROR(Sat!N14,"")</f>
        <v>Y</v>
      </c>
      <c r="D12" s="10">
        <f>IFERROR(Sat!O14,"")</f>
        <v>0.77083333333333337</v>
      </c>
      <c r="E12" s="10">
        <f>IFERROR(Sat!P14,"")</f>
        <v>1.1458333333333335</v>
      </c>
      <c r="F12" s="10">
        <f>IFERROR(Sat!Q14,"")</f>
        <v>0.77083333333333337</v>
      </c>
      <c r="G12" s="10">
        <f>IFERROR(Sat!R14,"")</f>
        <v>0.14583333333333348</v>
      </c>
      <c r="H12" s="10" t="str">
        <f>IFERROR(Sat!S14,"")</f>
        <v>Y</v>
      </c>
      <c r="I12" s="10"/>
      <c r="J12" s="10" t="str">
        <f>IFERROR(Sun!M14,"")</f>
        <v>Agent 10</v>
      </c>
      <c r="K12" s="10" t="str">
        <f>IFERROR(Sun!N14,"")</f>
        <v>=</v>
      </c>
      <c r="L12" s="10" t="str">
        <f>IFERROR(Sun!O14,"")</f>
        <v/>
      </c>
      <c r="M12" s="10" t="str">
        <f>IFERROR(Sun!P14,"")</f>
        <v/>
      </c>
      <c r="N12" s="10" t="str">
        <f>IFERROR(Sun!Q14,"")</f>
        <v/>
      </c>
      <c r="O12" s="10" t="str">
        <f>IFERROR(Sun!R14,"")</f>
        <v/>
      </c>
      <c r="P12" s="10" t="str">
        <f>IFERROR(Sun!S14,"")</f>
        <v>=</v>
      </c>
      <c r="Q12" s="10"/>
      <c r="R12" s="10"/>
      <c r="S12" s="10" t="str">
        <f>IFERROR(Mon!M14,"")</f>
        <v>Agent 10</v>
      </c>
      <c r="T12" s="10" t="str">
        <f>IFERROR(Mon!N14,"")</f>
        <v>M</v>
      </c>
      <c r="U12" s="10">
        <f>IFERROR(Mon!O14,"")</f>
        <v>0.77083333333333337</v>
      </c>
      <c r="V12" s="10">
        <f>IFERROR(Mon!P14,"")</f>
        <v>1.1458333333333335</v>
      </c>
      <c r="W12" s="10">
        <f>IFERROR(Mon!Q14,"")</f>
        <v>0.77083333333333337</v>
      </c>
      <c r="X12" s="10">
        <f>IFERROR(Mon!R14,"")</f>
        <v>0.14583333333333348</v>
      </c>
      <c r="Y12" s="10" t="str">
        <f>IFERROR(Mon!S14,"")</f>
        <v>M</v>
      </c>
      <c r="AA12" s="10" t="str">
        <f>IFERROR(Tue!M14,"")</f>
        <v>Agent 10</v>
      </c>
      <c r="AB12" s="10" t="str">
        <f>IFERROR(Tue!N14,"")</f>
        <v>T</v>
      </c>
      <c r="AC12" s="10">
        <f>IFERROR(Tue!O14,"")</f>
        <v>0.77083333333333337</v>
      </c>
      <c r="AD12" s="10">
        <f>IFERROR(Tue!P14,"")</f>
        <v>1.1458333333333335</v>
      </c>
      <c r="AE12" s="10">
        <f>IFERROR(Tue!Q14,"")</f>
        <v>0.77083333333333337</v>
      </c>
      <c r="AF12" s="10">
        <f>IFERROR(Tue!R14,"")</f>
        <v>0.14583333333333348</v>
      </c>
      <c r="AG12" s="10" t="str">
        <f>IFERROR(Tue!S14,"")</f>
        <v>T</v>
      </c>
      <c r="AI12" s="10" t="str">
        <f>IFERROR(Wed!M14,"")</f>
        <v>Agent 10</v>
      </c>
      <c r="AJ12" s="10" t="str">
        <f>IFERROR(Wed!N14,"")</f>
        <v>W</v>
      </c>
      <c r="AK12" s="10">
        <f>IFERROR(Wed!O14,"")</f>
        <v>0.77083333333333337</v>
      </c>
      <c r="AL12" s="10">
        <f>IFERROR(Wed!P14,"")</f>
        <v>1.1458333333333335</v>
      </c>
      <c r="AM12" s="10">
        <f>IFERROR(Wed!Q14,"")</f>
        <v>0.77083333333333337</v>
      </c>
      <c r="AN12" s="10">
        <f>IFERROR(Wed!R14,"")</f>
        <v>0.14583333333333348</v>
      </c>
      <c r="AO12" s="10" t="str">
        <f>IFERROR(Wed!S14,"")</f>
        <v>W</v>
      </c>
      <c r="AQ12" s="10" t="str">
        <f>IFERROR(Thu!M14,"")</f>
        <v>Agent 10</v>
      </c>
      <c r="AR12" s="10" t="str">
        <f>IFERROR(Thu!N14,"")</f>
        <v>R</v>
      </c>
      <c r="AS12" s="10">
        <f>IFERROR(Thu!O14,"")</f>
        <v>0.77083333333333337</v>
      </c>
      <c r="AT12" s="10">
        <f>IFERROR(Thu!P14,"")</f>
        <v>1.1458333333333335</v>
      </c>
      <c r="AU12" s="10">
        <f>IFERROR(Thu!Q14,"")</f>
        <v>0.77083333333333337</v>
      </c>
      <c r="AV12" s="10">
        <f>IFERROR(Thu!R14,"")</f>
        <v>0.14583333333333348</v>
      </c>
      <c r="AW12" s="10" t="str">
        <f>IFERROR(Thu!S14,"")</f>
        <v>R</v>
      </c>
      <c r="AY12" s="10" t="str">
        <f>IFERROR(Fri!M14,"")</f>
        <v>Agent 10</v>
      </c>
      <c r="AZ12" s="10" t="str">
        <f>IFERROR(Fri!N14,"")</f>
        <v>=</v>
      </c>
      <c r="BA12" s="10" t="str">
        <f>IFERROR(Fri!O14,"")</f>
        <v/>
      </c>
      <c r="BB12" s="10" t="str">
        <f>IFERROR(Fri!P14,"")</f>
        <v/>
      </c>
      <c r="BC12" s="10" t="str">
        <f>IFERROR(Fri!Q14,"")</f>
        <v/>
      </c>
      <c r="BD12" s="10" t="str">
        <f>IFERROR(Fri!R14,"")</f>
        <v/>
      </c>
      <c r="BE12" s="10" t="str">
        <f>IFERROR(Fri!S14,"")</f>
        <v>=</v>
      </c>
    </row>
    <row r="13" spans="2:57" x14ac:dyDescent="0.25">
      <c r="B13" s="10" t="str">
        <f>IFERROR(Sat!M15,"")</f>
        <v>Agent 11</v>
      </c>
      <c r="C13" s="10" t="str">
        <f>IFERROR(Sat!N15,"")</f>
        <v>Y</v>
      </c>
      <c r="D13" s="10">
        <f>IFERROR(Sat!O15,"")</f>
        <v>0.77083333333333337</v>
      </c>
      <c r="E13" s="10">
        <f>IFERROR(Sat!P15,"")</f>
        <v>1.1458333333333335</v>
      </c>
      <c r="F13" s="10">
        <f>IFERROR(Sat!Q15,"")</f>
        <v>0.77083333333333337</v>
      </c>
      <c r="G13" s="10">
        <f>IFERROR(Sat!R15,"")</f>
        <v>0.14583333333333348</v>
      </c>
      <c r="H13" s="10" t="str">
        <f>IFERROR(Sat!S15,"")</f>
        <v>Y</v>
      </c>
      <c r="I13" s="10"/>
      <c r="J13" s="10" t="str">
        <f>IFERROR(Sun!M15,"")</f>
        <v>Agent 11</v>
      </c>
      <c r="K13" s="10" t="str">
        <f>IFERROR(Sun!N15,"")</f>
        <v>=</v>
      </c>
      <c r="L13" s="10" t="str">
        <f>IFERROR(Sun!O15,"")</f>
        <v/>
      </c>
      <c r="M13" s="10" t="str">
        <f>IFERROR(Sun!P15,"")</f>
        <v/>
      </c>
      <c r="N13" s="10" t="str">
        <f>IFERROR(Sun!Q15,"")</f>
        <v/>
      </c>
      <c r="O13" s="10" t="str">
        <f>IFERROR(Sun!R15,"")</f>
        <v/>
      </c>
      <c r="P13" s="10" t="str">
        <f>IFERROR(Sun!S15,"")</f>
        <v>=</v>
      </c>
      <c r="Q13" s="10"/>
      <c r="R13" s="10"/>
      <c r="S13" s="10" t="str">
        <f>IFERROR(Mon!M15,"")</f>
        <v>Agent 11</v>
      </c>
      <c r="T13" s="10" t="str">
        <f>IFERROR(Mon!N15,"")</f>
        <v>M</v>
      </c>
      <c r="U13" s="10">
        <f>IFERROR(Mon!O15,"")</f>
        <v>0.77083333333333337</v>
      </c>
      <c r="V13" s="10">
        <f>IFERROR(Mon!P15,"")</f>
        <v>1.1458333333333335</v>
      </c>
      <c r="W13" s="10">
        <f>IFERROR(Mon!Q15,"")</f>
        <v>0.77083333333333337</v>
      </c>
      <c r="X13" s="10">
        <f>IFERROR(Mon!R15,"")</f>
        <v>0.14583333333333348</v>
      </c>
      <c r="Y13" s="10" t="str">
        <f>IFERROR(Mon!S15,"")</f>
        <v>M</v>
      </c>
      <c r="AA13" s="10" t="str">
        <f>IFERROR(Tue!M15,"")</f>
        <v>Agent 11</v>
      </c>
      <c r="AB13" s="10" t="str">
        <f>IFERROR(Tue!N15,"")</f>
        <v>T</v>
      </c>
      <c r="AC13" s="10">
        <f>IFERROR(Tue!O15,"")</f>
        <v>0.77083333333333337</v>
      </c>
      <c r="AD13" s="10">
        <f>IFERROR(Tue!P15,"")</f>
        <v>1.1458333333333335</v>
      </c>
      <c r="AE13" s="10">
        <f>IFERROR(Tue!Q15,"")</f>
        <v>0.77083333333333337</v>
      </c>
      <c r="AF13" s="10">
        <f>IFERROR(Tue!R15,"")</f>
        <v>0.14583333333333348</v>
      </c>
      <c r="AG13" s="10" t="str">
        <f>IFERROR(Tue!S15,"")</f>
        <v>T</v>
      </c>
      <c r="AI13" s="10" t="str">
        <f>IFERROR(Wed!M15,"")</f>
        <v>Agent 11</v>
      </c>
      <c r="AJ13" s="10" t="str">
        <f>IFERROR(Wed!N15,"")</f>
        <v>=</v>
      </c>
      <c r="AK13" s="10" t="str">
        <f>IFERROR(Wed!O15,"")</f>
        <v/>
      </c>
      <c r="AL13" s="10" t="str">
        <f>IFERROR(Wed!P15,"")</f>
        <v/>
      </c>
      <c r="AM13" s="10" t="str">
        <f>IFERROR(Wed!Q15,"")</f>
        <v/>
      </c>
      <c r="AN13" s="10" t="str">
        <f>IFERROR(Wed!R15,"")</f>
        <v/>
      </c>
      <c r="AO13" s="10" t="str">
        <f>IFERROR(Wed!S15,"")</f>
        <v>=</v>
      </c>
      <c r="AQ13" s="10" t="str">
        <f>IFERROR(Thu!M15,"")</f>
        <v>Agent 11</v>
      </c>
      <c r="AR13" s="10" t="str">
        <f>IFERROR(Thu!N15,"")</f>
        <v>R</v>
      </c>
      <c r="AS13" s="10">
        <f>IFERROR(Thu!O15,"")</f>
        <v>0.77083333333333337</v>
      </c>
      <c r="AT13" s="10">
        <f>IFERROR(Thu!P15,"")</f>
        <v>1.1458333333333335</v>
      </c>
      <c r="AU13" s="10">
        <f>IFERROR(Thu!Q15,"")</f>
        <v>0.77083333333333337</v>
      </c>
      <c r="AV13" s="10">
        <f>IFERROR(Thu!R15,"")</f>
        <v>0.14583333333333348</v>
      </c>
      <c r="AW13" s="10" t="str">
        <f>IFERROR(Thu!S15,"")</f>
        <v>R</v>
      </c>
      <c r="AY13" s="10" t="str">
        <f>IFERROR(Fri!M15,"")</f>
        <v>Agent 11</v>
      </c>
      <c r="AZ13" s="10" t="str">
        <f>IFERROR(Fri!N15,"")</f>
        <v>F</v>
      </c>
      <c r="BA13" s="10">
        <f>IFERROR(Fri!O15,"")</f>
        <v>0.77083333333333337</v>
      </c>
      <c r="BB13" s="10">
        <f>IFERROR(Fri!P15,"")</f>
        <v>1.1458333333333335</v>
      </c>
      <c r="BC13" s="10">
        <f>IFERROR(Fri!Q15,"")</f>
        <v>0.77083333333333337</v>
      </c>
      <c r="BD13" s="10">
        <f>IFERROR(Fri!R15,"")</f>
        <v>0.14583333333333348</v>
      </c>
      <c r="BE13" s="10" t="str">
        <f>IFERROR(Fri!S15,"")</f>
        <v>F</v>
      </c>
    </row>
    <row r="14" spans="2:57" x14ac:dyDescent="0.25">
      <c r="B14" s="10" t="str">
        <f>IFERROR(Sat!M16,"")</f>
        <v>Agent 12</v>
      </c>
      <c r="C14" s="10" t="str">
        <f>IFERROR(Sat!N16,"")</f>
        <v>Y</v>
      </c>
      <c r="D14" s="10">
        <f>IFERROR(Sat!O16,"")</f>
        <v>0.77083333333333337</v>
      </c>
      <c r="E14" s="10">
        <f>IFERROR(Sat!P16,"")</f>
        <v>1.1458333333333335</v>
      </c>
      <c r="F14" s="10">
        <f>IFERROR(Sat!Q16,"")</f>
        <v>0.77083333333333337</v>
      </c>
      <c r="G14" s="10">
        <f>IFERROR(Sat!R16,"")</f>
        <v>0.14583333333333348</v>
      </c>
      <c r="H14" s="10" t="str">
        <f>IFERROR(Sat!S16,"")</f>
        <v>Y</v>
      </c>
      <c r="I14" s="10"/>
      <c r="J14" s="10" t="str">
        <f>IFERROR(Sun!M16,"")</f>
        <v>Agent 12</v>
      </c>
      <c r="K14" s="10" t="str">
        <f>IFERROR(Sun!N16,"")</f>
        <v>=</v>
      </c>
      <c r="L14" s="10" t="str">
        <f>IFERROR(Sun!O16,"")</f>
        <v/>
      </c>
      <c r="M14" s="10" t="str">
        <f>IFERROR(Sun!P16,"")</f>
        <v/>
      </c>
      <c r="N14" s="10" t="str">
        <f>IFERROR(Sun!Q16,"")</f>
        <v/>
      </c>
      <c r="O14" s="10" t="str">
        <f>IFERROR(Sun!R16,"")</f>
        <v/>
      </c>
      <c r="P14" s="10" t="str">
        <f>IFERROR(Sun!S16,"")</f>
        <v>=</v>
      </c>
      <c r="Q14" s="10"/>
      <c r="R14" s="10"/>
      <c r="S14" s="10" t="str">
        <f>IFERROR(Mon!M16,"")</f>
        <v>Agent 12</v>
      </c>
      <c r="T14" s="10" t="str">
        <f>IFERROR(Mon!N16,"")</f>
        <v>M</v>
      </c>
      <c r="U14" s="10">
        <f>IFERROR(Mon!O16,"")</f>
        <v>0.77083333333333337</v>
      </c>
      <c r="V14" s="10">
        <f>IFERROR(Mon!P16,"")</f>
        <v>1.1458333333333335</v>
      </c>
      <c r="W14" s="10">
        <f>IFERROR(Mon!Q16,"")</f>
        <v>0.77083333333333337</v>
      </c>
      <c r="X14" s="10">
        <f>IFERROR(Mon!R16,"")</f>
        <v>0.14583333333333348</v>
      </c>
      <c r="Y14" s="10" t="str">
        <f>IFERROR(Mon!S16,"")</f>
        <v>M</v>
      </c>
      <c r="AA14" s="10" t="str">
        <f>IFERROR(Tue!M16,"")</f>
        <v>Agent 12</v>
      </c>
      <c r="AB14" s="10" t="str">
        <f>IFERROR(Tue!N16,"")</f>
        <v>T</v>
      </c>
      <c r="AC14" s="10">
        <f>IFERROR(Tue!O16,"")</f>
        <v>0.77083333333333337</v>
      </c>
      <c r="AD14" s="10">
        <f>IFERROR(Tue!P16,"")</f>
        <v>1.1458333333333335</v>
      </c>
      <c r="AE14" s="10">
        <f>IFERROR(Tue!Q16,"")</f>
        <v>0.77083333333333337</v>
      </c>
      <c r="AF14" s="10">
        <f>IFERROR(Tue!R16,"")</f>
        <v>0.14583333333333348</v>
      </c>
      <c r="AG14" s="10" t="str">
        <f>IFERROR(Tue!S16,"")</f>
        <v>T</v>
      </c>
      <c r="AI14" s="10" t="str">
        <f>IFERROR(Wed!M16,"")</f>
        <v>Agent 12</v>
      </c>
      <c r="AJ14" s="10" t="str">
        <f>IFERROR(Wed!N16,"")</f>
        <v>W</v>
      </c>
      <c r="AK14" s="10">
        <f>IFERROR(Wed!O16,"")</f>
        <v>0.77083333333333337</v>
      </c>
      <c r="AL14" s="10">
        <f>IFERROR(Wed!P16,"")</f>
        <v>1.1458333333333335</v>
      </c>
      <c r="AM14" s="10">
        <f>IFERROR(Wed!Q16,"")</f>
        <v>0.77083333333333337</v>
      </c>
      <c r="AN14" s="10">
        <f>IFERROR(Wed!R16,"")</f>
        <v>0.14583333333333348</v>
      </c>
      <c r="AO14" s="10" t="str">
        <f>IFERROR(Wed!S16,"")</f>
        <v>W</v>
      </c>
      <c r="AQ14" s="10" t="str">
        <f>IFERROR(Thu!M16,"")</f>
        <v>Agent 12</v>
      </c>
      <c r="AR14" s="10" t="str">
        <f>IFERROR(Thu!N16,"")</f>
        <v>=</v>
      </c>
      <c r="AS14" s="10" t="str">
        <f>IFERROR(Thu!O16,"")</f>
        <v/>
      </c>
      <c r="AT14" s="10" t="str">
        <f>IFERROR(Thu!P16,"")</f>
        <v/>
      </c>
      <c r="AU14" s="10" t="str">
        <f>IFERROR(Thu!Q16,"")</f>
        <v/>
      </c>
      <c r="AV14" s="10" t="str">
        <f>IFERROR(Thu!R16,"")</f>
        <v/>
      </c>
      <c r="AW14" s="10" t="str">
        <f>IFERROR(Thu!S16,"")</f>
        <v>=</v>
      </c>
      <c r="AY14" s="10" t="str">
        <f>IFERROR(Fri!M16,"")</f>
        <v>Agent 12</v>
      </c>
      <c r="AZ14" s="10" t="str">
        <f>IFERROR(Fri!N16,"")</f>
        <v>F</v>
      </c>
      <c r="BA14" s="10">
        <f>IFERROR(Fri!O16,"")</f>
        <v>0.77083333333333337</v>
      </c>
      <c r="BB14" s="10">
        <f>IFERROR(Fri!P16,"")</f>
        <v>1.1458333333333335</v>
      </c>
      <c r="BC14" s="10">
        <f>IFERROR(Fri!Q16,"")</f>
        <v>0.77083333333333337</v>
      </c>
      <c r="BD14" s="10">
        <f>IFERROR(Fri!R16,"")</f>
        <v>0.14583333333333348</v>
      </c>
      <c r="BE14" s="10" t="str">
        <f>IFERROR(Fri!S16,"")</f>
        <v>F</v>
      </c>
    </row>
    <row r="15" spans="2:57" x14ac:dyDescent="0.25">
      <c r="B15" s="10" t="str">
        <f>IFERROR(Sat!M17,"")</f>
        <v>Agent 13</v>
      </c>
      <c r="C15" s="10" t="str">
        <f>IFERROR(Sat!N17,"")</f>
        <v>Y</v>
      </c>
      <c r="D15" s="10">
        <f>IFERROR(Sat!O17,"")</f>
        <v>0.77083333333333337</v>
      </c>
      <c r="E15" s="10">
        <f>IFERROR(Sat!P17,"")</f>
        <v>1.1458333333333335</v>
      </c>
      <c r="F15" s="10">
        <f>IFERROR(Sat!Q17,"")</f>
        <v>0.77083333333333337</v>
      </c>
      <c r="G15" s="10">
        <f>IFERROR(Sat!R17,"")</f>
        <v>0.14583333333333348</v>
      </c>
      <c r="H15" s="10" t="str">
        <f>IFERROR(Sat!S17,"")</f>
        <v>Y</v>
      </c>
      <c r="I15" s="10"/>
      <c r="J15" s="10" t="str">
        <f>IFERROR(Sun!M17,"")</f>
        <v>Agent 13</v>
      </c>
      <c r="K15" s="10" t="str">
        <f>IFERROR(Sun!N17,"")</f>
        <v>=</v>
      </c>
      <c r="L15" s="10" t="str">
        <f>IFERROR(Sun!O17,"")</f>
        <v/>
      </c>
      <c r="M15" s="10" t="str">
        <f>IFERROR(Sun!P17,"")</f>
        <v/>
      </c>
      <c r="N15" s="10" t="str">
        <f>IFERROR(Sun!Q17,"")</f>
        <v/>
      </c>
      <c r="O15" s="10" t="str">
        <f>IFERROR(Sun!R17,"")</f>
        <v/>
      </c>
      <c r="P15" s="10" t="str">
        <f>IFERROR(Sun!S17,"")</f>
        <v>=</v>
      </c>
      <c r="Q15" s="10"/>
      <c r="R15" s="10"/>
      <c r="S15" s="10" t="str">
        <f>IFERROR(Mon!M17,"")</f>
        <v>Agent 13</v>
      </c>
      <c r="T15" s="10" t="str">
        <f>IFERROR(Mon!N17,"")</f>
        <v>M</v>
      </c>
      <c r="U15" s="10">
        <f>IFERROR(Mon!O17,"")</f>
        <v>0.77083333333333337</v>
      </c>
      <c r="V15" s="10">
        <f>IFERROR(Mon!P17,"")</f>
        <v>1.1458333333333335</v>
      </c>
      <c r="W15" s="10">
        <f>IFERROR(Mon!Q17,"")</f>
        <v>0.77083333333333337</v>
      </c>
      <c r="X15" s="10">
        <f>IFERROR(Mon!R17,"")</f>
        <v>0.14583333333333348</v>
      </c>
      <c r="Y15" s="10" t="str">
        <f>IFERROR(Mon!S17,"")</f>
        <v>M</v>
      </c>
      <c r="AA15" s="10" t="str">
        <f>IFERROR(Tue!M17,"")</f>
        <v>Agent 13</v>
      </c>
      <c r="AB15" s="10" t="str">
        <f>IFERROR(Tue!N17,"")</f>
        <v>T</v>
      </c>
      <c r="AC15" s="10">
        <f>IFERROR(Tue!O17,"")</f>
        <v>0.77083333333333337</v>
      </c>
      <c r="AD15" s="10">
        <f>IFERROR(Tue!P17,"")</f>
        <v>1.1458333333333335</v>
      </c>
      <c r="AE15" s="10">
        <f>IFERROR(Tue!Q17,"")</f>
        <v>0.77083333333333337</v>
      </c>
      <c r="AF15" s="10">
        <f>IFERROR(Tue!R17,"")</f>
        <v>0.14583333333333348</v>
      </c>
      <c r="AG15" s="10" t="str">
        <f>IFERROR(Tue!S17,"")</f>
        <v>T</v>
      </c>
      <c r="AI15" s="10" t="str">
        <f>IFERROR(Wed!M17,"")</f>
        <v>Agent 13</v>
      </c>
      <c r="AJ15" s="10" t="str">
        <f>IFERROR(Wed!N17,"")</f>
        <v>W</v>
      </c>
      <c r="AK15" s="10">
        <f>IFERROR(Wed!O17,"")</f>
        <v>0.77083333333333337</v>
      </c>
      <c r="AL15" s="10">
        <f>IFERROR(Wed!P17,"")</f>
        <v>1.1458333333333335</v>
      </c>
      <c r="AM15" s="10">
        <f>IFERROR(Wed!Q17,"")</f>
        <v>0.77083333333333337</v>
      </c>
      <c r="AN15" s="10">
        <f>IFERROR(Wed!R17,"")</f>
        <v>0.14583333333333348</v>
      </c>
      <c r="AO15" s="10" t="str">
        <f>IFERROR(Wed!S17,"")</f>
        <v>W</v>
      </c>
      <c r="AQ15" s="10" t="str">
        <f>IFERROR(Thu!M17,"")</f>
        <v>Agent 13</v>
      </c>
      <c r="AR15" s="10" t="str">
        <f>IFERROR(Thu!N17,"")</f>
        <v>R</v>
      </c>
      <c r="AS15" s="10">
        <f>IFERROR(Thu!O17,"")</f>
        <v>0.77083333333333337</v>
      </c>
      <c r="AT15" s="10">
        <f>IFERROR(Thu!P17,"")</f>
        <v>1.1458333333333335</v>
      </c>
      <c r="AU15" s="10">
        <f>IFERROR(Thu!Q17,"")</f>
        <v>0.77083333333333337</v>
      </c>
      <c r="AV15" s="10">
        <f>IFERROR(Thu!R17,"")</f>
        <v>0.14583333333333348</v>
      </c>
      <c r="AW15" s="10" t="str">
        <f>IFERROR(Thu!S17,"")</f>
        <v>R</v>
      </c>
      <c r="AY15" s="10" t="str">
        <f>IFERROR(Fri!M17,"")</f>
        <v>Agent 13</v>
      </c>
      <c r="AZ15" s="10" t="str">
        <f>IFERROR(Fri!N17,"")</f>
        <v>F</v>
      </c>
      <c r="BA15" s="10">
        <f>IFERROR(Fri!O17,"")</f>
        <v>0.77083333333333337</v>
      </c>
      <c r="BB15" s="10">
        <f>IFERROR(Fri!P17,"")</f>
        <v>1.1458333333333335</v>
      </c>
      <c r="BC15" s="10">
        <f>IFERROR(Fri!Q17,"")</f>
        <v>0.77083333333333337</v>
      </c>
      <c r="BD15" s="10">
        <f>IFERROR(Fri!R17,"")</f>
        <v>0.14583333333333348</v>
      </c>
      <c r="BE15" s="10" t="str">
        <f>IFERROR(Fri!S17,"")</f>
        <v>F</v>
      </c>
    </row>
    <row r="16" spans="2:57" x14ac:dyDescent="0.25">
      <c r="B16" s="10" t="str">
        <f>IFERROR(Sat!M18,"")</f>
        <v>Agent 14</v>
      </c>
      <c r="C16" s="10" t="str">
        <f>IFERROR(Sat!N18,"")</f>
        <v>Y</v>
      </c>
      <c r="D16" s="10">
        <f>IFERROR(Sat!O18,"")</f>
        <v>0.77083333333333337</v>
      </c>
      <c r="E16" s="10">
        <f>IFERROR(Sat!P18,"")</f>
        <v>1.1458333333333335</v>
      </c>
      <c r="F16" s="10">
        <f>IFERROR(Sat!Q18,"")</f>
        <v>0.77083333333333337</v>
      </c>
      <c r="G16" s="10">
        <f>IFERROR(Sat!R18,"")</f>
        <v>0.14583333333333348</v>
      </c>
      <c r="H16" s="10" t="str">
        <f>IFERROR(Sat!S18,"")</f>
        <v>Y</v>
      </c>
      <c r="I16" s="10"/>
      <c r="J16" s="10" t="str">
        <f>IFERROR(Sun!M18,"")</f>
        <v>Agent 14</v>
      </c>
      <c r="K16" s="10" t="str">
        <f>IFERROR(Sun!N18,"")</f>
        <v>=</v>
      </c>
      <c r="L16" s="10" t="str">
        <f>IFERROR(Sun!O18,"")</f>
        <v/>
      </c>
      <c r="M16" s="10" t="str">
        <f>IFERROR(Sun!P18,"")</f>
        <v/>
      </c>
      <c r="N16" s="10" t="str">
        <f>IFERROR(Sun!Q18,"")</f>
        <v/>
      </c>
      <c r="O16" s="10" t="str">
        <f>IFERROR(Sun!R18,"")</f>
        <v/>
      </c>
      <c r="P16" s="10" t="str">
        <f>IFERROR(Sun!S18,"")</f>
        <v>=</v>
      </c>
      <c r="Q16" s="10"/>
      <c r="R16" s="10"/>
      <c r="S16" s="10" t="str">
        <f>IFERROR(Mon!M18,"")</f>
        <v>Agent 14</v>
      </c>
      <c r="T16" s="10" t="str">
        <f>IFERROR(Mon!N18,"")</f>
        <v>M</v>
      </c>
      <c r="U16" s="10">
        <f>IFERROR(Mon!O18,"")</f>
        <v>0.85416666666666674</v>
      </c>
      <c r="V16" s="10">
        <f>IFERROR(Mon!P18,"")</f>
        <v>1.2291666666666667</v>
      </c>
      <c r="W16" s="10">
        <f>IFERROR(Mon!Q18,"")</f>
        <v>0.85416666666666674</v>
      </c>
      <c r="X16" s="10">
        <f>IFERROR(Mon!R18,"")</f>
        <v>0.22916666666666674</v>
      </c>
      <c r="Y16" s="10" t="str">
        <f>IFERROR(Mon!S18,"")</f>
        <v>M</v>
      </c>
      <c r="AA16" s="10" t="str">
        <f>IFERROR(Tue!M18,"")</f>
        <v>Agent 14</v>
      </c>
      <c r="AB16" s="10" t="str">
        <f>IFERROR(Tue!N18,"")</f>
        <v>T</v>
      </c>
      <c r="AC16" s="10">
        <f>IFERROR(Tue!O18,"")</f>
        <v>0.85416666666666674</v>
      </c>
      <c r="AD16" s="10">
        <f>IFERROR(Tue!P18,"")</f>
        <v>1.2291666666666667</v>
      </c>
      <c r="AE16" s="10">
        <f>IFERROR(Tue!Q18,"")</f>
        <v>0.85416666666666674</v>
      </c>
      <c r="AF16" s="10">
        <f>IFERROR(Tue!R18,"")</f>
        <v>0.22916666666666674</v>
      </c>
      <c r="AG16" s="10" t="str">
        <f>IFERROR(Tue!S18,"")</f>
        <v>T</v>
      </c>
      <c r="AI16" s="10" t="str">
        <f>IFERROR(Wed!M18,"")</f>
        <v>Agent 14</v>
      </c>
      <c r="AJ16" s="10" t="str">
        <f>IFERROR(Wed!N18,"")</f>
        <v>W</v>
      </c>
      <c r="AK16" s="10">
        <f>IFERROR(Wed!O18,"")</f>
        <v>0.85416666666666674</v>
      </c>
      <c r="AL16" s="10">
        <f>IFERROR(Wed!P18,"")</f>
        <v>1.2291666666666667</v>
      </c>
      <c r="AM16" s="10">
        <f>IFERROR(Wed!Q18,"")</f>
        <v>0.85416666666666674</v>
      </c>
      <c r="AN16" s="10">
        <f>IFERROR(Wed!R18,"")</f>
        <v>0.22916666666666674</v>
      </c>
      <c r="AO16" s="10" t="str">
        <f>IFERROR(Wed!S18,"")</f>
        <v>W</v>
      </c>
      <c r="AQ16" s="10" t="str">
        <f>IFERROR(Thu!M18,"")</f>
        <v>Agent 14</v>
      </c>
      <c r="AR16" s="10" t="str">
        <f>IFERROR(Thu!N18,"")</f>
        <v>R</v>
      </c>
      <c r="AS16" s="10">
        <f>IFERROR(Thu!O18,"")</f>
        <v>0.85416666666666674</v>
      </c>
      <c r="AT16" s="10">
        <f>IFERROR(Thu!P18,"")</f>
        <v>1.2291666666666667</v>
      </c>
      <c r="AU16" s="10">
        <f>IFERROR(Thu!Q18,"")</f>
        <v>0.85416666666666674</v>
      </c>
      <c r="AV16" s="10">
        <f>IFERROR(Thu!R18,"")</f>
        <v>0.22916666666666674</v>
      </c>
      <c r="AW16" s="10" t="str">
        <f>IFERROR(Thu!S18,"")</f>
        <v>R</v>
      </c>
      <c r="AY16" s="10" t="str">
        <f>IFERROR(Fri!M18,"")</f>
        <v>Agent 14</v>
      </c>
      <c r="AZ16" s="10" t="str">
        <f>IFERROR(Fri!N18,"")</f>
        <v>F</v>
      </c>
      <c r="BA16" s="10">
        <f>IFERROR(Fri!O18,"")</f>
        <v>0.85416666666666674</v>
      </c>
      <c r="BB16" s="10">
        <f>IFERROR(Fri!P18,"")</f>
        <v>1.2291666666666667</v>
      </c>
      <c r="BC16" s="10">
        <f>IFERROR(Fri!Q18,"")</f>
        <v>0.85416666666666674</v>
      </c>
      <c r="BD16" s="10">
        <f>IFERROR(Fri!R18,"")</f>
        <v>0.22916666666666674</v>
      </c>
      <c r="BE16" s="10" t="str">
        <f>IFERROR(Fri!S18,"")</f>
        <v>F</v>
      </c>
    </row>
    <row r="17" spans="2:57" x14ac:dyDescent="0.25">
      <c r="B17" s="10" t="str">
        <f>IFERROR(Sat!M19,"")</f>
        <v>Agent 15</v>
      </c>
      <c r="C17" s="10" t="str">
        <f>IFERROR(Sat!N19,"")</f>
        <v>Y</v>
      </c>
      <c r="D17" s="10">
        <f>IFERROR(Sat!O19,"")</f>
        <v>0.77083333333333337</v>
      </c>
      <c r="E17" s="10">
        <f>IFERROR(Sat!P19,"")</f>
        <v>1.1458333333333335</v>
      </c>
      <c r="F17" s="10">
        <f>IFERROR(Sat!Q19,"")</f>
        <v>0.77083333333333337</v>
      </c>
      <c r="G17" s="10">
        <f>IFERROR(Sat!R19,"")</f>
        <v>0.14583333333333348</v>
      </c>
      <c r="H17" s="10" t="str">
        <f>IFERROR(Sat!S19,"")</f>
        <v>Y</v>
      </c>
      <c r="I17" s="10"/>
      <c r="J17" s="10" t="str">
        <f>IFERROR(Sun!M19,"")</f>
        <v>Agent 15</v>
      </c>
      <c r="K17" s="10" t="str">
        <f>IFERROR(Sun!N19,"")</f>
        <v>=</v>
      </c>
      <c r="L17" s="10" t="str">
        <f>IFERROR(Sun!O19,"")</f>
        <v/>
      </c>
      <c r="M17" s="10" t="str">
        <f>IFERROR(Sun!P19,"")</f>
        <v/>
      </c>
      <c r="N17" s="10" t="str">
        <f>IFERROR(Sun!Q19,"")</f>
        <v/>
      </c>
      <c r="O17" s="10" t="str">
        <f>IFERROR(Sun!R19,"")</f>
        <v/>
      </c>
      <c r="P17" s="10" t="str">
        <f>IFERROR(Sun!S19,"")</f>
        <v>=</v>
      </c>
      <c r="Q17" s="10"/>
      <c r="R17" s="10"/>
      <c r="S17" s="10" t="str">
        <f>IFERROR(Mon!M19,"")</f>
        <v>Agent 15</v>
      </c>
      <c r="T17" s="10" t="str">
        <f>IFERROR(Mon!N19,"")</f>
        <v>M</v>
      </c>
      <c r="U17" s="10">
        <f>IFERROR(Mon!O19,"")</f>
        <v>0.85416666666666674</v>
      </c>
      <c r="V17" s="10">
        <f>IFERROR(Mon!P19,"")</f>
        <v>1.2291666666666667</v>
      </c>
      <c r="W17" s="10">
        <f>IFERROR(Mon!Q19,"")</f>
        <v>0.85416666666666674</v>
      </c>
      <c r="X17" s="10">
        <f>IFERROR(Mon!R19,"")</f>
        <v>0.22916666666666674</v>
      </c>
      <c r="Y17" s="10" t="str">
        <f>IFERROR(Mon!S19,"")</f>
        <v>M</v>
      </c>
      <c r="AA17" s="10" t="str">
        <f>IFERROR(Tue!M19,"")</f>
        <v>Agent 15</v>
      </c>
      <c r="AB17" s="10" t="str">
        <f>IFERROR(Tue!N19,"")</f>
        <v>T</v>
      </c>
      <c r="AC17" s="10">
        <f>IFERROR(Tue!O19,"")</f>
        <v>0.85416666666666674</v>
      </c>
      <c r="AD17" s="10">
        <f>IFERROR(Tue!P19,"")</f>
        <v>1.2291666666666667</v>
      </c>
      <c r="AE17" s="10">
        <f>IFERROR(Tue!Q19,"")</f>
        <v>0.85416666666666674</v>
      </c>
      <c r="AF17" s="10">
        <f>IFERROR(Tue!R19,"")</f>
        <v>0.22916666666666674</v>
      </c>
      <c r="AG17" s="10" t="str">
        <f>IFERROR(Tue!S19,"")</f>
        <v>T</v>
      </c>
      <c r="AI17" s="10" t="str">
        <f>IFERROR(Wed!M19,"")</f>
        <v>Agent 15</v>
      </c>
      <c r="AJ17" s="10" t="str">
        <f>IFERROR(Wed!N19,"")</f>
        <v>W</v>
      </c>
      <c r="AK17" s="10">
        <f>IFERROR(Wed!O19,"")</f>
        <v>0.85416666666666674</v>
      </c>
      <c r="AL17" s="10">
        <f>IFERROR(Wed!P19,"")</f>
        <v>1.2291666666666667</v>
      </c>
      <c r="AM17" s="10">
        <f>IFERROR(Wed!Q19,"")</f>
        <v>0.85416666666666674</v>
      </c>
      <c r="AN17" s="10">
        <f>IFERROR(Wed!R19,"")</f>
        <v>0.22916666666666674</v>
      </c>
      <c r="AO17" s="10" t="str">
        <f>IFERROR(Wed!S19,"")</f>
        <v>W</v>
      </c>
      <c r="AQ17" s="10" t="str">
        <f>IFERROR(Thu!M19,"")</f>
        <v>Agent 15</v>
      </c>
      <c r="AR17" s="10" t="str">
        <f>IFERROR(Thu!N19,"")</f>
        <v>R</v>
      </c>
      <c r="AS17" s="10">
        <f>IFERROR(Thu!O19,"")</f>
        <v>0.85416666666666663</v>
      </c>
      <c r="AT17" s="10">
        <f>IFERROR(Thu!P19,"")</f>
        <v>1.2291666666666665</v>
      </c>
      <c r="AU17" s="10">
        <f>IFERROR(Thu!Q19,"")</f>
        <v>0.85416666666666663</v>
      </c>
      <c r="AV17" s="10">
        <f>IFERROR(Thu!R19,"")</f>
        <v>0.22916666666666652</v>
      </c>
      <c r="AW17" s="10" t="str">
        <f>IFERROR(Thu!S19,"")</f>
        <v>R</v>
      </c>
      <c r="AY17" s="10" t="str">
        <f>IFERROR(Fri!M19,"")</f>
        <v>Agent 15</v>
      </c>
      <c r="AZ17" s="10" t="str">
        <f>IFERROR(Fri!N19,"")</f>
        <v>=</v>
      </c>
      <c r="BA17" s="10" t="str">
        <f>IFERROR(Fri!O19,"")</f>
        <v/>
      </c>
      <c r="BB17" s="10" t="str">
        <f>IFERROR(Fri!P19,"")</f>
        <v/>
      </c>
      <c r="BC17" s="10" t="str">
        <f>IFERROR(Fri!Q19,"")</f>
        <v/>
      </c>
      <c r="BD17" s="10" t="str">
        <f>IFERROR(Fri!R19,"")</f>
        <v/>
      </c>
      <c r="BE17" s="10" t="str">
        <f>IFERROR(Fri!S19,"")</f>
        <v>=</v>
      </c>
    </row>
    <row r="18" spans="2:57" x14ac:dyDescent="0.25">
      <c r="B18" s="10" t="str">
        <f>IFERROR(Sat!M20,"")</f>
        <v>Agent 16</v>
      </c>
      <c r="C18" s="10" t="str">
        <f>IFERROR(Sat!N20,"")</f>
        <v>Y</v>
      </c>
      <c r="D18" s="10">
        <f>IFERROR(Sat!O20,"")</f>
        <v>0.77083333333333337</v>
      </c>
      <c r="E18" s="10">
        <f>IFERROR(Sat!P20,"")</f>
        <v>1.1458333333333335</v>
      </c>
      <c r="F18" s="10">
        <f>IFERROR(Sat!Q20,"")</f>
        <v>0.77083333333333337</v>
      </c>
      <c r="G18" s="10">
        <f>IFERROR(Sat!R20,"")</f>
        <v>0.14583333333333348</v>
      </c>
      <c r="H18" s="10" t="str">
        <f>IFERROR(Sat!S20,"")</f>
        <v>Y</v>
      </c>
      <c r="I18" s="10"/>
      <c r="J18" s="10" t="str">
        <f>IFERROR(Sun!M20,"")</f>
        <v>Agent 16</v>
      </c>
      <c r="K18" s="10" t="str">
        <f>IFERROR(Sun!N20,"")</f>
        <v>=</v>
      </c>
      <c r="L18" s="10" t="str">
        <f>IFERROR(Sun!O20,"")</f>
        <v/>
      </c>
      <c r="M18" s="10" t="str">
        <f>IFERROR(Sun!P20,"")</f>
        <v/>
      </c>
      <c r="N18" s="10" t="str">
        <f>IFERROR(Sun!Q20,"")</f>
        <v/>
      </c>
      <c r="O18" s="10" t="str">
        <f>IFERROR(Sun!R20,"")</f>
        <v/>
      </c>
      <c r="P18" s="10" t="str">
        <f>IFERROR(Sun!S20,"")</f>
        <v>=</v>
      </c>
      <c r="Q18" s="10"/>
      <c r="R18" s="10"/>
      <c r="S18" s="10" t="str">
        <f>IFERROR(Mon!M20,"")</f>
        <v>Agent 16</v>
      </c>
      <c r="T18" s="10" t="str">
        <f>IFERROR(Mon!N20,"")</f>
        <v>M</v>
      </c>
      <c r="U18" s="10">
        <f>IFERROR(Mon!O20,"")</f>
        <v>0.85416666666666674</v>
      </c>
      <c r="V18" s="10">
        <f>IFERROR(Mon!P20,"")</f>
        <v>1.2291666666666667</v>
      </c>
      <c r="W18" s="10">
        <f>IFERROR(Mon!Q20,"")</f>
        <v>0.85416666666666674</v>
      </c>
      <c r="X18" s="10">
        <f>IFERROR(Mon!R20,"")</f>
        <v>0.22916666666666674</v>
      </c>
      <c r="Y18" s="10" t="str">
        <f>IFERROR(Mon!S20,"")</f>
        <v>M</v>
      </c>
      <c r="AA18" s="10" t="str">
        <f>IFERROR(Tue!M20,"")</f>
        <v>Agent 16</v>
      </c>
      <c r="AB18" s="10" t="str">
        <f>IFERROR(Tue!N20,"")</f>
        <v>T</v>
      </c>
      <c r="AC18" s="10">
        <f>IFERROR(Tue!O20,"")</f>
        <v>0.85416666666666674</v>
      </c>
      <c r="AD18" s="10">
        <f>IFERROR(Tue!P20,"")</f>
        <v>1.2291666666666667</v>
      </c>
      <c r="AE18" s="10">
        <f>IFERROR(Tue!Q20,"")</f>
        <v>0.85416666666666674</v>
      </c>
      <c r="AF18" s="10">
        <f>IFERROR(Tue!R20,"")</f>
        <v>0.22916666666666674</v>
      </c>
      <c r="AG18" s="10" t="str">
        <f>IFERROR(Tue!S20,"")</f>
        <v>T</v>
      </c>
      <c r="AI18" s="10" t="str">
        <f>IFERROR(Wed!M20,"")</f>
        <v>Agent 16</v>
      </c>
      <c r="AJ18" s="10" t="str">
        <f>IFERROR(Wed!N20,"")</f>
        <v>W</v>
      </c>
      <c r="AK18" s="10">
        <f>IFERROR(Wed!O20,"")</f>
        <v>0.85416666666666674</v>
      </c>
      <c r="AL18" s="10">
        <f>IFERROR(Wed!P20,"")</f>
        <v>1.2291666666666667</v>
      </c>
      <c r="AM18" s="10">
        <f>IFERROR(Wed!Q20,"")</f>
        <v>0.85416666666666674</v>
      </c>
      <c r="AN18" s="10">
        <f>IFERROR(Wed!R20,"")</f>
        <v>0.22916666666666674</v>
      </c>
      <c r="AO18" s="10" t="str">
        <f>IFERROR(Wed!S20,"")</f>
        <v>W</v>
      </c>
      <c r="AQ18" s="10" t="str">
        <f>IFERROR(Thu!M20,"")</f>
        <v>Agent 16</v>
      </c>
      <c r="AR18" s="10" t="str">
        <f>IFERROR(Thu!N20,"")</f>
        <v>R</v>
      </c>
      <c r="AS18" s="10">
        <f>IFERROR(Thu!O20,"")</f>
        <v>0.85416666666666663</v>
      </c>
      <c r="AT18" s="10">
        <f>IFERROR(Thu!P20,"")</f>
        <v>1.2291666666666665</v>
      </c>
      <c r="AU18" s="10">
        <f>IFERROR(Thu!Q20,"")</f>
        <v>0.85416666666666663</v>
      </c>
      <c r="AV18" s="10">
        <f>IFERROR(Thu!R20,"")</f>
        <v>0.22916666666666652</v>
      </c>
      <c r="AW18" s="10" t="str">
        <f>IFERROR(Thu!S20,"")</f>
        <v>R</v>
      </c>
      <c r="AY18" s="10" t="str">
        <f>IFERROR(Fri!M20,"")</f>
        <v>Agent 16</v>
      </c>
      <c r="AZ18" s="10" t="str">
        <f>IFERROR(Fri!N20,"")</f>
        <v>=</v>
      </c>
      <c r="BA18" s="10" t="str">
        <f>IFERROR(Fri!O20,"")</f>
        <v/>
      </c>
      <c r="BB18" s="10" t="str">
        <f>IFERROR(Fri!P20,"")</f>
        <v/>
      </c>
      <c r="BC18" s="10" t="str">
        <f>IFERROR(Fri!Q20,"")</f>
        <v/>
      </c>
      <c r="BD18" s="10" t="str">
        <f>IFERROR(Fri!R20,"")</f>
        <v/>
      </c>
      <c r="BE18" s="10" t="str">
        <f>IFERROR(Fri!S20,"")</f>
        <v>=</v>
      </c>
    </row>
    <row r="19" spans="2:57" x14ac:dyDescent="0.25">
      <c r="B19" s="10" t="str">
        <f>IFERROR(Sat!M21,"")</f>
        <v>Agent 17</v>
      </c>
      <c r="C19" s="10" t="str">
        <f>IFERROR(Sat!N21,"")</f>
        <v>Y</v>
      </c>
      <c r="D19" s="10">
        <f>IFERROR(Sat!O21,"")</f>
        <v>0.85416666666666674</v>
      </c>
      <c r="E19" s="10">
        <f>IFERROR(Sat!P21,"")</f>
        <v>1.2291666666666667</v>
      </c>
      <c r="F19" s="10">
        <f>IFERROR(Sat!Q21,"")</f>
        <v>0.85416666666666674</v>
      </c>
      <c r="G19" s="10">
        <f>IFERROR(Sat!R21,"")</f>
        <v>0.22916666666666674</v>
      </c>
      <c r="H19" s="10" t="str">
        <f>IFERROR(Sat!S21,"")</f>
        <v>Y</v>
      </c>
      <c r="I19" s="10"/>
      <c r="J19" s="10" t="str">
        <f>IFERROR(Sun!M21,"")</f>
        <v>Agent 17</v>
      </c>
      <c r="K19" s="10" t="str">
        <f>IFERROR(Sun!N21,"")</f>
        <v>=</v>
      </c>
      <c r="L19" s="10" t="str">
        <f>IFERROR(Sun!O21,"")</f>
        <v/>
      </c>
      <c r="M19" s="10" t="str">
        <f>IFERROR(Sun!P21,"")</f>
        <v/>
      </c>
      <c r="N19" s="10" t="str">
        <f>IFERROR(Sun!Q21,"")</f>
        <v/>
      </c>
      <c r="O19" s="10" t="str">
        <f>IFERROR(Sun!R21,"")</f>
        <v/>
      </c>
      <c r="P19" s="10" t="str">
        <f>IFERROR(Sun!S21,"")</f>
        <v>=</v>
      </c>
      <c r="Q19" s="10"/>
      <c r="R19" s="10"/>
      <c r="S19" s="10" t="str">
        <f>IFERROR(Mon!M21,"")</f>
        <v>Agent 17</v>
      </c>
      <c r="T19" s="10" t="str">
        <f>IFERROR(Mon!N21,"")</f>
        <v>=</v>
      </c>
      <c r="U19" s="10" t="str">
        <f>IFERROR(Mon!O21,"")</f>
        <v/>
      </c>
      <c r="V19" s="10" t="str">
        <f>IFERROR(Mon!P21,"")</f>
        <v/>
      </c>
      <c r="W19" s="10" t="str">
        <f>IFERROR(Mon!Q21,"")</f>
        <v/>
      </c>
      <c r="X19" s="10" t="str">
        <f>IFERROR(Mon!R21,"")</f>
        <v/>
      </c>
      <c r="Y19" s="10" t="str">
        <f>IFERROR(Mon!S21,"")</f>
        <v>=</v>
      </c>
      <c r="AA19" s="10" t="str">
        <f>IFERROR(Tue!M21,"")</f>
        <v>Agent 17</v>
      </c>
      <c r="AB19" s="10" t="str">
        <f>IFERROR(Tue!N21,"")</f>
        <v>T</v>
      </c>
      <c r="AC19" s="10">
        <f>IFERROR(Tue!O21,"")</f>
        <v>0.85416666666666674</v>
      </c>
      <c r="AD19" s="10">
        <f>IFERROR(Tue!P21,"")</f>
        <v>1.2291666666666667</v>
      </c>
      <c r="AE19" s="10">
        <f>IFERROR(Tue!Q21,"")</f>
        <v>0.85416666666666674</v>
      </c>
      <c r="AF19" s="10">
        <f>IFERROR(Tue!R21,"")</f>
        <v>0.22916666666666674</v>
      </c>
      <c r="AG19" s="10" t="str">
        <f>IFERROR(Tue!S21,"")</f>
        <v>T</v>
      </c>
      <c r="AI19" s="10" t="str">
        <f>IFERROR(Wed!M21,"")</f>
        <v>Agent 17</v>
      </c>
      <c r="AJ19" s="10" t="str">
        <f>IFERROR(Wed!N21,"")</f>
        <v>W</v>
      </c>
      <c r="AK19" s="10">
        <f>IFERROR(Wed!O21,"")</f>
        <v>0.85416666666666663</v>
      </c>
      <c r="AL19" s="10">
        <f>IFERROR(Wed!P21,"")</f>
        <v>1.2291666666666665</v>
      </c>
      <c r="AM19" s="10">
        <f>IFERROR(Wed!Q21,"")</f>
        <v>0.85416666666666663</v>
      </c>
      <c r="AN19" s="10">
        <f>IFERROR(Wed!R21,"")</f>
        <v>0.22916666666666652</v>
      </c>
      <c r="AO19" s="10" t="str">
        <f>IFERROR(Wed!S21,"")</f>
        <v>W</v>
      </c>
      <c r="AQ19" s="10" t="str">
        <f>IFERROR(Thu!M21,"")</f>
        <v>Agent 17</v>
      </c>
      <c r="AR19" s="10" t="str">
        <f>IFERROR(Thu!N21,"")</f>
        <v>=</v>
      </c>
      <c r="AS19" s="10" t="str">
        <f>IFERROR(Thu!O21,"")</f>
        <v/>
      </c>
      <c r="AT19" s="10" t="str">
        <f>IFERROR(Thu!P21,"")</f>
        <v/>
      </c>
      <c r="AU19" s="10" t="str">
        <f>IFERROR(Thu!Q21,"")</f>
        <v/>
      </c>
      <c r="AV19" s="10" t="str">
        <f>IFERROR(Thu!R21,"")</f>
        <v/>
      </c>
      <c r="AW19" s="10" t="str">
        <f>IFERROR(Thu!S21,"")</f>
        <v>=</v>
      </c>
      <c r="AY19" s="10" t="str">
        <f>IFERROR(Fri!M21,"")</f>
        <v>Agent 17</v>
      </c>
      <c r="AZ19" s="10" t="str">
        <f>IFERROR(Fri!N21,"")</f>
        <v>F</v>
      </c>
      <c r="BA19" s="10">
        <f>IFERROR(Fri!O21,"")</f>
        <v>0.85416666666666674</v>
      </c>
      <c r="BB19" s="10">
        <f>IFERROR(Fri!P21,"")</f>
        <v>1.2291666666666667</v>
      </c>
      <c r="BC19" s="10">
        <f>IFERROR(Fri!Q21,"")</f>
        <v>0.85416666666666674</v>
      </c>
      <c r="BD19" s="10">
        <f>IFERROR(Fri!R21,"")</f>
        <v>0.22916666666666674</v>
      </c>
      <c r="BE19" s="10" t="str">
        <f>IFERROR(Fri!S21,"")</f>
        <v>F</v>
      </c>
    </row>
    <row r="20" spans="2:57" x14ac:dyDescent="0.25">
      <c r="B20" s="10" t="str">
        <f>IFERROR(Sat!M22,"")</f>
        <v>Agent 18</v>
      </c>
      <c r="C20" s="10" t="str">
        <f>IFERROR(Sat!N22,"")</f>
        <v>=</v>
      </c>
      <c r="D20" s="10" t="str">
        <f>IFERROR(Sat!O22,"")</f>
        <v/>
      </c>
      <c r="E20" s="10" t="str">
        <f>IFERROR(Sat!P22,"")</f>
        <v/>
      </c>
      <c r="F20" s="10" t="str">
        <f>IFERROR(Sat!Q22,"")</f>
        <v/>
      </c>
      <c r="G20" s="10" t="str">
        <f>IFERROR(Sat!R22,"")</f>
        <v/>
      </c>
      <c r="H20" s="10" t="str">
        <f>IFERROR(Sat!S22,"")</f>
        <v>=</v>
      </c>
      <c r="I20" s="10"/>
      <c r="J20" s="10" t="str">
        <f>IFERROR(Sun!M22,"")</f>
        <v>Agent 18</v>
      </c>
      <c r="K20" s="10" t="str">
        <f>IFERROR(Sun!N22,"")</f>
        <v>=</v>
      </c>
      <c r="L20" s="10" t="str">
        <f>IFERROR(Sun!O22,"")</f>
        <v/>
      </c>
      <c r="M20" s="10" t="str">
        <f>IFERROR(Sun!P22,"")</f>
        <v/>
      </c>
      <c r="N20" s="10" t="str">
        <f>IFERROR(Sun!Q22,"")</f>
        <v/>
      </c>
      <c r="O20" s="10" t="str">
        <f>IFERROR(Sun!R22,"")</f>
        <v/>
      </c>
      <c r="P20" s="10" t="str">
        <f>IFERROR(Sun!S22,"")</f>
        <v>=</v>
      </c>
      <c r="Q20" s="10"/>
      <c r="R20" s="10"/>
      <c r="S20" s="10" t="str">
        <f>IFERROR(Mon!M22,"")</f>
        <v>Agent 18</v>
      </c>
      <c r="T20" s="10" t="str">
        <f>IFERROR(Mon!N22,"")</f>
        <v>M</v>
      </c>
      <c r="U20" s="10">
        <f>IFERROR(Mon!O22,"")</f>
        <v>0.77083333333333337</v>
      </c>
      <c r="V20" s="10">
        <f>IFERROR(Mon!P22,"")</f>
        <v>1.1458333333333335</v>
      </c>
      <c r="W20" s="10">
        <f>IFERROR(Mon!Q22,"")</f>
        <v>0.77083333333333337</v>
      </c>
      <c r="X20" s="10">
        <f>IFERROR(Mon!R22,"")</f>
        <v>0.14583333333333348</v>
      </c>
      <c r="Y20" s="10" t="str">
        <f>IFERROR(Mon!S22,"")</f>
        <v>M</v>
      </c>
      <c r="AA20" s="10" t="str">
        <f>IFERROR(Tue!M22,"")</f>
        <v>Agent 18</v>
      </c>
      <c r="AB20" s="10" t="str">
        <f>IFERROR(Tue!N22,"")</f>
        <v>T</v>
      </c>
      <c r="AC20" s="10">
        <f>IFERROR(Tue!O22,"")</f>
        <v>0.77083333333333337</v>
      </c>
      <c r="AD20" s="10">
        <f>IFERROR(Tue!P22,"")</f>
        <v>1.1458333333333335</v>
      </c>
      <c r="AE20" s="10">
        <f>IFERROR(Tue!Q22,"")</f>
        <v>0.77083333333333337</v>
      </c>
      <c r="AF20" s="10">
        <f>IFERROR(Tue!R22,"")</f>
        <v>0.14583333333333348</v>
      </c>
      <c r="AG20" s="10" t="str">
        <f>IFERROR(Tue!S22,"")</f>
        <v>T</v>
      </c>
      <c r="AI20" s="10" t="str">
        <f>IFERROR(Wed!M22,"")</f>
        <v>Agent 18</v>
      </c>
      <c r="AJ20" s="10" t="str">
        <f>IFERROR(Wed!N22,"")</f>
        <v>W</v>
      </c>
      <c r="AK20" s="10">
        <f>IFERROR(Wed!O22,"")</f>
        <v>0.77083333333333337</v>
      </c>
      <c r="AL20" s="10">
        <f>IFERROR(Wed!P22,"")</f>
        <v>1.1458333333333335</v>
      </c>
      <c r="AM20" s="10">
        <f>IFERROR(Wed!Q22,"")</f>
        <v>0.77083333333333337</v>
      </c>
      <c r="AN20" s="10">
        <f>IFERROR(Wed!R22,"")</f>
        <v>0.14583333333333348</v>
      </c>
      <c r="AO20" s="10" t="str">
        <f>IFERROR(Wed!S22,"")</f>
        <v>W</v>
      </c>
      <c r="AQ20" s="10" t="str">
        <f>IFERROR(Thu!M22,"")</f>
        <v>Agent 18</v>
      </c>
      <c r="AR20" s="10" t="str">
        <f>IFERROR(Thu!N22,"")</f>
        <v>R</v>
      </c>
      <c r="AS20" s="10">
        <f>IFERROR(Thu!O22,"")</f>
        <v>0.77083333333333337</v>
      </c>
      <c r="AT20" s="10">
        <f>IFERROR(Thu!P22,"")</f>
        <v>1.1458333333333335</v>
      </c>
      <c r="AU20" s="10">
        <f>IFERROR(Thu!Q22,"")</f>
        <v>0.77083333333333337</v>
      </c>
      <c r="AV20" s="10">
        <f>IFERROR(Thu!R22,"")</f>
        <v>0.14583333333333348</v>
      </c>
      <c r="AW20" s="10" t="str">
        <f>IFERROR(Thu!S22,"")</f>
        <v>R</v>
      </c>
      <c r="AY20" s="10" t="str">
        <f>IFERROR(Fri!M22,"")</f>
        <v>Agent 18</v>
      </c>
      <c r="AZ20" s="10" t="str">
        <f>IFERROR(Fri!N22,"")</f>
        <v>F</v>
      </c>
      <c r="BA20" s="10">
        <f>IFERROR(Fri!O22,"")</f>
        <v>0.77083333333333337</v>
      </c>
      <c r="BB20" s="10">
        <f>IFERROR(Fri!P22,"")</f>
        <v>1.1458333333333335</v>
      </c>
      <c r="BC20" s="10">
        <f>IFERROR(Fri!Q22,"")</f>
        <v>0.77083333333333337</v>
      </c>
      <c r="BD20" s="10">
        <f>IFERROR(Fri!R22,"")</f>
        <v>0.14583333333333348</v>
      </c>
      <c r="BE20" s="10" t="str">
        <f>IFERROR(Fri!S22,"")</f>
        <v>F</v>
      </c>
    </row>
    <row r="21" spans="2:57" x14ac:dyDescent="0.25">
      <c r="B21" s="10" t="str">
        <f>IFERROR(Sat!M23,"")</f>
        <v>Agent 19</v>
      </c>
      <c r="C21" s="10" t="str">
        <f>IFERROR(Sat!N23,"")</f>
        <v>Y</v>
      </c>
      <c r="D21" s="10">
        <f>IFERROR(Sat!O23,"")</f>
        <v>0.77083333333333337</v>
      </c>
      <c r="E21" s="10">
        <f>IFERROR(Sat!P23,"")</f>
        <v>1.1458333333333335</v>
      </c>
      <c r="F21" s="10">
        <f>IFERROR(Sat!Q23,"")</f>
        <v>0.77083333333333337</v>
      </c>
      <c r="G21" s="10">
        <f>IFERROR(Sat!R23,"")</f>
        <v>0.14583333333333348</v>
      </c>
      <c r="H21" s="10" t="str">
        <f>IFERROR(Sat!S23,"")</f>
        <v>Y</v>
      </c>
      <c r="I21" s="10"/>
      <c r="J21" s="10" t="str">
        <f>IFERROR(Sun!M23,"")</f>
        <v>Agent 19</v>
      </c>
      <c r="K21" s="10" t="str">
        <f>IFERROR(Sun!N23,"")</f>
        <v>=</v>
      </c>
      <c r="L21" s="10" t="str">
        <f>IFERROR(Sun!O23,"")</f>
        <v/>
      </c>
      <c r="M21" s="10" t="str">
        <f>IFERROR(Sun!P23,"")</f>
        <v/>
      </c>
      <c r="N21" s="10" t="str">
        <f>IFERROR(Sun!Q23,"")</f>
        <v/>
      </c>
      <c r="O21" s="10" t="str">
        <f>IFERROR(Sun!R23,"")</f>
        <v/>
      </c>
      <c r="P21" s="10" t="str">
        <f>IFERROR(Sun!S23,"")</f>
        <v>=</v>
      </c>
      <c r="Q21" s="10"/>
      <c r="R21" s="10"/>
      <c r="S21" s="10" t="str">
        <f>IFERROR(Mon!M23,"")</f>
        <v>Agent 19</v>
      </c>
      <c r="T21" s="10" t="str">
        <f>IFERROR(Mon!N23,"")</f>
        <v>M</v>
      </c>
      <c r="U21" s="10">
        <f>IFERROR(Mon!O23,"")</f>
        <v>0.77083333333333337</v>
      </c>
      <c r="V21" s="10">
        <f>IFERROR(Mon!P23,"")</f>
        <v>1.1458333333333335</v>
      </c>
      <c r="W21" s="10">
        <f>IFERROR(Mon!Q23,"")</f>
        <v>0.77083333333333337</v>
      </c>
      <c r="X21" s="10">
        <f>IFERROR(Mon!R23,"")</f>
        <v>0.14583333333333348</v>
      </c>
      <c r="Y21" s="10" t="str">
        <f>IFERROR(Mon!S23,"")</f>
        <v>M</v>
      </c>
      <c r="AA21" s="10" t="str">
        <f>IFERROR(Tue!M23,"")</f>
        <v>Agent 19</v>
      </c>
      <c r="AB21" s="10" t="str">
        <f>IFERROR(Tue!N23,"")</f>
        <v>T</v>
      </c>
      <c r="AC21" s="10">
        <f>IFERROR(Tue!O23,"")</f>
        <v>0.77083333333333337</v>
      </c>
      <c r="AD21" s="10">
        <f>IFERROR(Tue!P23,"")</f>
        <v>1.1458333333333335</v>
      </c>
      <c r="AE21" s="10">
        <f>IFERROR(Tue!Q23,"")</f>
        <v>0.77083333333333337</v>
      </c>
      <c r="AF21" s="10">
        <f>IFERROR(Tue!R23,"")</f>
        <v>0.14583333333333348</v>
      </c>
      <c r="AG21" s="10" t="str">
        <f>IFERROR(Tue!S23,"")</f>
        <v>T</v>
      </c>
      <c r="AI21" s="10" t="str">
        <f>IFERROR(Wed!M23,"")</f>
        <v>Agent 19</v>
      </c>
      <c r="AJ21" s="10" t="str">
        <f>IFERROR(Wed!N23,"")</f>
        <v>W</v>
      </c>
      <c r="AK21" s="10">
        <f>IFERROR(Wed!O23,"")</f>
        <v>0.77083333333333337</v>
      </c>
      <c r="AL21" s="10">
        <f>IFERROR(Wed!P23,"")</f>
        <v>1.1458333333333335</v>
      </c>
      <c r="AM21" s="10">
        <f>IFERROR(Wed!Q23,"")</f>
        <v>0.77083333333333337</v>
      </c>
      <c r="AN21" s="10">
        <f>IFERROR(Wed!R23,"")</f>
        <v>0.14583333333333348</v>
      </c>
      <c r="AO21" s="10" t="str">
        <f>IFERROR(Wed!S23,"")</f>
        <v>W</v>
      </c>
      <c r="AQ21" s="10" t="str">
        <f>IFERROR(Thu!M23,"")</f>
        <v>Agent 19</v>
      </c>
      <c r="AR21" s="10" t="str">
        <f>IFERROR(Thu!N23,"")</f>
        <v>R</v>
      </c>
      <c r="AS21" s="10">
        <f>IFERROR(Thu!O23,"")</f>
        <v>0.77083333333333337</v>
      </c>
      <c r="AT21" s="10">
        <f>IFERROR(Thu!P23,"")</f>
        <v>1.1458333333333335</v>
      </c>
      <c r="AU21" s="10">
        <f>IFERROR(Thu!Q23,"")</f>
        <v>0.77083333333333337</v>
      </c>
      <c r="AV21" s="10">
        <f>IFERROR(Thu!R23,"")</f>
        <v>0.14583333333333348</v>
      </c>
      <c r="AW21" s="10" t="str">
        <f>IFERROR(Thu!S23,"")</f>
        <v>R</v>
      </c>
      <c r="AY21" s="10" t="str">
        <f>IFERROR(Fri!M23,"")</f>
        <v>Agent 19</v>
      </c>
      <c r="AZ21" s="10" t="str">
        <f>IFERROR(Fri!N23,"")</f>
        <v>F</v>
      </c>
      <c r="BA21" s="10">
        <f>IFERROR(Fri!O23,"")</f>
        <v>0.77083333333333337</v>
      </c>
      <c r="BB21" s="10">
        <f>IFERROR(Fri!P23,"")</f>
        <v>1.1458333333333335</v>
      </c>
      <c r="BC21" s="10">
        <f>IFERROR(Fri!Q23,"")</f>
        <v>0.77083333333333337</v>
      </c>
      <c r="BD21" s="10">
        <f>IFERROR(Fri!R23,"")</f>
        <v>0.14583333333333348</v>
      </c>
      <c r="BE21" s="10" t="str">
        <f>IFERROR(Fri!S23,"")</f>
        <v>F</v>
      </c>
    </row>
    <row r="22" spans="2:57" x14ac:dyDescent="0.25">
      <c r="B22" s="10" t="str">
        <f>IFERROR(Sat!M24,"")</f>
        <v>Agent 20</v>
      </c>
      <c r="C22" s="10" t="str">
        <f>IFERROR(Sat!N24,"")</f>
        <v>Y</v>
      </c>
      <c r="D22" s="10">
        <f>IFERROR(Sat!O24,"")</f>
        <v>0.77083333333333337</v>
      </c>
      <c r="E22" s="10">
        <f>IFERROR(Sat!P24,"")</f>
        <v>1.1458333333333335</v>
      </c>
      <c r="F22" s="10">
        <f>IFERROR(Sat!Q24,"")</f>
        <v>0.77083333333333337</v>
      </c>
      <c r="G22" s="10">
        <f>IFERROR(Sat!R24,"")</f>
        <v>0.14583333333333348</v>
      </c>
      <c r="H22" s="10" t="str">
        <f>IFERROR(Sat!S24,"")</f>
        <v>Y</v>
      </c>
      <c r="I22" s="10"/>
      <c r="J22" s="10" t="str">
        <f>IFERROR(Sun!M24,"")</f>
        <v>Agent 20</v>
      </c>
      <c r="K22" s="10" t="str">
        <f>IFERROR(Sun!N24,"")</f>
        <v>=</v>
      </c>
      <c r="L22" s="10" t="str">
        <f>IFERROR(Sun!O24,"")</f>
        <v/>
      </c>
      <c r="M22" s="10" t="str">
        <f>IFERROR(Sun!P24,"")</f>
        <v/>
      </c>
      <c r="N22" s="10" t="str">
        <f>IFERROR(Sun!Q24,"")</f>
        <v/>
      </c>
      <c r="O22" s="10" t="str">
        <f>IFERROR(Sun!R24,"")</f>
        <v/>
      </c>
      <c r="P22" s="10" t="str">
        <f>IFERROR(Sun!S24,"")</f>
        <v>=</v>
      </c>
      <c r="Q22" s="10"/>
      <c r="R22" s="10"/>
      <c r="S22" s="10" t="str">
        <f>IFERROR(Mon!M24,"")</f>
        <v>Agent 20</v>
      </c>
      <c r="T22" s="10" t="str">
        <f>IFERROR(Mon!N24,"")</f>
        <v>M</v>
      </c>
      <c r="U22" s="10">
        <f>IFERROR(Mon!O24,"")</f>
        <v>0.85416666666666663</v>
      </c>
      <c r="V22" s="10">
        <f>IFERROR(Mon!P24,"")</f>
        <v>1.2291666666666665</v>
      </c>
      <c r="W22" s="10">
        <f>IFERROR(Mon!Q24,"")</f>
        <v>0.85416666666666663</v>
      </c>
      <c r="X22" s="10">
        <f>IFERROR(Mon!R24,"")</f>
        <v>0.22916666666666652</v>
      </c>
      <c r="Y22" s="10" t="str">
        <f>IFERROR(Mon!S24,"")</f>
        <v>M</v>
      </c>
      <c r="AA22" s="10" t="str">
        <f>IFERROR(Tue!M24,"")</f>
        <v>Agent 20</v>
      </c>
      <c r="AB22" s="10" t="str">
        <f>IFERROR(Tue!N24,"")</f>
        <v>T</v>
      </c>
      <c r="AC22" s="10">
        <f>IFERROR(Tue!O24,"")</f>
        <v>0.85416666666666663</v>
      </c>
      <c r="AD22" s="10">
        <f>IFERROR(Tue!P24,"")</f>
        <v>1.2291666666666665</v>
      </c>
      <c r="AE22" s="10">
        <f>IFERROR(Tue!Q24,"")</f>
        <v>0.85416666666666663</v>
      </c>
      <c r="AF22" s="10">
        <f>IFERROR(Tue!R24,"")</f>
        <v>0.22916666666666652</v>
      </c>
      <c r="AG22" s="10" t="str">
        <f>IFERROR(Tue!S24,"")</f>
        <v>T</v>
      </c>
      <c r="AI22" s="10" t="str">
        <f>IFERROR(Wed!M24,"")</f>
        <v>Agent 20</v>
      </c>
      <c r="AJ22" s="10" t="str">
        <f>IFERROR(Wed!N24,"")</f>
        <v>W</v>
      </c>
      <c r="AK22" s="10">
        <f>IFERROR(Wed!O24,"")</f>
        <v>0.85416666666666663</v>
      </c>
      <c r="AL22" s="10">
        <f>IFERROR(Wed!P24,"")</f>
        <v>1.2291666666666665</v>
      </c>
      <c r="AM22" s="10">
        <f>IFERROR(Wed!Q24,"")</f>
        <v>0.85416666666666663</v>
      </c>
      <c r="AN22" s="10">
        <f>IFERROR(Wed!R24,"")</f>
        <v>0.22916666666666652</v>
      </c>
      <c r="AO22" s="10" t="str">
        <f>IFERROR(Wed!S24,"")</f>
        <v>W</v>
      </c>
      <c r="AQ22" s="10" t="str">
        <f>IFERROR(Thu!M24,"")</f>
        <v>Agent 20</v>
      </c>
      <c r="AR22" s="10" t="str">
        <f>IFERROR(Thu!N24,"")</f>
        <v>R</v>
      </c>
      <c r="AS22" s="10">
        <f>IFERROR(Thu!O24,"")</f>
        <v>0.85416666666666663</v>
      </c>
      <c r="AT22" s="10">
        <f>IFERROR(Thu!P24,"")</f>
        <v>1.2291666666666665</v>
      </c>
      <c r="AU22" s="10">
        <f>IFERROR(Thu!Q24,"")</f>
        <v>0.85416666666666663</v>
      </c>
      <c r="AV22" s="10">
        <f>IFERROR(Thu!R24,"")</f>
        <v>0.22916666666666652</v>
      </c>
      <c r="AW22" s="10" t="str">
        <f>IFERROR(Thu!S24,"")</f>
        <v>R</v>
      </c>
      <c r="AY22" s="10" t="str">
        <f>IFERROR(Fri!M24,"")</f>
        <v>Agent 20</v>
      </c>
      <c r="AZ22" s="10" t="str">
        <f>IFERROR(Fri!N24,"")</f>
        <v>F</v>
      </c>
      <c r="BA22" s="10">
        <f>IFERROR(Fri!O24,"")</f>
        <v>0.85416666666666663</v>
      </c>
      <c r="BB22" s="10">
        <f>IFERROR(Fri!P24,"")</f>
        <v>1.2291666666666665</v>
      </c>
      <c r="BC22" s="10">
        <f>IFERROR(Fri!Q24,"")</f>
        <v>0.85416666666666663</v>
      </c>
      <c r="BD22" s="10">
        <f>IFERROR(Fri!R24,"")</f>
        <v>0.22916666666666652</v>
      </c>
      <c r="BE22" s="10" t="str">
        <f>IFERROR(Fri!S24,"")</f>
        <v>F</v>
      </c>
    </row>
    <row r="23" spans="2:57" x14ac:dyDescent="0.25">
      <c r="B23" s="10" t="str">
        <f>IFERROR(Sat!M25,"")</f>
        <v>Agent 21</v>
      </c>
      <c r="C23" s="10" t="str">
        <f>IFERROR(Sat!N25,"")</f>
        <v>Y</v>
      </c>
      <c r="D23" s="10">
        <f>IFERROR(Sat!O25,"")</f>
        <v>0.77083333333333337</v>
      </c>
      <c r="E23" s="10">
        <f>IFERROR(Sat!P25,"")</f>
        <v>1.1458333333333335</v>
      </c>
      <c r="F23" s="10">
        <f>IFERROR(Sat!Q25,"")</f>
        <v>0.77083333333333337</v>
      </c>
      <c r="G23" s="10">
        <f>IFERROR(Sat!R25,"")</f>
        <v>0.14583333333333348</v>
      </c>
      <c r="H23" s="10" t="str">
        <f>IFERROR(Sat!S25,"")</f>
        <v>Y</v>
      </c>
      <c r="I23" s="10"/>
      <c r="J23" s="10" t="str">
        <f>IFERROR(Sun!M25,"")</f>
        <v>Agent 21</v>
      </c>
      <c r="K23" s="10" t="str">
        <f>IFERROR(Sun!N25,"")</f>
        <v>=</v>
      </c>
      <c r="L23" s="10" t="str">
        <f>IFERROR(Sun!O25,"")</f>
        <v/>
      </c>
      <c r="M23" s="10" t="str">
        <f>IFERROR(Sun!P25,"")</f>
        <v/>
      </c>
      <c r="N23" s="10" t="str">
        <f>IFERROR(Sun!Q25,"")</f>
        <v/>
      </c>
      <c r="O23" s="10" t="str">
        <f>IFERROR(Sun!R25,"")</f>
        <v/>
      </c>
      <c r="P23" s="10" t="str">
        <f>IFERROR(Sun!S25,"")</f>
        <v>=</v>
      </c>
      <c r="Q23" s="10"/>
      <c r="R23" s="10"/>
      <c r="S23" s="10" t="str">
        <f>IFERROR(Mon!M25,"")</f>
        <v>Agent 21</v>
      </c>
      <c r="T23" s="10" t="str">
        <f>IFERROR(Mon!N25,"")</f>
        <v>M</v>
      </c>
      <c r="U23" s="10">
        <f>IFERROR(Mon!O25,"")</f>
        <v>0.77083333333333337</v>
      </c>
      <c r="V23" s="10">
        <f>IFERROR(Mon!P25,"")</f>
        <v>1.1458333333333335</v>
      </c>
      <c r="W23" s="10">
        <f>IFERROR(Mon!Q25,"")</f>
        <v>0.77083333333333337</v>
      </c>
      <c r="X23" s="10">
        <f>IFERROR(Mon!R25,"")</f>
        <v>0.14583333333333348</v>
      </c>
      <c r="Y23" s="10" t="str">
        <f>IFERROR(Mon!S25,"")</f>
        <v>M</v>
      </c>
      <c r="AA23" s="10" t="str">
        <f>IFERROR(Tue!M25,"")</f>
        <v>Agent 21</v>
      </c>
      <c r="AB23" s="10" t="str">
        <f>IFERROR(Tue!N25,"")</f>
        <v>T</v>
      </c>
      <c r="AC23" s="10">
        <f>IFERROR(Tue!O25,"")</f>
        <v>0.77083333333333337</v>
      </c>
      <c r="AD23" s="10">
        <f>IFERROR(Tue!P25,"")</f>
        <v>1.1458333333333335</v>
      </c>
      <c r="AE23" s="10">
        <f>IFERROR(Tue!Q25,"")</f>
        <v>0.77083333333333337</v>
      </c>
      <c r="AF23" s="10">
        <f>IFERROR(Tue!R25,"")</f>
        <v>0.14583333333333348</v>
      </c>
      <c r="AG23" s="10" t="str">
        <f>IFERROR(Tue!S25,"")</f>
        <v>T</v>
      </c>
      <c r="AI23" s="10" t="str">
        <f>IFERROR(Wed!M25,"")</f>
        <v>Agent 21</v>
      </c>
      <c r="AJ23" s="10" t="str">
        <f>IFERROR(Wed!N25,"")</f>
        <v>W</v>
      </c>
      <c r="AK23" s="10">
        <f>IFERROR(Wed!O25,"")</f>
        <v>0.77083333333333337</v>
      </c>
      <c r="AL23" s="10">
        <f>IFERROR(Wed!P25,"")</f>
        <v>1.1458333333333335</v>
      </c>
      <c r="AM23" s="10">
        <f>IFERROR(Wed!Q25,"")</f>
        <v>0.77083333333333337</v>
      </c>
      <c r="AN23" s="10">
        <f>IFERROR(Wed!R25,"")</f>
        <v>0.14583333333333348</v>
      </c>
      <c r="AO23" s="10" t="str">
        <f>IFERROR(Wed!S25,"")</f>
        <v>W</v>
      </c>
      <c r="AQ23" s="10" t="str">
        <f>IFERROR(Thu!M25,"")</f>
        <v>Agent 21</v>
      </c>
      <c r="AR23" s="10" t="str">
        <f>IFERROR(Thu!N25,"")</f>
        <v>R</v>
      </c>
      <c r="AS23" s="10">
        <f>IFERROR(Thu!O25,"")</f>
        <v>0.77083333333333337</v>
      </c>
      <c r="AT23" s="10">
        <f>IFERROR(Thu!P25,"")</f>
        <v>1.1458333333333335</v>
      </c>
      <c r="AU23" s="10">
        <f>IFERROR(Thu!Q25,"")</f>
        <v>0.77083333333333337</v>
      </c>
      <c r="AV23" s="10">
        <f>IFERROR(Thu!R25,"")</f>
        <v>0.14583333333333348</v>
      </c>
      <c r="AW23" s="10" t="str">
        <f>IFERROR(Thu!S25,"")</f>
        <v>R</v>
      </c>
      <c r="AY23" s="10" t="str">
        <f>IFERROR(Fri!M25,"")</f>
        <v>Agent 21</v>
      </c>
      <c r="AZ23" s="10" t="str">
        <f>IFERROR(Fri!N25,"")</f>
        <v>F</v>
      </c>
      <c r="BA23" s="10">
        <f>IFERROR(Fri!O25,"")</f>
        <v>0.77083333333333337</v>
      </c>
      <c r="BB23" s="10">
        <f>IFERROR(Fri!P25,"")</f>
        <v>1.1458333333333335</v>
      </c>
      <c r="BC23" s="10">
        <f>IFERROR(Fri!Q25,"")</f>
        <v>0.77083333333333337</v>
      </c>
      <c r="BD23" s="10">
        <f>IFERROR(Fri!R25,"")</f>
        <v>0.14583333333333348</v>
      </c>
      <c r="BE23" s="10" t="str">
        <f>IFERROR(Fri!S25,"")</f>
        <v>F</v>
      </c>
    </row>
    <row r="24" spans="2:57" x14ac:dyDescent="0.25">
      <c r="B24" s="10" t="str">
        <f>IFERROR(Sat!M26,"")</f>
        <v>Agent 22</v>
      </c>
      <c r="C24" s="10" t="str">
        <f>IFERROR(Sat!N26,"")</f>
        <v>=</v>
      </c>
      <c r="D24" s="10" t="str">
        <f>IFERROR(Sat!O26,"")</f>
        <v/>
      </c>
      <c r="E24" s="10" t="str">
        <f>IFERROR(Sat!P26,"")</f>
        <v/>
      </c>
      <c r="F24" s="10" t="str">
        <f>IFERROR(Sat!Q26,"")</f>
        <v/>
      </c>
      <c r="G24" s="10" t="str">
        <f>IFERROR(Sat!R26,"")</f>
        <v/>
      </c>
      <c r="H24" s="10" t="str">
        <f>IFERROR(Sat!S26,"")</f>
        <v>=</v>
      </c>
      <c r="I24" s="10"/>
      <c r="J24" s="10" t="str">
        <f>IFERROR(Sun!M26,"")</f>
        <v>Agent 22</v>
      </c>
      <c r="K24" s="10" t="str">
        <f>IFERROR(Sun!N26,"")</f>
        <v>=</v>
      </c>
      <c r="L24" s="10" t="str">
        <f>IFERROR(Sun!O26,"")</f>
        <v/>
      </c>
      <c r="M24" s="10" t="str">
        <f>IFERROR(Sun!P26,"")</f>
        <v/>
      </c>
      <c r="N24" s="10" t="str">
        <f>IFERROR(Sun!Q26,"")</f>
        <v/>
      </c>
      <c r="O24" s="10" t="str">
        <f>IFERROR(Sun!R26,"")</f>
        <v/>
      </c>
      <c r="P24" s="10" t="str">
        <f>IFERROR(Sun!S26,"")</f>
        <v>=</v>
      </c>
      <c r="Q24" s="10"/>
      <c r="R24" s="10"/>
      <c r="S24" s="10" t="str">
        <f>IFERROR(Mon!M26,"")</f>
        <v>Agent 22</v>
      </c>
      <c r="T24" s="10" t="str">
        <f>IFERROR(Mon!N26,"")</f>
        <v>=</v>
      </c>
      <c r="U24" s="10" t="str">
        <f>IFERROR(Mon!O26,"")</f>
        <v/>
      </c>
      <c r="V24" s="10" t="str">
        <f>IFERROR(Mon!P26,"")</f>
        <v/>
      </c>
      <c r="W24" s="10" t="str">
        <f>IFERROR(Mon!Q26,"")</f>
        <v/>
      </c>
      <c r="X24" s="10" t="str">
        <f>IFERROR(Mon!R26,"")</f>
        <v/>
      </c>
      <c r="Y24" s="10" t="str">
        <f>IFERROR(Mon!S26,"")</f>
        <v>=</v>
      </c>
      <c r="AA24" s="10" t="str">
        <f>IFERROR(Tue!M26,"")</f>
        <v>Agent 22</v>
      </c>
      <c r="AB24" s="10" t="str">
        <f>IFERROR(Tue!N26,"")</f>
        <v>=</v>
      </c>
      <c r="AC24" s="10" t="str">
        <f>IFERROR(Tue!O26,"")</f>
        <v/>
      </c>
      <c r="AD24" s="10" t="str">
        <f>IFERROR(Tue!P26,"")</f>
        <v/>
      </c>
      <c r="AE24" s="10" t="str">
        <f>IFERROR(Tue!Q26,"")</f>
        <v/>
      </c>
      <c r="AF24" s="10" t="str">
        <f>IFERROR(Tue!R26,"")</f>
        <v/>
      </c>
      <c r="AG24" s="10" t="str">
        <f>IFERROR(Tue!S26,"")</f>
        <v>=</v>
      </c>
      <c r="AI24" s="10" t="str">
        <f>IFERROR(Wed!M26,"")</f>
        <v>Agent 22</v>
      </c>
      <c r="AJ24" s="10" t="str">
        <f>IFERROR(Wed!N26,"")</f>
        <v>=</v>
      </c>
      <c r="AK24" s="10" t="str">
        <f>IFERROR(Wed!O26,"")</f>
        <v/>
      </c>
      <c r="AL24" s="10" t="str">
        <f>IFERROR(Wed!P26,"")</f>
        <v/>
      </c>
      <c r="AM24" s="10" t="str">
        <f>IFERROR(Wed!Q26,"")</f>
        <v/>
      </c>
      <c r="AN24" s="10" t="str">
        <f>IFERROR(Wed!R26,"")</f>
        <v/>
      </c>
      <c r="AO24" s="10" t="str">
        <f>IFERROR(Wed!S26,"")</f>
        <v>=</v>
      </c>
      <c r="AQ24" s="10" t="str">
        <f>IFERROR(Thu!M26,"")</f>
        <v>Agent 22</v>
      </c>
      <c r="AR24" s="10" t="str">
        <f>IFERROR(Thu!N26,"")</f>
        <v>=</v>
      </c>
      <c r="AS24" s="10" t="str">
        <f>IFERROR(Thu!O26,"")</f>
        <v/>
      </c>
      <c r="AT24" s="10" t="str">
        <f>IFERROR(Thu!P26,"")</f>
        <v/>
      </c>
      <c r="AU24" s="10" t="str">
        <f>IFERROR(Thu!Q26,"")</f>
        <v/>
      </c>
      <c r="AV24" s="10" t="str">
        <f>IFERROR(Thu!R26,"")</f>
        <v/>
      </c>
      <c r="AW24" s="10" t="str">
        <f>IFERROR(Thu!S26,"")</f>
        <v>=</v>
      </c>
      <c r="AY24" s="10" t="str">
        <f>IFERROR(Fri!M26,"")</f>
        <v>Agent 22</v>
      </c>
      <c r="AZ24" s="10" t="str">
        <f>IFERROR(Fri!N26,"")</f>
        <v>=</v>
      </c>
      <c r="BA24" s="10" t="str">
        <f>IFERROR(Fri!O26,"")</f>
        <v/>
      </c>
      <c r="BB24" s="10" t="str">
        <f>IFERROR(Fri!P26,"")</f>
        <v/>
      </c>
      <c r="BC24" s="10" t="str">
        <f>IFERROR(Fri!Q26,"")</f>
        <v/>
      </c>
      <c r="BD24" s="10" t="str">
        <f>IFERROR(Fri!R26,"")</f>
        <v/>
      </c>
      <c r="BE24" s="10" t="str">
        <f>IFERROR(Fri!S26,"")</f>
        <v>=</v>
      </c>
    </row>
    <row r="25" spans="2:57" x14ac:dyDescent="0.25">
      <c r="B25" s="10" t="str">
        <f>IFERROR(Sat!M27,"")</f>
        <v>Agent 23</v>
      </c>
      <c r="C25" s="10" t="str">
        <f>IFERROR(Sat!N27,"")</f>
        <v>Y</v>
      </c>
      <c r="D25" s="10">
        <f>IFERROR(Sat!O27,"")</f>
        <v>0.77083333333333337</v>
      </c>
      <c r="E25" s="10">
        <f>IFERROR(Sat!P27,"")</f>
        <v>1.1458333333333335</v>
      </c>
      <c r="F25" s="10">
        <f>IFERROR(Sat!Q27,"")</f>
        <v>0.77083333333333337</v>
      </c>
      <c r="G25" s="10">
        <f>IFERROR(Sat!R27,"")</f>
        <v>0.14583333333333348</v>
      </c>
      <c r="H25" s="10" t="str">
        <f>IFERROR(Sat!S27,"")</f>
        <v>Y</v>
      </c>
      <c r="I25" s="10"/>
      <c r="J25" s="10" t="str">
        <f>IFERROR(Sun!M27,"")</f>
        <v>Agent 23</v>
      </c>
      <c r="K25" s="10" t="str">
        <f>IFERROR(Sun!N27,"")</f>
        <v>=</v>
      </c>
      <c r="L25" s="10" t="str">
        <f>IFERROR(Sun!O27,"")</f>
        <v/>
      </c>
      <c r="M25" s="10" t="str">
        <f>IFERROR(Sun!P27,"")</f>
        <v/>
      </c>
      <c r="N25" s="10" t="str">
        <f>IFERROR(Sun!Q27,"")</f>
        <v/>
      </c>
      <c r="O25" s="10" t="str">
        <f>IFERROR(Sun!R27,"")</f>
        <v/>
      </c>
      <c r="P25" s="10" t="str">
        <f>IFERROR(Sun!S27,"")</f>
        <v>=</v>
      </c>
      <c r="Q25" s="10"/>
      <c r="R25" s="10"/>
      <c r="S25" s="10" t="str">
        <f>IFERROR(Mon!M27,"")</f>
        <v>Agent 23</v>
      </c>
      <c r="T25" s="10" t="str">
        <f>IFERROR(Mon!N27,"")</f>
        <v>M</v>
      </c>
      <c r="U25" s="10">
        <f>IFERROR(Mon!O27,"")</f>
        <v>0.77083333333333337</v>
      </c>
      <c r="V25" s="10">
        <f>IFERROR(Mon!P27,"")</f>
        <v>1.1458333333333335</v>
      </c>
      <c r="W25" s="10">
        <f>IFERROR(Mon!Q27,"")</f>
        <v>0.77083333333333337</v>
      </c>
      <c r="X25" s="10">
        <f>IFERROR(Mon!R27,"")</f>
        <v>0.14583333333333348</v>
      </c>
      <c r="Y25" s="10" t="str">
        <f>IFERROR(Mon!S27,"")</f>
        <v>M</v>
      </c>
      <c r="AA25" s="10" t="str">
        <f>IFERROR(Tue!M27,"")</f>
        <v>Agent 23</v>
      </c>
      <c r="AB25" s="10" t="str">
        <f>IFERROR(Tue!N27,"")</f>
        <v>T</v>
      </c>
      <c r="AC25" s="10">
        <f>IFERROR(Tue!O27,"")</f>
        <v>0.77083333333333337</v>
      </c>
      <c r="AD25" s="10">
        <f>IFERROR(Tue!P27,"")</f>
        <v>1.1458333333333335</v>
      </c>
      <c r="AE25" s="10">
        <f>IFERROR(Tue!Q27,"")</f>
        <v>0.77083333333333337</v>
      </c>
      <c r="AF25" s="10">
        <f>IFERROR(Tue!R27,"")</f>
        <v>0.14583333333333348</v>
      </c>
      <c r="AG25" s="10" t="str">
        <f>IFERROR(Tue!S27,"")</f>
        <v>T</v>
      </c>
      <c r="AI25" s="10" t="str">
        <f>IFERROR(Wed!M27,"")</f>
        <v>Agent 23</v>
      </c>
      <c r="AJ25" s="10" t="str">
        <f>IFERROR(Wed!N27,"")</f>
        <v>W</v>
      </c>
      <c r="AK25" s="10">
        <f>IFERROR(Wed!O27,"")</f>
        <v>0.77083333333333337</v>
      </c>
      <c r="AL25" s="10">
        <f>IFERROR(Wed!P27,"")</f>
        <v>1.1458333333333335</v>
      </c>
      <c r="AM25" s="10">
        <f>IFERROR(Wed!Q27,"")</f>
        <v>0.77083333333333337</v>
      </c>
      <c r="AN25" s="10">
        <f>IFERROR(Wed!R27,"")</f>
        <v>0.14583333333333348</v>
      </c>
      <c r="AO25" s="10" t="str">
        <f>IFERROR(Wed!S27,"")</f>
        <v>W</v>
      </c>
      <c r="AQ25" s="10" t="str">
        <f>IFERROR(Thu!M27,"")</f>
        <v>Agent 23</v>
      </c>
      <c r="AR25" s="10" t="str">
        <f>IFERROR(Thu!N27,"")</f>
        <v>R</v>
      </c>
      <c r="AS25" s="10">
        <f>IFERROR(Thu!O27,"")</f>
        <v>0.77083333333333337</v>
      </c>
      <c r="AT25" s="10">
        <f>IFERROR(Thu!P27,"")</f>
        <v>1.1458333333333335</v>
      </c>
      <c r="AU25" s="10">
        <f>IFERROR(Thu!Q27,"")</f>
        <v>0.77083333333333337</v>
      </c>
      <c r="AV25" s="10">
        <f>IFERROR(Thu!R27,"")</f>
        <v>0.14583333333333348</v>
      </c>
      <c r="AW25" s="10" t="str">
        <f>IFERROR(Thu!S27,"")</f>
        <v>R</v>
      </c>
      <c r="AY25" s="10" t="str">
        <f>IFERROR(Fri!M27,"")</f>
        <v>Agent 23</v>
      </c>
      <c r="AZ25" s="10" t="str">
        <f>IFERROR(Fri!N27,"")</f>
        <v>F</v>
      </c>
      <c r="BA25" s="10">
        <f>IFERROR(Fri!O27,"")</f>
        <v>0.77083333333333337</v>
      </c>
      <c r="BB25" s="10">
        <f>IFERROR(Fri!P27,"")</f>
        <v>1.1458333333333335</v>
      </c>
      <c r="BC25" s="10">
        <f>IFERROR(Fri!Q27,"")</f>
        <v>0.77083333333333337</v>
      </c>
      <c r="BD25" s="10">
        <f>IFERROR(Fri!R27,"")</f>
        <v>0.14583333333333348</v>
      </c>
      <c r="BE25" s="10" t="str">
        <f>IFERROR(Fri!S27,"")</f>
        <v>F</v>
      </c>
    </row>
    <row r="26" spans="2:57" x14ac:dyDescent="0.25">
      <c r="B26" s="10" t="str">
        <f>IFERROR(Sat!M28,"")</f>
        <v>Agent 24</v>
      </c>
      <c r="C26" s="10" t="str">
        <f>IFERROR(Sat!N28,"")</f>
        <v>Y</v>
      </c>
      <c r="D26" s="10">
        <f>IFERROR(Sat!O28,"")</f>
        <v>0.77083333333333337</v>
      </c>
      <c r="E26" s="10">
        <f>IFERROR(Sat!P28,"")</f>
        <v>1.1458333333333335</v>
      </c>
      <c r="F26" s="10">
        <f>IFERROR(Sat!Q28,"")</f>
        <v>0.77083333333333337</v>
      </c>
      <c r="G26" s="10">
        <f>IFERROR(Sat!R28,"")</f>
        <v>0.14583333333333348</v>
      </c>
      <c r="H26" s="10" t="str">
        <f>IFERROR(Sat!S28,"")</f>
        <v>Y</v>
      </c>
      <c r="I26" s="10"/>
      <c r="J26" s="10" t="str">
        <f>IFERROR(Sun!M28,"")</f>
        <v>Agent 24</v>
      </c>
      <c r="K26" s="10" t="str">
        <f>IFERROR(Sun!N28,"")</f>
        <v>=</v>
      </c>
      <c r="L26" s="10" t="str">
        <f>IFERROR(Sun!O28,"")</f>
        <v/>
      </c>
      <c r="M26" s="10" t="str">
        <f>IFERROR(Sun!P28,"")</f>
        <v/>
      </c>
      <c r="N26" s="10" t="str">
        <f>IFERROR(Sun!Q28,"")</f>
        <v/>
      </c>
      <c r="O26" s="10" t="str">
        <f>IFERROR(Sun!R28,"")</f>
        <v/>
      </c>
      <c r="P26" s="10" t="str">
        <f>IFERROR(Sun!S28,"")</f>
        <v>=</v>
      </c>
      <c r="Q26" s="10"/>
      <c r="R26" s="10"/>
      <c r="S26" s="10" t="str">
        <f>IFERROR(Mon!M28,"")</f>
        <v>Agent 24</v>
      </c>
      <c r="T26" s="10" t="str">
        <f>IFERROR(Mon!N28,"")</f>
        <v>M</v>
      </c>
      <c r="U26" s="10">
        <f>IFERROR(Mon!O28,"")</f>
        <v>0.77083333333333337</v>
      </c>
      <c r="V26" s="10">
        <f>IFERROR(Mon!P28,"")</f>
        <v>1.1458333333333335</v>
      </c>
      <c r="W26" s="10">
        <f>IFERROR(Mon!Q28,"")</f>
        <v>0.77083333333333337</v>
      </c>
      <c r="X26" s="10">
        <f>IFERROR(Mon!R28,"")</f>
        <v>0.14583333333333348</v>
      </c>
      <c r="Y26" s="10" t="str">
        <f>IFERROR(Mon!S28,"")</f>
        <v>M</v>
      </c>
      <c r="AA26" s="10" t="str">
        <f>IFERROR(Tue!M28,"")</f>
        <v>Agent 24</v>
      </c>
      <c r="AB26" s="10" t="str">
        <f>IFERROR(Tue!N28,"")</f>
        <v>T</v>
      </c>
      <c r="AC26" s="10">
        <f>IFERROR(Tue!O28,"")</f>
        <v>0.77083333333333337</v>
      </c>
      <c r="AD26" s="10">
        <f>IFERROR(Tue!P28,"")</f>
        <v>1.1458333333333335</v>
      </c>
      <c r="AE26" s="10">
        <f>IFERROR(Tue!Q28,"")</f>
        <v>0.77083333333333337</v>
      </c>
      <c r="AF26" s="10">
        <f>IFERROR(Tue!R28,"")</f>
        <v>0.14583333333333348</v>
      </c>
      <c r="AG26" s="10" t="str">
        <f>IFERROR(Tue!S28,"")</f>
        <v>T</v>
      </c>
      <c r="AI26" s="10" t="str">
        <f>IFERROR(Wed!M28,"")</f>
        <v>Agent 24</v>
      </c>
      <c r="AJ26" s="10" t="str">
        <f>IFERROR(Wed!N28,"")</f>
        <v>W</v>
      </c>
      <c r="AK26" s="10">
        <f>IFERROR(Wed!O28,"")</f>
        <v>0.77083333333333337</v>
      </c>
      <c r="AL26" s="10">
        <f>IFERROR(Wed!P28,"")</f>
        <v>1.1458333333333335</v>
      </c>
      <c r="AM26" s="10">
        <f>IFERROR(Wed!Q28,"")</f>
        <v>0.77083333333333337</v>
      </c>
      <c r="AN26" s="10">
        <f>IFERROR(Wed!R28,"")</f>
        <v>0.14583333333333348</v>
      </c>
      <c r="AO26" s="10" t="str">
        <f>IFERROR(Wed!S28,"")</f>
        <v>W</v>
      </c>
      <c r="AQ26" s="10" t="str">
        <f>IFERROR(Thu!M28,"")</f>
        <v>Agent 24</v>
      </c>
      <c r="AR26" s="10" t="str">
        <f>IFERROR(Thu!N28,"")</f>
        <v>R</v>
      </c>
      <c r="AS26" s="10">
        <f>IFERROR(Thu!O28,"")</f>
        <v>0.77083333333333337</v>
      </c>
      <c r="AT26" s="10">
        <f>IFERROR(Thu!P28,"")</f>
        <v>1.1458333333333335</v>
      </c>
      <c r="AU26" s="10">
        <f>IFERROR(Thu!Q28,"")</f>
        <v>0.77083333333333337</v>
      </c>
      <c r="AV26" s="10">
        <f>IFERROR(Thu!R28,"")</f>
        <v>0.14583333333333348</v>
      </c>
      <c r="AW26" s="10" t="str">
        <f>IFERROR(Thu!S28,"")</f>
        <v>R</v>
      </c>
      <c r="AY26" s="10" t="str">
        <f>IFERROR(Fri!M28,"")</f>
        <v>Agent 24</v>
      </c>
      <c r="AZ26" s="10" t="str">
        <f>IFERROR(Fri!N28,"")</f>
        <v>F</v>
      </c>
      <c r="BA26" s="10">
        <f>IFERROR(Fri!O28,"")</f>
        <v>0.77083333333333337</v>
      </c>
      <c r="BB26" s="10">
        <f>IFERROR(Fri!P28,"")</f>
        <v>1.1458333333333335</v>
      </c>
      <c r="BC26" s="10">
        <f>IFERROR(Fri!Q28,"")</f>
        <v>0.77083333333333337</v>
      </c>
      <c r="BD26" s="10">
        <f>IFERROR(Fri!R28,"")</f>
        <v>0.14583333333333348</v>
      </c>
      <c r="BE26" s="10" t="str">
        <f>IFERROR(Fri!S28,"")</f>
        <v>F</v>
      </c>
    </row>
    <row r="27" spans="2:57" x14ac:dyDescent="0.25">
      <c r="B27" s="10" t="str">
        <f>IFERROR(Sat!M29,"")</f>
        <v>Agent 25</v>
      </c>
      <c r="C27" s="10" t="str">
        <f>IFERROR(Sat!N29,"")</f>
        <v>Y</v>
      </c>
      <c r="D27" s="10">
        <f>IFERROR(Sat!O29,"")</f>
        <v>0.77083333333333337</v>
      </c>
      <c r="E27" s="10">
        <f>IFERROR(Sat!P29,"")</f>
        <v>1.1458333333333335</v>
      </c>
      <c r="F27" s="10">
        <f>IFERROR(Sat!Q29,"")</f>
        <v>0.77083333333333337</v>
      </c>
      <c r="G27" s="10">
        <f>IFERROR(Sat!R29,"")</f>
        <v>0.14583333333333348</v>
      </c>
      <c r="H27" s="10" t="str">
        <f>IFERROR(Sat!S29,"")</f>
        <v>Y</v>
      </c>
      <c r="I27" s="10"/>
      <c r="J27" s="10" t="str">
        <f>IFERROR(Sun!M29,"")</f>
        <v>Agent 25</v>
      </c>
      <c r="K27" s="10" t="str">
        <f>IFERROR(Sun!N29,"")</f>
        <v>=</v>
      </c>
      <c r="L27" s="10" t="str">
        <f>IFERROR(Sun!O29,"")</f>
        <v/>
      </c>
      <c r="M27" s="10" t="str">
        <f>IFERROR(Sun!P29,"")</f>
        <v/>
      </c>
      <c r="N27" s="10" t="str">
        <f>IFERROR(Sun!Q29,"")</f>
        <v/>
      </c>
      <c r="O27" s="10" t="str">
        <f>IFERROR(Sun!R29,"")</f>
        <v/>
      </c>
      <c r="P27" s="10" t="str">
        <f>IFERROR(Sun!S29,"")</f>
        <v>=</v>
      </c>
      <c r="Q27" s="10"/>
      <c r="R27" s="10"/>
      <c r="S27" s="10" t="str">
        <f>IFERROR(Mon!M29,"")</f>
        <v>Agent 25</v>
      </c>
      <c r="T27" s="10" t="str">
        <f>IFERROR(Mon!N29,"")</f>
        <v>M</v>
      </c>
      <c r="U27" s="10">
        <f>IFERROR(Mon!O29,"")</f>
        <v>0.77083333333333337</v>
      </c>
      <c r="V27" s="10">
        <f>IFERROR(Mon!P29,"")</f>
        <v>1.1458333333333335</v>
      </c>
      <c r="W27" s="10">
        <f>IFERROR(Mon!Q29,"")</f>
        <v>0.77083333333333337</v>
      </c>
      <c r="X27" s="10">
        <f>IFERROR(Mon!R29,"")</f>
        <v>0.14583333333333348</v>
      </c>
      <c r="Y27" s="10" t="str">
        <f>IFERROR(Mon!S29,"")</f>
        <v>M</v>
      </c>
      <c r="AA27" s="10" t="str">
        <f>IFERROR(Tue!M29,"")</f>
        <v>Agent 25</v>
      </c>
      <c r="AB27" s="10" t="str">
        <f>IFERROR(Tue!N29,"")</f>
        <v>T</v>
      </c>
      <c r="AC27" s="10">
        <f>IFERROR(Tue!O29,"")</f>
        <v>0.77083333333333337</v>
      </c>
      <c r="AD27" s="10">
        <f>IFERROR(Tue!P29,"")</f>
        <v>1.1458333333333335</v>
      </c>
      <c r="AE27" s="10">
        <f>IFERROR(Tue!Q29,"")</f>
        <v>0.77083333333333337</v>
      </c>
      <c r="AF27" s="10">
        <f>IFERROR(Tue!R29,"")</f>
        <v>0.14583333333333348</v>
      </c>
      <c r="AG27" s="10" t="str">
        <f>IFERROR(Tue!S29,"")</f>
        <v>T</v>
      </c>
      <c r="AI27" s="10" t="str">
        <f>IFERROR(Wed!M29,"")</f>
        <v>Agent 25</v>
      </c>
      <c r="AJ27" s="10" t="str">
        <f>IFERROR(Wed!N29,"")</f>
        <v>W</v>
      </c>
      <c r="AK27" s="10">
        <f>IFERROR(Wed!O29,"")</f>
        <v>0.77083333333333337</v>
      </c>
      <c r="AL27" s="10">
        <f>IFERROR(Wed!P29,"")</f>
        <v>1.1458333333333335</v>
      </c>
      <c r="AM27" s="10">
        <f>IFERROR(Wed!Q29,"")</f>
        <v>0.77083333333333337</v>
      </c>
      <c r="AN27" s="10">
        <f>IFERROR(Wed!R29,"")</f>
        <v>0.14583333333333348</v>
      </c>
      <c r="AO27" s="10" t="str">
        <f>IFERROR(Wed!S29,"")</f>
        <v>W</v>
      </c>
      <c r="AQ27" s="10" t="str">
        <f>IFERROR(Thu!M29,"")</f>
        <v>Agent 25</v>
      </c>
      <c r="AR27" s="10" t="str">
        <f>IFERROR(Thu!N29,"")</f>
        <v>R</v>
      </c>
      <c r="AS27" s="10">
        <f>IFERROR(Thu!O29,"")</f>
        <v>0.77083333333333337</v>
      </c>
      <c r="AT27" s="10">
        <f>IFERROR(Thu!P29,"")</f>
        <v>1.1458333333333335</v>
      </c>
      <c r="AU27" s="10">
        <f>IFERROR(Thu!Q29,"")</f>
        <v>0.77083333333333337</v>
      </c>
      <c r="AV27" s="10">
        <f>IFERROR(Thu!R29,"")</f>
        <v>0.14583333333333348</v>
      </c>
      <c r="AW27" s="10" t="str">
        <f>IFERROR(Thu!S29,"")</f>
        <v>R</v>
      </c>
      <c r="AY27" s="10" t="str">
        <f>IFERROR(Fri!M29,"")</f>
        <v>Agent 25</v>
      </c>
      <c r="AZ27" s="10" t="str">
        <f>IFERROR(Fri!N29,"")</f>
        <v>=</v>
      </c>
      <c r="BA27" s="10" t="str">
        <f>IFERROR(Fri!O29,"")</f>
        <v/>
      </c>
      <c r="BB27" s="10" t="str">
        <f>IFERROR(Fri!P29,"")</f>
        <v/>
      </c>
      <c r="BC27" s="10" t="str">
        <f>IFERROR(Fri!Q29,"")</f>
        <v/>
      </c>
      <c r="BD27" s="10" t="str">
        <f>IFERROR(Fri!R29,"")</f>
        <v/>
      </c>
      <c r="BE27" s="10" t="str">
        <f>IFERROR(Fri!S29,"")</f>
        <v>=</v>
      </c>
    </row>
    <row r="28" spans="2:57" x14ac:dyDescent="0.25">
      <c r="B28" s="10" t="str">
        <f>IFERROR(Sat!M30,"")</f>
        <v>Agent 26</v>
      </c>
      <c r="C28" s="10" t="str">
        <f>IFERROR(Sat!N30,"")</f>
        <v>Y</v>
      </c>
      <c r="D28" s="10">
        <f>IFERROR(Sat!O30,"")</f>
        <v>0.77083333333333337</v>
      </c>
      <c r="E28" s="10">
        <f>IFERROR(Sat!P30,"")</f>
        <v>1.1458333333333335</v>
      </c>
      <c r="F28" s="10">
        <f>IFERROR(Sat!Q30,"")</f>
        <v>0.77083333333333337</v>
      </c>
      <c r="G28" s="10">
        <f>IFERROR(Sat!R30,"")</f>
        <v>0.14583333333333348</v>
      </c>
      <c r="H28" s="10" t="str">
        <f>IFERROR(Sat!S30,"")</f>
        <v>Y</v>
      </c>
      <c r="I28" s="10"/>
      <c r="J28" s="10" t="str">
        <f>IFERROR(Sun!M30,"")</f>
        <v>Agent 26</v>
      </c>
      <c r="K28" s="10" t="str">
        <f>IFERROR(Sun!N30,"")</f>
        <v>=</v>
      </c>
      <c r="L28" s="10" t="str">
        <f>IFERROR(Sun!O30,"")</f>
        <v/>
      </c>
      <c r="M28" s="10" t="str">
        <f>IFERROR(Sun!P30,"")</f>
        <v/>
      </c>
      <c r="N28" s="10" t="str">
        <f>IFERROR(Sun!Q30,"")</f>
        <v/>
      </c>
      <c r="O28" s="10" t="str">
        <f>IFERROR(Sun!R30,"")</f>
        <v/>
      </c>
      <c r="P28" s="10" t="str">
        <f>IFERROR(Sun!S30,"")</f>
        <v>=</v>
      </c>
      <c r="Q28" s="10"/>
      <c r="R28" s="10"/>
      <c r="S28" s="10" t="str">
        <f>IFERROR(Mon!M30,"")</f>
        <v>Agent 26</v>
      </c>
      <c r="T28" s="10" t="str">
        <f>IFERROR(Mon!N30,"")</f>
        <v>M</v>
      </c>
      <c r="U28" s="10">
        <f>IFERROR(Mon!O30,"")</f>
        <v>0.77083333333333337</v>
      </c>
      <c r="V28" s="10">
        <f>IFERROR(Mon!P30,"")</f>
        <v>1.1458333333333335</v>
      </c>
      <c r="W28" s="10">
        <f>IFERROR(Mon!Q30,"")</f>
        <v>0.77083333333333337</v>
      </c>
      <c r="X28" s="10">
        <f>IFERROR(Mon!R30,"")</f>
        <v>0.14583333333333348</v>
      </c>
      <c r="Y28" s="10" t="str">
        <f>IFERROR(Mon!S30,"")</f>
        <v>M</v>
      </c>
      <c r="AA28" s="10" t="str">
        <f>IFERROR(Tue!M30,"")</f>
        <v>Agent 26</v>
      </c>
      <c r="AB28" s="10" t="str">
        <f>IFERROR(Tue!N30,"")</f>
        <v>T</v>
      </c>
      <c r="AC28" s="10">
        <f>IFERROR(Tue!O30,"")</f>
        <v>0.77083333333333337</v>
      </c>
      <c r="AD28" s="10">
        <f>IFERROR(Tue!P30,"")</f>
        <v>1.1458333333333335</v>
      </c>
      <c r="AE28" s="10">
        <f>IFERROR(Tue!Q30,"")</f>
        <v>0.77083333333333337</v>
      </c>
      <c r="AF28" s="10">
        <f>IFERROR(Tue!R30,"")</f>
        <v>0.14583333333333348</v>
      </c>
      <c r="AG28" s="10" t="str">
        <f>IFERROR(Tue!S30,"")</f>
        <v>T</v>
      </c>
      <c r="AI28" s="10" t="str">
        <f>IFERROR(Wed!M30,"")</f>
        <v>Agent 26</v>
      </c>
      <c r="AJ28" s="10" t="str">
        <f>IFERROR(Wed!N30,"")</f>
        <v>W</v>
      </c>
      <c r="AK28" s="10">
        <f>IFERROR(Wed!O30,"")</f>
        <v>0.77083333333333337</v>
      </c>
      <c r="AL28" s="10">
        <f>IFERROR(Wed!P30,"")</f>
        <v>1.1458333333333335</v>
      </c>
      <c r="AM28" s="10">
        <f>IFERROR(Wed!Q30,"")</f>
        <v>0.77083333333333337</v>
      </c>
      <c r="AN28" s="10">
        <f>IFERROR(Wed!R30,"")</f>
        <v>0.14583333333333348</v>
      </c>
      <c r="AO28" s="10" t="str">
        <f>IFERROR(Wed!S30,"")</f>
        <v>W</v>
      </c>
      <c r="AQ28" s="10" t="str">
        <f>IFERROR(Thu!M30,"")</f>
        <v>Agent 26</v>
      </c>
      <c r="AR28" s="10" t="str">
        <f>IFERROR(Thu!N30,"")</f>
        <v>R</v>
      </c>
      <c r="AS28" s="10">
        <f>IFERROR(Thu!O30,"")</f>
        <v>0.77083333333333337</v>
      </c>
      <c r="AT28" s="10">
        <f>IFERROR(Thu!P30,"")</f>
        <v>1.1458333333333335</v>
      </c>
      <c r="AU28" s="10">
        <f>IFERROR(Thu!Q30,"")</f>
        <v>0.77083333333333337</v>
      </c>
      <c r="AV28" s="10">
        <f>IFERROR(Thu!R30,"")</f>
        <v>0.14583333333333348</v>
      </c>
      <c r="AW28" s="10" t="str">
        <f>IFERROR(Thu!S30,"")</f>
        <v>R</v>
      </c>
      <c r="AY28" s="10" t="str">
        <f>IFERROR(Fri!M30,"")</f>
        <v>Agent 26</v>
      </c>
      <c r="AZ28" s="10" t="str">
        <f>IFERROR(Fri!N30,"")</f>
        <v>F</v>
      </c>
      <c r="BA28" s="10">
        <f>IFERROR(Fri!O30,"")</f>
        <v>0.77083333333333337</v>
      </c>
      <c r="BB28" s="10">
        <f>IFERROR(Fri!P30,"")</f>
        <v>1.1458333333333335</v>
      </c>
      <c r="BC28" s="10">
        <f>IFERROR(Fri!Q30,"")</f>
        <v>0.77083333333333337</v>
      </c>
      <c r="BD28" s="10">
        <f>IFERROR(Fri!R30,"")</f>
        <v>0.14583333333333348</v>
      </c>
      <c r="BE28" s="10" t="str">
        <f>IFERROR(Fri!S30,"")</f>
        <v>F</v>
      </c>
    </row>
    <row r="29" spans="2:57" x14ac:dyDescent="0.25">
      <c r="B29" s="10" t="str">
        <f>IFERROR(Sat!M31,"")</f>
        <v>Agent 27</v>
      </c>
      <c r="C29" s="10" t="str">
        <f>IFERROR(Sat!N31,"")</f>
        <v>Y</v>
      </c>
      <c r="D29" s="10">
        <f>IFERROR(Sat!O31,"")</f>
        <v>0.77083333333333337</v>
      </c>
      <c r="E29" s="10">
        <f>IFERROR(Sat!P31,"")</f>
        <v>1.1458333333333335</v>
      </c>
      <c r="F29" s="10">
        <f>IFERROR(Sat!Q31,"")</f>
        <v>0.77083333333333337</v>
      </c>
      <c r="G29" s="10">
        <f>IFERROR(Sat!R31,"")</f>
        <v>0.14583333333333348</v>
      </c>
      <c r="H29" s="10" t="str">
        <f>IFERROR(Sat!S31,"")</f>
        <v>Y</v>
      </c>
      <c r="I29" s="10"/>
      <c r="J29" s="10" t="str">
        <f>IFERROR(Sun!M31,"")</f>
        <v>Agent 27</v>
      </c>
      <c r="K29" s="10" t="str">
        <f>IFERROR(Sun!N31,"")</f>
        <v>=</v>
      </c>
      <c r="L29" s="10" t="str">
        <f>IFERROR(Sun!O31,"")</f>
        <v/>
      </c>
      <c r="M29" s="10" t="str">
        <f>IFERROR(Sun!P31,"")</f>
        <v/>
      </c>
      <c r="N29" s="10" t="str">
        <f>IFERROR(Sun!Q31,"")</f>
        <v/>
      </c>
      <c r="O29" s="10" t="str">
        <f>IFERROR(Sun!R31,"")</f>
        <v/>
      </c>
      <c r="P29" s="10" t="str">
        <f>IFERROR(Sun!S31,"")</f>
        <v>=</v>
      </c>
      <c r="Q29" s="10"/>
      <c r="R29" s="10"/>
      <c r="S29" s="10" t="str">
        <f>IFERROR(Mon!M31,"")</f>
        <v>Agent 27</v>
      </c>
      <c r="T29" s="10" t="str">
        <f>IFERROR(Mon!N31,"")</f>
        <v>M</v>
      </c>
      <c r="U29" s="10">
        <f>IFERROR(Mon!O31,"")</f>
        <v>0.77083333333333337</v>
      </c>
      <c r="V29" s="10">
        <f>IFERROR(Mon!P31,"")</f>
        <v>1.1458333333333335</v>
      </c>
      <c r="W29" s="10">
        <f>IFERROR(Mon!Q31,"")</f>
        <v>0.77083333333333337</v>
      </c>
      <c r="X29" s="10">
        <f>IFERROR(Mon!R31,"")</f>
        <v>0.14583333333333348</v>
      </c>
      <c r="Y29" s="10" t="str">
        <f>IFERROR(Mon!S31,"")</f>
        <v>M</v>
      </c>
      <c r="AA29" s="10" t="str">
        <f>IFERROR(Tue!M31,"")</f>
        <v>Agent 27</v>
      </c>
      <c r="AB29" s="10" t="str">
        <f>IFERROR(Tue!N31,"")</f>
        <v>T</v>
      </c>
      <c r="AC29" s="10">
        <f>IFERROR(Tue!O31,"")</f>
        <v>0.77083333333333337</v>
      </c>
      <c r="AD29" s="10">
        <f>IFERROR(Tue!P31,"")</f>
        <v>1.1458333333333335</v>
      </c>
      <c r="AE29" s="10">
        <f>IFERROR(Tue!Q31,"")</f>
        <v>0.77083333333333337</v>
      </c>
      <c r="AF29" s="10">
        <f>IFERROR(Tue!R31,"")</f>
        <v>0.14583333333333348</v>
      </c>
      <c r="AG29" s="10" t="str">
        <f>IFERROR(Tue!S31,"")</f>
        <v>T</v>
      </c>
      <c r="AI29" s="10" t="str">
        <f>IFERROR(Wed!M31,"")</f>
        <v>Agent 27</v>
      </c>
      <c r="AJ29" s="10" t="str">
        <f>IFERROR(Wed!N31,"")</f>
        <v>W</v>
      </c>
      <c r="AK29" s="10">
        <f>IFERROR(Wed!O31,"")</f>
        <v>0.77083333333333337</v>
      </c>
      <c r="AL29" s="10">
        <f>IFERROR(Wed!P31,"")</f>
        <v>1.1458333333333335</v>
      </c>
      <c r="AM29" s="10">
        <f>IFERROR(Wed!Q31,"")</f>
        <v>0.77083333333333337</v>
      </c>
      <c r="AN29" s="10">
        <f>IFERROR(Wed!R31,"")</f>
        <v>0.14583333333333348</v>
      </c>
      <c r="AO29" s="10" t="str">
        <f>IFERROR(Wed!S31,"")</f>
        <v>W</v>
      </c>
      <c r="AQ29" s="10" t="str">
        <f>IFERROR(Thu!M31,"")</f>
        <v>Agent 27</v>
      </c>
      <c r="AR29" s="10" t="str">
        <f>IFERROR(Thu!N31,"")</f>
        <v>R</v>
      </c>
      <c r="AS29" s="10">
        <f>IFERROR(Thu!O31,"")</f>
        <v>0.77083333333333337</v>
      </c>
      <c r="AT29" s="10">
        <f>IFERROR(Thu!P31,"")</f>
        <v>1.1458333333333335</v>
      </c>
      <c r="AU29" s="10">
        <f>IFERROR(Thu!Q31,"")</f>
        <v>0.77083333333333337</v>
      </c>
      <c r="AV29" s="10">
        <f>IFERROR(Thu!R31,"")</f>
        <v>0.14583333333333348</v>
      </c>
      <c r="AW29" s="10" t="str">
        <f>IFERROR(Thu!S31,"")</f>
        <v>R</v>
      </c>
      <c r="AY29" s="10" t="str">
        <f>IFERROR(Fri!M31,"")</f>
        <v>Agent 27</v>
      </c>
      <c r="AZ29" s="10" t="str">
        <f>IFERROR(Fri!N31,"")</f>
        <v>F</v>
      </c>
      <c r="BA29" s="10">
        <f>IFERROR(Fri!O31,"")</f>
        <v>0.77083333333333337</v>
      </c>
      <c r="BB29" s="10">
        <f>IFERROR(Fri!P31,"")</f>
        <v>1.1458333333333335</v>
      </c>
      <c r="BC29" s="10">
        <f>IFERROR(Fri!Q31,"")</f>
        <v>0.77083333333333337</v>
      </c>
      <c r="BD29" s="10">
        <f>IFERROR(Fri!R31,"")</f>
        <v>0.14583333333333348</v>
      </c>
      <c r="BE29" s="10" t="str">
        <f>IFERROR(Fri!S31,"")</f>
        <v>F</v>
      </c>
    </row>
    <row r="30" spans="2:57" x14ac:dyDescent="0.25">
      <c r="B30" s="10" t="str">
        <f>IFERROR(Sat!M32,"")</f>
        <v>Agent 28</v>
      </c>
      <c r="C30" s="10" t="str">
        <f>IFERROR(Sat!N32,"")</f>
        <v>Y</v>
      </c>
      <c r="D30" s="10">
        <f>IFERROR(Sat!O32,"")</f>
        <v>0.77083333333333337</v>
      </c>
      <c r="E30" s="10">
        <f>IFERROR(Sat!P32,"")</f>
        <v>1.1458333333333335</v>
      </c>
      <c r="F30" s="10">
        <f>IFERROR(Sat!Q32,"")</f>
        <v>0.77083333333333337</v>
      </c>
      <c r="G30" s="10">
        <f>IFERROR(Sat!R32,"")</f>
        <v>0.14583333333333348</v>
      </c>
      <c r="H30" s="10" t="str">
        <f>IFERROR(Sat!S32,"")</f>
        <v>Y</v>
      </c>
      <c r="I30" s="10"/>
      <c r="J30" s="10" t="str">
        <f>IFERROR(Sun!M32,"")</f>
        <v>Agent 28</v>
      </c>
      <c r="K30" s="10" t="str">
        <f>IFERROR(Sun!N32,"")</f>
        <v>=</v>
      </c>
      <c r="L30" s="10" t="str">
        <f>IFERROR(Sun!O32,"")</f>
        <v/>
      </c>
      <c r="M30" s="10" t="str">
        <f>IFERROR(Sun!P32,"")</f>
        <v/>
      </c>
      <c r="N30" s="10" t="str">
        <f>IFERROR(Sun!Q32,"")</f>
        <v/>
      </c>
      <c r="O30" s="10" t="str">
        <f>IFERROR(Sun!R32,"")</f>
        <v/>
      </c>
      <c r="P30" s="10" t="str">
        <f>IFERROR(Sun!S32,"")</f>
        <v>=</v>
      </c>
      <c r="Q30" s="10"/>
      <c r="R30" s="10"/>
      <c r="S30" s="10" t="str">
        <f>IFERROR(Mon!M32,"")</f>
        <v>Agent 28</v>
      </c>
      <c r="T30" s="10" t="str">
        <f>IFERROR(Mon!N32,"")</f>
        <v>M</v>
      </c>
      <c r="U30" s="10">
        <f>IFERROR(Mon!O32,"")</f>
        <v>0.77083333333333337</v>
      </c>
      <c r="V30" s="10">
        <f>IFERROR(Mon!P32,"")</f>
        <v>1.1458333333333335</v>
      </c>
      <c r="W30" s="10">
        <f>IFERROR(Mon!Q32,"")</f>
        <v>0.77083333333333337</v>
      </c>
      <c r="X30" s="10">
        <f>IFERROR(Mon!R32,"")</f>
        <v>0.14583333333333348</v>
      </c>
      <c r="Y30" s="10" t="str">
        <f>IFERROR(Mon!S32,"")</f>
        <v>M</v>
      </c>
      <c r="AA30" s="10" t="str">
        <f>IFERROR(Tue!M32,"")</f>
        <v>Agent 28</v>
      </c>
      <c r="AB30" s="10" t="str">
        <f>IFERROR(Tue!N32,"")</f>
        <v>=</v>
      </c>
      <c r="AC30" s="10" t="str">
        <f>IFERROR(Tue!O32,"")</f>
        <v/>
      </c>
      <c r="AD30" s="10" t="str">
        <f>IFERROR(Tue!P32,"")</f>
        <v/>
      </c>
      <c r="AE30" s="10" t="str">
        <f>IFERROR(Tue!Q32,"")</f>
        <v/>
      </c>
      <c r="AF30" s="10" t="str">
        <f>IFERROR(Tue!R32,"")</f>
        <v/>
      </c>
      <c r="AG30" s="10" t="str">
        <f>IFERROR(Tue!S32,"")</f>
        <v>=</v>
      </c>
      <c r="AI30" s="10" t="str">
        <f>IFERROR(Wed!M32,"")</f>
        <v>Agent 28</v>
      </c>
      <c r="AJ30" s="10" t="str">
        <f>IFERROR(Wed!N32,"")</f>
        <v>=</v>
      </c>
      <c r="AK30" s="10" t="str">
        <f>IFERROR(Wed!O32,"")</f>
        <v/>
      </c>
      <c r="AL30" s="10" t="str">
        <f>IFERROR(Wed!P32,"")</f>
        <v/>
      </c>
      <c r="AM30" s="10" t="str">
        <f>IFERROR(Wed!Q32,"")</f>
        <v/>
      </c>
      <c r="AN30" s="10" t="str">
        <f>IFERROR(Wed!R32,"")</f>
        <v/>
      </c>
      <c r="AO30" s="10" t="str">
        <f>IFERROR(Wed!S32,"")</f>
        <v>=</v>
      </c>
      <c r="AQ30" s="10" t="str">
        <f>IFERROR(Thu!M32,"")</f>
        <v>Agent 28</v>
      </c>
      <c r="AR30" s="10" t="str">
        <f>IFERROR(Thu!N32,"")</f>
        <v>=</v>
      </c>
      <c r="AS30" s="10" t="str">
        <f>IFERROR(Thu!O32,"")</f>
        <v/>
      </c>
      <c r="AT30" s="10" t="str">
        <f>IFERROR(Thu!P32,"")</f>
        <v/>
      </c>
      <c r="AU30" s="10" t="str">
        <f>IFERROR(Thu!Q32,"")</f>
        <v/>
      </c>
      <c r="AV30" s="10" t="str">
        <f>IFERROR(Thu!R32,"")</f>
        <v/>
      </c>
      <c r="AW30" s="10" t="str">
        <f>IFERROR(Thu!S32,"")</f>
        <v>=</v>
      </c>
      <c r="AY30" s="10" t="str">
        <f>IFERROR(Fri!M32,"")</f>
        <v>Agent 28</v>
      </c>
      <c r="AZ30" s="10" t="str">
        <f>IFERROR(Fri!N32,"")</f>
        <v>=</v>
      </c>
      <c r="BA30" s="10" t="str">
        <f>IFERROR(Fri!O32,"")</f>
        <v/>
      </c>
      <c r="BB30" s="10" t="str">
        <f>IFERROR(Fri!P32,"")</f>
        <v/>
      </c>
      <c r="BC30" s="10" t="str">
        <f>IFERROR(Fri!Q32,"")</f>
        <v/>
      </c>
      <c r="BD30" s="10" t="str">
        <f>IFERROR(Fri!R32,"")</f>
        <v/>
      </c>
      <c r="BE30" s="10" t="str">
        <f>IFERROR(Fri!S32,"")</f>
        <v>=</v>
      </c>
    </row>
    <row r="31" spans="2:57" x14ac:dyDescent="0.25">
      <c r="B31" s="10" t="str">
        <f>IFERROR(Sat!M33,"")</f>
        <v>Agent 29</v>
      </c>
      <c r="C31" s="10" t="str">
        <f>IFERROR(Sat!N33,"")</f>
        <v>Y</v>
      </c>
      <c r="D31" s="10">
        <f>IFERROR(Sat!O33,"")</f>
        <v>0.77083333333333337</v>
      </c>
      <c r="E31" s="10">
        <f>IFERROR(Sat!P33,"")</f>
        <v>1.1458333333333335</v>
      </c>
      <c r="F31" s="10">
        <f>IFERROR(Sat!Q33,"")</f>
        <v>0.77083333333333337</v>
      </c>
      <c r="G31" s="10">
        <f>IFERROR(Sat!R33,"")</f>
        <v>0.14583333333333348</v>
      </c>
      <c r="H31" s="10" t="str">
        <f>IFERROR(Sat!S33,"")</f>
        <v>Y</v>
      </c>
      <c r="I31" s="10"/>
      <c r="J31" s="10" t="str">
        <f>IFERROR(Sun!M33,"")</f>
        <v>Agent 29</v>
      </c>
      <c r="K31" s="10" t="str">
        <f>IFERROR(Sun!N33,"")</f>
        <v>=</v>
      </c>
      <c r="L31" s="10" t="str">
        <f>IFERROR(Sun!O33,"")</f>
        <v/>
      </c>
      <c r="M31" s="10" t="str">
        <f>IFERROR(Sun!P33,"")</f>
        <v/>
      </c>
      <c r="N31" s="10" t="str">
        <f>IFERROR(Sun!Q33,"")</f>
        <v/>
      </c>
      <c r="O31" s="10" t="str">
        <f>IFERROR(Sun!R33,"")</f>
        <v/>
      </c>
      <c r="P31" s="10" t="str">
        <f>IFERROR(Sun!S33,"")</f>
        <v>=</v>
      </c>
      <c r="Q31" s="10"/>
      <c r="R31" s="10"/>
      <c r="S31" s="10" t="str">
        <f>IFERROR(Mon!M33,"")</f>
        <v>Agent 29</v>
      </c>
      <c r="T31" s="10" t="str">
        <f>IFERROR(Mon!N33,"")</f>
        <v>M</v>
      </c>
      <c r="U31" s="10">
        <f>IFERROR(Mon!O33,"")</f>
        <v>0.77083333333333337</v>
      </c>
      <c r="V31" s="10">
        <f>IFERROR(Mon!P33,"")</f>
        <v>1.1458333333333335</v>
      </c>
      <c r="W31" s="10">
        <f>IFERROR(Mon!Q33,"")</f>
        <v>0.77083333333333337</v>
      </c>
      <c r="X31" s="10">
        <f>IFERROR(Mon!R33,"")</f>
        <v>0.14583333333333348</v>
      </c>
      <c r="Y31" s="10" t="str">
        <f>IFERROR(Mon!S33,"")</f>
        <v>M</v>
      </c>
      <c r="AA31" s="10" t="str">
        <f>IFERROR(Tue!M33,"")</f>
        <v>Agent 29</v>
      </c>
      <c r="AB31" s="10" t="str">
        <f>IFERROR(Tue!N33,"")</f>
        <v>T</v>
      </c>
      <c r="AC31" s="10">
        <f>IFERROR(Tue!O33,"")</f>
        <v>0.77083333333333337</v>
      </c>
      <c r="AD31" s="10">
        <f>IFERROR(Tue!P33,"")</f>
        <v>1.1458333333333335</v>
      </c>
      <c r="AE31" s="10">
        <f>IFERROR(Tue!Q33,"")</f>
        <v>0.77083333333333337</v>
      </c>
      <c r="AF31" s="10">
        <f>IFERROR(Tue!R33,"")</f>
        <v>0.14583333333333348</v>
      </c>
      <c r="AG31" s="10" t="str">
        <f>IFERROR(Tue!S33,"")</f>
        <v>T</v>
      </c>
      <c r="AI31" s="10" t="str">
        <f>IFERROR(Wed!M33,"")</f>
        <v>Agent 29</v>
      </c>
      <c r="AJ31" s="10" t="str">
        <f>IFERROR(Wed!N33,"")</f>
        <v>W</v>
      </c>
      <c r="AK31" s="10">
        <f>IFERROR(Wed!O33,"")</f>
        <v>0.77083333333333337</v>
      </c>
      <c r="AL31" s="10">
        <f>IFERROR(Wed!P33,"")</f>
        <v>1.1458333333333335</v>
      </c>
      <c r="AM31" s="10">
        <f>IFERROR(Wed!Q33,"")</f>
        <v>0.77083333333333337</v>
      </c>
      <c r="AN31" s="10">
        <f>IFERROR(Wed!R33,"")</f>
        <v>0.14583333333333348</v>
      </c>
      <c r="AO31" s="10" t="str">
        <f>IFERROR(Wed!S33,"")</f>
        <v>W</v>
      </c>
      <c r="AQ31" s="10" t="str">
        <f>IFERROR(Thu!M33,"")</f>
        <v>Agent 29</v>
      </c>
      <c r="AR31" s="10" t="str">
        <f>IFERROR(Thu!N33,"")</f>
        <v>=</v>
      </c>
      <c r="AS31" s="10" t="str">
        <f>IFERROR(Thu!O33,"")</f>
        <v/>
      </c>
      <c r="AT31" s="10" t="str">
        <f>IFERROR(Thu!P33,"")</f>
        <v/>
      </c>
      <c r="AU31" s="10" t="str">
        <f>IFERROR(Thu!Q33,"")</f>
        <v/>
      </c>
      <c r="AV31" s="10" t="str">
        <f>IFERROR(Thu!R33,"")</f>
        <v/>
      </c>
      <c r="AW31" s="10" t="str">
        <f>IFERROR(Thu!S33,"")</f>
        <v>=</v>
      </c>
      <c r="AY31" s="10" t="str">
        <f>IFERROR(Fri!M33,"")</f>
        <v>Agent 29</v>
      </c>
      <c r="AZ31" s="10" t="str">
        <f>IFERROR(Fri!N33,"")</f>
        <v>F</v>
      </c>
      <c r="BA31" s="10">
        <f>IFERROR(Fri!O33,"")</f>
        <v>0.77083333333333337</v>
      </c>
      <c r="BB31" s="10">
        <f>IFERROR(Fri!P33,"")</f>
        <v>1.1458333333333335</v>
      </c>
      <c r="BC31" s="10">
        <f>IFERROR(Fri!Q33,"")</f>
        <v>0.77083333333333337</v>
      </c>
      <c r="BD31" s="10">
        <f>IFERROR(Fri!R33,"")</f>
        <v>0.14583333333333348</v>
      </c>
      <c r="BE31" s="10" t="str">
        <f>IFERROR(Fri!S33,"")</f>
        <v>F</v>
      </c>
    </row>
    <row r="32" spans="2:57" x14ac:dyDescent="0.25">
      <c r="B32" s="10" t="str">
        <f>IFERROR(Sat!M34,"")</f>
        <v>Agent 30</v>
      </c>
      <c r="C32" s="10" t="str">
        <f>IFERROR(Sat!N34,"")</f>
        <v>Y</v>
      </c>
      <c r="D32" s="10">
        <f>IFERROR(Sat!O34,"")</f>
        <v>0.85416666666666674</v>
      </c>
      <c r="E32" s="10">
        <f>IFERROR(Sat!P34,"")</f>
        <v>1.2291666666666667</v>
      </c>
      <c r="F32" s="10">
        <f>IFERROR(Sat!Q34,"")</f>
        <v>0.85416666666666674</v>
      </c>
      <c r="G32" s="10">
        <f>IFERROR(Sat!R34,"")</f>
        <v>0.22916666666666674</v>
      </c>
      <c r="H32" s="10" t="str">
        <f>IFERROR(Sat!S34,"")</f>
        <v>Y</v>
      </c>
      <c r="I32" s="10"/>
      <c r="J32" s="10" t="str">
        <f>IFERROR(Sun!M34,"")</f>
        <v>Agent 30</v>
      </c>
      <c r="K32" s="10" t="str">
        <f>IFERROR(Sun!N34,"")</f>
        <v>=</v>
      </c>
      <c r="L32" s="10" t="str">
        <f>IFERROR(Sun!O34,"")</f>
        <v/>
      </c>
      <c r="M32" s="10" t="str">
        <f>IFERROR(Sun!P34,"")</f>
        <v/>
      </c>
      <c r="N32" s="10" t="str">
        <f>IFERROR(Sun!Q34,"")</f>
        <v/>
      </c>
      <c r="O32" s="10" t="str">
        <f>IFERROR(Sun!R34,"")</f>
        <v/>
      </c>
      <c r="P32" s="10" t="str">
        <f>IFERROR(Sun!S34,"")</f>
        <v>=</v>
      </c>
      <c r="Q32" s="10"/>
      <c r="R32" s="10"/>
      <c r="S32" s="10" t="str">
        <f>IFERROR(Mon!M34,"")</f>
        <v>Agent 30</v>
      </c>
      <c r="T32" s="10" t="str">
        <f>IFERROR(Mon!N34,"")</f>
        <v>M</v>
      </c>
      <c r="U32" s="10">
        <f>IFERROR(Mon!O34,"")</f>
        <v>0.9375</v>
      </c>
      <c r="V32" s="10">
        <f>IFERROR(Mon!P34,"")</f>
        <v>1.3125</v>
      </c>
      <c r="W32" s="10">
        <f>IFERROR(Mon!Q34,"")</f>
        <v>0.9375</v>
      </c>
      <c r="X32" s="10">
        <f>IFERROR(Mon!R34,"")</f>
        <v>0.3125</v>
      </c>
      <c r="Y32" s="10" t="str">
        <f>IFERROR(Mon!S34,"")</f>
        <v>M</v>
      </c>
      <c r="AA32" s="10" t="str">
        <f>IFERROR(Tue!M34,"")</f>
        <v>Agent 30</v>
      </c>
      <c r="AB32" s="10" t="str">
        <f>IFERROR(Tue!N34,"")</f>
        <v>T</v>
      </c>
      <c r="AC32" s="10">
        <f>IFERROR(Tue!O34,"")</f>
        <v>0.9375</v>
      </c>
      <c r="AD32" s="10">
        <f>IFERROR(Tue!P34,"")</f>
        <v>1.3125</v>
      </c>
      <c r="AE32" s="10">
        <f>IFERROR(Tue!Q34,"")</f>
        <v>0.9375</v>
      </c>
      <c r="AF32" s="10">
        <f>IFERROR(Tue!R34,"")</f>
        <v>0.3125</v>
      </c>
      <c r="AG32" s="10" t="str">
        <f>IFERROR(Tue!S34,"")</f>
        <v>T</v>
      </c>
      <c r="AI32" s="10" t="str">
        <f>IFERROR(Wed!M34,"")</f>
        <v>Agent 30</v>
      </c>
      <c r="AJ32" s="10" t="str">
        <f>IFERROR(Wed!N34,"")</f>
        <v>W</v>
      </c>
      <c r="AK32" s="10">
        <f>IFERROR(Wed!O34,"")</f>
        <v>0.9375</v>
      </c>
      <c r="AL32" s="10">
        <f>IFERROR(Wed!P34,"")</f>
        <v>1.3125</v>
      </c>
      <c r="AM32" s="10">
        <f>IFERROR(Wed!Q34,"")</f>
        <v>0.9375</v>
      </c>
      <c r="AN32" s="10">
        <f>IFERROR(Wed!R34,"")</f>
        <v>0.3125</v>
      </c>
      <c r="AO32" s="10" t="str">
        <f>IFERROR(Wed!S34,"")</f>
        <v>W</v>
      </c>
      <c r="AQ32" s="10" t="str">
        <f>IFERROR(Thu!M34,"")</f>
        <v>Agent 30</v>
      </c>
      <c r="AR32" s="10" t="str">
        <f>IFERROR(Thu!N34,"")</f>
        <v>R</v>
      </c>
      <c r="AS32" s="10">
        <f>IFERROR(Thu!O34,"")</f>
        <v>0.9375</v>
      </c>
      <c r="AT32" s="10">
        <f>IFERROR(Thu!P34,"")</f>
        <v>1.3125</v>
      </c>
      <c r="AU32" s="10">
        <f>IFERROR(Thu!Q34,"")</f>
        <v>0.9375</v>
      </c>
      <c r="AV32" s="10">
        <f>IFERROR(Thu!R34,"")</f>
        <v>0.3125</v>
      </c>
      <c r="AW32" s="10" t="str">
        <f>IFERROR(Thu!S34,"")</f>
        <v>R</v>
      </c>
      <c r="AY32" s="10" t="str">
        <f>IFERROR(Fri!M34,"")</f>
        <v>Agent 30</v>
      </c>
      <c r="AZ32" s="10" t="str">
        <f>IFERROR(Fri!N34,"")</f>
        <v>=</v>
      </c>
      <c r="BA32" s="10" t="str">
        <f>IFERROR(Fri!O34,"")</f>
        <v/>
      </c>
      <c r="BB32" s="10" t="str">
        <f>IFERROR(Fri!P34,"")</f>
        <v/>
      </c>
      <c r="BC32" s="10" t="str">
        <f>IFERROR(Fri!Q34,"")</f>
        <v/>
      </c>
      <c r="BD32" s="10" t="str">
        <f>IFERROR(Fri!R34,"")</f>
        <v/>
      </c>
      <c r="BE32" s="10" t="str">
        <f>IFERROR(Fri!S34,"")</f>
        <v>=</v>
      </c>
    </row>
    <row r="33" spans="2:57" x14ac:dyDescent="0.25">
      <c r="B33" s="10" t="str">
        <f>IFERROR(Sat!M35,"")</f>
        <v>Agent 31</v>
      </c>
      <c r="C33" s="10" t="str">
        <f>IFERROR(Sat!N35,"")</f>
        <v>Y</v>
      </c>
      <c r="D33" s="10">
        <f>IFERROR(Sat!O35,"")</f>
        <v>0.77083333333333337</v>
      </c>
      <c r="E33" s="10">
        <f>IFERROR(Sat!P35,"")</f>
        <v>1.1458333333333335</v>
      </c>
      <c r="F33" s="10">
        <f>IFERROR(Sat!Q35,"")</f>
        <v>0.77083333333333337</v>
      </c>
      <c r="G33" s="10">
        <f>IFERROR(Sat!R35,"")</f>
        <v>0.14583333333333348</v>
      </c>
      <c r="H33" s="10" t="str">
        <f>IFERROR(Sat!S35,"")</f>
        <v>Y</v>
      </c>
      <c r="I33" s="10"/>
      <c r="J33" s="10" t="str">
        <f>IFERROR(Sun!M35,"")</f>
        <v>Agent 31</v>
      </c>
      <c r="K33" s="10" t="str">
        <f>IFERROR(Sun!N35,"")</f>
        <v>=</v>
      </c>
      <c r="L33" s="10" t="str">
        <f>IFERROR(Sun!O35,"")</f>
        <v/>
      </c>
      <c r="M33" s="10" t="str">
        <f>IFERROR(Sun!P35,"")</f>
        <v/>
      </c>
      <c r="N33" s="10" t="str">
        <f>IFERROR(Sun!Q35,"")</f>
        <v/>
      </c>
      <c r="O33" s="10" t="str">
        <f>IFERROR(Sun!R35,"")</f>
        <v/>
      </c>
      <c r="P33" s="10" t="str">
        <f>IFERROR(Sun!S35,"")</f>
        <v>=</v>
      </c>
      <c r="Q33" s="10"/>
      <c r="R33" s="10"/>
      <c r="S33" s="10" t="str">
        <f>IFERROR(Mon!M35,"")</f>
        <v>Agent 31</v>
      </c>
      <c r="T33" s="10" t="str">
        <f>IFERROR(Mon!N35,"")</f>
        <v>M</v>
      </c>
      <c r="U33" s="10">
        <f>IFERROR(Mon!O35,"")</f>
        <v>0.9375</v>
      </c>
      <c r="V33" s="10">
        <f>IFERROR(Mon!P35,"")</f>
        <v>1.3125</v>
      </c>
      <c r="W33" s="10">
        <f>IFERROR(Mon!Q35,"")</f>
        <v>0.9375</v>
      </c>
      <c r="X33" s="10">
        <f>IFERROR(Mon!R35,"")</f>
        <v>0.3125</v>
      </c>
      <c r="Y33" s="10" t="str">
        <f>IFERROR(Mon!S35,"")</f>
        <v>M</v>
      </c>
      <c r="AA33" s="10" t="str">
        <f>IFERROR(Tue!M35,"")</f>
        <v>Agent 31</v>
      </c>
      <c r="AB33" s="10" t="str">
        <f>IFERROR(Tue!N35,"")</f>
        <v>T</v>
      </c>
      <c r="AC33" s="10">
        <f>IFERROR(Tue!O35,"")</f>
        <v>0.9375</v>
      </c>
      <c r="AD33" s="10">
        <f>IFERROR(Tue!P35,"")</f>
        <v>1.3125</v>
      </c>
      <c r="AE33" s="10">
        <f>IFERROR(Tue!Q35,"")</f>
        <v>0.9375</v>
      </c>
      <c r="AF33" s="10">
        <f>IFERROR(Tue!R35,"")</f>
        <v>0.3125</v>
      </c>
      <c r="AG33" s="10" t="str">
        <f>IFERROR(Tue!S35,"")</f>
        <v>T</v>
      </c>
      <c r="AI33" s="10" t="str">
        <f>IFERROR(Wed!M35,"")</f>
        <v>Agent 31</v>
      </c>
      <c r="AJ33" s="10" t="str">
        <f>IFERROR(Wed!N35,"")</f>
        <v>W</v>
      </c>
      <c r="AK33" s="10">
        <f>IFERROR(Wed!O35,"")</f>
        <v>0.9375</v>
      </c>
      <c r="AL33" s="10">
        <f>IFERROR(Wed!P35,"")</f>
        <v>1.3125</v>
      </c>
      <c r="AM33" s="10">
        <f>IFERROR(Wed!Q35,"")</f>
        <v>0.9375</v>
      </c>
      <c r="AN33" s="10">
        <f>IFERROR(Wed!R35,"")</f>
        <v>0.3125</v>
      </c>
      <c r="AO33" s="10" t="str">
        <f>IFERROR(Wed!S35,"")</f>
        <v>W</v>
      </c>
      <c r="AQ33" s="10" t="str">
        <f>IFERROR(Thu!M35,"")</f>
        <v>Agent 31</v>
      </c>
      <c r="AR33" s="10" t="str">
        <f>IFERROR(Thu!N35,"")</f>
        <v>R</v>
      </c>
      <c r="AS33" s="10">
        <f>IFERROR(Thu!O35,"")</f>
        <v>0.9375</v>
      </c>
      <c r="AT33" s="10">
        <f>IFERROR(Thu!P35,"")</f>
        <v>1.3125</v>
      </c>
      <c r="AU33" s="10">
        <f>IFERROR(Thu!Q35,"")</f>
        <v>0.9375</v>
      </c>
      <c r="AV33" s="10">
        <f>IFERROR(Thu!R35,"")</f>
        <v>0.3125</v>
      </c>
      <c r="AW33" s="10" t="str">
        <f>IFERROR(Thu!S35,"")</f>
        <v>R</v>
      </c>
      <c r="AY33" s="10" t="str">
        <f>IFERROR(Fri!M35,"")</f>
        <v>Agent 31</v>
      </c>
      <c r="AZ33" s="10" t="str">
        <f>IFERROR(Fri!N35,"")</f>
        <v>F</v>
      </c>
      <c r="BA33" s="10">
        <f>IFERROR(Fri!O35,"")</f>
        <v>0.9375</v>
      </c>
      <c r="BB33" s="10">
        <f>IFERROR(Fri!P35,"")</f>
        <v>1.3125</v>
      </c>
      <c r="BC33" s="10">
        <f>IFERROR(Fri!Q35,"")</f>
        <v>0.9375</v>
      </c>
      <c r="BD33" s="10">
        <f>IFERROR(Fri!R35,"")</f>
        <v>0.3125</v>
      </c>
      <c r="BE33" s="10" t="str">
        <f>IFERROR(Fri!S35,"")</f>
        <v>F</v>
      </c>
    </row>
    <row r="34" spans="2:57" x14ac:dyDescent="0.25">
      <c r="B34" s="10" t="str">
        <f>IFERROR(Sat!M36,"")</f>
        <v>Agent 32</v>
      </c>
      <c r="C34" s="10" t="str">
        <f>IFERROR(Sat!N36,"")</f>
        <v>=</v>
      </c>
      <c r="D34" s="10" t="str">
        <f>IFERROR(Sat!O36,"")</f>
        <v/>
      </c>
      <c r="E34" s="10" t="str">
        <f>IFERROR(Sat!P36,"")</f>
        <v/>
      </c>
      <c r="F34" s="10" t="str">
        <f>IFERROR(Sat!Q36,"")</f>
        <v/>
      </c>
      <c r="G34" s="10" t="str">
        <f>IFERROR(Sat!R36,"")</f>
        <v/>
      </c>
      <c r="H34" s="10" t="str">
        <f>IFERROR(Sat!S36,"")</f>
        <v>=</v>
      </c>
      <c r="I34" s="10"/>
      <c r="J34" s="10" t="str">
        <f>IFERROR(Sun!M36,"")</f>
        <v>Agent 32</v>
      </c>
      <c r="K34" s="10" t="str">
        <f>IFERROR(Sun!N36,"")</f>
        <v>=</v>
      </c>
      <c r="L34" s="10" t="str">
        <f>IFERROR(Sun!O36,"")</f>
        <v/>
      </c>
      <c r="M34" s="10" t="str">
        <f>IFERROR(Sun!P36,"")</f>
        <v/>
      </c>
      <c r="N34" s="10" t="str">
        <f>IFERROR(Sun!Q36,"")</f>
        <v/>
      </c>
      <c r="O34" s="10" t="str">
        <f>IFERROR(Sun!R36,"")</f>
        <v/>
      </c>
      <c r="P34" s="10" t="str">
        <f>IFERROR(Sun!S36,"")</f>
        <v>=</v>
      </c>
      <c r="Q34" s="10"/>
      <c r="R34" s="10"/>
      <c r="S34" s="10" t="str">
        <f>IFERROR(Mon!M36,"")</f>
        <v>Agent 32</v>
      </c>
      <c r="T34" s="10" t="str">
        <f>IFERROR(Mon!N36,"")</f>
        <v>M</v>
      </c>
      <c r="U34" s="10">
        <f>IFERROR(Mon!O36,"")</f>
        <v>0.9375</v>
      </c>
      <c r="V34" s="10">
        <f>IFERROR(Mon!P36,"")</f>
        <v>1.3125</v>
      </c>
      <c r="W34" s="10">
        <f>IFERROR(Mon!Q36,"")</f>
        <v>0.9375</v>
      </c>
      <c r="X34" s="10">
        <f>IFERROR(Mon!R36,"")</f>
        <v>0.3125</v>
      </c>
      <c r="Y34" s="10" t="str">
        <f>IFERROR(Mon!S36,"")</f>
        <v>M</v>
      </c>
      <c r="AA34" s="10" t="str">
        <f>IFERROR(Tue!M36,"")</f>
        <v>Agent 32</v>
      </c>
      <c r="AB34" s="10" t="str">
        <f>IFERROR(Tue!N36,"")</f>
        <v>T</v>
      </c>
      <c r="AC34" s="10">
        <f>IFERROR(Tue!O36,"")</f>
        <v>0.9375</v>
      </c>
      <c r="AD34" s="10">
        <f>IFERROR(Tue!P36,"")</f>
        <v>1.3125</v>
      </c>
      <c r="AE34" s="10">
        <f>IFERROR(Tue!Q36,"")</f>
        <v>0.9375</v>
      </c>
      <c r="AF34" s="10">
        <f>IFERROR(Tue!R36,"")</f>
        <v>0.3125</v>
      </c>
      <c r="AG34" s="10" t="str">
        <f>IFERROR(Tue!S36,"")</f>
        <v>T</v>
      </c>
      <c r="AI34" s="10" t="str">
        <f>IFERROR(Wed!M36,"")</f>
        <v>Agent 32</v>
      </c>
      <c r="AJ34" s="10" t="str">
        <f>IFERROR(Wed!N36,"")</f>
        <v>W</v>
      </c>
      <c r="AK34" s="10">
        <f>IFERROR(Wed!O36,"")</f>
        <v>0.9375</v>
      </c>
      <c r="AL34" s="10">
        <f>IFERROR(Wed!P36,"")</f>
        <v>1.3125</v>
      </c>
      <c r="AM34" s="10">
        <f>IFERROR(Wed!Q36,"")</f>
        <v>0.9375</v>
      </c>
      <c r="AN34" s="10">
        <f>IFERROR(Wed!R36,"")</f>
        <v>0.3125</v>
      </c>
      <c r="AO34" s="10" t="str">
        <f>IFERROR(Wed!S36,"")</f>
        <v>W</v>
      </c>
      <c r="AQ34" s="10" t="str">
        <f>IFERROR(Thu!M36,"")</f>
        <v>Agent 32</v>
      </c>
      <c r="AR34" s="10" t="str">
        <f>IFERROR(Thu!N36,"")</f>
        <v>R</v>
      </c>
      <c r="AS34" s="10">
        <f>IFERROR(Thu!O36,"")</f>
        <v>0.9375</v>
      </c>
      <c r="AT34" s="10">
        <f>IFERROR(Thu!P36,"")</f>
        <v>1.3125</v>
      </c>
      <c r="AU34" s="10">
        <f>IFERROR(Thu!Q36,"")</f>
        <v>0.9375</v>
      </c>
      <c r="AV34" s="10">
        <f>IFERROR(Thu!R36,"")</f>
        <v>0.3125</v>
      </c>
      <c r="AW34" s="10" t="str">
        <f>IFERROR(Thu!S36,"")</f>
        <v>R</v>
      </c>
      <c r="AY34" s="10" t="str">
        <f>IFERROR(Fri!M36,"")</f>
        <v>Agent 32</v>
      </c>
      <c r="AZ34" s="10" t="str">
        <f>IFERROR(Fri!N36,"")</f>
        <v>F</v>
      </c>
      <c r="BA34" s="10">
        <f>IFERROR(Fri!O36,"")</f>
        <v>0.9375</v>
      </c>
      <c r="BB34" s="10">
        <f>IFERROR(Fri!P36,"")</f>
        <v>1.3125</v>
      </c>
      <c r="BC34" s="10">
        <f>IFERROR(Fri!Q36,"")</f>
        <v>0.9375</v>
      </c>
      <c r="BD34" s="10">
        <f>IFERROR(Fri!R36,"")</f>
        <v>0.3125</v>
      </c>
      <c r="BE34" s="10" t="str">
        <f>IFERROR(Fri!S36,"")</f>
        <v>F</v>
      </c>
    </row>
    <row r="35" spans="2:57" x14ac:dyDescent="0.25">
      <c r="B35" s="10" t="str">
        <f>IFERROR(Sat!M37,"")</f>
        <v>Agent 33</v>
      </c>
      <c r="C35" s="10" t="str">
        <f>IFERROR(Sat!N37,"")</f>
        <v>Y</v>
      </c>
      <c r="D35" s="10">
        <f>IFERROR(Sat!O37,"")</f>
        <v>0.77083333333333337</v>
      </c>
      <c r="E35" s="10">
        <f>IFERROR(Sat!P37,"")</f>
        <v>1.1458333333333335</v>
      </c>
      <c r="F35" s="10">
        <f>IFERROR(Sat!Q37,"")</f>
        <v>0.77083333333333337</v>
      </c>
      <c r="G35" s="10">
        <f>IFERROR(Sat!R37,"")</f>
        <v>0.14583333333333348</v>
      </c>
      <c r="H35" s="10" t="str">
        <f>IFERROR(Sat!S37,"")</f>
        <v>Y</v>
      </c>
      <c r="I35" s="10"/>
      <c r="J35" s="10" t="str">
        <f>IFERROR(Sun!M37,"")</f>
        <v>Agent 33</v>
      </c>
      <c r="K35" s="10" t="str">
        <f>IFERROR(Sun!N37,"")</f>
        <v>=</v>
      </c>
      <c r="L35" s="10" t="str">
        <f>IFERROR(Sun!O37,"")</f>
        <v/>
      </c>
      <c r="M35" s="10" t="str">
        <f>IFERROR(Sun!P37,"")</f>
        <v/>
      </c>
      <c r="N35" s="10" t="str">
        <f>IFERROR(Sun!Q37,"")</f>
        <v/>
      </c>
      <c r="O35" s="10" t="str">
        <f>IFERROR(Sun!R37,"")</f>
        <v/>
      </c>
      <c r="P35" s="10" t="str">
        <f>IFERROR(Sun!S37,"")</f>
        <v>=</v>
      </c>
      <c r="Q35" s="10"/>
      <c r="R35" s="10"/>
      <c r="S35" s="10" t="str">
        <f>IFERROR(Mon!M37,"")</f>
        <v>Agent 33</v>
      </c>
      <c r="T35" s="10" t="str">
        <f>IFERROR(Mon!N37,"")</f>
        <v>M</v>
      </c>
      <c r="U35" s="10">
        <f>IFERROR(Mon!O37,"")</f>
        <v>0.9375</v>
      </c>
      <c r="V35" s="10">
        <f>IFERROR(Mon!P37,"")</f>
        <v>1.3125</v>
      </c>
      <c r="W35" s="10">
        <f>IFERROR(Mon!Q37,"")</f>
        <v>0.9375</v>
      </c>
      <c r="X35" s="10">
        <f>IFERROR(Mon!R37,"")</f>
        <v>0.3125</v>
      </c>
      <c r="Y35" s="10" t="str">
        <f>IFERROR(Mon!S37,"")</f>
        <v>M</v>
      </c>
      <c r="AA35" s="10" t="str">
        <f>IFERROR(Tue!M37,"")</f>
        <v>Agent 33</v>
      </c>
      <c r="AB35" s="10" t="str">
        <f>IFERROR(Tue!N37,"")</f>
        <v>T</v>
      </c>
      <c r="AC35" s="10">
        <f>IFERROR(Tue!O37,"")</f>
        <v>0.9375</v>
      </c>
      <c r="AD35" s="10">
        <f>IFERROR(Tue!P37,"")</f>
        <v>1.3125</v>
      </c>
      <c r="AE35" s="10">
        <f>IFERROR(Tue!Q37,"")</f>
        <v>0.9375</v>
      </c>
      <c r="AF35" s="10">
        <f>IFERROR(Tue!R37,"")</f>
        <v>0.3125</v>
      </c>
      <c r="AG35" s="10" t="str">
        <f>IFERROR(Tue!S37,"")</f>
        <v>T</v>
      </c>
      <c r="AI35" s="10" t="str">
        <f>IFERROR(Wed!M37,"")</f>
        <v>Agent 33</v>
      </c>
      <c r="AJ35" s="10" t="str">
        <f>IFERROR(Wed!N37,"")</f>
        <v>W</v>
      </c>
      <c r="AK35" s="10">
        <f>IFERROR(Wed!O37,"")</f>
        <v>0.9375</v>
      </c>
      <c r="AL35" s="10">
        <f>IFERROR(Wed!P37,"")</f>
        <v>1.3125</v>
      </c>
      <c r="AM35" s="10">
        <f>IFERROR(Wed!Q37,"")</f>
        <v>0.9375</v>
      </c>
      <c r="AN35" s="10">
        <f>IFERROR(Wed!R37,"")</f>
        <v>0.3125</v>
      </c>
      <c r="AO35" s="10" t="str">
        <f>IFERROR(Wed!S37,"")</f>
        <v>W</v>
      </c>
      <c r="AQ35" s="10" t="str">
        <f>IFERROR(Thu!M37,"")</f>
        <v>Agent 33</v>
      </c>
      <c r="AR35" s="10" t="str">
        <f>IFERROR(Thu!N37,"")</f>
        <v>R</v>
      </c>
      <c r="AS35" s="10">
        <f>IFERROR(Thu!O37,"")</f>
        <v>0.9375</v>
      </c>
      <c r="AT35" s="10">
        <f>IFERROR(Thu!P37,"")</f>
        <v>1.3125</v>
      </c>
      <c r="AU35" s="10">
        <f>IFERROR(Thu!Q37,"")</f>
        <v>0.9375</v>
      </c>
      <c r="AV35" s="10">
        <f>IFERROR(Thu!R37,"")</f>
        <v>0.3125</v>
      </c>
      <c r="AW35" s="10" t="str">
        <f>IFERROR(Thu!S37,"")</f>
        <v>R</v>
      </c>
      <c r="AY35" s="10" t="str">
        <f>IFERROR(Fri!M37,"")</f>
        <v>Agent 33</v>
      </c>
      <c r="AZ35" s="10" t="str">
        <f>IFERROR(Fri!N37,"")</f>
        <v>F</v>
      </c>
      <c r="BA35" s="10">
        <f>IFERROR(Fri!O37,"")</f>
        <v>0.9375</v>
      </c>
      <c r="BB35" s="10">
        <f>IFERROR(Fri!P37,"")</f>
        <v>1.3125</v>
      </c>
      <c r="BC35" s="10">
        <f>IFERROR(Fri!Q37,"")</f>
        <v>0.9375</v>
      </c>
      <c r="BD35" s="10">
        <f>IFERROR(Fri!R37,"")</f>
        <v>0.3125</v>
      </c>
      <c r="BE35" s="10" t="str">
        <f>IFERROR(Fri!S37,"")</f>
        <v>F</v>
      </c>
    </row>
    <row r="36" spans="2:57" x14ac:dyDescent="0.25">
      <c r="B36" s="10" t="str">
        <f>IFERROR(Sat!M38,"")</f>
        <v>Agent 34</v>
      </c>
      <c r="C36" s="10" t="str">
        <f>IFERROR(Sat!N38,"")</f>
        <v>Y</v>
      </c>
      <c r="D36" s="10">
        <f>IFERROR(Sat!O38,"")</f>
        <v>0.77083333333333337</v>
      </c>
      <c r="E36" s="10">
        <f>IFERROR(Sat!P38,"")</f>
        <v>1.1458333333333335</v>
      </c>
      <c r="F36" s="10">
        <f>IFERROR(Sat!Q38,"")</f>
        <v>0.77083333333333337</v>
      </c>
      <c r="G36" s="10">
        <f>IFERROR(Sat!R38,"")</f>
        <v>0.14583333333333348</v>
      </c>
      <c r="H36" s="10" t="str">
        <f>IFERROR(Sat!S38,"")</f>
        <v>Y</v>
      </c>
      <c r="I36" s="10"/>
      <c r="J36" s="10" t="str">
        <f>IFERROR(Sun!M38,"")</f>
        <v>Agent 34</v>
      </c>
      <c r="K36" s="10" t="str">
        <f>IFERROR(Sun!N38,"")</f>
        <v>=</v>
      </c>
      <c r="L36" s="10" t="str">
        <f>IFERROR(Sun!O38,"")</f>
        <v/>
      </c>
      <c r="M36" s="10" t="str">
        <f>IFERROR(Sun!P38,"")</f>
        <v/>
      </c>
      <c r="N36" s="10" t="str">
        <f>IFERROR(Sun!Q38,"")</f>
        <v/>
      </c>
      <c r="O36" s="10" t="str">
        <f>IFERROR(Sun!R38,"")</f>
        <v/>
      </c>
      <c r="P36" s="10" t="str">
        <f>IFERROR(Sun!S38,"")</f>
        <v>=</v>
      </c>
      <c r="Q36" s="10"/>
      <c r="R36" s="10"/>
      <c r="S36" s="10" t="str">
        <f>IFERROR(Mon!M38,"")</f>
        <v>Agent 34</v>
      </c>
      <c r="T36" s="10" t="str">
        <f>IFERROR(Mon!N38,"")</f>
        <v>M</v>
      </c>
      <c r="U36" s="10">
        <f>IFERROR(Mon!O38,"")</f>
        <v>0.77083333333333337</v>
      </c>
      <c r="V36" s="10">
        <f>IFERROR(Mon!P38,"")</f>
        <v>1.1458333333333335</v>
      </c>
      <c r="W36" s="10">
        <f>IFERROR(Mon!Q38,"")</f>
        <v>0.77083333333333337</v>
      </c>
      <c r="X36" s="10">
        <f>IFERROR(Mon!R38,"")</f>
        <v>0.14583333333333348</v>
      </c>
      <c r="Y36" s="10" t="str">
        <f>IFERROR(Mon!S38,"")</f>
        <v>M</v>
      </c>
      <c r="AA36" s="10" t="str">
        <f>IFERROR(Tue!M38,"")</f>
        <v>Agent 34</v>
      </c>
      <c r="AB36" s="10" t="str">
        <f>IFERROR(Tue!N38,"")</f>
        <v>T</v>
      </c>
      <c r="AC36" s="10">
        <f>IFERROR(Tue!O38,"")</f>
        <v>0.77083333333333337</v>
      </c>
      <c r="AD36" s="10">
        <f>IFERROR(Tue!P38,"")</f>
        <v>1.1458333333333335</v>
      </c>
      <c r="AE36" s="10">
        <f>IFERROR(Tue!Q38,"")</f>
        <v>0.77083333333333337</v>
      </c>
      <c r="AF36" s="10">
        <f>IFERROR(Tue!R38,"")</f>
        <v>0.14583333333333348</v>
      </c>
      <c r="AG36" s="10" t="str">
        <f>IFERROR(Tue!S38,"")</f>
        <v>T</v>
      </c>
      <c r="AI36" s="10" t="str">
        <f>IFERROR(Wed!M38,"")</f>
        <v>Agent 34</v>
      </c>
      <c r="AJ36" s="10" t="str">
        <f>IFERROR(Wed!N38,"")</f>
        <v>W</v>
      </c>
      <c r="AK36" s="10">
        <f>IFERROR(Wed!O38,"")</f>
        <v>0.77083333333333337</v>
      </c>
      <c r="AL36" s="10">
        <f>IFERROR(Wed!P38,"")</f>
        <v>1.1458333333333335</v>
      </c>
      <c r="AM36" s="10">
        <f>IFERROR(Wed!Q38,"")</f>
        <v>0.77083333333333337</v>
      </c>
      <c r="AN36" s="10">
        <f>IFERROR(Wed!R38,"")</f>
        <v>0.14583333333333348</v>
      </c>
      <c r="AO36" s="10" t="str">
        <f>IFERROR(Wed!S38,"")</f>
        <v>W</v>
      </c>
      <c r="AQ36" s="10" t="str">
        <f>IFERROR(Thu!M38,"")</f>
        <v>Agent 34</v>
      </c>
      <c r="AR36" s="10" t="str">
        <f>IFERROR(Thu!N38,"")</f>
        <v>R</v>
      </c>
      <c r="AS36" s="10">
        <f>IFERROR(Thu!O38,"")</f>
        <v>0.77083333333333337</v>
      </c>
      <c r="AT36" s="10">
        <f>IFERROR(Thu!P38,"")</f>
        <v>1.1458333333333335</v>
      </c>
      <c r="AU36" s="10">
        <f>IFERROR(Thu!Q38,"")</f>
        <v>0.77083333333333337</v>
      </c>
      <c r="AV36" s="10">
        <f>IFERROR(Thu!R38,"")</f>
        <v>0.14583333333333348</v>
      </c>
      <c r="AW36" s="10" t="str">
        <f>IFERROR(Thu!S38,"")</f>
        <v>R</v>
      </c>
      <c r="AY36" s="10" t="str">
        <f>IFERROR(Fri!M38,"")</f>
        <v>Agent 34</v>
      </c>
      <c r="AZ36" s="10" t="str">
        <f>IFERROR(Fri!N38,"")</f>
        <v>F</v>
      </c>
      <c r="BA36" s="10">
        <f>IFERROR(Fri!O38,"")</f>
        <v>0.77083333333333337</v>
      </c>
      <c r="BB36" s="10">
        <f>IFERROR(Fri!P38,"")</f>
        <v>1.1458333333333335</v>
      </c>
      <c r="BC36" s="10">
        <f>IFERROR(Fri!Q38,"")</f>
        <v>0.77083333333333337</v>
      </c>
      <c r="BD36" s="10">
        <f>IFERROR(Fri!R38,"")</f>
        <v>0.14583333333333348</v>
      </c>
      <c r="BE36" s="10" t="str">
        <f>IFERROR(Fri!S38,"")</f>
        <v>F</v>
      </c>
    </row>
    <row r="37" spans="2:57" x14ac:dyDescent="0.25">
      <c r="B37" s="10" t="str">
        <f>IFERROR(Sat!M39,"")</f>
        <v>Agent 35</v>
      </c>
      <c r="C37" s="10" t="str">
        <f>IFERROR(Sat!N39,"")</f>
        <v>Y</v>
      </c>
      <c r="D37" s="10">
        <f>IFERROR(Sat!O39,"")</f>
        <v>0.77083333333333337</v>
      </c>
      <c r="E37" s="10">
        <f>IFERROR(Sat!P39,"")</f>
        <v>1.1458333333333335</v>
      </c>
      <c r="F37" s="10">
        <f>IFERROR(Sat!Q39,"")</f>
        <v>0.77083333333333337</v>
      </c>
      <c r="G37" s="10">
        <f>IFERROR(Sat!R39,"")</f>
        <v>0.14583333333333348</v>
      </c>
      <c r="H37" s="10" t="str">
        <f>IFERROR(Sat!S39,"")</f>
        <v>Y</v>
      </c>
      <c r="I37" s="10"/>
      <c r="J37" s="10" t="str">
        <f>IFERROR(Sun!M39,"")</f>
        <v>Agent 35</v>
      </c>
      <c r="K37" s="10" t="str">
        <f>IFERROR(Sun!N39,"")</f>
        <v>=</v>
      </c>
      <c r="L37" s="10" t="str">
        <f>IFERROR(Sun!O39,"")</f>
        <v/>
      </c>
      <c r="M37" s="10" t="str">
        <f>IFERROR(Sun!P39,"")</f>
        <v/>
      </c>
      <c r="N37" s="10" t="str">
        <f>IFERROR(Sun!Q39,"")</f>
        <v/>
      </c>
      <c r="O37" s="10" t="str">
        <f>IFERROR(Sun!R39,"")</f>
        <v/>
      </c>
      <c r="P37" s="10" t="str">
        <f>IFERROR(Sun!S39,"")</f>
        <v>=</v>
      </c>
      <c r="Q37" s="10"/>
      <c r="R37" s="10"/>
      <c r="S37" s="10" t="str">
        <f>IFERROR(Mon!M39,"")</f>
        <v>Agent 35</v>
      </c>
      <c r="T37" s="10" t="str">
        <f>IFERROR(Mon!N39,"")</f>
        <v>M</v>
      </c>
      <c r="U37" s="10">
        <f>IFERROR(Mon!O39,"")</f>
        <v>0.77083333333333337</v>
      </c>
      <c r="V37" s="10">
        <f>IFERROR(Mon!P39,"")</f>
        <v>1.1458333333333335</v>
      </c>
      <c r="W37" s="10">
        <f>IFERROR(Mon!Q39,"")</f>
        <v>0.77083333333333337</v>
      </c>
      <c r="X37" s="10">
        <f>IFERROR(Mon!R39,"")</f>
        <v>0.14583333333333348</v>
      </c>
      <c r="Y37" s="10" t="str">
        <f>IFERROR(Mon!S39,"")</f>
        <v>M</v>
      </c>
      <c r="AA37" s="10" t="str">
        <f>IFERROR(Tue!M39,"")</f>
        <v>Agent 35</v>
      </c>
      <c r="AB37" s="10" t="str">
        <f>IFERROR(Tue!N39,"")</f>
        <v>T</v>
      </c>
      <c r="AC37" s="10">
        <f>IFERROR(Tue!O39,"")</f>
        <v>0.9375</v>
      </c>
      <c r="AD37" s="10">
        <f>IFERROR(Tue!P39,"")</f>
        <v>1.3125</v>
      </c>
      <c r="AE37" s="10">
        <f>IFERROR(Tue!Q39,"")</f>
        <v>0.9375</v>
      </c>
      <c r="AF37" s="10">
        <f>IFERROR(Tue!R39,"")</f>
        <v>0.3125</v>
      </c>
      <c r="AG37" s="10" t="str">
        <f>IFERROR(Tue!S39,"")</f>
        <v>T</v>
      </c>
      <c r="AI37" s="10" t="str">
        <f>IFERROR(Wed!M39,"")</f>
        <v>Agent 35</v>
      </c>
      <c r="AJ37" s="10" t="str">
        <f>IFERROR(Wed!N39,"")</f>
        <v>W</v>
      </c>
      <c r="AK37" s="10">
        <f>IFERROR(Wed!O39,"")</f>
        <v>0.9375</v>
      </c>
      <c r="AL37" s="10">
        <f>IFERROR(Wed!P39,"")</f>
        <v>1.3125</v>
      </c>
      <c r="AM37" s="10">
        <f>IFERROR(Wed!Q39,"")</f>
        <v>0.9375</v>
      </c>
      <c r="AN37" s="10">
        <f>IFERROR(Wed!R39,"")</f>
        <v>0.3125</v>
      </c>
      <c r="AO37" s="10" t="str">
        <f>IFERROR(Wed!S39,"")</f>
        <v>W</v>
      </c>
      <c r="AQ37" s="10" t="str">
        <f>IFERROR(Thu!M39,"")</f>
        <v>Agent 35</v>
      </c>
      <c r="AR37" s="10" t="str">
        <f>IFERROR(Thu!N39,"")</f>
        <v>R</v>
      </c>
      <c r="AS37" s="10">
        <f>IFERROR(Thu!O39,"")</f>
        <v>0.9375</v>
      </c>
      <c r="AT37" s="10">
        <f>IFERROR(Thu!P39,"")</f>
        <v>1.3125</v>
      </c>
      <c r="AU37" s="10">
        <f>IFERROR(Thu!Q39,"")</f>
        <v>0.9375</v>
      </c>
      <c r="AV37" s="10">
        <f>IFERROR(Thu!R39,"")</f>
        <v>0.3125</v>
      </c>
      <c r="AW37" s="10" t="str">
        <f>IFERROR(Thu!S39,"")</f>
        <v>R</v>
      </c>
      <c r="AY37" s="10" t="str">
        <f>IFERROR(Fri!M39,"")</f>
        <v>Agent 35</v>
      </c>
      <c r="AZ37" s="10" t="str">
        <f>IFERROR(Fri!N39,"")</f>
        <v>F</v>
      </c>
      <c r="BA37" s="10">
        <f>IFERROR(Fri!O39,"")</f>
        <v>0.9375</v>
      </c>
      <c r="BB37" s="10">
        <f>IFERROR(Fri!P39,"")</f>
        <v>1.3125</v>
      </c>
      <c r="BC37" s="10">
        <f>IFERROR(Fri!Q39,"")</f>
        <v>0.9375</v>
      </c>
      <c r="BD37" s="10">
        <f>IFERROR(Fri!R39,"")</f>
        <v>0.3125</v>
      </c>
      <c r="BE37" s="10" t="str">
        <f>IFERROR(Fri!S39,"")</f>
        <v>F</v>
      </c>
    </row>
    <row r="38" spans="2:57" x14ac:dyDescent="0.25">
      <c r="B38" s="10" t="str">
        <f>IFERROR(Sat!M40,"")</f>
        <v>Agent 36</v>
      </c>
      <c r="C38" s="10" t="str">
        <f>IFERROR(Sat!N40,"")</f>
        <v>=</v>
      </c>
      <c r="D38" s="10" t="str">
        <f>IFERROR(Sat!O40,"")</f>
        <v/>
      </c>
      <c r="E38" s="10" t="str">
        <f>IFERROR(Sat!P40,"")</f>
        <v/>
      </c>
      <c r="F38" s="10" t="str">
        <f>IFERROR(Sat!Q40,"")</f>
        <v/>
      </c>
      <c r="G38" s="10" t="str">
        <f>IFERROR(Sat!R40,"")</f>
        <v/>
      </c>
      <c r="H38" s="10" t="str">
        <f>IFERROR(Sat!S40,"")</f>
        <v>=</v>
      </c>
      <c r="I38" s="10"/>
      <c r="J38" s="10" t="str">
        <f>IFERROR(Sun!M40,"")</f>
        <v>Agent 36</v>
      </c>
      <c r="K38" s="10" t="str">
        <f>IFERROR(Sun!N40,"")</f>
        <v>=</v>
      </c>
      <c r="L38" s="10" t="str">
        <f>IFERROR(Sun!O40,"")</f>
        <v/>
      </c>
      <c r="M38" s="10" t="str">
        <f>IFERROR(Sun!P40,"")</f>
        <v/>
      </c>
      <c r="N38" s="10" t="str">
        <f>IFERROR(Sun!Q40,"")</f>
        <v/>
      </c>
      <c r="O38" s="10" t="str">
        <f>IFERROR(Sun!R40,"")</f>
        <v/>
      </c>
      <c r="P38" s="10" t="str">
        <f>IFERROR(Sun!S40,"")</f>
        <v>=</v>
      </c>
      <c r="Q38" s="10"/>
      <c r="R38" s="10"/>
      <c r="S38" s="10" t="str">
        <f>IFERROR(Mon!M40,"")</f>
        <v>Agent 36</v>
      </c>
      <c r="T38" s="10" t="str">
        <f>IFERROR(Mon!N40,"")</f>
        <v>=</v>
      </c>
      <c r="U38" s="10" t="str">
        <f>IFERROR(Mon!O40,"")</f>
        <v/>
      </c>
      <c r="V38" s="10" t="str">
        <f>IFERROR(Mon!P40,"")</f>
        <v/>
      </c>
      <c r="W38" s="10" t="str">
        <f>IFERROR(Mon!Q40,"")</f>
        <v/>
      </c>
      <c r="X38" s="10" t="str">
        <f>IFERROR(Mon!R40,"")</f>
        <v/>
      </c>
      <c r="Y38" s="10" t="str">
        <f>IFERROR(Mon!S40,"")</f>
        <v>=</v>
      </c>
      <c r="AA38" s="10" t="str">
        <f>IFERROR(Tue!M40,"")</f>
        <v>Agent 36</v>
      </c>
      <c r="AB38" s="10" t="str">
        <f>IFERROR(Tue!N40,"")</f>
        <v>T</v>
      </c>
      <c r="AC38" s="10">
        <f>IFERROR(Tue!O40,"")</f>
        <v>0.77083333333333337</v>
      </c>
      <c r="AD38" s="10">
        <f>IFERROR(Tue!P40,"")</f>
        <v>1.1458333333333335</v>
      </c>
      <c r="AE38" s="10">
        <f>IFERROR(Tue!Q40,"")</f>
        <v>0.77083333333333337</v>
      </c>
      <c r="AF38" s="10">
        <f>IFERROR(Tue!R40,"")</f>
        <v>0.14583333333333348</v>
      </c>
      <c r="AG38" s="10" t="str">
        <f>IFERROR(Tue!S40,"")</f>
        <v>T</v>
      </c>
      <c r="AI38" s="10" t="str">
        <f>IFERROR(Wed!M40,"")</f>
        <v>Agent 36</v>
      </c>
      <c r="AJ38" s="10" t="str">
        <f>IFERROR(Wed!N40,"")</f>
        <v>W</v>
      </c>
      <c r="AK38" s="10">
        <f>IFERROR(Wed!O40,"")</f>
        <v>0.77083333333333337</v>
      </c>
      <c r="AL38" s="10">
        <f>IFERROR(Wed!P40,"")</f>
        <v>1.1458333333333335</v>
      </c>
      <c r="AM38" s="10">
        <f>IFERROR(Wed!Q40,"")</f>
        <v>0.77083333333333337</v>
      </c>
      <c r="AN38" s="10">
        <f>IFERROR(Wed!R40,"")</f>
        <v>0.14583333333333348</v>
      </c>
      <c r="AO38" s="10" t="str">
        <f>IFERROR(Wed!S40,"")</f>
        <v>W</v>
      </c>
      <c r="AQ38" s="10" t="str">
        <f>IFERROR(Thu!M40,"")</f>
        <v>Agent 36</v>
      </c>
      <c r="AR38" s="10" t="str">
        <f>IFERROR(Thu!N40,"")</f>
        <v>R</v>
      </c>
      <c r="AS38" s="10">
        <f>IFERROR(Thu!O40,"")</f>
        <v>0.77083333333333337</v>
      </c>
      <c r="AT38" s="10">
        <f>IFERROR(Thu!P40,"")</f>
        <v>1.1458333333333335</v>
      </c>
      <c r="AU38" s="10">
        <f>IFERROR(Thu!Q40,"")</f>
        <v>0.77083333333333337</v>
      </c>
      <c r="AV38" s="10">
        <f>IFERROR(Thu!R40,"")</f>
        <v>0.14583333333333348</v>
      </c>
      <c r="AW38" s="10" t="str">
        <f>IFERROR(Thu!S40,"")</f>
        <v>R</v>
      </c>
      <c r="AY38" s="10" t="str">
        <f>IFERROR(Fri!M40,"")</f>
        <v>Agent 36</v>
      </c>
      <c r="AZ38" s="10" t="str">
        <f>IFERROR(Fri!N40,"")</f>
        <v>F</v>
      </c>
      <c r="BA38" s="10">
        <f>IFERROR(Fri!O40,"")</f>
        <v>0.77083333333333337</v>
      </c>
      <c r="BB38" s="10">
        <f>IFERROR(Fri!P40,"")</f>
        <v>1.1458333333333335</v>
      </c>
      <c r="BC38" s="10">
        <f>IFERROR(Fri!Q40,"")</f>
        <v>0.77083333333333337</v>
      </c>
      <c r="BD38" s="10">
        <f>IFERROR(Fri!R40,"")</f>
        <v>0.14583333333333348</v>
      </c>
      <c r="BE38" s="10" t="str">
        <f>IFERROR(Fri!S40,"")</f>
        <v>F</v>
      </c>
    </row>
    <row r="39" spans="2:57" x14ac:dyDescent="0.25">
      <c r="B39" s="10" t="str">
        <f>IFERROR(Sat!M41,"")</f>
        <v>Agent 37</v>
      </c>
      <c r="C39" s="10" t="str">
        <f>IFERROR(Sat!N41,"")</f>
        <v>=</v>
      </c>
      <c r="D39" s="10" t="str">
        <f>IFERROR(Sat!O41,"")</f>
        <v/>
      </c>
      <c r="E39" s="10" t="str">
        <f>IFERROR(Sat!P41,"")</f>
        <v/>
      </c>
      <c r="F39" s="10" t="str">
        <f>IFERROR(Sat!Q41,"")</f>
        <v/>
      </c>
      <c r="G39" s="10" t="str">
        <f>IFERROR(Sat!R41,"")</f>
        <v/>
      </c>
      <c r="H39" s="10" t="str">
        <f>IFERROR(Sat!S41,"")</f>
        <v>=</v>
      </c>
      <c r="I39" s="10"/>
      <c r="J39" s="10" t="str">
        <f>IFERROR(Sun!M41,"")</f>
        <v>Agent 37</v>
      </c>
      <c r="K39" s="10" t="str">
        <f>IFERROR(Sun!N41,"")</f>
        <v>=</v>
      </c>
      <c r="L39" s="10" t="str">
        <f>IFERROR(Sun!O41,"")</f>
        <v/>
      </c>
      <c r="M39" s="10" t="str">
        <f>IFERROR(Sun!P41,"")</f>
        <v/>
      </c>
      <c r="N39" s="10" t="str">
        <f>IFERROR(Sun!Q41,"")</f>
        <v/>
      </c>
      <c r="O39" s="10" t="str">
        <f>IFERROR(Sun!R41,"")</f>
        <v/>
      </c>
      <c r="P39" s="10" t="str">
        <f>IFERROR(Sun!S41,"")</f>
        <v>=</v>
      </c>
      <c r="Q39" s="10"/>
      <c r="R39" s="10"/>
      <c r="S39" s="10" t="str">
        <f>IFERROR(Mon!M41,"")</f>
        <v>Agent 37</v>
      </c>
      <c r="T39" s="10" t="str">
        <f>IFERROR(Mon!N41,"")</f>
        <v>=</v>
      </c>
      <c r="U39" s="10" t="str">
        <f>IFERROR(Mon!O41,"")</f>
        <v/>
      </c>
      <c r="V39" s="10" t="str">
        <f>IFERROR(Mon!P41,"")</f>
        <v/>
      </c>
      <c r="W39" s="10" t="str">
        <f>IFERROR(Mon!Q41,"")</f>
        <v/>
      </c>
      <c r="X39" s="10" t="str">
        <f>IFERROR(Mon!R41,"")</f>
        <v/>
      </c>
      <c r="Y39" s="10" t="str">
        <f>IFERROR(Mon!S41,"")</f>
        <v>=</v>
      </c>
      <c r="AA39" s="10" t="str">
        <f>IFERROR(Tue!M41,"")</f>
        <v>Agent 37</v>
      </c>
      <c r="AB39" s="10" t="str">
        <f>IFERROR(Tue!N41,"")</f>
        <v>T</v>
      </c>
      <c r="AC39" s="10">
        <f>IFERROR(Tue!O41,"")</f>
        <v>0.9375</v>
      </c>
      <c r="AD39" s="10">
        <f>IFERROR(Tue!P41,"")</f>
        <v>1.3125</v>
      </c>
      <c r="AE39" s="10">
        <f>IFERROR(Tue!Q41,"")</f>
        <v>0.9375</v>
      </c>
      <c r="AF39" s="10">
        <f>IFERROR(Tue!R41,"")</f>
        <v>0.3125</v>
      </c>
      <c r="AG39" s="10" t="str">
        <f>IFERROR(Tue!S41,"")</f>
        <v>T</v>
      </c>
      <c r="AI39" s="10" t="str">
        <f>IFERROR(Wed!M41,"")</f>
        <v>Agent 37</v>
      </c>
      <c r="AJ39" s="10" t="str">
        <f>IFERROR(Wed!N41,"")</f>
        <v>W</v>
      </c>
      <c r="AK39" s="10">
        <f>IFERROR(Wed!O41,"")</f>
        <v>0.9375</v>
      </c>
      <c r="AL39" s="10">
        <f>IFERROR(Wed!P41,"")</f>
        <v>1.3125</v>
      </c>
      <c r="AM39" s="10">
        <f>IFERROR(Wed!Q41,"")</f>
        <v>0.9375</v>
      </c>
      <c r="AN39" s="10">
        <f>IFERROR(Wed!R41,"")</f>
        <v>0.3125</v>
      </c>
      <c r="AO39" s="10" t="str">
        <f>IFERROR(Wed!S41,"")</f>
        <v>W</v>
      </c>
      <c r="AQ39" s="10" t="str">
        <f>IFERROR(Thu!M41,"")</f>
        <v>Agent 37</v>
      </c>
      <c r="AR39" s="10" t="str">
        <f>IFERROR(Thu!N41,"")</f>
        <v>R</v>
      </c>
      <c r="AS39" s="10">
        <f>IFERROR(Thu!O41,"")</f>
        <v>0.9375</v>
      </c>
      <c r="AT39" s="10">
        <f>IFERROR(Thu!P41,"")</f>
        <v>1.3125</v>
      </c>
      <c r="AU39" s="10">
        <f>IFERROR(Thu!Q41,"")</f>
        <v>0.9375</v>
      </c>
      <c r="AV39" s="10">
        <f>IFERROR(Thu!R41,"")</f>
        <v>0.3125</v>
      </c>
      <c r="AW39" s="10" t="str">
        <f>IFERROR(Thu!S41,"")</f>
        <v>R</v>
      </c>
      <c r="AY39" s="10" t="str">
        <f>IFERROR(Fri!M41,"")</f>
        <v>Agent 37</v>
      </c>
      <c r="AZ39" s="10" t="str">
        <f>IFERROR(Fri!N41,"")</f>
        <v>F</v>
      </c>
      <c r="BA39" s="10">
        <f>IFERROR(Fri!O41,"")</f>
        <v>0.9375</v>
      </c>
      <c r="BB39" s="10">
        <f>IFERROR(Fri!P41,"")</f>
        <v>1.3125</v>
      </c>
      <c r="BC39" s="10">
        <f>IFERROR(Fri!Q41,"")</f>
        <v>0.9375</v>
      </c>
      <c r="BD39" s="10">
        <f>IFERROR(Fri!R41,"")</f>
        <v>0.3125</v>
      </c>
      <c r="BE39" s="10" t="str">
        <f>IFERROR(Fri!S41,"")</f>
        <v>F</v>
      </c>
    </row>
    <row r="40" spans="2:57" x14ac:dyDescent="0.25">
      <c r="B40" s="10" t="str">
        <f>IFERROR(Sat!M42,"")</f>
        <v>Agent 38</v>
      </c>
      <c r="C40" s="10" t="str">
        <f>IFERROR(Sat!N42,"")</f>
        <v>=</v>
      </c>
      <c r="D40" s="10" t="str">
        <f>IFERROR(Sat!O42,"")</f>
        <v/>
      </c>
      <c r="E40" s="10" t="str">
        <f>IFERROR(Sat!P42,"")</f>
        <v/>
      </c>
      <c r="F40" s="10" t="str">
        <f>IFERROR(Sat!Q42,"")</f>
        <v/>
      </c>
      <c r="G40" s="10" t="str">
        <f>IFERROR(Sat!R42,"")</f>
        <v/>
      </c>
      <c r="H40" s="10" t="str">
        <f>IFERROR(Sat!S42,"")</f>
        <v>=</v>
      </c>
      <c r="I40" s="10"/>
      <c r="J40" s="10" t="str">
        <f>IFERROR(Sun!M42,"")</f>
        <v>Agent 38</v>
      </c>
      <c r="K40" s="10" t="str">
        <f>IFERROR(Sun!N42,"")</f>
        <v>=</v>
      </c>
      <c r="L40" s="10" t="str">
        <f>IFERROR(Sun!O42,"")</f>
        <v/>
      </c>
      <c r="M40" s="10" t="str">
        <f>IFERROR(Sun!P42,"")</f>
        <v/>
      </c>
      <c r="N40" s="10" t="str">
        <f>IFERROR(Sun!Q42,"")</f>
        <v/>
      </c>
      <c r="O40" s="10" t="str">
        <f>IFERROR(Sun!R42,"")</f>
        <v/>
      </c>
      <c r="P40" s="10" t="str">
        <f>IFERROR(Sun!S42,"")</f>
        <v>=</v>
      </c>
      <c r="Q40" s="10"/>
      <c r="R40" s="10"/>
      <c r="S40" s="10" t="str">
        <f>IFERROR(Mon!M42,"")</f>
        <v>Agent 38</v>
      </c>
      <c r="T40" s="10" t="str">
        <f>IFERROR(Mon!N42,"")</f>
        <v>M</v>
      </c>
      <c r="U40" s="10">
        <f>IFERROR(Mon!O42,"")</f>
        <v>0.9375</v>
      </c>
      <c r="V40" s="10">
        <f>IFERROR(Mon!P42,"")</f>
        <v>1.3125</v>
      </c>
      <c r="W40" s="10">
        <f>IFERROR(Mon!Q42,"")</f>
        <v>0.9375</v>
      </c>
      <c r="X40" s="10">
        <f>IFERROR(Mon!R42,"")</f>
        <v>0.3125</v>
      </c>
      <c r="Y40" s="10" t="str">
        <f>IFERROR(Mon!S42,"")</f>
        <v>M</v>
      </c>
      <c r="AA40" s="10" t="str">
        <f>IFERROR(Tue!M42,"")</f>
        <v>Agent 38</v>
      </c>
      <c r="AB40" s="10" t="str">
        <f>IFERROR(Tue!N42,"")</f>
        <v>T</v>
      </c>
      <c r="AC40" s="10">
        <f>IFERROR(Tue!O42,"")</f>
        <v>0.9375</v>
      </c>
      <c r="AD40" s="10">
        <f>IFERROR(Tue!P42,"")</f>
        <v>1.3125</v>
      </c>
      <c r="AE40" s="10">
        <f>IFERROR(Tue!Q42,"")</f>
        <v>0.9375</v>
      </c>
      <c r="AF40" s="10">
        <f>IFERROR(Tue!R42,"")</f>
        <v>0.3125</v>
      </c>
      <c r="AG40" s="10" t="str">
        <f>IFERROR(Tue!S42,"")</f>
        <v>T</v>
      </c>
      <c r="AI40" s="10" t="str">
        <f>IFERROR(Wed!M42,"")</f>
        <v>Agent 38</v>
      </c>
      <c r="AJ40" s="10" t="str">
        <f>IFERROR(Wed!N42,"")</f>
        <v>W</v>
      </c>
      <c r="AK40" s="10">
        <f>IFERROR(Wed!O42,"")</f>
        <v>0.9375</v>
      </c>
      <c r="AL40" s="10">
        <f>IFERROR(Wed!P42,"")</f>
        <v>1.3125</v>
      </c>
      <c r="AM40" s="10">
        <f>IFERROR(Wed!Q42,"")</f>
        <v>0.9375</v>
      </c>
      <c r="AN40" s="10">
        <f>IFERROR(Wed!R42,"")</f>
        <v>0.3125</v>
      </c>
      <c r="AO40" s="10" t="str">
        <f>IFERROR(Wed!S42,"")</f>
        <v>W</v>
      </c>
      <c r="AQ40" s="10" t="str">
        <f>IFERROR(Thu!M42,"")</f>
        <v>Agent 38</v>
      </c>
      <c r="AR40" s="10" t="str">
        <f>IFERROR(Thu!N42,"")</f>
        <v>R</v>
      </c>
      <c r="AS40" s="10">
        <f>IFERROR(Thu!O42,"")</f>
        <v>0.9375</v>
      </c>
      <c r="AT40" s="10">
        <f>IFERROR(Thu!P42,"")</f>
        <v>1.3125</v>
      </c>
      <c r="AU40" s="10">
        <f>IFERROR(Thu!Q42,"")</f>
        <v>0.9375</v>
      </c>
      <c r="AV40" s="10">
        <f>IFERROR(Thu!R42,"")</f>
        <v>0.3125</v>
      </c>
      <c r="AW40" s="10" t="str">
        <f>IFERROR(Thu!S42,"")</f>
        <v>R</v>
      </c>
      <c r="AY40" s="10" t="str">
        <f>IFERROR(Fri!M42,"")</f>
        <v>Agent 38</v>
      </c>
      <c r="AZ40" s="10" t="str">
        <f>IFERROR(Fri!N42,"")</f>
        <v>F</v>
      </c>
      <c r="BA40" s="10">
        <f>IFERROR(Fri!O42,"")</f>
        <v>0.9375</v>
      </c>
      <c r="BB40" s="10">
        <f>IFERROR(Fri!P42,"")</f>
        <v>1.3125</v>
      </c>
      <c r="BC40" s="10">
        <f>IFERROR(Fri!Q42,"")</f>
        <v>0.9375</v>
      </c>
      <c r="BD40" s="10">
        <f>IFERROR(Fri!R42,"")</f>
        <v>0.3125</v>
      </c>
      <c r="BE40" s="10" t="str">
        <f>IFERROR(Fri!S42,"")</f>
        <v>F</v>
      </c>
    </row>
    <row r="41" spans="2:57" x14ac:dyDescent="0.25">
      <c r="B41" s="10" t="str">
        <f>IFERROR(Sat!M43,"")</f>
        <v>Agent 39</v>
      </c>
      <c r="C41" s="10" t="str">
        <f>IFERROR(Sat!N43,"")</f>
        <v>=</v>
      </c>
      <c r="D41" s="10" t="str">
        <f>IFERROR(Sat!O43,"")</f>
        <v/>
      </c>
      <c r="E41" s="10" t="str">
        <f>IFERROR(Sat!P43,"")</f>
        <v/>
      </c>
      <c r="F41" s="10" t="str">
        <f>IFERROR(Sat!Q43,"")</f>
        <v/>
      </c>
      <c r="G41" s="10" t="str">
        <f>IFERROR(Sat!R43,"")</f>
        <v/>
      </c>
      <c r="H41" s="10" t="str">
        <f>IFERROR(Sat!S43,"")</f>
        <v>=</v>
      </c>
      <c r="I41" s="10"/>
      <c r="J41" s="10" t="str">
        <f>IFERROR(Sun!M43,"")</f>
        <v>Agent 39</v>
      </c>
      <c r="K41" s="10" t="str">
        <f>IFERROR(Sun!N43,"")</f>
        <v>=</v>
      </c>
      <c r="L41" s="10" t="str">
        <f>IFERROR(Sun!O43,"")</f>
        <v/>
      </c>
      <c r="M41" s="10" t="str">
        <f>IFERROR(Sun!P43,"")</f>
        <v/>
      </c>
      <c r="N41" s="10" t="str">
        <f>IFERROR(Sun!Q43,"")</f>
        <v/>
      </c>
      <c r="O41" s="10" t="str">
        <f>IFERROR(Sun!R43,"")</f>
        <v/>
      </c>
      <c r="P41" s="10" t="str">
        <f>IFERROR(Sun!S43,"")</f>
        <v>=</v>
      </c>
      <c r="Q41" s="10"/>
      <c r="R41" s="10"/>
      <c r="S41" s="10" t="str">
        <f>IFERROR(Mon!M43,"")</f>
        <v>Agent 39</v>
      </c>
      <c r="T41" s="10" t="str">
        <f>IFERROR(Mon!N43,"")</f>
        <v>M</v>
      </c>
      <c r="U41" s="10">
        <f>IFERROR(Mon!O43,"")</f>
        <v>0.9375</v>
      </c>
      <c r="V41" s="10">
        <f>IFERROR(Mon!P43,"")</f>
        <v>1.3125</v>
      </c>
      <c r="W41" s="10">
        <f>IFERROR(Mon!Q43,"")</f>
        <v>0.9375</v>
      </c>
      <c r="X41" s="10">
        <f>IFERROR(Mon!R43,"")</f>
        <v>0.3125</v>
      </c>
      <c r="Y41" s="10" t="str">
        <f>IFERROR(Mon!S43,"")</f>
        <v>M</v>
      </c>
      <c r="AA41" s="10" t="str">
        <f>IFERROR(Tue!M43,"")</f>
        <v>Agent 39</v>
      </c>
      <c r="AB41" s="10" t="str">
        <f>IFERROR(Tue!N43,"")</f>
        <v>T</v>
      </c>
      <c r="AC41" s="10">
        <f>IFERROR(Tue!O43,"")</f>
        <v>0.9375</v>
      </c>
      <c r="AD41" s="10">
        <f>IFERROR(Tue!P43,"")</f>
        <v>1.3125</v>
      </c>
      <c r="AE41" s="10">
        <f>IFERROR(Tue!Q43,"")</f>
        <v>0.9375</v>
      </c>
      <c r="AF41" s="10">
        <f>IFERROR(Tue!R43,"")</f>
        <v>0.3125</v>
      </c>
      <c r="AG41" s="10" t="str">
        <f>IFERROR(Tue!S43,"")</f>
        <v>T</v>
      </c>
      <c r="AI41" s="10" t="str">
        <f>IFERROR(Wed!M43,"")</f>
        <v>Agent 39</v>
      </c>
      <c r="AJ41" s="10" t="str">
        <f>IFERROR(Wed!N43,"")</f>
        <v>W</v>
      </c>
      <c r="AK41" s="10">
        <f>IFERROR(Wed!O43,"")</f>
        <v>0.9375</v>
      </c>
      <c r="AL41" s="10">
        <f>IFERROR(Wed!P43,"")</f>
        <v>1.3125</v>
      </c>
      <c r="AM41" s="10">
        <f>IFERROR(Wed!Q43,"")</f>
        <v>0.9375</v>
      </c>
      <c r="AN41" s="10">
        <f>IFERROR(Wed!R43,"")</f>
        <v>0.3125</v>
      </c>
      <c r="AO41" s="10" t="str">
        <f>IFERROR(Wed!S43,"")</f>
        <v>W</v>
      </c>
      <c r="AQ41" s="10" t="str">
        <f>IFERROR(Thu!M43,"")</f>
        <v>Agent 39</v>
      </c>
      <c r="AR41" s="10" t="str">
        <f>IFERROR(Thu!N43,"")</f>
        <v>R</v>
      </c>
      <c r="AS41" s="10">
        <f>IFERROR(Thu!O43,"")</f>
        <v>0.9375</v>
      </c>
      <c r="AT41" s="10">
        <f>IFERROR(Thu!P43,"")</f>
        <v>1.3125</v>
      </c>
      <c r="AU41" s="10">
        <f>IFERROR(Thu!Q43,"")</f>
        <v>0.9375</v>
      </c>
      <c r="AV41" s="10">
        <f>IFERROR(Thu!R43,"")</f>
        <v>0.3125</v>
      </c>
      <c r="AW41" s="10" t="str">
        <f>IFERROR(Thu!S43,"")</f>
        <v>R</v>
      </c>
      <c r="AY41" s="10" t="str">
        <f>IFERROR(Fri!M43,"")</f>
        <v>Agent 39</v>
      </c>
      <c r="AZ41" s="10" t="str">
        <f>IFERROR(Fri!N43,"")</f>
        <v>F</v>
      </c>
      <c r="BA41" s="10">
        <f>IFERROR(Fri!O43,"")</f>
        <v>0.9375</v>
      </c>
      <c r="BB41" s="10">
        <f>IFERROR(Fri!P43,"")</f>
        <v>1.3125</v>
      </c>
      <c r="BC41" s="10">
        <f>IFERROR(Fri!Q43,"")</f>
        <v>0.9375</v>
      </c>
      <c r="BD41" s="10">
        <f>IFERROR(Fri!R43,"")</f>
        <v>0.3125</v>
      </c>
      <c r="BE41" s="10" t="str">
        <f>IFERROR(Fri!S43,"")</f>
        <v>F</v>
      </c>
    </row>
    <row r="42" spans="2:57" x14ac:dyDescent="0.25">
      <c r="B42" s="10" t="str">
        <f>IFERROR(Sat!M44,"")</f>
        <v>Agent 40</v>
      </c>
      <c r="C42" s="10" t="str">
        <f>IFERROR(Sat!N44,"")</f>
        <v>=</v>
      </c>
      <c r="D42" s="10" t="str">
        <f>IFERROR(Sat!O44,"")</f>
        <v/>
      </c>
      <c r="E42" s="10" t="str">
        <f>IFERROR(Sat!P44,"")</f>
        <v/>
      </c>
      <c r="F42" s="10" t="str">
        <f>IFERROR(Sat!Q44,"")</f>
        <v/>
      </c>
      <c r="G42" s="10" t="str">
        <f>IFERROR(Sat!R44,"")</f>
        <v/>
      </c>
      <c r="H42" s="10" t="str">
        <f>IFERROR(Sat!S44,"")</f>
        <v>=</v>
      </c>
      <c r="I42" s="10"/>
      <c r="J42" s="10" t="str">
        <f>IFERROR(Sun!M44,"")</f>
        <v>Agent 40</v>
      </c>
      <c r="K42" s="10" t="str">
        <f>IFERROR(Sun!N44,"")</f>
        <v>=</v>
      </c>
      <c r="L42" s="10" t="str">
        <f>IFERROR(Sun!O44,"")</f>
        <v/>
      </c>
      <c r="M42" s="10" t="str">
        <f>IFERROR(Sun!P44,"")</f>
        <v/>
      </c>
      <c r="N42" s="10" t="str">
        <f>IFERROR(Sun!Q44,"")</f>
        <v/>
      </c>
      <c r="O42" s="10" t="str">
        <f>IFERROR(Sun!R44,"")</f>
        <v/>
      </c>
      <c r="P42" s="10" t="str">
        <f>IFERROR(Sun!S44,"")</f>
        <v>=</v>
      </c>
      <c r="Q42" s="10"/>
      <c r="R42" s="10"/>
      <c r="S42" s="10" t="str">
        <f>IFERROR(Mon!M44,"")</f>
        <v>Agent 40</v>
      </c>
      <c r="T42" s="10" t="str">
        <f>IFERROR(Mon!N44,"")</f>
        <v>M</v>
      </c>
      <c r="U42" s="10">
        <f>IFERROR(Mon!O44,"")</f>
        <v>0.85416666666666663</v>
      </c>
      <c r="V42" s="10">
        <f>IFERROR(Mon!P44,"")</f>
        <v>1.2291666666666665</v>
      </c>
      <c r="W42" s="10">
        <f>IFERROR(Mon!Q44,"")</f>
        <v>0.85416666666666663</v>
      </c>
      <c r="X42" s="10">
        <f>IFERROR(Mon!R44,"")</f>
        <v>0.22916666666666652</v>
      </c>
      <c r="Y42" s="10" t="str">
        <f>IFERROR(Mon!S44,"")</f>
        <v>M</v>
      </c>
      <c r="AA42" s="10" t="str">
        <f>IFERROR(Tue!M44,"")</f>
        <v>Agent 40</v>
      </c>
      <c r="AB42" s="10" t="str">
        <f>IFERROR(Tue!N44,"")</f>
        <v>T</v>
      </c>
      <c r="AC42" s="10">
        <f>IFERROR(Tue!O44,"")</f>
        <v>0.85416666666666663</v>
      </c>
      <c r="AD42" s="10">
        <f>IFERROR(Tue!P44,"")</f>
        <v>1.2291666666666665</v>
      </c>
      <c r="AE42" s="10">
        <f>IFERROR(Tue!Q44,"")</f>
        <v>0.85416666666666663</v>
      </c>
      <c r="AF42" s="10">
        <f>IFERROR(Tue!R44,"")</f>
        <v>0.22916666666666652</v>
      </c>
      <c r="AG42" s="10" t="str">
        <f>IFERROR(Tue!S44,"")</f>
        <v>T</v>
      </c>
      <c r="AI42" s="10" t="str">
        <f>IFERROR(Wed!M44,"")</f>
        <v>Agent 40</v>
      </c>
      <c r="AJ42" s="10" t="str">
        <f>IFERROR(Wed!N44,"")</f>
        <v>W</v>
      </c>
      <c r="AK42" s="10">
        <f>IFERROR(Wed!O44,"")</f>
        <v>0.85416666666666663</v>
      </c>
      <c r="AL42" s="10">
        <f>IFERROR(Wed!P44,"")</f>
        <v>1.2291666666666665</v>
      </c>
      <c r="AM42" s="10">
        <f>IFERROR(Wed!Q44,"")</f>
        <v>0.85416666666666663</v>
      </c>
      <c r="AN42" s="10">
        <f>IFERROR(Wed!R44,"")</f>
        <v>0.22916666666666652</v>
      </c>
      <c r="AO42" s="10" t="str">
        <f>IFERROR(Wed!S44,"")</f>
        <v>W</v>
      </c>
      <c r="AQ42" s="10" t="str">
        <f>IFERROR(Thu!M44,"")</f>
        <v>Agent 40</v>
      </c>
      <c r="AR42" s="10" t="str">
        <f>IFERROR(Thu!N44,"")</f>
        <v>R</v>
      </c>
      <c r="AS42" s="10">
        <f>IFERROR(Thu!O44,"")</f>
        <v>0.85416666666666663</v>
      </c>
      <c r="AT42" s="10">
        <f>IFERROR(Thu!P44,"")</f>
        <v>1.2291666666666665</v>
      </c>
      <c r="AU42" s="10">
        <f>IFERROR(Thu!Q44,"")</f>
        <v>0.85416666666666663</v>
      </c>
      <c r="AV42" s="10">
        <f>IFERROR(Thu!R44,"")</f>
        <v>0.22916666666666652</v>
      </c>
      <c r="AW42" s="10" t="str">
        <f>IFERROR(Thu!S44,"")</f>
        <v>R</v>
      </c>
      <c r="AY42" s="10" t="str">
        <f>IFERROR(Fri!M44,"")</f>
        <v>Agent 40</v>
      </c>
      <c r="AZ42" s="10" t="str">
        <f>IFERROR(Fri!N44,"")</f>
        <v>F</v>
      </c>
      <c r="BA42" s="10">
        <f>IFERROR(Fri!O44,"")</f>
        <v>0.85416666666666663</v>
      </c>
      <c r="BB42" s="10">
        <f>IFERROR(Fri!P44,"")</f>
        <v>1.2291666666666665</v>
      </c>
      <c r="BC42" s="10">
        <f>IFERROR(Fri!Q44,"")</f>
        <v>0.85416666666666663</v>
      </c>
      <c r="BD42" s="10">
        <f>IFERROR(Fri!R44,"")</f>
        <v>0.22916666666666652</v>
      </c>
      <c r="BE42" s="10" t="str">
        <f>IFERROR(Fri!S44,"")</f>
        <v>F</v>
      </c>
    </row>
    <row r="43" spans="2:57" x14ac:dyDescent="0.25">
      <c r="B43" s="10" t="str">
        <f>IFERROR(Sat!M45,"")</f>
        <v>Agent 41</v>
      </c>
      <c r="C43" s="10" t="str">
        <f>IFERROR(Sat!N45,"")</f>
        <v>Y</v>
      </c>
      <c r="D43" s="10">
        <f>IFERROR(Sat!O45,"")</f>
        <v>0.22916666666666666</v>
      </c>
      <c r="E43" s="10">
        <f>IFERROR(Sat!P45,"")</f>
        <v>0.60416666666666663</v>
      </c>
      <c r="F43" s="10">
        <f>IFERROR(Sat!Q45,"")</f>
        <v>0.22916666666666666</v>
      </c>
      <c r="G43" s="10">
        <f>IFERROR(Sat!R45,"")</f>
        <v>0.60416666666666663</v>
      </c>
      <c r="H43" s="10" t="str">
        <f>IFERROR(Sat!S45,"")</f>
        <v>Y</v>
      </c>
      <c r="I43" s="10"/>
      <c r="J43" s="10" t="str">
        <f>IFERROR(Sun!M45,"")</f>
        <v>Agent 41</v>
      </c>
      <c r="K43" s="10" t="str">
        <f>IFERROR(Sun!N45,"")</f>
        <v>=</v>
      </c>
      <c r="L43" s="10" t="str">
        <f>IFERROR(Sun!O45,"")</f>
        <v/>
      </c>
      <c r="M43" s="10" t="str">
        <f>IFERROR(Sun!P45,"")</f>
        <v/>
      </c>
      <c r="N43" s="10" t="str">
        <f>IFERROR(Sun!Q45,"")</f>
        <v/>
      </c>
      <c r="O43" s="10" t="str">
        <f>IFERROR(Sun!R45,"")</f>
        <v/>
      </c>
      <c r="P43" s="10" t="str">
        <f>IFERROR(Sun!S45,"")</f>
        <v>=</v>
      </c>
      <c r="Q43" s="10"/>
      <c r="R43" s="10"/>
      <c r="S43" s="10" t="str">
        <f>IFERROR(Mon!M45,"")</f>
        <v>Agent 41</v>
      </c>
      <c r="T43" s="10" t="str">
        <f>IFERROR(Mon!N45,"")</f>
        <v>=</v>
      </c>
      <c r="U43" s="10" t="str">
        <f>IFERROR(Mon!O45,"")</f>
        <v/>
      </c>
      <c r="V43" s="10" t="str">
        <f>IFERROR(Mon!P45,"")</f>
        <v/>
      </c>
      <c r="W43" s="10" t="str">
        <f>IFERROR(Mon!Q45,"")</f>
        <v/>
      </c>
      <c r="X43" s="10" t="str">
        <f>IFERROR(Mon!R45,"")</f>
        <v/>
      </c>
      <c r="Y43" s="10" t="str">
        <f>IFERROR(Mon!S45,"")</f>
        <v>=</v>
      </c>
      <c r="AA43" s="10" t="str">
        <f>IFERROR(Tue!M45,"")</f>
        <v>Agent 41</v>
      </c>
      <c r="AB43" s="10" t="str">
        <f>IFERROR(Tue!N45,"")</f>
        <v>T</v>
      </c>
      <c r="AC43" s="10">
        <f>IFERROR(Tue!O45,"")</f>
        <v>0.22916666666666666</v>
      </c>
      <c r="AD43" s="10">
        <f>IFERROR(Tue!P45,"")</f>
        <v>0.60416666666666663</v>
      </c>
      <c r="AE43" s="10">
        <f>IFERROR(Tue!Q45,"")</f>
        <v>0.22916666666666666</v>
      </c>
      <c r="AF43" s="10">
        <f>IFERROR(Tue!R45,"")</f>
        <v>0.60416666666666663</v>
      </c>
      <c r="AG43" s="10" t="str">
        <f>IFERROR(Tue!S45,"")</f>
        <v>T</v>
      </c>
      <c r="AI43" s="10" t="str">
        <f>IFERROR(Wed!M45,"")</f>
        <v>Agent 41</v>
      </c>
      <c r="AJ43" s="10" t="str">
        <f>IFERROR(Wed!N45,"")</f>
        <v>W</v>
      </c>
      <c r="AK43" s="10">
        <f>IFERROR(Wed!O45,"")</f>
        <v>0.22916666666666666</v>
      </c>
      <c r="AL43" s="10">
        <f>IFERROR(Wed!P45,"")</f>
        <v>0.60416666666666663</v>
      </c>
      <c r="AM43" s="10">
        <f>IFERROR(Wed!Q45,"")</f>
        <v>0.22916666666666666</v>
      </c>
      <c r="AN43" s="10">
        <f>IFERROR(Wed!R45,"")</f>
        <v>0.60416666666666663</v>
      </c>
      <c r="AO43" s="10" t="str">
        <f>IFERROR(Wed!S45,"")</f>
        <v>W</v>
      </c>
      <c r="AQ43" s="10" t="str">
        <f>IFERROR(Thu!M45,"")</f>
        <v>Agent 41</v>
      </c>
      <c r="AR43" s="10" t="str">
        <f>IFERROR(Thu!N45,"")</f>
        <v>R</v>
      </c>
      <c r="AS43" s="10">
        <f>IFERROR(Thu!O45,"")</f>
        <v>0.22916666666666666</v>
      </c>
      <c r="AT43" s="10">
        <f>IFERROR(Thu!P45,"")</f>
        <v>0.60416666666666663</v>
      </c>
      <c r="AU43" s="10">
        <f>IFERROR(Thu!Q45,"")</f>
        <v>0.22916666666666666</v>
      </c>
      <c r="AV43" s="10">
        <f>IFERROR(Thu!R45,"")</f>
        <v>0.60416666666666663</v>
      </c>
      <c r="AW43" s="10" t="str">
        <f>IFERROR(Thu!S45,"")</f>
        <v>R</v>
      </c>
      <c r="AY43" s="10" t="str">
        <f>IFERROR(Fri!M45,"")</f>
        <v>Agent 41</v>
      </c>
      <c r="AZ43" s="10" t="str">
        <f>IFERROR(Fri!N45,"")</f>
        <v>F</v>
      </c>
      <c r="BA43" s="10">
        <f>IFERROR(Fri!O45,"")</f>
        <v>0.22916666666666666</v>
      </c>
      <c r="BB43" s="10">
        <f>IFERROR(Fri!P45,"")</f>
        <v>0.60416666666666663</v>
      </c>
      <c r="BC43" s="10">
        <f>IFERROR(Fri!Q45,"")</f>
        <v>0.22916666666666666</v>
      </c>
      <c r="BD43" s="10">
        <f>IFERROR(Fri!R45,"")</f>
        <v>0.60416666666666663</v>
      </c>
      <c r="BE43" s="10" t="str">
        <f>IFERROR(Fri!S45,"")</f>
        <v>F</v>
      </c>
    </row>
    <row r="44" spans="2:57" x14ac:dyDescent="0.25">
      <c r="B44" s="10" t="str">
        <f>IFERROR(Sat!M46,"")</f>
        <v>Agent 42</v>
      </c>
      <c r="C44" s="10" t="str">
        <f>IFERROR(Sat!N46,"")</f>
        <v>Y</v>
      </c>
      <c r="D44" s="10">
        <f>IFERROR(Sat!O46,"")</f>
        <v>0.52083333333333337</v>
      </c>
      <c r="E44" s="10">
        <f>IFERROR(Sat!P46,"")</f>
        <v>0.89583333333333337</v>
      </c>
      <c r="F44" s="10">
        <f>IFERROR(Sat!Q46,"")</f>
        <v>0.52083333333333337</v>
      </c>
      <c r="G44" s="10">
        <f>IFERROR(Sat!R46,"")</f>
        <v>0.89583333333333337</v>
      </c>
      <c r="H44" s="10" t="str">
        <f>IFERROR(Sat!S46,"")</f>
        <v>Y</v>
      </c>
      <c r="I44" s="10"/>
      <c r="J44" s="10" t="str">
        <f>IFERROR(Sun!M46,"")</f>
        <v>Agent 42</v>
      </c>
      <c r="K44" s="10" t="str">
        <f>IFERROR(Sun!N46,"")</f>
        <v>S</v>
      </c>
      <c r="L44" s="10">
        <f>IFERROR(Sun!O46,"")</f>
        <v>0.52083333333333337</v>
      </c>
      <c r="M44" s="10">
        <f>IFERROR(Sun!P46,"")</f>
        <v>0.89583333333333337</v>
      </c>
      <c r="N44" s="10">
        <f>IFERROR(Sun!Q46,"")</f>
        <v>0.52083333333333337</v>
      </c>
      <c r="O44" s="10">
        <f>IFERROR(Sun!R46,"")</f>
        <v>0.89583333333333337</v>
      </c>
      <c r="P44" s="10" t="str">
        <f>IFERROR(Sun!S46,"")</f>
        <v>S</v>
      </c>
      <c r="Q44" s="10"/>
      <c r="R44" s="10"/>
      <c r="S44" s="10" t="str">
        <f>IFERROR(Mon!M46,"")</f>
        <v>Agent 42</v>
      </c>
      <c r="T44" s="10" t="str">
        <f>IFERROR(Mon!N46,"")</f>
        <v>M</v>
      </c>
      <c r="U44" s="10">
        <f>IFERROR(Mon!O46,"")</f>
        <v>0.52083333333333337</v>
      </c>
      <c r="V44" s="10">
        <f>IFERROR(Mon!P46,"")</f>
        <v>0.89583333333333337</v>
      </c>
      <c r="W44" s="10">
        <f>IFERROR(Mon!Q46,"")</f>
        <v>0.52083333333333337</v>
      </c>
      <c r="X44" s="10">
        <f>IFERROR(Mon!R46,"")</f>
        <v>0.89583333333333337</v>
      </c>
      <c r="Y44" s="10" t="str">
        <f>IFERROR(Mon!S46,"")</f>
        <v>M</v>
      </c>
      <c r="AA44" s="10" t="str">
        <f>IFERROR(Tue!M46,"")</f>
        <v>Agent 42</v>
      </c>
      <c r="AB44" s="10" t="str">
        <f>IFERROR(Tue!N46,"")</f>
        <v>T</v>
      </c>
      <c r="AC44" s="10">
        <f>IFERROR(Tue!O46,"")</f>
        <v>0.52083333333333337</v>
      </c>
      <c r="AD44" s="10">
        <f>IFERROR(Tue!P46,"")</f>
        <v>0.89583333333333337</v>
      </c>
      <c r="AE44" s="10">
        <f>IFERROR(Tue!Q46,"")</f>
        <v>0.52083333333333337</v>
      </c>
      <c r="AF44" s="10">
        <f>IFERROR(Tue!R46,"")</f>
        <v>0.89583333333333337</v>
      </c>
      <c r="AG44" s="10" t="str">
        <f>IFERROR(Tue!S46,"")</f>
        <v>T</v>
      </c>
      <c r="AI44" s="10" t="str">
        <f>IFERROR(Wed!M46,"")</f>
        <v>Agent 42</v>
      </c>
      <c r="AJ44" s="10" t="str">
        <f>IFERROR(Wed!N46,"")</f>
        <v>W</v>
      </c>
      <c r="AK44" s="10">
        <f>IFERROR(Wed!O46,"")</f>
        <v>0.52083333333333337</v>
      </c>
      <c r="AL44" s="10">
        <f>IFERROR(Wed!P46,"")</f>
        <v>0.89583333333333337</v>
      </c>
      <c r="AM44" s="10">
        <f>IFERROR(Wed!Q46,"")</f>
        <v>0.52083333333333337</v>
      </c>
      <c r="AN44" s="10">
        <f>IFERROR(Wed!R46,"")</f>
        <v>0.89583333333333337</v>
      </c>
      <c r="AO44" s="10" t="str">
        <f>IFERROR(Wed!S46,"")</f>
        <v>W</v>
      </c>
      <c r="AQ44" s="10" t="str">
        <f>IFERROR(Thu!M46,"")</f>
        <v>Agent 42</v>
      </c>
      <c r="AR44" s="10" t="str">
        <f>IFERROR(Thu!N46,"")</f>
        <v>=</v>
      </c>
      <c r="AS44" s="10" t="str">
        <f>IFERROR(Thu!O46,"")</f>
        <v/>
      </c>
      <c r="AT44" s="10" t="str">
        <f>IFERROR(Thu!P46,"")</f>
        <v/>
      </c>
      <c r="AU44" s="10" t="str">
        <f>IFERROR(Thu!Q46,"")</f>
        <v/>
      </c>
      <c r="AV44" s="10" t="str">
        <f>IFERROR(Thu!R46,"")</f>
        <v/>
      </c>
      <c r="AW44" s="10" t="str">
        <f>IFERROR(Thu!S46,"")</f>
        <v>=</v>
      </c>
      <c r="AY44" s="10" t="str">
        <f>IFERROR(Fri!M46,"")</f>
        <v>Agent 42</v>
      </c>
      <c r="AZ44" s="10" t="str">
        <f>IFERROR(Fri!N46,"")</f>
        <v>=</v>
      </c>
      <c r="BA44" s="10" t="str">
        <f>IFERROR(Fri!O46,"")</f>
        <v/>
      </c>
      <c r="BB44" s="10" t="str">
        <f>IFERROR(Fri!P46,"")</f>
        <v/>
      </c>
      <c r="BC44" s="10" t="str">
        <f>IFERROR(Fri!Q46,"")</f>
        <v/>
      </c>
      <c r="BD44" s="10" t="str">
        <f>IFERROR(Fri!R46,"")</f>
        <v/>
      </c>
      <c r="BE44" s="10" t="str">
        <f>IFERROR(Fri!S46,"")</f>
        <v>=</v>
      </c>
    </row>
    <row r="45" spans="2:57" x14ac:dyDescent="0.25">
      <c r="B45" s="10" t="str">
        <f>IFERROR(Sat!M47,"")</f>
        <v>Agent 43</v>
      </c>
      <c r="C45" s="10" t="str">
        <f>IFERROR(Sat!N47,"")</f>
        <v>Y</v>
      </c>
      <c r="D45" s="10">
        <f>IFERROR(Sat!O47,"")</f>
        <v>0.6875</v>
      </c>
      <c r="E45" s="10">
        <f>IFERROR(Sat!P47,"")</f>
        <v>1.0625</v>
      </c>
      <c r="F45" s="10">
        <f>IFERROR(Sat!Q47,"")</f>
        <v>0.6875</v>
      </c>
      <c r="G45" s="10">
        <f>IFERROR(Sat!R47,"")</f>
        <v>6.25E-2</v>
      </c>
      <c r="H45" s="10" t="str">
        <f>IFERROR(Sat!S47,"")</f>
        <v>Y</v>
      </c>
      <c r="I45" s="10"/>
      <c r="J45" s="10" t="str">
        <f>IFERROR(Sun!M47,"")</f>
        <v>Agent 43</v>
      </c>
      <c r="K45" s="10" t="str">
        <f>IFERROR(Sun!N47,"")</f>
        <v>S</v>
      </c>
      <c r="L45" s="10">
        <f>IFERROR(Sun!O47,"")</f>
        <v>0.6875</v>
      </c>
      <c r="M45" s="10">
        <f>IFERROR(Sun!P47,"")</f>
        <v>1.0625</v>
      </c>
      <c r="N45" s="10">
        <f>IFERROR(Sun!Q47,"")</f>
        <v>0.6875</v>
      </c>
      <c r="O45" s="10">
        <f>IFERROR(Sun!R47,"")</f>
        <v>6.25E-2</v>
      </c>
      <c r="P45" s="10" t="str">
        <f>IFERROR(Sun!S47,"")</f>
        <v>S</v>
      </c>
      <c r="Q45" s="10"/>
      <c r="R45" s="10"/>
      <c r="S45" s="10" t="str">
        <f>IFERROR(Mon!M47,"")</f>
        <v>Agent 43</v>
      </c>
      <c r="T45" s="10" t="str">
        <f>IFERROR(Mon!N47,"")</f>
        <v>M</v>
      </c>
      <c r="U45" s="10">
        <f>IFERROR(Mon!O47,"")</f>
        <v>0.6875</v>
      </c>
      <c r="V45" s="10">
        <f>IFERROR(Mon!P47,"")</f>
        <v>1.0625</v>
      </c>
      <c r="W45" s="10">
        <f>IFERROR(Mon!Q47,"")</f>
        <v>0.6875</v>
      </c>
      <c r="X45" s="10">
        <f>IFERROR(Mon!R47,"")</f>
        <v>6.25E-2</v>
      </c>
      <c r="Y45" s="10" t="str">
        <f>IFERROR(Mon!S47,"")</f>
        <v>M</v>
      </c>
      <c r="AA45" s="10" t="str">
        <f>IFERROR(Tue!M47,"")</f>
        <v>Agent 43</v>
      </c>
      <c r="AB45" s="10" t="str">
        <f>IFERROR(Tue!N47,"")</f>
        <v>=</v>
      </c>
      <c r="AC45" s="10" t="str">
        <f>IFERROR(Tue!O47,"")</f>
        <v/>
      </c>
      <c r="AD45" s="10" t="str">
        <f>IFERROR(Tue!P47,"")</f>
        <v/>
      </c>
      <c r="AE45" s="10" t="str">
        <f>IFERROR(Tue!Q47,"")</f>
        <v/>
      </c>
      <c r="AF45" s="10" t="str">
        <f>IFERROR(Tue!R47,"")</f>
        <v/>
      </c>
      <c r="AG45" s="10" t="str">
        <f>IFERROR(Tue!S47,"")</f>
        <v>=</v>
      </c>
      <c r="AI45" s="10" t="str">
        <f>IFERROR(Wed!M47,"")</f>
        <v>Agent 43</v>
      </c>
      <c r="AJ45" s="10" t="str">
        <f>IFERROR(Wed!N47,"")</f>
        <v>=</v>
      </c>
      <c r="AK45" s="10" t="str">
        <f>IFERROR(Wed!O47,"")</f>
        <v/>
      </c>
      <c r="AL45" s="10" t="str">
        <f>IFERROR(Wed!P47,"")</f>
        <v/>
      </c>
      <c r="AM45" s="10" t="str">
        <f>IFERROR(Wed!Q47,"")</f>
        <v/>
      </c>
      <c r="AN45" s="10" t="str">
        <f>IFERROR(Wed!R47,"")</f>
        <v/>
      </c>
      <c r="AO45" s="10" t="str">
        <f>IFERROR(Wed!S47,"")</f>
        <v>=</v>
      </c>
      <c r="AQ45" s="10" t="str">
        <f>IFERROR(Thu!M47,"")</f>
        <v>Agent 43</v>
      </c>
      <c r="AR45" s="10" t="str">
        <f>IFERROR(Thu!N47,"")</f>
        <v>R</v>
      </c>
      <c r="AS45" s="10">
        <f>IFERROR(Thu!O47,"")</f>
        <v>0.6875</v>
      </c>
      <c r="AT45" s="10">
        <f>IFERROR(Thu!P47,"")</f>
        <v>1.0625</v>
      </c>
      <c r="AU45" s="10">
        <f>IFERROR(Thu!Q47,"")</f>
        <v>0.6875</v>
      </c>
      <c r="AV45" s="10">
        <f>IFERROR(Thu!R47,"")</f>
        <v>6.25E-2</v>
      </c>
      <c r="AW45" s="10" t="str">
        <f>IFERROR(Thu!S47,"")</f>
        <v>R</v>
      </c>
      <c r="AY45" s="10" t="str">
        <f>IFERROR(Fri!M47,"")</f>
        <v>Agent 43</v>
      </c>
      <c r="AZ45" s="10" t="str">
        <f>IFERROR(Fri!N47,"")</f>
        <v>F</v>
      </c>
      <c r="BA45" s="10">
        <f>IFERROR(Fri!O47,"")</f>
        <v>0.6875</v>
      </c>
      <c r="BB45" s="10">
        <f>IFERROR(Fri!P47,"")</f>
        <v>1.0625</v>
      </c>
      <c r="BC45" s="10">
        <f>IFERROR(Fri!Q47,"")</f>
        <v>0.6875</v>
      </c>
      <c r="BD45" s="10">
        <f>IFERROR(Fri!R47,"")</f>
        <v>6.25E-2</v>
      </c>
      <c r="BE45" s="10" t="str">
        <f>IFERROR(Fri!S47,"")</f>
        <v>F</v>
      </c>
    </row>
    <row r="46" spans="2:57" x14ac:dyDescent="0.25">
      <c r="B46" s="10" t="str">
        <f>IFERROR(Sat!M48,"")</f>
        <v>Agent 44</v>
      </c>
      <c r="C46" s="10" t="str">
        <f>IFERROR(Sat!N48,"")</f>
        <v>Y</v>
      </c>
      <c r="D46" s="10">
        <f>IFERROR(Sat!O48,"")</f>
        <v>0.77083333333333337</v>
      </c>
      <c r="E46" s="10">
        <f>IFERROR(Sat!P48,"")</f>
        <v>1.1458333333333335</v>
      </c>
      <c r="F46" s="10">
        <f>IFERROR(Sat!Q48,"")</f>
        <v>0.77083333333333337</v>
      </c>
      <c r="G46" s="10">
        <f>IFERROR(Sat!R48,"")</f>
        <v>0.14583333333333348</v>
      </c>
      <c r="H46" s="10" t="str">
        <f>IFERROR(Sat!S48,"")</f>
        <v>Y</v>
      </c>
      <c r="I46" s="10"/>
      <c r="J46" s="10" t="str">
        <f>IFERROR(Sun!M48,"")</f>
        <v>Agent 44</v>
      </c>
      <c r="K46" s="10" t="str">
        <f>IFERROR(Sun!N48,"")</f>
        <v>S</v>
      </c>
      <c r="L46" s="10">
        <f>IFERROR(Sun!O48,"")</f>
        <v>0.77083333333333337</v>
      </c>
      <c r="M46" s="10">
        <f>IFERROR(Sun!P48,"")</f>
        <v>1.1458333333333335</v>
      </c>
      <c r="N46" s="10">
        <f>IFERROR(Sun!Q48,"")</f>
        <v>0.77083333333333337</v>
      </c>
      <c r="O46" s="10">
        <f>IFERROR(Sun!R48,"")</f>
        <v>0.14583333333333348</v>
      </c>
      <c r="P46" s="10" t="str">
        <f>IFERROR(Sun!S48,"")</f>
        <v>S</v>
      </c>
      <c r="Q46" s="10"/>
      <c r="R46" s="10"/>
      <c r="S46" s="10" t="str">
        <f>IFERROR(Mon!M48,"")</f>
        <v>Agent 44</v>
      </c>
      <c r="T46" s="10" t="str">
        <f>IFERROR(Mon!N48,"")</f>
        <v>M</v>
      </c>
      <c r="U46" s="10">
        <f>IFERROR(Mon!O48,"")</f>
        <v>0.77083333333333337</v>
      </c>
      <c r="V46" s="10">
        <f>IFERROR(Mon!P48,"")</f>
        <v>1.1458333333333335</v>
      </c>
      <c r="W46" s="10">
        <f>IFERROR(Mon!Q48,"")</f>
        <v>0.77083333333333337</v>
      </c>
      <c r="X46" s="10">
        <f>IFERROR(Mon!R48,"")</f>
        <v>0.14583333333333348</v>
      </c>
      <c r="Y46" s="10" t="str">
        <f>IFERROR(Mon!S48,"")</f>
        <v>M</v>
      </c>
      <c r="AA46" s="10" t="str">
        <f>IFERROR(Tue!M48,"")</f>
        <v>Agent 44</v>
      </c>
      <c r="AB46" s="10" t="str">
        <f>IFERROR(Tue!N48,"")</f>
        <v>T</v>
      </c>
      <c r="AC46" s="10">
        <f>IFERROR(Tue!O48,"")</f>
        <v>0.77083333333333337</v>
      </c>
      <c r="AD46" s="10">
        <f>IFERROR(Tue!P48,"")</f>
        <v>1.1458333333333335</v>
      </c>
      <c r="AE46" s="10">
        <f>IFERROR(Tue!Q48,"")</f>
        <v>0.77083333333333337</v>
      </c>
      <c r="AF46" s="10">
        <f>IFERROR(Tue!R48,"")</f>
        <v>0.14583333333333348</v>
      </c>
      <c r="AG46" s="10" t="str">
        <f>IFERROR(Tue!S48,"")</f>
        <v>T</v>
      </c>
      <c r="AI46" s="10" t="str">
        <f>IFERROR(Wed!M48,"")</f>
        <v>Agent 44</v>
      </c>
      <c r="AJ46" s="10" t="str">
        <f>IFERROR(Wed!N48,"")</f>
        <v>W</v>
      </c>
      <c r="AK46" s="10">
        <f>IFERROR(Wed!O48,"")</f>
        <v>0.77083333333333337</v>
      </c>
      <c r="AL46" s="10">
        <f>IFERROR(Wed!P48,"")</f>
        <v>1.1458333333333335</v>
      </c>
      <c r="AM46" s="10">
        <f>IFERROR(Wed!Q48,"")</f>
        <v>0.77083333333333337</v>
      </c>
      <c r="AN46" s="10">
        <f>IFERROR(Wed!R48,"")</f>
        <v>0.14583333333333348</v>
      </c>
      <c r="AO46" s="10" t="str">
        <f>IFERROR(Wed!S48,"")</f>
        <v>W</v>
      </c>
      <c r="AQ46" s="10" t="str">
        <f>IFERROR(Thu!M48,"")</f>
        <v>Agent 44</v>
      </c>
      <c r="AR46" s="10" t="str">
        <f>IFERROR(Thu!N48,"")</f>
        <v>=</v>
      </c>
      <c r="AS46" s="10" t="str">
        <f>IFERROR(Thu!O48,"")</f>
        <v/>
      </c>
      <c r="AT46" s="10" t="str">
        <f>IFERROR(Thu!P48,"")</f>
        <v/>
      </c>
      <c r="AU46" s="10" t="str">
        <f>IFERROR(Thu!Q48,"")</f>
        <v/>
      </c>
      <c r="AV46" s="10" t="str">
        <f>IFERROR(Thu!R48,"")</f>
        <v/>
      </c>
      <c r="AW46" s="10" t="str">
        <f>IFERROR(Thu!S48,"")</f>
        <v>=</v>
      </c>
      <c r="AY46" s="10" t="str">
        <f>IFERROR(Fri!M48,"")</f>
        <v>Agent 44</v>
      </c>
      <c r="AZ46" s="10" t="str">
        <f>IFERROR(Fri!N48,"")</f>
        <v>=</v>
      </c>
      <c r="BA46" s="10" t="str">
        <f>IFERROR(Fri!O48,"")</f>
        <v/>
      </c>
      <c r="BB46" s="10" t="str">
        <f>IFERROR(Fri!P48,"")</f>
        <v/>
      </c>
      <c r="BC46" s="10" t="str">
        <f>IFERROR(Fri!Q48,"")</f>
        <v/>
      </c>
      <c r="BD46" s="10" t="str">
        <f>IFERROR(Fri!R48,"")</f>
        <v/>
      </c>
      <c r="BE46" s="10" t="str">
        <f>IFERROR(Fri!S48,"")</f>
        <v>=</v>
      </c>
    </row>
    <row r="47" spans="2:57" x14ac:dyDescent="0.25">
      <c r="B47" s="10" t="str">
        <f>IFERROR(Sat!M49,"")</f>
        <v>Agent 45</v>
      </c>
      <c r="C47" s="10" t="str">
        <f>IFERROR(Sat!N49,"")</f>
        <v>=</v>
      </c>
      <c r="D47" s="10" t="str">
        <f>IFERROR(Sat!O49,"")</f>
        <v/>
      </c>
      <c r="E47" s="10" t="str">
        <f>IFERROR(Sat!P49,"")</f>
        <v/>
      </c>
      <c r="F47" s="10" t="str">
        <f>IFERROR(Sat!Q49,"")</f>
        <v/>
      </c>
      <c r="G47" s="10" t="str">
        <f>IFERROR(Sat!R49,"")</f>
        <v/>
      </c>
      <c r="H47" s="10" t="str">
        <f>IFERROR(Sat!S49,"")</f>
        <v>=</v>
      </c>
      <c r="I47" s="10"/>
      <c r="J47" s="10" t="str">
        <f>IFERROR(Sun!M49,"")</f>
        <v>Agent 45</v>
      </c>
      <c r="K47" s="10" t="str">
        <f>IFERROR(Sun!N49,"")</f>
        <v>=</v>
      </c>
      <c r="L47" s="10" t="str">
        <f>IFERROR(Sun!O49,"")</f>
        <v/>
      </c>
      <c r="M47" s="10" t="str">
        <f>IFERROR(Sun!P49,"")</f>
        <v/>
      </c>
      <c r="N47" s="10" t="str">
        <f>IFERROR(Sun!Q49,"")</f>
        <v/>
      </c>
      <c r="O47" s="10" t="str">
        <f>IFERROR(Sun!R49,"")</f>
        <v/>
      </c>
      <c r="P47" s="10" t="str">
        <f>IFERROR(Sun!S49,"")</f>
        <v>=</v>
      </c>
      <c r="Q47" s="10"/>
      <c r="R47" s="10"/>
      <c r="S47" s="10" t="str">
        <f>IFERROR(Mon!M49,"")</f>
        <v>Agent 45</v>
      </c>
      <c r="T47" s="10" t="str">
        <f>IFERROR(Mon!N49,"")</f>
        <v>M</v>
      </c>
      <c r="U47" s="10">
        <f>IFERROR(Mon!O49,"")</f>
        <v>0.60416666666666663</v>
      </c>
      <c r="V47" s="10">
        <f>IFERROR(Mon!P49,"")</f>
        <v>0.97916666666666663</v>
      </c>
      <c r="W47" s="10">
        <f>IFERROR(Mon!Q49,"")</f>
        <v>0.60416666666666663</v>
      </c>
      <c r="X47" s="10">
        <f>IFERROR(Mon!R49,"")</f>
        <v>0.97916666666666663</v>
      </c>
      <c r="Y47" s="10" t="str">
        <f>IFERROR(Mon!S49,"")</f>
        <v>M</v>
      </c>
      <c r="AA47" s="10" t="str">
        <f>IFERROR(Tue!M49,"")</f>
        <v>Agent 45</v>
      </c>
      <c r="AB47" s="10" t="str">
        <f>IFERROR(Tue!N49,"")</f>
        <v>T</v>
      </c>
      <c r="AC47" s="10">
        <f>IFERROR(Tue!O49,"")</f>
        <v>0.60416666666666663</v>
      </c>
      <c r="AD47" s="10">
        <f>IFERROR(Tue!P49,"")</f>
        <v>0.97916666666666663</v>
      </c>
      <c r="AE47" s="10">
        <f>IFERROR(Tue!Q49,"")</f>
        <v>0.60416666666666663</v>
      </c>
      <c r="AF47" s="10">
        <f>IFERROR(Tue!R49,"")</f>
        <v>0.97916666666666663</v>
      </c>
      <c r="AG47" s="10" t="str">
        <f>IFERROR(Tue!S49,"")</f>
        <v>T</v>
      </c>
      <c r="AI47" s="10" t="str">
        <f>IFERROR(Wed!M49,"")</f>
        <v>Agent 45</v>
      </c>
      <c r="AJ47" s="10" t="str">
        <f>IFERROR(Wed!N49,"")</f>
        <v>W</v>
      </c>
      <c r="AK47" s="10">
        <f>IFERROR(Wed!O49,"")</f>
        <v>0.60416666666666663</v>
      </c>
      <c r="AL47" s="10">
        <f>IFERROR(Wed!P49,"")</f>
        <v>0.97916666666666663</v>
      </c>
      <c r="AM47" s="10">
        <f>IFERROR(Wed!Q49,"")</f>
        <v>0.60416666666666663</v>
      </c>
      <c r="AN47" s="10">
        <f>IFERROR(Wed!R49,"")</f>
        <v>0.97916666666666663</v>
      </c>
      <c r="AO47" s="10" t="str">
        <f>IFERROR(Wed!S49,"")</f>
        <v>W</v>
      </c>
      <c r="AQ47" s="10" t="str">
        <f>IFERROR(Thu!M49,"")</f>
        <v>Agent 45</v>
      </c>
      <c r="AR47" s="10" t="str">
        <f>IFERROR(Thu!N49,"")</f>
        <v>R</v>
      </c>
      <c r="AY47" s="10" t="str">
        <f>IFERROR(Fri!M49,"")</f>
        <v>Agent 45</v>
      </c>
      <c r="AZ47" s="10" t="str">
        <f>IFERROR(Fri!N49,"")</f>
        <v>F</v>
      </c>
      <c r="BA47" s="10">
        <f>IFERROR(Fri!O49,"")</f>
        <v>0.60416666666666663</v>
      </c>
      <c r="BB47" s="10">
        <f>IFERROR(Fri!P49,"")</f>
        <v>0.97916666666666663</v>
      </c>
      <c r="BC47" s="10">
        <f>IFERROR(Fri!Q49,"")</f>
        <v>0.60416666666666663</v>
      </c>
      <c r="BD47" s="10">
        <f>IFERROR(Fri!R49,"")</f>
        <v>0.97916666666666663</v>
      </c>
      <c r="BE47" s="10" t="str">
        <f>IFERROR(Fri!S49,"")</f>
        <v>F</v>
      </c>
    </row>
    <row r="48" spans="2:57" x14ac:dyDescent="0.25">
      <c r="B48" s="10" t="str">
        <f>IFERROR(Sat!M50,"")</f>
        <v>Agent 46</v>
      </c>
      <c r="C48" s="10" t="str">
        <f>IFERROR(Sat!N50,"")</f>
        <v>Y</v>
      </c>
      <c r="D48" s="10">
        <f>IFERROR(Sat!O50,"")</f>
        <v>0.77083333333333337</v>
      </c>
      <c r="E48" s="10">
        <f>IFERROR(Sat!P50,"")</f>
        <v>1.1458333333333335</v>
      </c>
      <c r="F48" s="10">
        <f>IFERROR(Sat!Q50,"")</f>
        <v>0.77083333333333337</v>
      </c>
      <c r="G48" s="10">
        <f>IFERROR(Sat!R50,"")</f>
        <v>0.14583333333333348</v>
      </c>
      <c r="H48" s="10" t="str">
        <f>IFERROR(Sat!S50,"")</f>
        <v>Y</v>
      </c>
      <c r="I48" s="10"/>
      <c r="J48" s="10" t="str">
        <f>IFERROR(Sun!M50,"")</f>
        <v>Agent 46</v>
      </c>
      <c r="K48" s="10" t="str">
        <f>IFERROR(Sun!N50,"")</f>
        <v>=</v>
      </c>
      <c r="L48" s="10" t="str">
        <f>IFERROR(Sun!O50,"")</f>
        <v/>
      </c>
      <c r="M48" s="10" t="str">
        <f>IFERROR(Sun!P50,"")</f>
        <v/>
      </c>
      <c r="N48" s="10" t="str">
        <f>IFERROR(Sun!Q50,"")</f>
        <v/>
      </c>
      <c r="O48" s="10" t="str">
        <f>IFERROR(Sun!R50,"")</f>
        <v/>
      </c>
      <c r="P48" s="10" t="str">
        <f>IFERROR(Sun!S50,"")</f>
        <v>=</v>
      </c>
      <c r="Q48" s="10"/>
      <c r="R48" s="10"/>
      <c r="S48" s="10" t="str">
        <f>IFERROR(Mon!M50,"")</f>
        <v>Agent 46</v>
      </c>
      <c r="T48" s="10" t="str">
        <f>IFERROR(Mon!N50,"")</f>
        <v>=</v>
      </c>
      <c r="U48" s="10" t="str">
        <f>IFERROR(Mon!O50,"")</f>
        <v/>
      </c>
      <c r="V48" s="10" t="str">
        <f>IFERROR(Mon!P50,"")</f>
        <v/>
      </c>
      <c r="W48" s="10" t="str">
        <f>IFERROR(Mon!Q50,"")</f>
        <v/>
      </c>
      <c r="X48" s="10" t="str">
        <f>IFERROR(Mon!R50,"")</f>
        <v/>
      </c>
      <c r="Y48" s="10" t="str">
        <f>IFERROR(Mon!S50,"")</f>
        <v>=</v>
      </c>
      <c r="AA48" s="10" t="str">
        <f>IFERROR(Tue!M50,"")</f>
        <v>Agent 46</v>
      </c>
      <c r="AB48" s="10" t="str">
        <f>IFERROR(Tue!N50,"")</f>
        <v>T</v>
      </c>
      <c r="AC48" s="10">
        <f>IFERROR(Tue!O50,"")</f>
        <v>0.77083333333333337</v>
      </c>
      <c r="AD48" s="10">
        <f>IFERROR(Tue!P50,"")</f>
        <v>1.1458333333333335</v>
      </c>
      <c r="AE48" s="10">
        <f>IFERROR(Tue!Q50,"")</f>
        <v>0.77083333333333337</v>
      </c>
      <c r="AF48" s="10">
        <f>IFERROR(Tue!R50,"")</f>
        <v>0.14583333333333348</v>
      </c>
      <c r="AG48" s="10" t="str">
        <f>IFERROR(Tue!S50,"")</f>
        <v>T</v>
      </c>
      <c r="AI48" s="10" t="str">
        <f>IFERROR(Wed!M50,"")</f>
        <v>Agent 46</v>
      </c>
      <c r="AJ48" s="10" t="str">
        <f>IFERROR(Wed!N50,"")</f>
        <v>W</v>
      </c>
      <c r="AK48" s="10">
        <f>IFERROR(Wed!O50,"")</f>
        <v>0.77083333333333337</v>
      </c>
      <c r="AL48" s="10">
        <f>IFERROR(Wed!P50,"")</f>
        <v>1.1458333333333335</v>
      </c>
      <c r="AM48" s="10">
        <f>IFERROR(Wed!Q50,"")</f>
        <v>0.77083333333333337</v>
      </c>
      <c r="AN48" s="10">
        <f>IFERROR(Wed!R50,"")</f>
        <v>0.14583333333333348</v>
      </c>
      <c r="AO48" s="10" t="str">
        <f>IFERROR(Wed!S50,"")</f>
        <v>W</v>
      </c>
      <c r="AQ48" s="10" t="str">
        <f>IFERROR(Thu!M50,"")</f>
        <v>Agent 46</v>
      </c>
      <c r="AR48" s="10" t="str">
        <f>IFERROR(Thu!N50,"")</f>
        <v>R</v>
      </c>
      <c r="AY48" s="10" t="str">
        <f>IFERROR(Fri!M50,"")</f>
        <v>Agent 46</v>
      </c>
      <c r="AZ48" s="10" t="str">
        <f>IFERROR(Fri!N50,"")</f>
        <v>F</v>
      </c>
      <c r="BA48" s="10">
        <f>IFERROR(Fri!O50,"")</f>
        <v>0.77083333333333337</v>
      </c>
      <c r="BB48" s="10">
        <f>IFERROR(Fri!P50,"")</f>
        <v>1.1458333333333335</v>
      </c>
      <c r="BC48" s="10">
        <f>IFERROR(Fri!Q50,"")</f>
        <v>0.77083333333333337</v>
      </c>
      <c r="BD48" s="10">
        <f>IFERROR(Fri!R50,"")</f>
        <v>0.14583333333333348</v>
      </c>
      <c r="BE48" s="10" t="str">
        <f>IFERROR(Fri!S50,"")</f>
        <v>F</v>
      </c>
    </row>
    <row r="49" spans="2:57" x14ac:dyDescent="0.25">
      <c r="B49" s="10" t="str">
        <f>IFERROR(Sat!M51,"")</f>
        <v>Agent 47</v>
      </c>
      <c r="C49" s="10" t="str">
        <f>IFERROR(Sat!N51,"")</f>
        <v>=</v>
      </c>
      <c r="D49" s="10" t="str">
        <f>IFERROR(Sat!O51,"")</f>
        <v/>
      </c>
      <c r="E49" s="10" t="str">
        <f>IFERROR(Sat!P51,"")</f>
        <v/>
      </c>
      <c r="F49" s="10" t="str">
        <f>IFERROR(Sat!Q51,"")</f>
        <v/>
      </c>
      <c r="G49" s="10" t="str">
        <f>IFERROR(Sat!R51,"")</f>
        <v/>
      </c>
      <c r="H49" s="10" t="str">
        <f>IFERROR(Sat!S51,"")</f>
        <v>=</v>
      </c>
      <c r="I49" s="10"/>
      <c r="J49" s="10" t="str">
        <f>IFERROR(Sun!M51,"")</f>
        <v>Agent 47</v>
      </c>
      <c r="K49" s="10" t="str">
        <f>IFERROR(Sun!N51,"")</f>
        <v>=</v>
      </c>
      <c r="L49" s="10" t="str">
        <f>IFERROR(Sun!O51,"")</f>
        <v/>
      </c>
      <c r="M49" s="10" t="str">
        <f>IFERROR(Sun!P51,"")</f>
        <v/>
      </c>
      <c r="N49" s="10" t="str">
        <f>IFERROR(Sun!Q51,"")</f>
        <v/>
      </c>
      <c r="O49" s="10" t="str">
        <f>IFERROR(Sun!R51,"")</f>
        <v/>
      </c>
      <c r="P49" s="10" t="str">
        <f>IFERROR(Sun!S51,"")</f>
        <v>=</v>
      </c>
      <c r="Q49" s="10"/>
      <c r="R49" s="10"/>
      <c r="S49" s="10" t="str">
        <f>IFERROR(Mon!M51,"")</f>
        <v>Agent 47</v>
      </c>
      <c r="T49" s="10" t="str">
        <f>IFERROR(Mon!N51,"")</f>
        <v>M</v>
      </c>
      <c r="U49" s="10">
        <f>IFERROR(Mon!O51,"")</f>
        <v>0.8125</v>
      </c>
      <c r="V49" s="10">
        <f>IFERROR(Mon!P51,"")</f>
        <v>1.1875</v>
      </c>
      <c r="W49" s="10">
        <f>IFERROR(Mon!Q51,"")</f>
        <v>0.8125</v>
      </c>
      <c r="X49" s="10">
        <f>IFERROR(Mon!R51,"")</f>
        <v>0.1875</v>
      </c>
      <c r="Y49" s="10" t="str">
        <f>IFERROR(Mon!S51,"")</f>
        <v>M</v>
      </c>
      <c r="AA49" s="10" t="str">
        <f>IFERROR(Tue!M51,"")</f>
        <v>Agent 47</v>
      </c>
      <c r="AB49" s="10" t="str">
        <f>IFERROR(Tue!N51,"")</f>
        <v>T</v>
      </c>
      <c r="AC49" s="10">
        <f>IFERROR(Tue!O51,"")</f>
        <v>0.8125</v>
      </c>
      <c r="AD49" s="10">
        <f>IFERROR(Tue!P51,"")</f>
        <v>1.1875</v>
      </c>
      <c r="AE49" s="10">
        <f>IFERROR(Tue!Q51,"")</f>
        <v>0.8125</v>
      </c>
      <c r="AF49" s="10">
        <f>IFERROR(Tue!R51,"")</f>
        <v>0.1875</v>
      </c>
      <c r="AG49" s="10" t="str">
        <f>IFERROR(Tue!S51,"")</f>
        <v>T</v>
      </c>
      <c r="AI49" s="10" t="str">
        <f>IFERROR(Wed!M51,"")</f>
        <v>Agent 47</v>
      </c>
      <c r="AJ49" s="10" t="str">
        <f>IFERROR(Wed!N51,"")</f>
        <v>W</v>
      </c>
      <c r="AK49" s="10">
        <f>IFERROR(Wed!O51,"")</f>
        <v>0.8125</v>
      </c>
      <c r="AL49" s="10">
        <f>IFERROR(Wed!P51,"")</f>
        <v>1.1875</v>
      </c>
      <c r="AM49" s="10">
        <f>IFERROR(Wed!Q51,"")</f>
        <v>0.8125</v>
      </c>
      <c r="AN49" s="10">
        <f>IFERROR(Wed!R51,"")</f>
        <v>0.1875</v>
      </c>
      <c r="AO49" s="10" t="str">
        <f>IFERROR(Wed!S51,"")</f>
        <v>W</v>
      </c>
      <c r="AQ49" s="10" t="str">
        <f>IFERROR(Thu!M51,"")</f>
        <v>Agent 47</v>
      </c>
      <c r="AR49" s="10" t="str">
        <f>IFERROR(Thu!N51,"")</f>
        <v>R</v>
      </c>
      <c r="AY49" s="10" t="str">
        <f>IFERROR(Fri!M51,"")</f>
        <v>Agent 47</v>
      </c>
      <c r="AZ49" s="10" t="str">
        <f>IFERROR(Fri!N51,"")</f>
        <v>F</v>
      </c>
      <c r="BA49" s="10">
        <f>IFERROR(Fri!O51,"")</f>
        <v>0.8125</v>
      </c>
      <c r="BB49" s="10">
        <f>IFERROR(Fri!P51,"")</f>
        <v>1.1875</v>
      </c>
      <c r="BC49" s="10">
        <f>IFERROR(Fri!Q51,"")</f>
        <v>0.8125</v>
      </c>
      <c r="BD49" s="10">
        <f>IFERROR(Fri!R51,"")</f>
        <v>0.1875</v>
      </c>
      <c r="BE49" s="10" t="str">
        <f>IFERROR(Fri!S51,"")</f>
        <v>F</v>
      </c>
    </row>
    <row r="50" spans="2:57" x14ac:dyDescent="0.25">
      <c r="B50" s="10" t="str">
        <f>IFERROR(Sat!M52,"")</f>
        <v>Agent 48</v>
      </c>
      <c r="C50" s="10" t="str">
        <f>IFERROR(Sat!N52,"")</f>
        <v>=</v>
      </c>
      <c r="D50" s="10" t="str">
        <f>IFERROR(Sat!O52,"")</f>
        <v/>
      </c>
      <c r="E50" s="10" t="str">
        <f>IFERROR(Sat!P52,"")</f>
        <v/>
      </c>
      <c r="F50" s="10" t="str">
        <f>IFERROR(Sat!Q52,"")</f>
        <v/>
      </c>
      <c r="G50" s="10" t="str">
        <f>IFERROR(Sat!R52,"")</f>
        <v/>
      </c>
      <c r="H50" s="10" t="str">
        <f>IFERROR(Sat!S52,"")</f>
        <v>=</v>
      </c>
      <c r="I50" s="10"/>
      <c r="J50" s="10" t="str">
        <f>IFERROR(Sun!M52,"")</f>
        <v>Agent 48</v>
      </c>
      <c r="K50" s="10" t="str">
        <f>IFERROR(Sun!N52,"")</f>
        <v>=</v>
      </c>
      <c r="L50" s="10" t="str">
        <f>IFERROR(Sun!O52,"")</f>
        <v/>
      </c>
      <c r="M50" s="10" t="str">
        <f>IFERROR(Sun!P52,"")</f>
        <v/>
      </c>
      <c r="N50" s="10" t="str">
        <f>IFERROR(Sun!Q52,"")</f>
        <v/>
      </c>
      <c r="O50" s="10" t="str">
        <f>IFERROR(Sun!R52,"")</f>
        <v/>
      </c>
      <c r="P50" s="10" t="str">
        <f>IFERROR(Sun!S52,"")</f>
        <v>=</v>
      </c>
      <c r="Q50" s="10"/>
      <c r="R50" s="10"/>
      <c r="S50" s="10" t="str">
        <f>IFERROR(Mon!M52,"")</f>
        <v>Agent 48</v>
      </c>
      <c r="T50" s="10" t="str">
        <f>IFERROR(Mon!N52,"")</f>
        <v>M</v>
      </c>
      <c r="U50" s="10">
        <f>IFERROR(Mon!O52,"")</f>
        <v>0.77083333333333337</v>
      </c>
      <c r="V50" s="10">
        <f>IFERROR(Mon!P52,"")</f>
        <v>1.1458333333333335</v>
      </c>
      <c r="W50" s="10">
        <f>IFERROR(Mon!Q52,"")</f>
        <v>0.77083333333333337</v>
      </c>
      <c r="X50" s="10">
        <f>IFERROR(Mon!R52,"")</f>
        <v>0.14583333333333348</v>
      </c>
      <c r="Y50" s="10" t="str">
        <f>IFERROR(Mon!S52,"")</f>
        <v>M</v>
      </c>
      <c r="AA50" s="10" t="str">
        <f>IFERROR(Tue!M52,"")</f>
        <v>Agent 48</v>
      </c>
      <c r="AB50" s="10" t="str">
        <f>IFERROR(Tue!N52,"")</f>
        <v>T</v>
      </c>
      <c r="AC50" s="10">
        <f>IFERROR(Tue!O52,"")</f>
        <v>0.77083333333333337</v>
      </c>
      <c r="AD50" s="10">
        <f>IFERROR(Tue!P52,"")</f>
        <v>1.1458333333333335</v>
      </c>
      <c r="AE50" s="10">
        <f>IFERROR(Tue!Q52,"")</f>
        <v>0.77083333333333337</v>
      </c>
      <c r="AF50" s="10">
        <f>IFERROR(Tue!R52,"")</f>
        <v>0.14583333333333348</v>
      </c>
      <c r="AG50" s="10" t="str">
        <f>IFERROR(Tue!S52,"")</f>
        <v>T</v>
      </c>
      <c r="AI50" s="10" t="str">
        <f>IFERROR(Wed!M52,"")</f>
        <v>Agent 48</v>
      </c>
      <c r="AJ50" s="10" t="str">
        <f>IFERROR(Wed!N52,"")</f>
        <v>W</v>
      </c>
      <c r="AK50" s="10">
        <f>IFERROR(Wed!O52,"")</f>
        <v>0.77083333333333337</v>
      </c>
      <c r="AL50" s="10">
        <f>IFERROR(Wed!P52,"")</f>
        <v>1.1458333333333335</v>
      </c>
      <c r="AM50" s="10">
        <f>IFERROR(Wed!Q52,"")</f>
        <v>0.77083333333333337</v>
      </c>
      <c r="AN50" s="10">
        <f>IFERROR(Wed!R52,"")</f>
        <v>0.14583333333333348</v>
      </c>
      <c r="AO50" s="10" t="str">
        <f>IFERROR(Wed!S52,"")</f>
        <v>W</v>
      </c>
      <c r="AQ50" s="10" t="str">
        <f>IFERROR(Thu!M52,"")</f>
        <v>Agent 48</v>
      </c>
      <c r="AR50" s="10" t="str">
        <f>IFERROR(Thu!N52,"")</f>
        <v>R</v>
      </c>
      <c r="AY50" s="10" t="str">
        <f>IFERROR(Fri!M52,"")</f>
        <v>Agent 48</v>
      </c>
      <c r="AZ50" s="10" t="str">
        <f>IFERROR(Fri!N52,"")</f>
        <v>F</v>
      </c>
      <c r="BA50" s="10">
        <f>IFERROR(Fri!O52,"")</f>
        <v>0.77083333333333337</v>
      </c>
      <c r="BB50" s="10">
        <f>IFERROR(Fri!P52,"")</f>
        <v>1.1458333333333335</v>
      </c>
      <c r="BC50" s="10">
        <f>IFERROR(Fri!Q52,"")</f>
        <v>0.77083333333333337</v>
      </c>
      <c r="BD50" s="10">
        <f>IFERROR(Fri!R52,"")</f>
        <v>0.14583333333333348</v>
      </c>
      <c r="BE50" s="10" t="str">
        <f>IFERROR(Fri!S52,"")</f>
        <v>F</v>
      </c>
    </row>
    <row r="51" spans="2:57" x14ac:dyDescent="0.25">
      <c r="B51" s="10" t="str">
        <f>IFERROR(Sat!M53,"")</f>
        <v>Agent 49</v>
      </c>
      <c r="C51" s="10" t="str">
        <f>IFERROR(Sat!N53,"")</f>
        <v>Y</v>
      </c>
      <c r="D51" s="10">
        <f>IFERROR(Sat!O53,"")</f>
        <v>0.97916666666666663</v>
      </c>
      <c r="E51" s="10">
        <f>IFERROR(Sat!P53,"")</f>
        <v>1.3541666666666665</v>
      </c>
      <c r="F51" s="10">
        <f>IFERROR(Sat!Q53,"")</f>
        <v>0.97916666666666663</v>
      </c>
      <c r="G51" s="10">
        <f>IFERROR(Sat!R53,"")</f>
        <v>0.35416666666666652</v>
      </c>
      <c r="H51" s="10" t="str">
        <f>IFERROR(Sat!S53,"")</f>
        <v>Y</v>
      </c>
      <c r="I51" s="10"/>
      <c r="J51" s="10" t="str">
        <f>IFERROR(Sun!M53,"")</f>
        <v>Agent 49</v>
      </c>
      <c r="K51" s="10" t="str">
        <f>IFERROR(Sun!N53,"")</f>
        <v>S</v>
      </c>
      <c r="L51" s="10">
        <f>IFERROR(Sun!O53,"")</f>
        <v>0.97916666666666663</v>
      </c>
      <c r="M51" s="10">
        <f>IFERROR(Sun!P53,"")</f>
        <v>1.3541666666666665</v>
      </c>
      <c r="N51" s="10">
        <f>IFERROR(Sun!Q53,"")</f>
        <v>0.97916666666666663</v>
      </c>
      <c r="O51" s="10">
        <f>IFERROR(Sun!R53,"")</f>
        <v>0.35416666666666652</v>
      </c>
      <c r="P51" s="10" t="str">
        <f>IFERROR(Sun!S53,"")</f>
        <v>S</v>
      </c>
      <c r="Q51" s="10"/>
      <c r="R51" s="10"/>
      <c r="S51" s="10" t="str">
        <f>IFERROR(Mon!M53,"")</f>
        <v>Agent 49</v>
      </c>
      <c r="T51" s="10" t="str">
        <f>IFERROR(Mon!N53,"")</f>
        <v>M</v>
      </c>
      <c r="U51" s="10">
        <f>IFERROR(Mon!O53,"")</f>
        <v>0.97916666666666663</v>
      </c>
      <c r="V51" s="10">
        <f>IFERROR(Mon!P53,"")</f>
        <v>1.3541666666666665</v>
      </c>
      <c r="W51" s="10">
        <f>IFERROR(Mon!Q53,"")</f>
        <v>0.97916666666666663</v>
      </c>
      <c r="X51" s="10">
        <f>IFERROR(Mon!R53,"")</f>
        <v>0.35416666666666652</v>
      </c>
      <c r="Y51" s="10" t="str">
        <f>IFERROR(Mon!S53,"")</f>
        <v>M</v>
      </c>
      <c r="AA51" s="10" t="str">
        <f>IFERROR(Tue!M53,"")</f>
        <v>Agent 49</v>
      </c>
      <c r="AB51" s="10" t="str">
        <f>IFERROR(Tue!N53,"")</f>
        <v>T</v>
      </c>
      <c r="AC51" s="10">
        <f>IFERROR(Tue!O53,"")</f>
        <v>0.97916666666666663</v>
      </c>
      <c r="AD51" s="10">
        <f>IFERROR(Tue!P53,"")</f>
        <v>1.3541666666666665</v>
      </c>
      <c r="AE51" s="10">
        <f>IFERROR(Tue!Q53,"")</f>
        <v>0.97916666666666663</v>
      </c>
      <c r="AF51" s="10">
        <f>IFERROR(Tue!R53,"")</f>
        <v>0.35416666666666652</v>
      </c>
      <c r="AG51" s="10" t="str">
        <f>IFERROR(Tue!S53,"")</f>
        <v>T</v>
      </c>
      <c r="AI51" s="10" t="str">
        <f>IFERROR(Wed!M53,"")</f>
        <v>Agent 49</v>
      </c>
      <c r="AJ51" s="10" t="str">
        <f>IFERROR(Wed!N53,"")</f>
        <v>=</v>
      </c>
      <c r="AK51" s="10" t="str">
        <f>IFERROR(Wed!O53,"")</f>
        <v/>
      </c>
      <c r="AL51" s="10" t="str">
        <f>IFERROR(Wed!P53,"")</f>
        <v/>
      </c>
      <c r="AM51" s="10" t="str">
        <f>IFERROR(Wed!Q53,"")</f>
        <v/>
      </c>
      <c r="AN51" s="10" t="str">
        <f>IFERROR(Wed!R53,"")</f>
        <v/>
      </c>
      <c r="AO51" s="10" t="str">
        <f>IFERROR(Wed!S53,"")</f>
        <v>=</v>
      </c>
      <c r="AQ51" s="10" t="str">
        <f>IFERROR(Thu!M53,"")</f>
        <v>Agent 49</v>
      </c>
      <c r="AR51" s="10" t="str">
        <f>IFERROR(Thu!N53,"")</f>
        <v>=</v>
      </c>
      <c r="AY51" s="10" t="str">
        <f>IFERROR(Fri!M53,"")</f>
        <v>Agent 49</v>
      </c>
      <c r="AZ51" s="10" t="str">
        <f>IFERROR(Fri!N53,"")</f>
        <v>F</v>
      </c>
      <c r="BA51" s="10">
        <f>IFERROR(Fri!O53,"")</f>
        <v>0.97916666666666663</v>
      </c>
      <c r="BB51" s="10">
        <f>IFERROR(Fri!P53,"")</f>
        <v>1.3541666666666665</v>
      </c>
      <c r="BC51" s="10">
        <f>IFERROR(Fri!Q53,"")</f>
        <v>0.97916666666666663</v>
      </c>
      <c r="BD51" s="10">
        <f>IFERROR(Fri!R53,"")</f>
        <v>0.35416666666666652</v>
      </c>
      <c r="BE51" s="10" t="str">
        <f>IFERROR(Fri!S53,"")</f>
        <v>F</v>
      </c>
    </row>
    <row r="52" spans="2:57" x14ac:dyDescent="0.25">
      <c r="B52" s="10" t="str">
        <f>IFERROR(Sat!M54,"")</f>
        <v>Agent 50</v>
      </c>
      <c r="C52" s="10" t="str">
        <f>IFERROR(Sat!N54,"")</f>
        <v>=</v>
      </c>
      <c r="D52" s="10" t="str">
        <f>IFERROR(Sat!O54,"")</f>
        <v/>
      </c>
      <c r="E52" s="10" t="str">
        <f>IFERROR(Sat!P54,"")</f>
        <v/>
      </c>
      <c r="F52" s="10" t="str">
        <f>IFERROR(Sat!Q54,"")</f>
        <v/>
      </c>
      <c r="G52" s="10" t="str">
        <f>IFERROR(Sat!R54,"")</f>
        <v/>
      </c>
      <c r="H52" s="10" t="str">
        <f>IFERROR(Sat!S54,"")</f>
        <v>=</v>
      </c>
      <c r="I52" s="10"/>
      <c r="J52" s="10" t="str">
        <f>IFERROR(Sun!M54,"")</f>
        <v>Agent 50</v>
      </c>
      <c r="K52" s="10" t="str">
        <f>IFERROR(Sun!N54,"")</f>
        <v>=</v>
      </c>
      <c r="L52" s="10" t="str">
        <f>IFERROR(Sun!O54,"")</f>
        <v/>
      </c>
      <c r="M52" s="10" t="str">
        <f>IFERROR(Sun!P54,"")</f>
        <v/>
      </c>
      <c r="N52" s="10" t="str">
        <f>IFERROR(Sun!Q54,"")</f>
        <v/>
      </c>
      <c r="O52" s="10" t="str">
        <f>IFERROR(Sun!R54,"")</f>
        <v/>
      </c>
      <c r="P52" s="10" t="str">
        <f>IFERROR(Sun!S54,"")</f>
        <v>=</v>
      </c>
      <c r="Q52" s="10"/>
      <c r="R52" s="10"/>
      <c r="S52" s="10" t="str">
        <f>IFERROR(Mon!M54,"")</f>
        <v>Agent 50</v>
      </c>
      <c r="T52" s="10" t="str">
        <f>IFERROR(Mon!N54,"")</f>
        <v>M</v>
      </c>
      <c r="U52" s="10">
        <f>IFERROR(Mon!O54,"")</f>
        <v>0.60416666666666663</v>
      </c>
      <c r="V52" s="10">
        <f>IFERROR(Mon!P54,"")</f>
        <v>0.97916666666666663</v>
      </c>
      <c r="W52" s="10">
        <f>IFERROR(Mon!Q54,"")</f>
        <v>0.60416666666666663</v>
      </c>
      <c r="X52" s="10">
        <f>IFERROR(Mon!R54,"")</f>
        <v>0.97916666666666663</v>
      </c>
      <c r="Y52" s="10" t="str">
        <f>IFERROR(Mon!S54,"")</f>
        <v>M</v>
      </c>
      <c r="AA52" s="10" t="str">
        <f>IFERROR(Tue!M54,"")</f>
        <v>Agent 50</v>
      </c>
      <c r="AB52" s="10" t="str">
        <f>IFERROR(Tue!N54,"")</f>
        <v>T</v>
      </c>
      <c r="AC52" s="10">
        <f>IFERROR(Tue!O54,"")</f>
        <v>0.60416666666666663</v>
      </c>
      <c r="AD52" s="10">
        <f>IFERROR(Tue!P54,"")</f>
        <v>0.97916666666666663</v>
      </c>
      <c r="AE52" s="10">
        <f>IFERROR(Tue!Q54,"")</f>
        <v>0.60416666666666663</v>
      </c>
      <c r="AF52" s="10">
        <f>IFERROR(Tue!R54,"")</f>
        <v>0.97916666666666663</v>
      </c>
      <c r="AG52" s="10" t="str">
        <f>IFERROR(Tue!S54,"")</f>
        <v>T</v>
      </c>
      <c r="AI52" s="10" t="str">
        <f>IFERROR(Wed!M54,"")</f>
        <v>Agent 50</v>
      </c>
      <c r="AJ52" s="10" t="str">
        <f>IFERROR(Wed!N54,"")</f>
        <v>W</v>
      </c>
      <c r="AK52" s="10">
        <f>IFERROR(Wed!O54,"")</f>
        <v>0.60416666666666663</v>
      </c>
      <c r="AL52" s="10">
        <f>IFERROR(Wed!P54,"")</f>
        <v>0.97916666666666663</v>
      </c>
      <c r="AM52" s="10">
        <f>IFERROR(Wed!Q54,"")</f>
        <v>0.60416666666666663</v>
      </c>
      <c r="AN52" s="10">
        <f>IFERROR(Wed!R54,"")</f>
        <v>0.97916666666666663</v>
      </c>
      <c r="AO52" s="10" t="str">
        <f>IFERROR(Wed!S54,"")</f>
        <v>W</v>
      </c>
      <c r="AQ52" s="10" t="str">
        <f>IFERROR(Thu!M54,"")</f>
        <v>Agent 50</v>
      </c>
      <c r="AR52" s="10" t="str">
        <f>IFERROR(Thu!N54,"")</f>
        <v>R</v>
      </c>
      <c r="AY52" s="10" t="str">
        <f>IFERROR(Fri!M54,"")</f>
        <v>Agent 50</v>
      </c>
      <c r="AZ52" s="10" t="str">
        <f>IFERROR(Fri!N54,"")</f>
        <v>F</v>
      </c>
      <c r="BA52" s="10">
        <f>IFERROR(Fri!O54,"")</f>
        <v>0.60416666666666663</v>
      </c>
      <c r="BB52" s="10">
        <f>IFERROR(Fri!P54,"")</f>
        <v>0.97916666666666663</v>
      </c>
      <c r="BC52" s="10">
        <f>IFERROR(Fri!Q54,"")</f>
        <v>0.60416666666666663</v>
      </c>
      <c r="BD52" s="10">
        <f>IFERROR(Fri!R54,"")</f>
        <v>0.97916666666666663</v>
      </c>
      <c r="BE52" s="10" t="str">
        <f>IFERROR(Fri!S54,"")</f>
        <v>F</v>
      </c>
    </row>
    <row r="53" spans="2:57" x14ac:dyDescent="0.25">
      <c r="B53" s="10" t="str">
        <f>IFERROR(Sat!M55,"")</f>
        <v>Agent 51</v>
      </c>
      <c r="C53" s="10" t="str">
        <f>IFERROR(Sat!N55,"")</f>
        <v>=</v>
      </c>
      <c r="D53" s="10" t="str">
        <f>IFERROR(Sat!O55,"")</f>
        <v/>
      </c>
      <c r="E53" s="10" t="str">
        <f>IFERROR(Sat!P55,"")</f>
        <v/>
      </c>
      <c r="F53" s="10" t="str">
        <f>IFERROR(Sat!Q55,"")</f>
        <v/>
      </c>
      <c r="G53" s="10" t="str">
        <f>IFERROR(Sat!R55,"")</f>
        <v/>
      </c>
      <c r="H53" s="10" t="str">
        <f>IFERROR(Sat!S55,"")</f>
        <v>=</v>
      </c>
      <c r="I53" s="10"/>
      <c r="J53" s="10" t="str">
        <f>IFERROR(Sun!M55,"")</f>
        <v>Agent 51</v>
      </c>
      <c r="K53" s="10" t="str">
        <f>IFERROR(Sun!N55,"")</f>
        <v>=</v>
      </c>
      <c r="L53" s="10" t="str">
        <f>IFERROR(Sun!O55,"")</f>
        <v/>
      </c>
      <c r="M53" s="10" t="str">
        <f>IFERROR(Sun!P55,"")</f>
        <v/>
      </c>
      <c r="N53" s="10" t="str">
        <f>IFERROR(Sun!Q55,"")</f>
        <v/>
      </c>
      <c r="O53" s="10" t="str">
        <f>IFERROR(Sun!R55,"")</f>
        <v/>
      </c>
      <c r="P53" s="10" t="str">
        <f>IFERROR(Sun!S55,"")</f>
        <v>=</v>
      </c>
      <c r="Q53" s="10"/>
      <c r="R53" s="10"/>
      <c r="S53" s="10" t="str">
        <f>IFERROR(Mon!M55,"")</f>
        <v>Agent 51</v>
      </c>
      <c r="T53" s="10" t="str">
        <f>IFERROR(Mon!N55,"")</f>
        <v>M</v>
      </c>
      <c r="U53" s="10">
        <f>IFERROR(Mon!O55,"")</f>
        <v>0.97916666666666663</v>
      </c>
      <c r="V53" s="10">
        <f>IFERROR(Mon!P55,"")</f>
        <v>1.3541666666666665</v>
      </c>
      <c r="W53" s="10">
        <f>IFERROR(Mon!Q55,"")</f>
        <v>0.97916666666666663</v>
      </c>
      <c r="X53" s="10">
        <f>IFERROR(Mon!R55,"")</f>
        <v>0.35416666666666652</v>
      </c>
      <c r="Y53" s="10" t="str">
        <f>IFERROR(Mon!S55,"")</f>
        <v>M</v>
      </c>
      <c r="AA53" s="10" t="str">
        <f>IFERROR(Tue!M55,"")</f>
        <v>Agent 51</v>
      </c>
      <c r="AB53" s="10" t="str">
        <f>IFERROR(Tue!N55,"")</f>
        <v>T</v>
      </c>
      <c r="AC53" s="10">
        <f>IFERROR(Tue!O55,"")</f>
        <v>0.97916666666666663</v>
      </c>
      <c r="AD53" s="10">
        <f>IFERROR(Tue!P55,"")</f>
        <v>1.3541666666666665</v>
      </c>
      <c r="AE53" s="10">
        <f>IFERROR(Tue!Q55,"")</f>
        <v>0.97916666666666663</v>
      </c>
      <c r="AF53" s="10">
        <f>IFERROR(Tue!R55,"")</f>
        <v>0.35416666666666652</v>
      </c>
      <c r="AG53" s="10" t="str">
        <f>IFERROR(Tue!S55,"")</f>
        <v>T</v>
      </c>
      <c r="AI53" s="10" t="str">
        <f>IFERROR(Wed!M55,"")</f>
        <v>Agent 51</v>
      </c>
      <c r="AJ53" s="10" t="str">
        <f>IFERROR(Wed!N55,"")</f>
        <v>W</v>
      </c>
      <c r="AK53" s="10">
        <f>IFERROR(Wed!O55,"")</f>
        <v>0.97916666666666663</v>
      </c>
      <c r="AL53" s="10">
        <f>IFERROR(Wed!P55,"")</f>
        <v>1.3541666666666665</v>
      </c>
      <c r="AM53" s="10">
        <f>IFERROR(Wed!Q55,"")</f>
        <v>0.97916666666666663</v>
      </c>
      <c r="AN53" s="10">
        <f>IFERROR(Wed!R55,"")</f>
        <v>0.35416666666666652</v>
      </c>
      <c r="AO53" s="10" t="str">
        <f>IFERROR(Wed!S55,"")</f>
        <v>W</v>
      </c>
      <c r="AQ53" s="10" t="str">
        <f>IFERROR(Thu!M55,"")</f>
        <v>Agent 51</v>
      </c>
      <c r="AR53" s="10" t="str">
        <f>IFERROR(Thu!N55,"")</f>
        <v>R</v>
      </c>
      <c r="AY53" s="10" t="str">
        <f>IFERROR(Fri!M55,"")</f>
        <v>Agent 51</v>
      </c>
      <c r="AZ53" s="10" t="str">
        <f>IFERROR(Fri!N55,"")</f>
        <v>F</v>
      </c>
      <c r="BA53" s="10">
        <f>IFERROR(Fri!O55,"")</f>
        <v>0.97916666666666663</v>
      </c>
      <c r="BB53" s="10">
        <f>IFERROR(Fri!P55,"")</f>
        <v>1.3541666666666665</v>
      </c>
      <c r="BC53" s="10">
        <f>IFERROR(Fri!Q55,"")</f>
        <v>0.97916666666666663</v>
      </c>
      <c r="BD53" s="10">
        <f>IFERROR(Fri!R55,"")</f>
        <v>0.35416666666666652</v>
      </c>
      <c r="BE53" s="10" t="str">
        <f>IFERROR(Fri!S55,"")</f>
        <v>F</v>
      </c>
    </row>
    <row r="54" spans="2:57" x14ac:dyDescent="0.25">
      <c r="B54" s="10" t="str">
        <f>IFERROR(Sat!M56,"")</f>
        <v>Agent 52</v>
      </c>
      <c r="C54" s="10" t="str">
        <f>IFERROR(Sat!N56,"")</f>
        <v>=</v>
      </c>
      <c r="D54" s="10" t="str">
        <f>IFERROR(Sat!O56,"")</f>
        <v/>
      </c>
      <c r="E54" s="10" t="str">
        <f>IFERROR(Sat!P56,"")</f>
        <v/>
      </c>
      <c r="F54" s="10" t="str">
        <f>IFERROR(Sat!Q56,"")</f>
        <v/>
      </c>
      <c r="G54" s="10" t="str">
        <f>IFERROR(Sat!R56,"")</f>
        <v/>
      </c>
      <c r="H54" s="10" t="str">
        <f>IFERROR(Sat!S56,"")</f>
        <v>=</v>
      </c>
      <c r="I54" s="10"/>
      <c r="J54" s="10" t="str">
        <f>IFERROR(Sun!M56,"")</f>
        <v>Agent 52</v>
      </c>
      <c r="K54" s="10" t="str">
        <f>IFERROR(Sun!N56,"")</f>
        <v>S</v>
      </c>
      <c r="L54" s="10">
        <f>IFERROR(Sun!O56,"")</f>
        <v>0.22916666666666666</v>
      </c>
      <c r="M54" s="10">
        <f>IFERROR(Sun!P56,"")</f>
        <v>0.60416666666666663</v>
      </c>
      <c r="N54" s="10">
        <f>IFERROR(Sun!Q56,"")</f>
        <v>0.22916666666666666</v>
      </c>
      <c r="O54" s="10">
        <f>IFERROR(Sun!R56,"")</f>
        <v>0.60416666666666663</v>
      </c>
      <c r="P54" s="10" t="str">
        <f>IFERROR(Sun!S56,"")</f>
        <v>S</v>
      </c>
      <c r="Q54" s="10"/>
      <c r="R54" s="10"/>
      <c r="S54" s="10" t="str">
        <f>IFERROR(Mon!M56,"")</f>
        <v>Agent 52</v>
      </c>
      <c r="T54" s="10" t="str">
        <f>IFERROR(Mon!N56,"")</f>
        <v>M</v>
      </c>
      <c r="U54" s="10">
        <f>IFERROR(Mon!O56,"")</f>
        <v>0.22916666666666666</v>
      </c>
      <c r="V54" s="10">
        <f>IFERROR(Mon!P56,"")</f>
        <v>0.60416666666666663</v>
      </c>
      <c r="W54" s="10">
        <f>IFERROR(Mon!Q56,"")</f>
        <v>0.22916666666666666</v>
      </c>
      <c r="X54" s="10">
        <f>IFERROR(Mon!R56,"")</f>
        <v>0.60416666666666663</v>
      </c>
      <c r="Y54" s="10" t="str">
        <f>IFERROR(Mon!S56,"")</f>
        <v>M</v>
      </c>
      <c r="AA54" s="10" t="str">
        <f>IFERROR(Tue!M56,"")</f>
        <v>Agent 52</v>
      </c>
      <c r="AB54" s="10" t="str">
        <f>IFERROR(Tue!N56,"")</f>
        <v>T</v>
      </c>
      <c r="AC54" s="10">
        <f>IFERROR(Tue!O56,"")</f>
        <v>0.22916666666666666</v>
      </c>
      <c r="AD54" s="10">
        <f>IFERROR(Tue!P56,"")</f>
        <v>0.60416666666666663</v>
      </c>
      <c r="AE54" s="10">
        <f>IFERROR(Tue!Q56,"")</f>
        <v>0.22916666666666666</v>
      </c>
      <c r="AF54" s="10">
        <f>IFERROR(Tue!R56,"")</f>
        <v>0.60416666666666663</v>
      </c>
      <c r="AG54" s="10" t="str">
        <f>IFERROR(Tue!S56,"")</f>
        <v>T</v>
      </c>
      <c r="AI54" s="10" t="str">
        <f>IFERROR(Wed!M56,"")</f>
        <v>Agent 52</v>
      </c>
      <c r="AJ54" s="10" t="str">
        <f>IFERROR(Wed!N56,"")</f>
        <v>W</v>
      </c>
      <c r="AK54" s="10">
        <f>IFERROR(Wed!O56,"")</f>
        <v>0.22916666666666666</v>
      </c>
      <c r="AL54" s="10">
        <f>IFERROR(Wed!P56,"")</f>
        <v>0.60416666666666663</v>
      </c>
      <c r="AM54" s="10">
        <f>IFERROR(Wed!Q56,"")</f>
        <v>0.22916666666666666</v>
      </c>
      <c r="AN54" s="10">
        <f>IFERROR(Wed!R56,"")</f>
        <v>0.60416666666666663</v>
      </c>
      <c r="AO54" s="10" t="str">
        <f>IFERROR(Wed!S56,"")</f>
        <v>W</v>
      </c>
      <c r="AQ54" s="10" t="str">
        <f>IFERROR(Thu!M56,"")</f>
        <v>Agent 52</v>
      </c>
      <c r="AR54" s="10" t="str">
        <f>IFERROR(Thu!N56,"")</f>
        <v>R</v>
      </c>
      <c r="AY54" s="10" t="str">
        <f>IFERROR(Fri!M56,"")</f>
        <v>Agent 52</v>
      </c>
      <c r="AZ54" s="10" t="str">
        <f>IFERROR(Fri!N56,"")</f>
        <v>=</v>
      </c>
      <c r="BA54" s="10" t="str">
        <f>IFERROR(Fri!O56,"")</f>
        <v/>
      </c>
      <c r="BB54" s="10" t="str">
        <f>IFERROR(Fri!P56,"")</f>
        <v/>
      </c>
      <c r="BC54" s="10" t="str">
        <f>IFERROR(Fri!Q56,"")</f>
        <v/>
      </c>
      <c r="BD54" s="10" t="str">
        <f>IFERROR(Fri!R56,"")</f>
        <v/>
      </c>
      <c r="BE54" s="10" t="str">
        <f>IFERROR(Fri!S56,"")</f>
        <v>=</v>
      </c>
    </row>
    <row r="55" spans="2:57" x14ac:dyDescent="0.25">
      <c r="B55" s="10" t="str">
        <f>IFERROR(Sat!M57,"")</f>
        <v>Agent 53</v>
      </c>
      <c r="C55" s="10" t="str">
        <f>IFERROR(Sat!N57,"")</f>
        <v>=</v>
      </c>
      <c r="D55" s="10" t="str">
        <f>IFERROR(Sat!O57,"")</f>
        <v/>
      </c>
      <c r="E55" s="10" t="str">
        <f>IFERROR(Sat!P57,"")</f>
        <v/>
      </c>
      <c r="F55" s="10" t="str">
        <f>IFERROR(Sat!Q57,"")</f>
        <v/>
      </c>
      <c r="G55" s="10" t="str">
        <f>IFERROR(Sat!R57,"")</f>
        <v/>
      </c>
      <c r="H55" s="10" t="str">
        <f>IFERROR(Sat!S57,"")</f>
        <v>=</v>
      </c>
      <c r="I55" s="10"/>
      <c r="J55" s="10" t="str">
        <f>IFERROR(Sun!M57,"")</f>
        <v>Agent 53</v>
      </c>
      <c r="K55" s="10" t="str">
        <f>IFERROR(Sun!N57,"")</f>
        <v>=</v>
      </c>
      <c r="L55" s="10" t="str">
        <f>IFERROR(Sun!O57,"")</f>
        <v/>
      </c>
      <c r="M55" s="10" t="str">
        <f>IFERROR(Sun!P57,"")</f>
        <v/>
      </c>
      <c r="N55" s="10" t="str">
        <f>IFERROR(Sun!Q57,"")</f>
        <v/>
      </c>
      <c r="O55" s="10" t="str">
        <f>IFERROR(Sun!R57,"")</f>
        <v/>
      </c>
      <c r="P55" s="10" t="str">
        <f>IFERROR(Sun!S57,"")</f>
        <v>=</v>
      </c>
      <c r="Q55" s="10"/>
      <c r="R55" s="10"/>
      <c r="S55" s="10" t="str">
        <f>IFERROR(Mon!M57,"")</f>
        <v>Agent 53</v>
      </c>
      <c r="T55" s="10" t="str">
        <f>IFERROR(Mon!N57,"")</f>
        <v>M</v>
      </c>
      <c r="U55" s="10">
        <f>IFERROR(Mon!O57,"")</f>
        <v>0.52083333333333337</v>
      </c>
      <c r="V55" s="10">
        <f>IFERROR(Mon!P57,"")</f>
        <v>0.89583333333333337</v>
      </c>
      <c r="W55" s="10">
        <f>IFERROR(Mon!Q57,"")</f>
        <v>0.52083333333333337</v>
      </c>
      <c r="X55" s="10">
        <f>IFERROR(Mon!R57,"")</f>
        <v>0.89583333333333337</v>
      </c>
      <c r="Y55" s="10" t="str">
        <f>IFERROR(Mon!S57,"")</f>
        <v>M</v>
      </c>
      <c r="AA55" s="10" t="str">
        <f>IFERROR(Tue!M57,"")</f>
        <v>Agent 53</v>
      </c>
      <c r="AB55" s="10" t="str">
        <f>IFERROR(Tue!N57,"")</f>
        <v>T</v>
      </c>
      <c r="AC55" s="10">
        <f>IFERROR(Tue!O57,"")</f>
        <v>0.52083333333333337</v>
      </c>
      <c r="AD55" s="10">
        <f>IFERROR(Tue!P57,"")</f>
        <v>0.89583333333333337</v>
      </c>
      <c r="AE55" s="10">
        <f>IFERROR(Tue!Q57,"")</f>
        <v>0.52083333333333337</v>
      </c>
      <c r="AF55" s="10">
        <f>IFERROR(Tue!R57,"")</f>
        <v>0.89583333333333337</v>
      </c>
      <c r="AG55" s="10" t="str">
        <f>IFERROR(Tue!S57,"")</f>
        <v>T</v>
      </c>
      <c r="AI55" s="10" t="str">
        <f>IFERROR(Wed!M57,"")</f>
        <v>Agent 53</v>
      </c>
      <c r="AJ55" s="10" t="str">
        <f>IFERROR(Wed!N57,"")</f>
        <v>W</v>
      </c>
      <c r="AK55" s="10">
        <f>IFERROR(Wed!O57,"")</f>
        <v>0.52083333333333337</v>
      </c>
      <c r="AL55" s="10">
        <f>IFERROR(Wed!P57,"")</f>
        <v>0.89583333333333337</v>
      </c>
      <c r="AM55" s="10">
        <f>IFERROR(Wed!Q57,"")</f>
        <v>0.52083333333333337</v>
      </c>
      <c r="AN55" s="10">
        <f>IFERROR(Wed!R57,"")</f>
        <v>0.89583333333333337</v>
      </c>
      <c r="AO55" s="10" t="str">
        <f>IFERROR(Wed!S57,"")</f>
        <v>W</v>
      </c>
      <c r="AQ55" s="10" t="str">
        <f>IFERROR(Thu!M57,"")</f>
        <v>Agent 53</v>
      </c>
      <c r="AR55" s="10" t="str">
        <f>IFERROR(Thu!N57,"")</f>
        <v>R</v>
      </c>
      <c r="AY55" s="10" t="str">
        <f>IFERROR(Fri!M57,"")</f>
        <v>Agent 53</v>
      </c>
      <c r="AZ55" s="10" t="str">
        <f>IFERROR(Fri!N57,"")</f>
        <v>F</v>
      </c>
      <c r="BA55" s="10">
        <f>IFERROR(Fri!O57,"")</f>
        <v>0.52083333333333337</v>
      </c>
      <c r="BB55" s="10">
        <f>IFERROR(Fri!P57,"")</f>
        <v>0.89583333333333337</v>
      </c>
      <c r="BC55" s="10">
        <f>IFERROR(Fri!Q57,"")</f>
        <v>0.52083333333333337</v>
      </c>
      <c r="BD55" s="10">
        <f>IFERROR(Fri!R57,"")</f>
        <v>0.89583333333333337</v>
      </c>
      <c r="BE55" s="10" t="str">
        <f>IFERROR(Fri!S57,"")</f>
        <v>F</v>
      </c>
    </row>
    <row r="56" spans="2:57" x14ac:dyDescent="0.25">
      <c r="B56" s="10" t="str">
        <f>IFERROR(Sat!M58,"")</f>
        <v>Agent 54</v>
      </c>
      <c r="C56" s="10" t="str">
        <f>IFERROR(Sat!N58,"")</f>
        <v>Y</v>
      </c>
      <c r="D56" s="10">
        <f>IFERROR(Sat!O58,"")</f>
        <v>0.22916666666666666</v>
      </c>
      <c r="E56" s="10">
        <f>IFERROR(Sat!P58,"")</f>
        <v>0.60416666666666663</v>
      </c>
      <c r="F56" s="10">
        <f>IFERROR(Sat!Q58,"")</f>
        <v>0.22916666666666666</v>
      </c>
      <c r="G56" s="10">
        <f>IFERROR(Sat!R58,"")</f>
        <v>0.60416666666666663</v>
      </c>
      <c r="H56" s="10" t="str">
        <f>IFERROR(Sat!S58,"")</f>
        <v>Y</v>
      </c>
      <c r="I56" s="10"/>
      <c r="J56" s="10" t="str">
        <f>IFERROR(Sun!M58,"")</f>
        <v>Agent 54</v>
      </c>
      <c r="K56" s="10" t="str">
        <f>IFERROR(Sun!N58,"")</f>
        <v>S</v>
      </c>
      <c r="L56" s="10">
        <f>IFERROR(Sun!O58,"")</f>
        <v>0.22916666666666666</v>
      </c>
      <c r="M56" s="10">
        <f>IFERROR(Sun!P58,"")</f>
        <v>0.60416666666666663</v>
      </c>
      <c r="N56" s="10">
        <f>IFERROR(Sun!Q58,"")</f>
        <v>0.22916666666666666</v>
      </c>
      <c r="O56" s="10">
        <f>IFERROR(Sun!R58,"")</f>
        <v>0.60416666666666663</v>
      </c>
      <c r="P56" s="10" t="str">
        <f>IFERROR(Sun!S58,"")</f>
        <v>S</v>
      </c>
      <c r="Q56" s="10"/>
      <c r="R56" s="10"/>
      <c r="S56" s="10" t="str">
        <f>IFERROR(Mon!M58,"")</f>
        <v>Agent 54</v>
      </c>
      <c r="T56" s="10" t="str">
        <f>IFERROR(Mon!N58,"")</f>
        <v>M</v>
      </c>
      <c r="U56" s="10">
        <f>IFERROR(Mon!O58,"")</f>
        <v>0.22916666666666666</v>
      </c>
      <c r="V56" s="10">
        <f>IFERROR(Mon!P58,"")</f>
        <v>0.60416666666666663</v>
      </c>
      <c r="W56" s="10">
        <f>IFERROR(Mon!Q58,"")</f>
        <v>0.22916666666666666</v>
      </c>
      <c r="X56" s="10">
        <f>IFERROR(Mon!R58,"")</f>
        <v>0.60416666666666663</v>
      </c>
      <c r="Y56" s="10" t="str">
        <f>IFERROR(Mon!S58,"")</f>
        <v>M</v>
      </c>
      <c r="AA56" s="10" t="str">
        <f>IFERROR(Tue!M58,"")</f>
        <v>Agent 54</v>
      </c>
      <c r="AB56" s="10" t="str">
        <f>IFERROR(Tue!N58,"")</f>
        <v>T</v>
      </c>
      <c r="AC56" s="10">
        <f>IFERROR(Tue!O58,"")</f>
        <v>0.22916666666666666</v>
      </c>
      <c r="AD56" s="10">
        <f>IFERROR(Tue!P58,"")</f>
        <v>0.60416666666666663</v>
      </c>
      <c r="AE56" s="10">
        <f>IFERROR(Tue!Q58,"")</f>
        <v>0.22916666666666666</v>
      </c>
      <c r="AF56" s="10">
        <f>IFERROR(Tue!R58,"")</f>
        <v>0.60416666666666663</v>
      </c>
      <c r="AG56" s="10" t="str">
        <f>IFERROR(Tue!S58,"")</f>
        <v>T</v>
      </c>
      <c r="AI56" s="10" t="str">
        <f>IFERROR(Wed!M58,"")</f>
        <v>Agent 54</v>
      </c>
      <c r="AJ56" s="10" t="str">
        <f>IFERROR(Wed!N58,"")</f>
        <v>=</v>
      </c>
      <c r="AK56" s="10" t="str">
        <f>IFERROR(Wed!O58,"")</f>
        <v/>
      </c>
      <c r="AL56" s="10" t="str">
        <f>IFERROR(Wed!P58,"")</f>
        <v/>
      </c>
      <c r="AM56" s="10" t="str">
        <f>IFERROR(Wed!Q58,"")</f>
        <v/>
      </c>
      <c r="AN56" s="10" t="str">
        <f>IFERROR(Wed!R58,"")</f>
        <v/>
      </c>
      <c r="AO56" s="10" t="str">
        <f>IFERROR(Wed!S58,"")</f>
        <v>=</v>
      </c>
      <c r="AQ56" s="10" t="str">
        <f>IFERROR(Thu!M58,"")</f>
        <v>Agent 54</v>
      </c>
      <c r="AR56" s="10" t="str">
        <f>IFERROR(Thu!N58,"")</f>
        <v>=</v>
      </c>
      <c r="AY56" s="10" t="str">
        <f>IFERROR(Fri!M58,"")</f>
        <v>Agent 54</v>
      </c>
      <c r="AZ56" s="10" t="str">
        <f>IFERROR(Fri!N58,"")</f>
        <v>F</v>
      </c>
      <c r="BA56" s="10">
        <f>IFERROR(Fri!O58,"")</f>
        <v>0.22916666666666666</v>
      </c>
      <c r="BB56" s="10">
        <f>IFERROR(Fri!P58,"")</f>
        <v>0.60416666666666663</v>
      </c>
      <c r="BC56" s="10">
        <f>IFERROR(Fri!Q58,"")</f>
        <v>0.22916666666666666</v>
      </c>
      <c r="BD56" s="10">
        <f>IFERROR(Fri!R58,"")</f>
        <v>0.60416666666666663</v>
      </c>
      <c r="BE56" s="10" t="str">
        <f>IFERROR(Fri!S58,"")</f>
        <v>F</v>
      </c>
    </row>
    <row r="57" spans="2:57" x14ac:dyDescent="0.25">
      <c r="B57" s="10" t="str">
        <f>IFERROR(Sat!M59,"")</f>
        <v>Agent 55</v>
      </c>
      <c r="C57" s="10" t="str">
        <f>IFERROR(Sat!N59,"")</f>
        <v>=</v>
      </c>
      <c r="D57" s="10" t="str">
        <f>IFERROR(Sat!O59,"")</f>
        <v/>
      </c>
      <c r="E57" s="10" t="str">
        <f>IFERROR(Sat!P59,"")</f>
        <v/>
      </c>
      <c r="F57" s="10" t="str">
        <f>IFERROR(Sat!Q59,"")</f>
        <v/>
      </c>
      <c r="G57" s="10" t="str">
        <f>IFERROR(Sat!R59,"")</f>
        <v/>
      </c>
      <c r="H57" s="10" t="str">
        <f>IFERROR(Sat!S59,"")</f>
        <v>=</v>
      </c>
      <c r="I57" s="10"/>
      <c r="J57" s="10" t="str">
        <f>IFERROR(Sun!M59,"")</f>
        <v>Agent 55</v>
      </c>
      <c r="K57" s="10" t="str">
        <f>IFERROR(Sun!N59,"")</f>
        <v>=</v>
      </c>
      <c r="L57" s="10" t="str">
        <f>IFERROR(Sun!O59,"")</f>
        <v/>
      </c>
      <c r="M57" s="10" t="str">
        <f>IFERROR(Sun!P59,"")</f>
        <v/>
      </c>
      <c r="N57" s="10" t="str">
        <f>IFERROR(Sun!Q59,"")</f>
        <v/>
      </c>
      <c r="O57" s="10" t="str">
        <f>IFERROR(Sun!R59,"")</f>
        <v/>
      </c>
      <c r="P57" s="10" t="str">
        <f>IFERROR(Sun!S59,"")</f>
        <v>=</v>
      </c>
      <c r="Q57" s="10"/>
      <c r="R57" s="10"/>
      <c r="S57" s="10" t="str">
        <f>IFERROR(Mon!M59,"")</f>
        <v>Agent 55</v>
      </c>
      <c r="T57" s="10" t="str">
        <f>IFERROR(Mon!N59,"")</f>
        <v>M</v>
      </c>
      <c r="U57" s="10">
        <f>IFERROR(Mon!O59,"")</f>
        <v>0.77083333333333337</v>
      </c>
      <c r="V57" s="10">
        <f>IFERROR(Mon!P59,"")</f>
        <v>1.1458333333333335</v>
      </c>
      <c r="W57" s="10">
        <f>IFERROR(Mon!Q59,"")</f>
        <v>0.77083333333333337</v>
      </c>
      <c r="X57" s="10">
        <f>IFERROR(Mon!R59,"")</f>
        <v>0.14583333333333348</v>
      </c>
      <c r="Y57" s="10" t="str">
        <f>IFERROR(Mon!S59,"")</f>
        <v>M</v>
      </c>
      <c r="AA57" s="10" t="str">
        <f>IFERROR(Tue!M59,"")</f>
        <v>Agent 55</v>
      </c>
      <c r="AB57" s="10" t="str">
        <f>IFERROR(Tue!N59,"")</f>
        <v>T</v>
      </c>
      <c r="AC57" s="10">
        <f>IFERROR(Tue!O59,"")</f>
        <v>0.77083333333333337</v>
      </c>
      <c r="AD57" s="10">
        <f>IFERROR(Tue!P59,"")</f>
        <v>1.1458333333333335</v>
      </c>
      <c r="AE57" s="10">
        <f>IFERROR(Tue!Q59,"")</f>
        <v>0.77083333333333337</v>
      </c>
      <c r="AF57" s="10">
        <f>IFERROR(Tue!R59,"")</f>
        <v>0.14583333333333348</v>
      </c>
      <c r="AG57" s="10" t="str">
        <f>IFERROR(Tue!S59,"")</f>
        <v>T</v>
      </c>
      <c r="AI57" s="10" t="str">
        <f>IFERROR(Wed!M59,"")</f>
        <v>Agent 55</v>
      </c>
      <c r="AJ57" s="10" t="str">
        <f>IFERROR(Wed!N59,"")</f>
        <v>W</v>
      </c>
      <c r="AK57" s="10">
        <f>IFERROR(Wed!O59,"")</f>
        <v>0.77083333333333337</v>
      </c>
      <c r="AL57" s="10">
        <f>IFERROR(Wed!P59,"")</f>
        <v>1.1458333333333335</v>
      </c>
      <c r="AM57" s="10">
        <f>IFERROR(Wed!Q59,"")</f>
        <v>0.77083333333333337</v>
      </c>
      <c r="AN57" s="10">
        <f>IFERROR(Wed!R59,"")</f>
        <v>0.14583333333333348</v>
      </c>
      <c r="AO57" s="10" t="str">
        <f>IFERROR(Wed!S59,"")</f>
        <v>W</v>
      </c>
      <c r="AQ57" s="10" t="str">
        <f>IFERROR(Thu!M59,"")</f>
        <v>Agent 55</v>
      </c>
      <c r="AR57" s="10" t="str">
        <f>IFERROR(Thu!N59,"")</f>
        <v>R</v>
      </c>
      <c r="AY57" s="10" t="str">
        <f>IFERROR(Fri!M59,"")</f>
        <v>Agent 55</v>
      </c>
      <c r="AZ57" s="10" t="str">
        <f>IFERROR(Fri!N59,"")</f>
        <v>F</v>
      </c>
      <c r="BA57" s="10">
        <f>IFERROR(Fri!O59,"")</f>
        <v>0.77083333333333337</v>
      </c>
      <c r="BB57" s="10">
        <f>IFERROR(Fri!P59,"")</f>
        <v>1.1458333333333335</v>
      </c>
      <c r="BC57" s="10">
        <f>IFERROR(Fri!Q59,"")</f>
        <v>0.77083333333333337</v>
      </c>
      <c r="BD57" s="10">
        <f>IFERROR(Fri!R59,"")</f>
        <v>0.14583333333333348</v>
      </c>
      <c r="BE57" s="10" t="str">
        <f>IFERROR(Fri!S59,"")</f>
        <v>F</v>
      </c>
    </row>
    <row r="58" spans="2:57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AA58" s="10" t="str">
        <f>IFERROR(Tue!M60,"")</f>
        <v/>
      </c>
      <c r="AB58" s="10" t="str">
        <f>IFERROR(Tue!N60,"")</f>
        <v/>
      </c>
      <c r="AC58" s="10" t="str">
        <f>IFERROR(Tue!O60,"")</f>
        <v/>
      </c>
      <c r="AD58" s="10" t="str">
        <f>IFERROR(Tue!P60,"")</f>
        <v/>
      </c>
      <c r="AE58" s="10" t="str">
        <f>IFERROR(Tue!Q60,"")</f>
        <v/>
      </c>
      <c r="AF58" s="10" t="str">
        <f>IFERROR(Tue!R60,"")</f>
        <v/>
      </c>
      <c r="AG58" s="10" t="str">
        <f>IFERROR(Tue!S60,"")</f>
        <v/>
      </c>
      <c r="AI58" s="10" t="str">
        <f>IFERROR(Wed!M60,"")</f>
        <v/>
      </c>
      <c r="AJ58" s="10" t="str">
        <f>IFERROR(Wed!N60,"")</f>
        <v/>
      </c>
      <c r="AK58" s="10" t="str">
        <f>IFERROR(Wed!O60,"")</f>
        <v/>
      </c>
      <c r="AL58" s="10" t="str">
        <f>IFERROR(Wed!P60,"")</f>
        <v/>
      </c>
      <c r="AM58" s="10" t="str">
        <f>IFERROR(Wed!Q60,"")</f>
        <v/>
      </c>
      <c r="AN58" s="10" t="str">
        <f>IFERROR(Wed!R60,"")</f>
        <v/>
      </c>
      <c r="AO58" s="10" t="str">
        <f>IFERROR(Wed!S60,"")</f>
        <v/>
      </c>
      <c r="AQ58" s="10" t="str">
        <f>IFERROR(Thu!M60,"")</f>
        <v/>
      </c>
      <c r="AR58" s="10" t="str">
        <f>IFERROR(Thu!N60,"")</f>
        <v/>
      </c>
      <c r="AY58" s="10" t="str">
        <f>IFERROR(Fri!M60,"")</f>
        <v/>
      </c>
      <c r="AZ58" s="10" t="str">
        <f>IFERROR(Fri!N60,"")</f>
        <v/>
      </c>
      <c r="BA58" s="10" t="str">
        <f>IFERROR(Fri!O60,"")</f>
        <v/>
      </c>
      <c r="BB58" s="10" t="str">
        <f>IFERROR(Fri!P60,"")</f>
        <v/>
      </c>
      <c r="BC58" s="10" t="str">
        <f>IFERROR(Fri!Q60,"")</f>
        <v/>
      </c>
      <c r="BD58" s="10" t="str">
        <f>IFERROR(Fri!R60,"")</f>
        <v/>
      </c>
      <c r="BE58" s="10" t="str">
        <f>IFERROR(Fri!S60,"")</f>
        <v/>
      </c>
    </row>
    <row r="59" spans="2:57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2:57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100" spans="2:18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2:18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2:18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2:18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2:18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2:18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2:18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2:18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2:18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2:18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2:18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2:18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2:18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2:18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</sheetData>
  <mergeCells count="7">
    <mergeCell ref="AY1:BE1"/>
    <mergeCell ref="J1:P1"/>
    <mergeCell ref="B1:H1"/>
    <mergeCell ref="S1:Y1"/>
    <mergeCell ref="AA1:AG1"/>
    <mergeCell ref="AI1:AO1"/>
    <mergeCell ref="AQ1:A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X58"/>
  <sheetViews>
    <sheetView showGridLines="0" topLeftCell="B2" workbookViewId="0">
      <selection activeCell="T13" sqref="T13"/>
    </sheetView>
  </sheetViews>
  <sheetFormatPr defaultRowHeight="15" x14ac:dyDescent="0.25"/>
  <cols>
    <col min="2" max="2" width="4.5703125" bestFit="1" customWidth="1"/>
    <col min="3" max="3" width="6.140625" bestFit="1" customWidth="1"/>
    <col min="4" max="4" width="29.7109375" bestFit="1" customWidth="1"/>
    <col min="5" max="5" width="26.5703125" bestFit="1" customWidth="1"/>
    <col min="6" max="6" width="6" bestFit="1" customWidth="1"/>
    <col min="7" max="7" width="10" bestFit="1" customWidth="1"/>
    <col min="8" max="14" width="8.85546875" bestFit="1" customWidth="1"/>
    <col min="17" max="17" width="7.42578125" bestFit="1" customWidth="1"/>
    <col min="18" max="18" width="3.7109375" bestFit="1" customWidth="1"/>
    <col min="19" max="19" width="4.28515625" bestFit="1" customWidth="1"/>
    <col min="20" max="20" width="5" bestFit="1" customWidth="1"/>
    <col min="21" max="21" width="4.28515625" bestFit="1" customWidth="1"/>
    <col min="22" max="22" width="5.140625" bestFit="1" customWidth="1"/>
    <col min="23" max="23" width="4.28515625" bestFit="1" customWidth="1"/>
    <col min="24" max="24" width="3.28515625" bestFit="1" customWidth="1"/>
  </cols>
  <sheetData>
    <row r="2" spans="2:24" x14ac:dyDescent="0.25">
      <c r="E2" s="1"/>
      <c r="G2" s="2">
        <v>0.375</v>
      </c>
      <c r="H2" s="3">
        <v>44282</v>
      </c>
      <c r="I2" s="3">
        <f>H2+1</f>
        <v>44283</v>
      </c>
      <c r="J2" s="3">
        <f t="shared" ref="J2:N2" si="0">I2+1</f>
        <v>44284</v>
      </c>
      <c r="K2" s="3">
        <f t="shared" si="0"/>
        <v>44285</v>
      </c>
      <c r="L2" s="3">
        <f t="shared" si="0"/>
        <v>44286</v>
      </c>
      <c r="M2" s="3">
        <f t="shared" si="0"/>
        <v>44287</v>
      </c>
      <c r="N2" s="3">
        <f t="shared" si="0"/>
        <v>44288</v>
      </c>
      <c r="Q2" s="60" t="s">
        <v>16</v>
      </c>
      <c r="R2" s="60"/>
      <c r="S2" s="60"/>
      <c r="T2" s="60"/>
      <c r="U2" s="60"/>
      <c r="V2" s="60"/>
      <c r="W2" s="60"/>
      <c r="X2" s="60"/>
    </row>
    <row r="3" spans="2:24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3" t="str">
        <f>TEXT(H2,"DDD")</f>
        <v>Sat</v>
      </c>
      <c r="I3" s="3" t="str">
        <f t="shared" ref="I3:N3" si="1">TEXT(I2,"DDD")</f>
        <v>Sun</v>
      </c>
      <c r="J3" s="3" t="str">
        <f t="shared" si="1"/>
        <v>Mon</v>
      </c>
      <c r="K3" s="3" t="str">
        <f t="shared" si="1"/>
        <v>Tue</v>
      </c>
      <c r="L3" s="3" t="str">
        <f t="shared" si="1"/>
        <v>Wed</v>
      </c>
      <c r="M3" s="3" t="str">
        <f t="shared" si="1"/>
        <v>Thu</v>
      </c>
      <c r="N3" s="3" t="str">
        <f t="shared" si="1"/>
        <v>Fri</v>
      </c>
      <c r="Q3" s="15" t="s">
        <v>15</v>
      </c>
      <c r="R3" s="15" t="s">
        <v>9</v>
      </c>
      <c r="S3" s="15" t="s">
        <v>7</v>
      </c>
      <c r="T3" s="15" t="s">
        <v>8</v>
      </c>
      <c r="U3" s="15" t="s">
        <v>10</v>
      </c>
      <c r="V3" s="15" t="s">
        <v>11</v>
      </c>
      <c r="W3" s="15" t="s">
        <v>12</v>
      </c>
      <c r="X3" s="15" t="s">
        <v>13</v>
      </c>
    </row>
    <row r="4" spans="2:24" x14ac:dyDescent="0.25">
      <c r="B4" s="5">
        <v>1</v>
      </c>
      <c r="C4" s="6">
        <v>1001</v>
      </c>
      <c r="D4" s="6" t="s">
        <v>70</v>
      </c>
      <c r="E4" s="7" t="s">
        <v>125</v>
      </c>
      <c r="F4" s="8">
        <v>96216</v>
      </c>
      <c r="G4" s="9">
        <f>_xlfn.MODE.MULT(H4:N4)</f>
        <v>0.9375</v>
      </c>
      <c r="H4" s="55">
        <v>0.85416666666666674</v>
      </c>
      <c r="I4" s="55" t="s">
        <v>6</v>
      </c>
      <c r="J4" s="57">
        <v>0.9375</v>
      </c>
      <c r="K4" s="55">
        <v>0.9375</v>
      </c>
      <c r="L4" s="55">
        <v>0.9375</v>
      </c>
      <c r="M4" s="55" t="s">
        <v>6</v>
      </c>
      <c r="N4" s="55">
        <v>0.9375</v>
      </c>
      <c r="Q4" s="14">
        <v>0.22916666666666666</v>
      </c>
      <c r="R4" s="13">
        <f>COUNTIF(H:H,$Q4)</f>
        <v>2</v>
      </c>
      <c r="S4" s="13">
        <f>COUNTIF(I:I,$Q4)</f>
        <v>2</v>
      </c>
      <c r="T4" s="13">
        <f>COUNTIF(J:J,$Q4)</f>
        <v>2</v>
      </c>
      <c r="U4" s="13">
        <f>COUNTIF(K:K,$Q4)</f>
        <v>3</v>
      </c>
      <c r="V4" s="13">
        <f>COUNTIF(L:L,$Q4)</f>
        <v>2</v>
      </c>
      <c r="W4" s="13">
        <f>COUNTIF(M:M,$Q4)</f>
        <v>2</v>
      </c>
      <c r="X4" s="13">
        <f>COUNTIF(N:N,$Q4)</f>
        <v>2</v>
      </c>
    </row>
    <row r="5" spans="2:24" x14ac:dyDescent="0.25">
      <c r="B5" s="5">
        <v>2</v>
      </c>
      <c r="C5" s="6">
        <v>1002</v>
      </c>
      <c r="D5" s="6" t="s">
        <v>71</v>
      </c>
      <c r="E5" s="7" t="s">
        <v>125</v>
      </c>
      <c r="F5" s="8">
        <v>90225</v>
      </c>
      <c r="G5" s="9">
        <f>_xlfn.MODE.MULT(H5:N5)</f>
        <v>0.77083333333333337</v>
      </c>
      <c r="H5" s="55">
        <v>0.77083333333333337</v>
      </c>
      <c r="I5" s="55" t="s">
        <v>6</v>
      </c>
      <c r="J5" s="55">
        <v>0.77083333333333337</v>
      </c>
      <c r="K5" s="55">
        <v>0.77083333333333337</v>
      </c>
      <c r="L5" s="55" t="s">
        <v>6</v>
      </c>
      <c r="M5" s="55">
        <v>0.77083333333333337</v>
      </c>
      <c r="N5" s="55">
        <v>0.77083333333333337</v>
      </c>
      <c r="Q5" s="14">
        <v>0.52083333333333337</v>
      </c>
      <c r="R5" s="13">
        <f>COUNTIF(H:H,$Q5)</f>
        <v>1</v>
      </c>
      <c r="S5" s="13">
        <f>COUNTIF(I:I,$Q5)</f>
        <v>1</v>
      </c>
      <c r="T5" s="13">
        <f>COUNTIF(J:J,$Q5)</f>
        <v>2</v>
      </c>
      <c r="U5" s="13">
        <f>COUNTIF(K:K,$Q5)</f>
        <v>2</v>
      </c>
      <c r="V5" s="13">
        <f>COUNTIF(L:L,$Q5)</f>
        <v>2</v>
      </c>
      <c r="W5" s="13">
        <f>COUNTIF(M:M,$Q5)</f>
        <v>1</v>
      </c>
      <c r="X5" s="13">
        <f>COUNTIF(N:N,$Q5)</f>
        <v>1</v>
      </c>
    </row>
    <row r="6" spans="2:24" x14ac:dyDescent="0.25">
      <c r="B6" s="5">
        <v>3</v>
      </c>
      <c r="C6" s="6">
        <v>1003</v>
      </c>
      <c r="D6" s="6" t="s">
        <v>72</v>
      </c>
      <c r="E6" s="7" t="s">
        <v>126</v>
      </c>
      <c r="F6" s="8">
        <v>93404</v>
      </c>
      <c r="G6" s="9">
        <f t="shared" ref="G6:G11" si="2">_xlfn.MODE.MULT(H6:N6)</f>
        <v>0.77083333333333337</v>
      </c>
      <c r="H6" s="55">
        <v>0.77083333333333337</v>
      </c>
      <c r="I6" s="55" t="s">
        <v>6</v>
      </c>
      <c r="J6" s="55">
        <v>0.77083333333333337</v>
      </c>
      <c r="K6" s="55">
        <v>0.77083333333333337</v>
      </c>
      <c r="L6" s="55">
        <v>0.77083333333333337</v>
      </c>
      <c r="M6" s="55">
        <v>0.77083333333333337</v>
      </c>
      <c r="N6" s="55" t="s">
        <v>6</v>
      </c>
      <c r="Q6" s="14">
        <v>0.60416666666666663</v>
      </c>
      <c r="R6" s="13">
        <f>COUNTIF(H:H,$Q6)</f>
        <v>0</v>
      </c>
      <c r="S6" s="13">
        <f>COUNTIF(I:I,$Q6)</f>
        <v>0</v>
      </c>
      <c r="T6" s="13">
        <f>COUNTIF(J:J,$Q6)</f>
        <v>2</v>
      </c>
      <c r="U6" s="13">
        <f>COUNTIF(K:K,$Q6)</f>
        <v>2</v>
      </c>
      <c r="V6" s="13">
        <f>COUNTIF(L:L,$Q6)</f>
        <v>2</v>
      </c>
      <c r="W6" s="13">
        <f>COUNTIF(M:M,$Q6)</f>
        <v>2</v>
      </c>
      <c r="X6" s="13">
        <f>COUNTIF(N:N,$Q6)</f>
        <v>2</v>
      </c>
    </row>
    <row r="7" spans="2:24" x14ac:dyDescent="0.25">
      <c r="B7" s="5">
        <v>4</v>
      </c>
      <c r="C7" s="6">
        <v>1004</v>
      </c>
      <c r="D7" s="6" t="s">
        <v>73</v>
      </c>
      <c r="E7" s="7" t="s">
        <v>127</v>
      </c>
      <c r="F7" s="8">
        <v>94009</v>
      </c>
      <c r="G7" s="9">
        <f t="shared" si="2"/>
        <v>0.9375</v>
      </c>
      <c r="H7" s="55">
        <v>0.85416666666666674</v>
      </c>
      <c r="I7" s="55" t="s">
        <v>6</v>
      </c>
      <c r="J7" s="55">
        <v>0.9375</v>
      </c>
      <c r="K7" s="55">
        <v>0.9375</v>
      </c>
      <c r="L7" s="55">
        <v>0.9375</v>
      </c>
      <c r="M7" s="55">
        <v>0.9375</v>
      </c>
      <c r="N7" s="55" t="s">
        <v>6</v>
      </c>
      <c r="Q7" s="14">
        <v>0.6875</v>
      </c>
      <c r="R7" s="13">
        <f>COUNTIF(H:H,$Q7)</f>
        <v>1</v>
      </c>
      <c r="S7" s="13">
        <f>COUNTIF(I:I,$Q7)</f>
        <v>1</v>
      </c>
      <c r="T7" s="13">
        <f>COUNTIF(J:J,$Q7)</f>
        <v>1</v>
      </c>
      <c r="U7" s="13">
        <f>COUNTIF(K:K,$Q7)</f>
        <v>0</v>
      </c>
      <c r="V7" s="13">
        <f>COUNTIF(L:L,$Q7)</f>
        <v>0</v>
      </c>
      <c r="W7" s="13">
        <f>COUNTIF(M:M,$Q7)</f>
        <v>1</v>
      </c>
      <c r="X7" s="13">
        <f>COUNTIF(N:N,$Q7)</f>
        <v>1</v>
      </c>
    </row>
    <row r="8" spans="2:24" x14ac:dyDescent="0.25">
      <c r="B8" s="5">
        <v>5</v>
      </c>
      <c r="C8" s="6">
        <v>1005</v>
      </c>
      <c r="D8" s="6" t="s">
        <v>74</v>
      </c>
      <c r="E8" s="7" t="s">
        <v>127</v>
      </c>
      <c r="F8" s="8">
        <v>90465</v>
      </c>
      <c r="G8" s="9">
        <f t="shared" si="2"/>
        <v>2.0833333333333336E-2</v>
      </c>
      <c r="H8" s="55">
        <v>2.0833333333333336E-2</v>
      </c>
      <c r="I8" s="55" t="s">
        <v>6</v>
      </c>
      <c r="J8" s="55" t="s">
        <v>6</v>
      </c>
      <c r="K8" s="55">
        <v>2.0833333333333336E-2</v>
      </c>
      <c r="L8" s="55">
        <v>2.0833333333333336E-2</v>
      </c>
      <c r="M8" s="55">
        <v>2.0833333333333336E-2</v>
      </c>
      <c r="N8" s="55">
        <v>2.0833333333333336E-2</v>
      </c>
      <c r="Q8" s="14">
        <v>0.77083333333333337</v>
      </c>
      <c r="R8" s="13">
        <f>COUNTIF(H:H,$Q8)</f>
        <v>29</v>
      </c>
      <c r="S8" s="13">
        <f>COUNTIF(I:I,$Q8)</f>
        <v>1</v>
      </c>
      <c r="T8" s="13">
        <f>COUNTIF(J:J,$Q8)</f>
        <v>24</v>
      </c>
      <c r="U8" s="13">
        <f>COUNTIF(K:K,$Q8)</f>
        <v>24</v>
      </c>
      <c r="V8" s="13">
        <f>COUNTIF(L:L,$Q8)</f>
        <v>23</v>
      </c>
      <c r="W8" s="13">
        <f>COUNTIF(M:M,$Q8)</f>
        <v>21</v>
      </c>
      <c r="X8" s="13">
        <f>COUNTIF(N:N,$Q8)</f>
        <v>21</v>
      </c>
    </row>
    <row r="9" spans="2:24" x14ac:dyDescent="0.25">
      <c r="B9" s="5">
        <v>6</v>
      </c>
      <c r="C9" s="6">
        <v>1006</v>
      </c>
      <c r="D9" s="6" t="s">
        <v>75</v>
      </c>
      <c r="E9" s="7" t="s">
        <v>126</v>
      </c>
      <c r="F9" s="8">
        <v>90380</v>
      </c>
      <c r="G9" s="9">
        <f t="shared" si="2"/>
        <v>0.77083333333333337</v>
      </c>
      <c r="H9" s="55">
        <v>0.77083333333333337</v>
      </c>
      <c r="I9" s="55" t="s">
        <v>6</v>
      </c>
      <c r="J9" s="57">
        <v>0.77083333333333337</v>
      </c>
      <c r="K9" s="55">
        <v>0.77083333333333337</v>
      </c>
      <c r="L9" s="55">
        <v>0.77083333333333337</v>
      </c>
      <c r="M9" s="55">
        <v>0.77083333333333337</v>
      </c>
      <c r="N9" s="55">
        <v>0.77083333333333337</v>
      </c>
      <c r="Q9" s="14">
        <v>0.8125</v>
      </c>
      <c r="R9" s="13">
        <f>COUNTIF(H:H,$Q9)</f>
        <v>0</v>
      </c>
      <c r="S9" s="13">
        <f>COUNTIF(I:I,$Q9)</f>
        <v>0</v>
      </c>
      <c r="T9" s="13">
        <f>COUNTIF(J:J,$Q9)</f>
        <v>1</v>
      </c>
      <c r="U9" s="13">
        <f>COUNTIF(K:K,$Q9)</f>
        <v>1</v>
      </c>
      <c r="V9" s="13">
        <f>COUNTIF(L:L,$Q9)</f>
        <v>1</v>
      </c>
      <c r="W9" s="13">
        <f>COUNTIF(M:M,$Q9)</f>
        <v>1</v>
      </c>
      <c r="X9" s="13">
        <f>COUNTIF(N:N,$Q9)</f>
        <v>1</v>
      </c>
    </row>
    <row r="10" spans="2:24" x14ac:dyDescent="0.25">
      <c r="B10" s="5">
        <v>7</v>
      </c>
      <c r="C10" s="6">
        <v>1007</v>
      </c>
      <c r="D10" s="6" t="s">
        <v>76</v>
      </c>
      <c r="E10" s="7" t="s">
        <v>127</v>
      </c>
      <c r="F10" s="8">
        <v>91098</v>
      </c>
      <c r="G10" s="9">
        <f t="shared" si="2"/>
        <v>0.77083333333333337</v>
      </c>
      <c r="H10" s="57">
        <v>0.77083333333333337</v>
      </c>
      <c r="I10" s="55" t="s">
        <v>6</v>
      </c>
      <c r="J10" s="55">
        <v>0.77083333333333337</v>
      </c>
      <c r="K10" s="55" t="s">
        <v>6</v>
      </c>
      <c r="L10" s="55">
        <v>0.77083333333333337</v>
      </c>
      <c r="M10" s="55">
        <v>0.77083333333333337</v>
      </c>
      <c r="N10" s="55">
        <v>0.77083333333333337</v>
      </c>
      <c r="Q10" s="14">
        <v>0.85416666666666663</v>
      </c>
      <c r="R10" s="13">
        <f>COUNTIF(H:H,$Q10)</f>
        <v>4</v>
      </c>
      <c r="S10" s="13">
        <f>COUNTIF(I:I,$Q10)</f>
        <v>0</v>
      </c>
      <c r="T10" s="13">
        <f>COUNTIF(J:J,$Q10)</f>
        <v>5</v>
      </c>
      <c r="U10" s="13">
        <f>COUNTIF(K:K,$Q10)</f>
        <v>6</v>
      </c>
      <c r="V10" s="13">
        <f>COUNTIF(L:L,$Q10)</f>
        <v>6</v>
      </c>
      <c r="W10" s="13">
        <f>COUNTIF(M:M,$Q10)</f>
        <v>5</v>
      </c>
      <c r="X10" s="13">
        <f>COUNTIF(N:N,$Q10)</f>
        <v>4</v>
      </c>
    </row>
    <row r="11" spans="2:24" x14ac:dyDescent="0.25">
      <c r="B11" s="5">
        <v>8</v>
      </c>
      <c r="C11" s="6">
        <v>1008</v>
      </c>
      <c r="D11" s="6" t="s">
        <v>77</v>
      </c>
      <c r="E11" s="7" t="s">
        <v>127</v>
      </c>
      <c r="F11" s="8">
        <v>95343</v>
      </c>
      <c r="G11" s="9">
        <f t="shared" si="2"/>
        <v>0.77083333333333337</v>
      </c>
      <c r="H11" s="57">
        <v>0.77083333333333337</v>
      </c>
      <c r="I11" s="55" t="s">
        <v>6</v>
      </c>
      <c r="J11" s="55">
        <v>0.77083333333333337</v>
      </c>
      <c r="K11" s="55">
        <v>0.77083333333333337</v>
      </c>
      <c r="L11" s="55">
        <v>0.77083333333333337</v>
      </c>
      <c r="M11" s="55">
        <v>0.77083333333333337</v>
      </c>
      <c r="N11" s="55">
        <v>0.77083333333333337</v>
      </c>
      <c r="Q11" s="14">
        <v>0.97916666666666663</v>
      </c>
      <c r="R11" s="13">
        <f>COUNTIF(H:H,$Q11)</f>
        <v>1</v>
      </c>
      <c r="S11" s="13">
        <f>COUNTIF(I:I,$Q11)</f>
        <v>1</v>
      </c>
      <c r="T11" s="13">
        <f>COUNTIF(J:J,$Q11)</f>
        <v>2</v>
      </c>
      <c r="U11" s="13">
        <f>COUNTIF(K:K,$Q11)</f>
        <v>2</v>
      </c>
      <c r="V11" s="13">
        <f>COUNTIF(L:L,$Q11)</f>
        <v>1</v>
      </c>
      <c r="W11" s="13">
        <f>COUNTIF(M:M,$Q11)</f>
        <v>1</v>
      </c>
      <c r="X11" s="13">
        <f>COUNTIF(N:N,$Q11)</f>
        <v>2</v>
      </c>
    </row>
    <row r="12" spans="2:24" x14ac:dyDescent="0.25">
      <c r="B12" s="5">
        <v>9</v>
      </c>
      <c r="C12" s="6">
        <v>1009</v>
      </c>
      <c r="D12" s="6" t="s">
        <v>78</v>
      </c>
      <c r="E12" s="7" t="s">
        <v>128</v>
      </c>
      <c r="F12" s="8">
        <v>94339</v>
      </c>
      <c r="G12" s="9">
        <f t="shared" ref="G12:G58" si="3">_xlfn.MODE.MULT(H12:N12)</f>
        <v>0.77083333333333337</v>
      </c>
      <c r="H12" s="57">
        <v>0.77083333333333337</v>
      </c>
      <c r="I12" s="55" t="s">
        <v>6</v>
      </c>
      <c r="J12" s="55" t="s">
        <v>35</v>
      </c>
      <c r="K12" s="55">
        <v>0.77083333333333337</v>
      </c>
      <c r="L12" s="55">
        <v>0.77083333333333337</v>
      </c>
      <c r="M12" s="55" t="s">
        <v>6</v>
      </c>
      <c r="N12" s="55">
        <v>0.77083333333333337</v>
      </c>
      <c r="Q12" s="43" t="s">
        <v>6</v>
      </c>
      <c r="R12" s="13">
        <f>COUNTIF(H:H,$Q12)</f>
        <v>16</v>
      </c>
      <c r="S12" s="13">
        <f>COUNTIF(I:I,$Q12)</f>
        <v>49</v>
      </c>
      <c r="T12" s="13">
        <f>COUNTIF(J:J,$Q12)</f>
        <v>3</v>
      </c>
      <c r="U12" s="13">
        <f>COUNTIF(K:K,$Q12)</f>
        <v>2</v>
      </c>
      <c r="V12" s="13">
        <f>COUNTIF(L:L,$Q12)</f>
        <v>5</v>
      </c>
      <c r="W12" s="13">
        <f>COUNTIF(M:M,$Q12)</f>
        <v>9</v>
      </c>
      <c r="X12" s="13">
        <f>COUNTIF(N:N,$Q12)</f>
        <v>10</v>
      </c>
    </row>
    <row r="13" spans="2:24" x14ac:dyDescent="0.25">
      <c r="B13" s="5">
        <v>10</v>
      </c>
      <c r="C13" s="6">
        <v>1010</v>
      </c>
      <c r="D13" s="6" t="s">
        <v>79</v>
      </c>
      <c r="E13" s="7" t="s">
        <v>127</v>
      </c>
      <c r="F13" s="8">
        <v>93262</v>
      </c>
      <c r="G13" s="9">
        <f t="shared" si="3"/>
        <v>0.77083333333333337</v>
      </c>
      <c r="H13" s="57">
        <v>0.77083333333333337</v>
      </c>
      <c r="I13" s="55" t="s">
        <v>6</v>
      </c>
      <c r="J13" s="55">
        <v>0.77083333333333337</v>
      </c>
      <c r="K13" s="55">
        <v>0.77083333333333337</v>
      </c>
      <c r="L13" s="55">
        <v>0.77083333333333337</v>
      </c>
      <c r="M13" s="55">
        <v>0.77083333333333337</v>
      </c>
      <c r="N13" s="55" t="s">
        <v>6</v>
      </c>
      <c r="Q13" s="44" t="s">
        <v>35</v>
      </c>
      <c r="R13" s="13">
        <f>COUNTIF(H:H,$Q13)</f>
        <v>0</v>
      </c>
      <c r="S13" s="13">
        <f>COUNTIF(I:I,$Q13)</f>
        <v>0</v>
      </c>
      <c r="T13" s="13">
        <f>COUNTIF(J:J,$Q13)</f>
        <v>4</v>
      </c>
      <c r="U13" s="13">
        <f>COUNTIF(K:K,$Q13)</f>
        <v>0</v>
      </c>
      <c r="V13" s="13">
        <f>COUNTIF(L:L,$Q13)</f>
        <v>0</v>
      </c>
      <c r="W13" s="13">
        <f>COUNTIF(M:M,$Q13)</f>
        <v>0</v>
      </c>
      <c r="X13" s="13">
        <f>COUNTIF(N:N,$Q13)</f>
        <v>0</v>
      </c>
    </row>
    <row r="14" spans="2:24" x14ac:dyDescent="0.25">
      <c r="B14" s="5">
        <v>11</v>
      </c>
      <c r="C14" s="6">
        <v>1011</v>
      </c>
      <c r="D14" s="6" t="s">
        <v>80</v>
      </c>
      <c r="E14" s="7" t="s">
        <v>127</v>
      </c>
      <c r="F14" s="8">
        <v>91919</v>
      </c>
      <c r="G14" s="9">
        <f t="shared" si="3"/>
        <v>0.77083333333333337</v>
      </c>
      <c r="H14" s="57">
        <v>0.77083333333333337</v>
      </c>
      <c r="I14" s="55" t="s">
        <v>6</v>
      </c>
      <c r="J14" s="55">
        <v>0.77083333333333337</v>
      </c>
      <c r="K14" s="55">
        <v>0.77083333333333337</v>
      </c>
      <c r="L14" s="55" t="s">
        <v>6</v>
      </c>
      <c r="M14" s="55">
        <v>0.77083333333333337</v>
      </c>
      <c r="N14" s="55">
        <v>0.77083333333333337</v>
      </c>
      <c r="Q14" s="13" t="s">
        <v>14</v>
      </c>
      <c r="R14" s="13">
        <f t="shared" ref="R14:X14" si="4">SUM(R4:R11)</f>
        <v>38</v>
      </c>
      <c r="S14" s="13">
        <f t="shared" si="4"/>
        <v>6</v>
      </c>
      <c r="T14" s="13">
        <f t="shared" si="4"/>
        <v>39</v>
      </c>
      <c r="U14" s="13">
        <f t="shared" si="4"/>
        <v>40</v>
      </c>
      <c r="V14" s="13">
        <f t="shared" si="4"/>
        <v>37</v>
      </c>
      <c r="W14" s="13">
        <f t="shared" si="4"/>
        <v>34</v>
      </c>
      <c r="X14" s="13">
        <f t="shared" si="4"/>
        <v>34</v>
      </c>
    </row>
    <row r="15" spans="2:24" x14ac:dyDescent="0.25">
      <c r="B15" s="5">
        <v>12</v>
      </c>
      <c r="C15" s="6">
        <v>1012</v>
      </c>
      <c r="D15" s="6" t="s">
        <v>81</v>
      </c>
      <c r="E15" s="7" t="s">
        <v>128</v>
      </c>
      <c r="F15" s="8">
        <v>94357</v>
      </c>
      <c r="G15" s="9">
        <f t="shared" si="3"/>
        <v>0.77083333333333337</v>
      </c>
      <c r="H15" s="57">
        <v>0.77083333333333337</v>
      </c>
      <c r="I15" s="55" t="s">
        <v>6</v>
      </c>
      <c r="J15" s="55">
        <v>0.77083333333333337</v>
      </c>
      <c r="K15" s="55">
        <v>0.77083333333333337</v>
      </c>
      <c r="L15" s="55">
        <v>0.77083333333333337</v>
      </c>
      <c r="M15" s="55" t="s">
        <v>6</v>
      </c>
      <c r="N15" s="55">
        <v>0.77083333333333337</v>
      </c>
    </row>
    <row r="16" spans="2:24" x14ac:dyDescent="0.25">
      <c r="B16" s="5">
        <v>13</v>
      </c>
      <c r="C16" s="6">
        <v>1013</v>
      </c>
      <c r="D16" s="6" t="s">
        <v>82</v>
      </c>
      <c r="E16" s="7" t="s">
        <v>126</v>
      </c>
      <c r="F16" s="8">
        <v>93021</v>
      </c>
      <c r="G16" s="9">
        <f t="shared" si="3"/>
        <v>0.77083333333333337</v>
      </c>
      <c r="H16" s="57">
        <v>0.77083333333333337</v>
      </c>
      <c r="I16" s="55" t="s">
        <v>6</v>
      </c>
      <c r="J16" s="55">
        <v>0.77083333333333337</v>
      </c>
      <c r="K16" s="55">
        <v>0.77083333333333337</v>
      </c>
      <c r="L16" s="55">
        <v>0.77083333333333337</v>
      </c>
      <c r="M16" s="55">
        <v>0.77083333333333337</v>
      </c>
      <c r="N16" s="55">
        <v>0.77083333333333337</v>
      </c>
    </row>
    <row r="17" spans="2:14" x14ac:dyDescent="0.25">
      <c r="B17" s="5">
        <v>14</v>
      </c>
      <c r="C17" s="6">
        <v>1014</v>
      </c>
      <c r="D17" s="6" t="s">
        <v>83</v>
      </c>
      <c r="E17" s="7" t="s">
        <v>127</v>
      </c>
      <c r="F17" s="8">
        <v>92569</v>
      </c>
      <c r="G17" s="9">
        <f t="shared" si="3"/>
        <v>0.85416666666666674</v>
      </c>
      <c r="H17" s="57">
        <v>0.77083333333333337</v>
      </c>
      <c r="I17" s="55" t="s">
        <v>6</v>
      </c>
      <c r="J17" s="55">
        <v>0.85416666666666674</v>
      </c>
      <c r="K17" s="55">
        <v>0.85416666666666674</v>
      </c>
      <c r="L17" s="55">
        <v>0.85416666666666674</v>
      </c>
      <c r="M17" s="55">
        <v>0.85416666666666674</v>
      </c>
      <c r="N17" s="55">
        <v>0.85416666666666674</v>
      </c>
    </row>
    <row r="18" spans="2:14" x14ac:dyDescent="0.25">
      <c r="B18" s="5">
        <v>15</v>
      </c>
      <c r="C18" s="6">
        <v>1015</v>
      </c>
      <c r="D18" s="6" t="s">
        <v>84</v>
      </c>
      <c r="E18" s="7" t="s">
        <v>128</v>
      </c>
      <c r="F18" s="8">
        <v>92413</v>
      </c>
      <c r="G18" s="9">
        <f t="shared" si="3"/>
        <v>0.85416666666666674</v>
      </c>
      <c r="H18" s="57">
        <v>0.77083333333333337</v>
      </c>
      <c r="I18" s="55" t="s">
        <v>6</v>
      </c>
      <c r="J18" s="55">
        <v>0.85416666666666674</v>
      </c>
      <c r="K18" s="55">
        <v>0.85416666666666674</v>
      </c>
      <c r="L18" s="55">
        <v>0.85416666666666674</v>
      </c>
      <c r="M18" s="55">
        <v>0.85416666666666663</v>
      </c>
      <c r="N18" s="55" t="s">
        <v>6</v>
      </c>
    </row>
    <row r="19" spans="2:14" x14ac:dyDescent="0.25">
      <c r="B19" s="5">
        <v>16</v>
      </c>
      <c r="C19" s="6">
        <v>1016</v>
      </c>
      <c r="D19" s="6" t="s">
        <v>85</v>
      </c>
      <c r="E19" s="7" t="s">
        <v>127</v>
      </c>
      <c r="F19" s="8">
        <v>92712</v>
      </c>
      <c r="G19" s="9">
        <f t="shared" si="3"/>
        <v>0.85416666666666674</v>
      </c>
      <c r="H19" s="57">
        <v>0.77083333333333337</v>
      </c>
      <c r="I19" s="55" t="s">
        <v>6</v>
      </c>
      <c r="J19" s="55">
        <v>0.85416666666666674</v>
      </c>
      <c r="K19" s="55">
        <v>0.85416666666666674</v>
      </c>
      <c r="L19" s="55">
        <v>0.85416666666666674</v>
      </c>
      <c r="M19" s="55">
        <v>0.85416666666666663</v>
      </c>
      <c r="N19" s="55" t="s">
        <v>6</v>
      </c>
    </row>
    <row r="20" spans="2:14" x14ac:dyDescent="0.25">
      <c r="B20" s="5">
        <v>17</v>
      </c>
      <c r="C20" s="6">
        <v>1017</v>
      </c>
      <c r="D20" s="6" t="s">
        <v>86</v>
      </c>
      <c r="E20" s="7" t="s">
        <v>128</v>
      </c>
      <c r="F20" s="8">
        <v>92680</v>
      </c>
      <c r="G20" s="9">
        <f t="shared" si="3"/>
        <v>0.85416666666666674</v>
      </c>
      <c r="H20" s="57">
        <v>0.85416666666666674</v>
      </c>
      <c r="I20" s="55" t="s">
        <v>6</v>
      </c>
      <c r="J20" s="55" t="s">
        <v>35</v>
      </c>
      <c r="K20" s="55">
        <v>0.85416666666666674</v>
      </c>
      <c r="L20" s="55">
        <v>0.85416666666666663</v>
      </c>
      <c r="M20" s="55" t="s">
        <v>6</v>
      </c>
      <c r="N20" s="55">
        <v>0.85416666666666674</v>
      </c>
    </row>
    <row r="21" spans="2:14" x14ac:dyDescent="0.25">
      <c r="B21" s="5">
        <v>18</v>
      </c>
      <c r="C21" s="6">
        <v>1018</v>
      </c>
      <c r="D21" s="6" t="s">
        <v>87</v>
      </c>
      <c r="E21" s="7" t="s">
        <v>128</v>
      </c>
      <c r="F21" s="8">
        <v>91819</v>
      </c>
      <c r="G21" s="9">
        <f t="shared" si="3"/>
        <v>0.77083333333333337</v>
      </c>
      <c r="H21" s="57" t="s">
        <v>6</v>
      </c>
      <c r="I21" s="55" t="s">
        <v>6</v>
      </c>
      <c r="J21" s="55">
        <v>0.77083333333333337</v>
      </c>
      <c r="K21" s="55">
        <v>0.77083333333333337</v>
      </c>
      <c r="L21" s="55">
        <v>0.77083333333333337</v>
      </c>
      <c r="M21" s="55">
        <v>0.77083333333333337</v>
      </c>
      <c r="N21" s="55">
        <v>0.77083333333333337</v>
      </c>
    </row>
    <row r="22" spans="2:14" x14ac:dyDescent="0.25">
      <c r="B22" s="5">
        <v>19</v>
      </c>
      <c r="C22" s="6">
        <v>1019</v>
      </c>
      <c r="D22" s="6" t="s">
        <v>88</v>
      </c>
      <c r="E22" s="7" t="s">
        <v>127</v>
      </c>
      <c r="F22" s="8">
        <v>96019</v>
      </c>
      <c r="G22" s="9">
        <f t="shared" si="3"/>
        <v>0.77083333333333337</v>
      </c>
      <c r="H22" s="57">
        <v>0.77083333333333337</v>
      </c>
      <c r="I22" s="55" t="s">
        <v>6</v>
      </c>
      <c r="J22" s="55">
        <v>0.77083333333333337</v>
      </c>
      <c r="K22" s="55">
        <v>0.77083333333333337</v>
      </c>
      <c r="L22" s="55">
        <v>0.77083333333333337</v>
      </c>
      <c r="M22" s="55">
        <v>0.77083333333333337</v>
      </c>
      <c r="N22" s="55">
        <v>0.77083333333333337</v>
      </c>
    </row>
    <row r="23" spans="2:14" x14ac:dyDescent="0.25">
      <c r="B23" s="5">
        <v>20</v>
      </c>
      <c r="C23" s="6">
        <v>1020</v>
      </c>
      <c r="D23" s="6" t="s">
        <v>89</v>
      </c>
      <c r="E23" s="7" t="s">
        <v>128</v>
      </c>
      <c r="F23" s="8">
        <v>93001</v>
      </c>
      <c r="G23" s="9">
        <f t="shared" si="3"/>
        <v>0.85416666666666663</v>
      </c>
      <c r="H23" s="57">
        <v>0.77083333333333337</v>
      </c>
      <c r="I23" s="55" t="s">
        <v>6</v>
      </c>
      <c r="J23" s="55">
        <v>0.85416666666666663</v>
      </c>
      <c r="K23" s="55">
        <v>0.85416666666666663</v>
      </c>
      <c r="L23" s="55">
        <v>0.85416666666666663</v>
      </c>
      <c r="M23" s="55">
        <v>0.85416666666666663</v>
      </c>
      <c r="N23" s="55">
        <v>0.85416666666666663</v>
      </c>
    </row>
    <row r="24" spans="2:14" x14ac:dyDescent="0.25">
      <c r="B24" s="5">
        <v>21</v>
      </c>
      <c r="C24" s="6">
        <v>1021</v>
      </c>
      <c r="D24" s="6" t="s">
        <v>90</v>
      </c>
      <c r="E24" s="7" t="s">
        <v>128</v>
      </c>
      <c r="F24" s="8">
        <v>91229</v>
      </c>
      <c r="G24" s="9">
        <f t="shared" si="3"/>
        <v>0.77083333333333337</v>
      </c>
      <c r="H24" s="57">
        <v>0.77083333333333337</v>
      </c>
      <c r="I24" s="55" t="s">
        <v>6</v>
      </c>
      <c r="J24" s="55">
        <v>0.77083333333333337</v>
      </c>
      <c r="K24" s="55">
        <v>0.77083333333333337</v>
      </c>
      <c r="L24" s="55">
        <v>0.77083333333333337</v>
      </c>
      <c r="M24" s="55">
        <v>0.77083333333333337</v>
      </c>
      <c r="N24" s="55">
        <v>0.77083333333333337</v>
      </c>
    </row>
    <row r="25" spans="2:14" x14ac:dyDescent="0.25">
      <c r="B25" s="5">
        <v>22</v>
      </c>
      <c r="C25" s="6">
        <v>1022</v>
      </c>
      <c r="D25" s="6" t="s">
        <v>91</v>
      </c>
      <c r="E25" s="7" t="s">
        <v>128</v>
      </c>
      <c r="F25" s="8">
        <v>95507</v>
      </c>
      <c r="G25" s="9" t="e">
        <f t="shared" si="3"/>
        <v>#N/A</v>
      </c>
      <c r="H25" s="57" t="s">
        <v>6</v>
      </c>
      <c r="I25" s="55" t="s">
        <v>6</v>
      </c>
      <c r="J25" s="55" t="s">
        <v>68</v>
      </c>
      <c r="K25" s="55" t="s">
        <v>68</v>
      </c>
      <c r="L25" s="55" t="s">
        <v>68</v>
      </c>
      <c r="M25" s="55" t="s">
        <v>68</v>
      </c>
      <c r="N25" s="55" t="s">
        <v>68</v>
      </c>
    </row>
    <row r="26" spans="2:14" x14ac:dyDescent="0.25">
      <c r="B26" s="5">
        <v>23</v>
      </c>
      <c r="C26" s="6">
        <v>1023</v>
      </c>
      <c r="D26" s="6" t="s">
        <v>92</v>
      </c>
      <c r="E26" s="7" t="s">
        <v>126</v>
      </c>
      <c r="F26" s="8">
        <v>92195</v>
      </c>
      <c r="G26" s="9">
        <f t="shared" si="3"/>
        <v>0.77083333333333337</v>
      </c>
      <c r="H26" s="57">
        <v>0.77083333333333337</v>
      </c>
      <c r="I26" s="55" t="s">
        <v>6</v>
      </c>
      <c r="J26" s="55">
        <v>0.77083333333333337</v>
      </c>
      <c r="K26" s="55">
        <v>0.77083333333333337</v>
      </c>
      <c r="L26" s="55">
        <v>0.77083333333333337</v>
      </c>
      <c r="M26" s="55">
        <v>0.77083333333333337</v>
      </c>
      <c r="N26" s="55">
        <v>0.77083333333333337</v>
      </c>
    </row>
    <row r="27" spans="2:14" x14ac:dyDescent="0.25">
      <c r="B27" s="5">
        <v>24</v>
      </c>
      <c r="C27" s="6">
        <v>1024</v>
      </c>
      <c r="D27" s="6" t="s">
        <v>93</v>
      </c>
      <c r="E27" s="7" t="s">
        <v>128</v>
      </c>
      <c r="F27" s="8">
        <v>90456</v>
      </c>
      <c r="G27" s="9">
        <f t="shared" si="3"/>
        <v>0.77083333333333337</v>
      </c>
      <c r="H27" s="57">
        <v>0.77083333333333337</v>
      </c>
      <c r="I27" s="55" t="s">
        <v>6</v>
      </c>
      <c r="J27" s="55">
        <v>0.77083333333333337</v>
      </c>
      <c r="K27" s="55">
        <v>0.77083333333333337</v>
      </c>
      <c r="L27" s="55">
        <v>0.77083333333333337</v>
      </c>
      <c r="M27" s="55">
        <v>0.77083333333333337</v>
      </c>
      <c r="N27" s="55">
        <v>0.77083333333333337</v>
      </c>
    </row>
    <row r="28" spans="2:14" x14ac:dyDescent="0.25">
      <c r="B28" s="5">
        <v>25</v>
      </c>
      <c r="C28" s="6">
        <v>1025</v>
      </c>
      <c r="D28" s="6" t="s">
        <v>94</v>
      </c>
      <c r="E28" s="7" t="s">
        <v>126</v>
      </c>
      <c r="F28" s="8">
        <v>90753</v>
      </c>
      <c r="G28" s="9">
        <f t="shared" si="3"/>
        <v>0.77083333333333337</v>
      </c>
      <c r="H28" s="57">
        <v>0.77083333333333337</v>
      </c>
      <c r="I28" s="55" t="s">
        <v>6</v>
      </c>
      <c r="J28" s="55">
        <v>0.77083333333333337</v>
      </c>
      <c r="K28" s="55">
        <v>0.77083333333333337</v>
      </c>
      <c r="L28" s="55">
        <v>0.77083333333333337</v>
      </c>
      <c r="M28" s="55">
        <v>0.77083333333333337</v>
      </c>
      <c r="N28" s="55" t="s">
        <v>6</v>
      </c>
    </row>
    <row r="29" spans="2:14" x14ac:dyDescent="0.25">
      <c r="B29" s="5">
        <v>26</v>
      </c>
      <c r="C29" s="6">
        <v>1026</v>
      </c>
      <c r="D29" s="6" t="s">
        <v>95</v>
      </c>
      <c r="E29" s="7" t="s">
        <v>125</v>
      </c>
      <c r="F29" s="8">
        <v>95284</v>
      </c>
      <c r="G29" s="9">
        <f t="shared" si="3"/>
        <v>0.77083333333333337</v>
      </c>
      <c r="H29" s="57">
        <v>0.77083333333333337</v>
      </c>
      <c r="I29" s="55" t="s">
        <v>6</v>
      </c>
      <c r="J29" s="55">
        <v>0.77083333333333337</v>
      </c>
      <c r="K29" s="55">
        <v>0.77083333333333337</v>
      </c>
      <c r="L29" s="55">
        <v>0.77083333333333337</v>
      </c>
      <c r="M29" s="55">
        <v>0.77083333333333337</v>
      </c>
      <c r="N29" s="55">
        <v>0.77083333333333337</v>
      </c>
    </row>
    <row r="30" spans="2:14" x14ac:dyDescent="0.25">
      <c r="B30" s="5">
        <v>27</v>
      </c>
      <c r="C30" s="6">
        <v>1027</v>
      </c>
      <c r="D30" s="6" t="s">
        <v>96</v>
      </c>
      <c r="E30" s="7" t="s">
        <v>125</v>
      </c>
      <c r="F30" s="8">
        <v>90893</v>
      </c>
      <c r="G30" s="9">
        <f t="shared" si="3"/>
        <v>0.77083333333333337</v>
      </c>
      <c r="H30" s="57">
        <v>0.77083333333333337</v>
      </c>
      <c r="I30" s="55" t="s">
        <v>6</v>
      </c>
      <c r="J30" s="55">
        <v>0.77083333333333337</v>
      </c>
      <c r="K30" s="55">
        <v>0.77083333333333337</v>
      </c>
      <c r="L30" s="55">
        <v>0.77083333333333337</v>
      </c>
      <c r="M30" s="55">
        <v>0.77083333333333337</v>
      </c>
      <c r="N30" s="55">
        <v>0.77083333333333337</v>
      </c>
    </row>
    <row r="31" spans="2:14" x14ac:dyDescent="0.25">
      <c r="B31" s="5">
        <v>28</v>
      </c>
      <c r="C31" s="6">
        <v>1028</v>
      </c>
      <c r="D31" s="6" t="s">
        <v>97</v>
      </c>
      <c r="E31" s="7" t="s">
        <v>127</v>
      </c>
      <c r="F31" s="8">
        <v>92197</v>
      </c>
      <c r="G31" s="9">
        <f t="shared" si="3"/>
        <v>0.77083333333333337</v>
      </c>
      <c r="H31" s="57">
        <v>0.77083333333333337</v>
      </c>
      <c r="I31" s="55" t="s">
        <v>6</v>
      </c>
      <c r="J31" s="55">
        <v>0.77083333333333337</v>
      </c>
      <c r="K31" s="55" t="s">
        <v>69</v>
      </c>
      <c r="L31" s="55" t="s">
        <v>69</v>
      </c>
      <c r="M31" s="55" t="s">
        <v>69</v>
      </c>
      <c r="N31" s="55" t="s">
        <v>69</v>
      </c>
    </row>
    <row r="32" spans="2:14" x14ac:dyDescent="0.25">
      <c r="B32" s="5">
        <v>29</v>
      </c>
      <c r="C32" s="6">
        <v>1029</v>
      </c>
      <c r="D32" s="6" t="s">
        <v>98</v>
      </c>
      <c r="E32" s="7" t="s">
        <v>125</v>
      </c>
      <c r="F32" s="8">
        <v>94063</v>
      </c>
      <c r="G32" s="9">
        <f t="shared" si="3"/>
        <v>0.77083333333333337</v>
      </c>
      <c r="H32" s="57">
        <v>0.77083333333333337</v>
      </c>
      <c r="I32" s="55" t="s">
        <v>6</v>
      </c>
      <c r="J32" s="55">
        <v>0.77083333333333337</v>
      </c>
      <c r="K32" s="55">
        <v>0.77083333333333337</v>
      </c>
      <c r="L32" s="55">
        <v>0.77083333333333337</v>
      </c>
      <c r="M32" s="55" t="s">
        <v>6</v>
      </c>
      <c r="N32" s="55">
        <v>0.77083333333333337</v>
      </c>
    </row>
    <row r="33" spans="2:14" x14ac:dyDescent="0.25">
      <c r="B33" s="5">
        <v>30</v>
      </c>
      <c r="C33" s="6">
        <v>1030</v>
      </c>
      <c r="D33" s="6" t="s">
        <v>99</v>
      </c>
      <c r="E33" s="7" t="s">
        <v>128</v>
      </c>
      <c r="F33" s="8">
        <v>93655</v>
      </c>
      <c r="G33" s="9">
        <f t="shared" si="3"/>
        <v>0.9375</v>
      </c>
      <c r="H33" s="57">
        <v>0.85416666666666674</v>
      </c>
      <c r="I33" s="55" t="s">
        <v>6</v>
      </c>
      <c r="J33" s="55">
        <v>0.9375</v>
      </c>
      <c r="K33" s="55">
        <v>0.9375</v>
      </c>
      <c r="L33" s="55">
        <v>0.9375</v>
      </c>
      <c r="M33" s="55">
        <v>0.9375</v>
      </c>
      <c r="N33" s="55" t="s">
        <v>6</v>
      </c>
    </row>
    <row r="34" spans="2:14" x14ac:dyDescent="0.25">
      <c r="B34" s="5">
        <v>31</v>
      </c>
      <c r="C34" s="6">
        <v>1031</v>
      </c>
      <c r="D34" s="6" t="s">
        <v>100</v>
      </c>
      <c r="E34" s="7" t="s">
        <v>125</v>
      </c>
      <c r="F34" s="8">
        <v>90947</v>
      </c>
      <c r="G34" s="9">
        <f t="shared" si="3"/>
        <v>0.9375</v>
      </c>
      <c r="H34" s="57">
        <v>0.77083333333333337</v>
      </c>
      <c r="I34" s="55" t="s">
        <v>6</v>
      </c>
      <c r="J34" s="55">
        <v>0.9375</v>
      </c>
      <c r="K34" s="55">
        <v>0.9375</v>
      </c>
      <c r="L34" s="55">
        <v>0.9375</v>
      </c>
      <c r="M34" s="55">
        <v>0.9375</v>
      </c>
      <c r="N34" s="55">
        <v>0.9375</v>
      </c>
    </row>
    <row r="35" spans="2:14" x14ac:dyDescent="0.25">
      <c r="B35" s="5">
        <v>32</v>
      </c>
      <c r="C35" s="6">
        <v>1032</v>
      </c>
      <c r="D35" s="6" t="s">
        <v>101</v>
      </c>
      <c r="E35" s="7" t="s">
        <v>128</v>
      </c>
      <c r="F35" s="8">
        <v>93171</v>
      </c>
      <c r="G35" s="9">
        <f t="shared" si="3"/>
        <v>0.9375</v>
      </c>
      <c r="H35" s="57" t="s">
        <v>6</v>
      </c>
      <c r="I35" s="55" t="s">
        <v>6</v>
      </c>
      <c r="J35" s="55">
        <v>0.9375</v>
      </c>
      <c r="K35" s="55">
        <v>0.9375</v>
      </c>
      <c r="L35" s="55">
        <v>0.9375</v>
      </c>
      <c r="M35" s="55">
        <v>0.9375</v>
      </c>
      <c r="N35" s="55">
        <v>0.9375</v>
      </c>
    </row>
    <row r="36" spans="2:14" x14ac:dyDescent="0.25">
      <c r="B36" s="5">
        <v>33</v>
      </c>
      <c r="C36" s="6">
        <v>1033</v>
      </c>
      <c r="D36" s="6" t="s">
        <v>102</v>
      </c>
      <c r="E36" s="7" t="s">
        <v>125</v>
      </c>
      <c r="F36" s="8">
        <v>92744</v>
      </c>
      <c r="G36" s="9">
        <f t="shared" si="3"/>
        <v>0.9375</v>
      </c>
      <c r="H36" s="57">
        <v>0.77083333333333337</v>
      </c>
      <c r="I36" s="55" t="s">
        <v>6</v>
      </c>
      <c r="J36" s="55">
        <v>0.9375</v>
      </c>
      <c r="K36" s="55">
        <v>0.9375</v>
      </c>
      <c r="L36" s="55">
        <v>0.9375</v>
      </c>
      <c r="M36" s="55">
        <v>0.9375</v>
      </c>
      <c r="N36" s="55">
        <v>0.9375</v>
      </c>
    </row>
    <row r="37" spans="2:14" x14ac:dyDescent="0.25">
      <c r="B37" s="5">
        <v>34</v>
      </c>
      <c r="C37" s="6">
        <v>1034</v>
      </c>
      <c r="D37" s="6" t="s">
        <v>103</v>
      </c>
      <c r="E37" s="7" t="s">
        <v>126</v>
      </c>
      <c r="F37" s="8">
        <v>92781</v>
      </c>
      <c r="G37" s="9">
        <f t="shared" si="3"/>
        <v>0.77083333333333337</v>
      </c>
      <c r="H37" s="57">
        <v>0.77083333333333337</v>
      </c>
      <c r="I37" s="55" t="s">
        <v>6</v>
      </c>
      <c r="J37" s="55">
        <v>0.77083333333333337</v>
      </c>
      <c r="K37" s="55">
        <v>0.77083333333333337</v>
      </c>
      <c r="L37" s="55">
        <v>0.77083333333333337</v>
      </c>
      <c r="M37" s="55">
        <v>0.77083333333333337</v>
      </c>
      <c r="N37" s="55">
        <v>0.77083333333333337</v>
      </c>
    </row>
    <row r="38" spans="2:14" x14ac:dyDescent="0.25">
      <c r="B38" s="5">
        <v>35</v>
      </c>
      <c r="C38" s="6">
        <v>1035</v>
      </c>
      <c r="D38" s="6" t="s">
        <v>104</v>
      </c>
      <c r="E38" s="7" t="s">
        <v>127</v>
      </c>
      <c r="F38" s="8">
        <v>96755</v>
      </c>
      <c r="G38" s="9">
        <f t="shared" si="3"/>
        <v>0.9375</v>
      </c>
      <c r="H38" s="57">
        <v>0.77083333333333337</v>
      </c>
      <c r="I38" s="55" t="s">
        <v>6</v>
      </c>
      <c r="J38" s="55">
        <v>0.77083333333333337</v>
      </c>
      <c r="K38" s="55">
        <v>0.9375</v>
      </c>
      <c r="L38" s="55">
        <v>0.9375</v>
      </c>
      <c r="M38" s="55">
        <v>0.9375</v>
      </c>
      <c r="N38" s="55">
        <v>0.9375</v>
      </c>
    </row>
    <row r="39" spans="2:14" x14ac:dyDescent="0.25">
      <c r="B39" s="5">
        <v>36</v>
      </c>
      <c r="C39" s="6">
        <v>1036</v>
      </c>
      <c r="D39" s="6" t="s">
        <v>105</v>
      </c>
      <c r="E39" s="7" t="s">
        <v>125</v>
      </c>
      <c r="F39" s="8">
        <v>95374</v>
      </c>
      <c r="G39" s="9">
        <f t="shared" si="3"/>
        <v>0.77083333333333337</v>
      </c>
      <c r="H39" s="57" t="s">
        <v>6</v>
      </c>
      <c r="I39" s="55" t="s">
        <v>6</v>
      </c>
      <c r="J39" s="55" t="s">
        <v>35</v>
      </c>
      <c r="K39" s="55">
        <v>0.77083333333333337</v>
      </c>
      <c r="L39" s="55">
        <v>0.77083333333333337</v>
      </c>
      <c r="M39" s="55">
        <v>0.77083333333333337</v>
      </c>
      <c r="N39" s="55">
        <v>0.77083333333333337</v>
      </c>
    </row>
    <row r="40" spans="2:14" x14ac:dyDescent="0.25">
      <c r="B40" s="5">
        <v>37</v>
      </c>
      <c r="C40" s="6">
        <v>1037</v>
      </c>
      <c r="D40" s="6" t="s">
        <v>106</v>
      </c>
      <c r="E40" s="7" t="s">
        <v>126</v>
      </c>
      <c r="F40" s="8">
        <v>94467</v>
      </c>
      <c r="G40" s="9">
        <f t="shared" si="3"/>
        <v>0.9375</v>
      </c>
      <c r="H40" s="57" t="s">
        <v>6</v>
      </c>
      <c r="I40" s="55" t="s">
        <v>6</v>
      </c>
      <c r="J40" s="55" t="s">
        <v>35</v>
      </c>
      <c r="K40" s="55">
        <v>0.9375</v>
      </c>
      <c r="L40" s="55">
        <v>0.9375</v>
      </c>
      <c r="M40" s="55">
        <v>0.9375</v>
      </c>
      <c r="N40" s="55">
        <v>0.9375</v>
      </c>
    </row>
    <row r="41" spans="2:14" x14ac:dyDescent="0.25">
      <c r="B41" s="5">
        <v>38</v>
      </c>
      <c r="C41" s="6">
        <v>1038</v>
      </c>
      <c r="D41" s="6" t="s">
        <v>107</v>
      </c>
      <c r="E41" s="7" t="s">
        <v>128</v>
      </c>
      <c r="F41" s="8">
        <v>93662</v>
      </c>
      <c r="G41" s="9">
        <f t="shared" si="3"/>
        <v>0.9375</v>
      </c>
      <c r="H41" s="57" t="s">
        <v>6</v>
      </c>
      <c r="I41" s="55" t="s">
        <v>6</v>
      </c>
      <c r="J41" s="55">
        <v>0.9375</v>
      </c>
      <c r="K41" s="55">
        <v>0.9375</v>
      </c>
      <c r="L41" s="55">
        <v>0.9375</v>
      </c>
      <c r="M41" s="55">
        <v>0.9375</v>
      </c>
      <c r="N41" s="55">
        <v>0.9375</v>
      </c>
    </row>
    <row r="42" spans="2:14" x14ac:dyDescent="0.25">
      <c r="B42" s="5">
        <v>39</v>
      </c>
      <c r="C42" s="6">
        <v>1039</v>
      </c>
      <c r="D42" s="6" t="s">
        <v>108</v>
      </c>
      <c r="E42" s="7" t="s">
        <v>125</v>
      </c>
      <c r="F42" s="8">
        <v>92235</v>
      </c>
      <c r="G42" s="9">
        <f t="shared" si="3"/>
        <v>0.9375</v>
      </c>
      <c r="H42" s="57" t="s">
        <v>6</v>
      </c>
      <c r="I42" s="55" t="s">
        <v>6</v>
      </c>
      <c r="J42" s="55">
        <v>0.9375</v>
      </c>
      <c r="K42" s="55">
        <v>0.9375</v>
      </c>
      <c r="L42" s="55">
        <v>0.9375</v>
      </c>
      <c r="M42" s="55">
        <v>0.9375</v>
      </c>
      <c r="N42" s="55">
        <v>0.9375</v>
      </c>
    </row>
    <row r="43" spans="2:14" x14ac:dyDescent="0.25">
      <c r="B43" s="5">
        <v>40</v>
      </c>
      <c r="C43" s="6">
        <v>1040</v>
      </c>
      <c r="D43" s="6" t="s">
        <v>109</v>
      </c>
      <c r="E43" s="7" t="s">
        <v>128</v>
      </c>
      <c r="F43" s="8">
        <v>93528</v>
      </c>
      <c r="G43" s="9">
        <f t="shared" si="3"/>
        <v>0.85416666666666663</v>
      </c>
      <c r="H43" s="57" t="s">
        <v>6</v>
      </c>
      <c r="I43" s="55" t="s">
        <v>6</v>
      </c>
      <c r="J43" s="55">
        <v>0.85416666666666663</v>
      </c>
      <c r="K43" s="55">
        <v>0.85416666666666663</v>
      </c>
      <c r="L43" s="55">
        <v>0.85416666666666663</v>
      </c>
      <c r="M43" s="55">
        <v>0.85416666666666663</v>
      </c>
      <c r="N43" s="55">
        <v>0.85416666666666663</v>
      </c>
    </row>
    <row r="44" spans="2:14" x14ac:dyDescent="0.25">
      <c r="B44" s="5">
        <v>41</v>
      </c>
      <c r="C44" s="6">
        <v>1041</v>
      </c>
      <c r="D44" s="6" t="s">
        <v>110</v>
      </c>
      <c r="E44" s="7" t="s">
        <v>127</v>
      </c>
      <c r="F44" s="8">
        <v>92153</v>
      </c>
      <c r="G44" s="9">
        <f t="shared" si="3"/>
        <v>0.22916666666666666</v>
      </c>
      <c r="H44" s="57">
        <v>0.22916666666666666</v>
      </c>
      <c r="I44" s="55" t="s">
        <v>6</v>
      </c>
      <c r="J44" s="55" t="s">
        <v>6</v>
      </c>
      <c r="K44" s="55">
        <v>0.22916666666666666</v>
      </c>
      <c r="L44" s="55">
        <v>0.22916666666666666</v>
      </c>
      <c r="M44" s="55">
        <v>0.22916666666666666</v>
      </c>
      <c r="N44" s="55">
        <v>0.22916666666666666</v>
      </c>
    </row>
    <row r="45" spans="2:14" x14ac:dyDescent="0.25">
      <c r="B45" s="5">
        <v>42</v>
      </c>
      <c r="C45" s="6">
        <v>1042</v>
      </c>
      <c r="D45" s="6" t="s">
        <v>111</v>
      </c>
      <c r="E45" s="7" t="s">
        <v>128</v>
      </c>
      <c r="F45" s="8">
        <v>95808</v>
      </c>
      <c r="G45" s="9">
        <f t="shared" si="3"/>
        <v>0.52083333333333337</v>
      </c>
      <c r="H45" s="57">
        <v>0.52083333333333337</v>
      </c>
      <c r="I45" s="55">
        <v>0.52083333333333337</v>
      </c>
      <c r="J45" s="55">
        <v>0.52083333333333337</v>
      </c>
      <c r="K45" s="55">
        <v>0.52083333333333337</v>
      </c>
      <c r="L45" s="55">
        <v>0.52083333333333337</v>
      </c>
      <c r="M45" s="55" t="s">
        <v>6</v>
      </c>
      <c r="N45" s="55" t="s">
        <v>6</v>
      </c>
    </row>
    <row r="46" spans="2:14" x14ac:dyDescent="0.25">
      <c r="B46" s="5">
        <v>43</v>
      </c>
      <c r="C46" s="6">
        <v>1043</v>
      </c>
      <c r="D46" s="6" t="s">
        <v>112</v>
      </c>
      <c r="E46" s="7" t="s">
        <v>127</v>
      </c>
      <c r="F46" s="8">
        <v>94161</v>
      </c>
      <c r="G46" s="9">
        <f t="shared" si="3"/>
        <v>0.6875</v>
      </c>
      <c r="H46" s="57">
        <v>0.6875</v>
      </c>
      <c r="I46" s="55">
        <v>0.6875</v>
      </c>
      <c r="J46" s="55">
        <v>0.6875</v>
      </c>
      <c r="K46" s="55" t="s">
        <v>6</v>
      </c>
      <c r="L46" s="55" t="s">
        <v>6</v>
      </c>
      <c r="M46" s="55">
        <v>0.6875</v>
      </c>
      <c r="N46" s="55">
        <v>0.6875</v>
      </c>
    </row>
    <row r="47" spans="2:14" x14ac:dyDescent="0.25">
      <c r="B47" s="5">
        <v>44</v>
      </c>
      <c r="C47" s="6">
        <v>1044</v>
      </c>
      <c r="D47" s="6" t="s">
        <v>113</v>
      </c>
      <c r="E47" s="7" t="s">
        <v>127</v>
      </c>
      <c r="F47" s="8">
        <v>91992</v>
      </c>
      <c r="G47" s="9">
        <f t="shared" si="3"/>
        <v>0.77083333333333337</v>
      </c>
      <c r="H47" s="57">
        <v>0.77083333333333337</v>
      </c>
      <c r="I47" s="55">
        <v>0.77083333333333337</v>
      </c>
      <c r="J47" s="55">
        <v>0.77083333333333337</v>
      </c>
      <c r="K47" s="55">
        <v>0.77083333333333337</v>
      </c>
      <c r="L47" s="55">
        <v>0.77083333333333337</v>
      </c>
      <c r="M47" s="55" t="s">
        <v>6</v>
      </c>
      <c r="N47" s="55" t="s">
        <v>6</v>
      </c>
    </row>
    <row r="48" spans="2:14" x14ac:dyDescent="0.25">
      <c r="B48" s="5">
        <v>45</v>
      </c>
      <c r="C48" s="6">
        <v>1045</v>
      </c>
      <c r="D48" s="6" t="s">
        <v>114</v>
      </c>
      <c r="E48" s="7" t="s">
        <v>128</v>
      </c>
      <c r="F48" s="8">
        <v>96030</v>
      </c>
      <c r="G48" s="9">
        <f t="shared" si="3"/>
        <v>0.60416666666666663</v>
      </c>
      <c r="H48" s="57" t="s">
        <v>6</v>
      </c>
      <c r="I48" s="55" t="s">
        <v>6</v>
      </c>
      <c r="J48" s="55">
        <v>0.60416666666666663</v>
      </c>
      <c r="K48" s="55">
        <v>0.60416666666666663</v>
      </c>
      <c r="L48" s="55">
        <v>0.60416666666666663</v>
      </c>
      <c r="M48" s="55">
        <v>0.60416666666666663</v>
      </c>
      <c r="N48" s="55">
        <v>0.60416666666666663</v>
      </c>
    </row>
    <row r="49" spans="2:14" x14ac:dyDescent="0.25">
      <c r="B49" s="5">
        <v>46</v>
      </c>
      <c r="C49" s="6">
        <v>1046</v>
      </c>
      <c r="D49" s="6" t="s">
        <v>115</v>
      </c>
      <c r="E49" s="7" t="s">
        <v>125</v>
      </c>
      <c r="F49" s="8">
        <v>92936</v>
      </c>
      <c r="G49" s="9">
        <f t="shared" si="3"/>
        <v>0.77083333333333337</v>
      </c>
      <c r="H49" s="57">
        <v>0.77083333333333337</v>
      </c>
      <c r="I49" s="55" t="s">
        <v>6</v>
      </c>
      <c r="J49" s="55" t="s">
        <v>6</v>
      </c>
      <c r="K49" s="55">
        <v>0.77083333333333337</v>
      </c>
      <c r="L49" s="55">
        <v>0.77083333333333337</v>
      </c>
      <c r="M49" s="55">
        <v>0.77083333333333337</v>
      </c>
      <c r="N49" s="55">
        <v>0.77083333333333337</v>
      </c>
    </row>
    <row r="50" spans="2:14" x14ac:dyDescent="0.25">
      <c r="B50" s="5">
        <v>47</v>
      </c>
      <c r="C50" s="6">
        <v>1047</v>
      </c>
      <c r="D50" s="6" t="s">
        <v>116</v>
      </c>
      <c r="E50" s="7" t="s">
        <v>125</v>
      </c>
      <c r="F50" s="8">
        <v>96319</v>
      </c>
      <c r="G50" s="9">
        <f t="shared" si="3"/>
        <v>0.8125</v>
      </c>
      <c r="H50" s="57" t="s">
        <v>6</v>
      </c>
      <c r="I50" s="55" t="s">
        <v>6</v>
      </c>
      <c r="J50" s="55">
        <v>0.8125</v>
      </c>
      <c r="K50" s="55">
        <v>0.8125</v>
      </c>
      <c r="L50" s="55">
        <v>0.8125</v>
      </c>
      <c r="M50" s="55">
        <v>0.8125</v>
      </c>
      <c r="N50" s="55">
        <v>0.8125</v>
      </c>
    </row>
    <row r="51" spans="2:14" x14ac:dyDescent="0.25">
      <c r="B51" s="5">
        <v>48</v>
      </c>
      <c r="C51" s="6">
        <v>1048</v>
      </c>
      <c r="D51" s="6" t="s">
        <v>117</v>
      </c>
      <c r="E51" s="7" t="s">
        <v>127</v>
      </c>
      <c r="F51" s="8">
        <v>93492</v>
      </c>
      <c r="G51" s="9">
        <f t="shared" si="3"/>
        <v>0.77083333333333337</v>
      </c>
      <c r="H51" s="57" t="s">
        <v>6</v>
      </c>
      <c r="I51" s="55" t="s">
        <v>6</v>
      </c>
      <c r="J51" s="55">
        <v>0.77083333333333337</v>
      </c>
      <c r="K51" s="55">
        <v>0.77083333333333337</v>
      </c>
      <c r="L51" s="55">
        <v>0.77083333333333337</v>
      </c>
      <c r="M51" s="55">
        <v>0.77083333333333337</v>
      </c>
      <c r="N51" s="55">
        <v>0.77083333333333337</v>
      </c>
    </row>
    <row r="52" spans="2:14" x14ac:dyDescent="0.25">
      <c r="B52" s="5">
        <v>49</v>
      </c>
      <c r="C52" s="6">
        <v>1049</v>
      </c>
      <c r="D52" s="6" t="s">
        <v>118</v>
      </c>
      <c r="E52" s="7" t="s">
        <v>125</v>
      </c>
      <c r="F52" s="8">
        <v>92545</v>
      </c>
      <c r="G52" s="9">
        <f t="shared" si="3"/>
        <v>0.97916666666666663</v>
      </c>
      <c r="H52" s="57">
        <v>0.97916666666666663</v>
      </c>
      <c r="I52" s="55">
        <v>0.97916666666666663</v>
      </c>
      <c r="J52" s="55">
        <v>0.97916666666666663</v>
      </c>
      <c r="K52" s="55">
        <v>0.97916666666666663</v>
      </c>
      <c r="L52" s="55" t="s">
        <v>6</v>
      </c>
      <c r="M52" s="55" t="s">
        <v>6</v>
      </c>
      <c r="N52" s="55">
        <v>0.97916666666666663</v>
      </c>
    </row>
    <row r="53" spans="2:14" x14ac:dyDescent="0.25">
      <c r="B53" s="5">
        <v>50</v>
      </c>
      <c r="C53" s="6">
        <v>1050</v>
      </c>
      <c r="D53" s="6" t="s">
        <v>119</v>
      </c>
      <c r="E53" s="7" t="s">
        <v>127</v>
      </c>
      <c r="F53" s="8">
        <v>93958</v>
      </c>
      <c r="G53" s="9">
        <f t="shared" si="3"/>
        <v>0.60416666666666663</v>
      </c>
      <c r="H53" s="57" t="s">
        <v>6</v>
      </c>
      <c r="I53" s="55" t="s">
        <v>6</v>
      </c>
      <c r="J53" s="55">
        <v>0.60416666666666663</v>
      </c>
      <c r="K53" s="55">
        <v>0.60416666666666663</v>
      </c>
      <c r="L53" s="55">
        <v>0.60416666666666663</v>
      </c>
      <c r="M53" s="55">
        <v>0.60416666666666663</v>
      </c>
      <c r="N53" s="55">
        <v>0.60416666666666663</v>
      </c>
    </row>
    <row r="54" spans="2:14" x14ac:dyDescent="0.25">
      <c r="B54" s="5">
        <v>51</v>
      </c>
      <c r="C54" s="6">
        <v>1051</v>
      </c>
      <c r="D54" s="6" t="s">
        <v>120</v>
      </c>
      <c r="E54" s="7" t="s">
        <v>126</v>
      </c>
      <c r="F54" s="8">
        <v>93016</v>
      </c>
      <c r="G54" s="9">
        <f t="shared" si="3"/>
        <v>0.97916666666666663</v>
      </c>
      <c r="H54" s="57" t="s">
        <v>6</v>
      </c>
      <c r="I54" s="55" t="s">
        <v>6</v>
      </c>
      <c r="J54" s="55">
        <v>0.97916666666666663</v>
      </c>
      <c r="K54" s="55">
        <v>0.97916666666666663</v>
      </c>
      <c r="L54" s="55">
        <v>0.97916666666666663</v>
      </c>
      <c r="M54" s="55">
        <v>0.97916666666666663</v>
      </c>
      <c r="N54" s="55">
        <v>0.97916666666666663</v>
      </c>
    </row>
    <row r="55" spans="2:14" x14ac:dyDescent="0.25">
      <c r="B55" s="5">
        <v>52</v>
      </c>
      <c r="C55" s="6">
        <v>1052</v>
      </c>
      <c r="D55" s="6" t="s">
        <v>121</v>
      </c>
      <c r="E55" s="7" t="s">
        <v>127</v>
      </c>
      <c r="F55" s="8">
        <v>91780</v>
      </c>
      <c r="G55" s="9">
        <f t="shared" si="3"/>
        <v>0.22916666666666666</v>
      </c>
      <c r="H55" s="57" t="s">
        <v>6</v>
      </c>
      <c r="I55" s="55">
        <v>0.22916666666666666</v>
      </c>
      <c r="J55" s="55">
        <v>0.22916666666666666</v>
      </c>
      <c r="K55" s="55">
        <v>0.22916666666666666</v>
      </c>
      <c r="L55" s="55">
        <v>0.22916666666666666</v>
      </c>
      <c r="M55" s="55">
        <v>0.22916666666666666</v>
      </c>
      <c r="N55" s="55" t="s">
        <v>6</v>
      </c>
    </row>
    <row r="56" spans="2:14" x14ac:dyDescent="0.25">
      <c r="B56" s="5">
        <v>53</v>
      </c>
      <c r="C56" s="6">
        <v>1053</v>
      </c>
      <c r="D56" s="6" t="s">
        <v>122</v>
      </c>
      <c r="E56" s="7" t="s">
        <v>126</v>
      </c>
      <c r="F56" s="8">
        <v>95364</v>
      </c>
      <c r="G56" s="9">
        <f t="shared" si="3"/>
        <v>0.52083333333333337</v>
      </c>
      <c r="H56" s="57" t="s">
        <v>6</v>
      </c>
      <c r="I56" s="55" t="s">
        <v>6</v>
      </c>
      <c r="J56" s="55">
        <v>0.52083333333333337</v>
      </c>
      <c r="K56" s="55">
        <v>0.52083333333333337</v>
      </c>
      <c r="L56" s="55">
        <v>0.52083333333333337</v>
      </c>
      <c r="M56" s="55">
        <v>0.52083333333333337</v>
      </c>
      <c r="N56" s="55">
        <v>0.52083333333333337</v>
      </c>
    </row>
    <row r="57" spans="2:14" x14ac:dyDescent="0.25">
      <c r="B57" s="5">
        <v>54</v>
      </c>
      <c r="C57" s="6">
        <v>1054</v>
      </c>
      <c r="D57" s="6" t="s">
        <v>123</v>
      </c>
      <c r="E57" s="7" t="s">
        <v>126</v>
      </c>
      <c r="F57" s="8">
        <v>96684</v>
      </c>
      <c r="G57" s="9">
        <f t="shared" si="3"/>
        <v>0.22916666666666666</v>
      </c>
      <c r="H57" s="57">
        <v>0.22916666666666666</v>
      </c>
      <c r="I57" s="55">
        <v>0.22916666666666666</v>
      </c>
      <c r="J57" s="55">
        <v>0.22916666666666666</v>
      </c>
      <c r="K57" s="55">
        <v>0.22916666666666666</v>
      </c>
      <c r="L57" s="55" t="s">
        <v>6</v>
      </c>
      <c r="M57" s="55" t="s">
        <v>6</v>
      </c>
      <c r="N57" s="55">
        <v>0.22916666666666666</v>
      </c>
    </row>
    <row r="58" spans="2:14" x14ac:dyDescent="0.25">
      <c r="B58" s="5">
        <v>55</v>
      </c>
      <c r="C58" s="6">
        <v>1055</v>
      </c>
      <c r="D58" s="6" t="s">
        <v>124</v>
      </c>
      <c r="E58" s="7" t="s">
        <v>125</v>
      </c>
      <c r="F58" s="8">
        <v>96711</v>
      </c>
      <c r="G58" s="9">
        <f t="shared" si="3"/>
        <v>0.77083333333333337</v>
      </c>
      <c r="H58" s="57" t="s">
        <v>6</v>
      </c>
      <c r="I58" s="55" t="s">
        <v>6</v>
      </c>
      <c r="J58" s="55">
        <v>0.77083333333333337</v>
      </c>
      <c r="K58" s="55">
        <v>0.77083333333333337</v>
      </c>
      <c r="L58" s="55">
        <v>0.77083333333333337</v>
      </c>
      <c r="M58" s="55">
        <v>0.77083333333333337</v>
      </c>
      <c r="N58" s="55">
        <v>0.77083333333333337</v>
      </c>
    </row>
  </sheetData>
  <mergeCells count="1">
    <mergeCell ref="Q2:X2"/>
  </mergeCells>
  <conditionalFormatting sqref="H20:N20">
    <cfRule type="cellIs" dxfId="52" priority="52" operator="equal">
      <formula>"Leave"</formula>
    </cfRule>
    <cfRule type="cellIs" dxfId="51" priority="53" operator="equal">
      <formula>"OFF"</formula>
    </cfRule>
  </conditionalFormatting>
  <conditionalFormatting sqref="H4:N58">
    <cfRule type="cellIs" dxfId="50" priority="45" operator="equal">
      <formula>"OFF"</formula>
    </cfRule>
  </conditionalFormatting>
  <conditionalFormatting sqref="H4:N58">
    <cfRule type="cellIs" dxfId="49" priority="44" operator="equal">
      <formula>"Leave"</formula>
    </cfRule>
  </conditionalFormatting>
  <conditionalFormatting sqref="H4:N58">
    <cfRule type="cellIs" dxfId="48" priority="42" operator="equal">
      <formula>"OFF"</formula>
    </cfRule>
  </conditionalFormatting>
  <conditionalFormatting sqref="H4:N58">
    <cfRule type="cellIs" dxfId="47" priority="41" operator="equal">
      <formula>"Leave"</formula>
    </cfRule>
  </conditionalFormatting>
  <conditionalFormatting sqref="H4:N58">
    <cfRule type="cellIs" dxfId="46" priority="46" operator="equal">
      <formula>"OFF"</formula>
    </cfRule>
  </conditionalFormatting>
  <conditionalFormatting sqref="H4:N58">
    <cfRule type="cellIs" dxfId="45" priority="47" operator="equal">
      <formula>"Moved"</formula>
    </cfRule>
    <cfRule type="cellIs" dxfId="44" priority="48" operator="equal">
      <formula>"Leave"</formula>
    </cfRule>
  </conditionalFormatting>
  <conditionalFormatting sqref="H4:N58">
    <cfRule type="cellIs" dxfId="43" priority="43" operator="equal">
      <formula>"OFF"</formula>
    </cfRule>
  </conditionalFormatting>
  <conditionalFormatting sqref="H4:N58">
    <cfRule type="cellIs" dxfId="42" priority="51" operator="equal">
      <formula>"OFF"</formula>
    </cfRule>
  </conditionalFormatting>
  <conditionalFormatting sqref="H4:N58">
    <cfRule type="cellIs" dxfId="41" priority="50" operator="equal">
      <formula>"Leave"</formula>
    </cfRule>
  </conditionalFormatting>
  <conditionalFormatting sqref="H4:N58">
    <cfRule type="cellIs" dxfId="40" priority="49" operator="equal">
      <formula>"OFF"</formula>
    </cfRule>
  </conditionalFormatting>
  <conditionalFormatting sqref="H4:N58">
    <cfRule type="cellIs" dxfId="39" priority="40" operator="equal">
      <formula>"OFF"</formula>
    </cfRule>
  </conditionalFormatting>
  <conditionalFormatting sqref="H4:N58">
    <cfRule type="cellIs" dxfId="38" priority="37" operator="equal">
      <formula>"OFF"</formula>
    </cfRule>
  </conditionalFormatting>
  <conditionalFormatting sqref="H4:N58">
    <cfRule type="cellIs" dxfId="37" priority="36" operator="equal">
      <formula>"Leave"</formula>
    </cfRule>
  </conditionalFormatting>
  <conditionalFormatting sqref="H4:N58">
    <cfRule type="cellIs" dxfId="36" priority="38" operator="equal">
      <formula>"Moved"</formula>
    </cfRule>
    <cfRule type="cellIs" dxfId="35" priority="39" operator="equal">
      <formula>"Leave"</formula>
    </cfRule>
  </conditionalFormatting>
  <conditionalFormatting sqref="H4:N58">
    <cfRule type="cellIs" dxfId="34" priority="35" operator="equal">
      <formula>"Resigned"</formula>
    </cfRule>
  </conditionalFormatting>
  <conditionalFormatting sqref="H13:N13">
    <cfRule type="cellIs" dxfId="33" priority="28" operator="equal">
      <formula>"OFF"</formula>
    </cfRule>
  </conditionalFormatting>
  <conditionalFormatting sqref="H13:N13">
    <cfRule type="cellIs" dxfId="32" priority="27" operator="equal">
      <formula>"Leave"</formula>
    </cfRule>
  </conditionalFormatting>
  <conditionalFormatting sqref="H13:N13">
    <cfRule type="cellIs" dxfId="31" priority="25" operator="equal">
      <formula>"OFF"</formula>
    </cfRule>
  </conditionalFormatting>
  <conditionalFormatting sqref="H13:N13">
    <cfRule type="cellIs" dxfId="30" priority="24" operator="equal">
      <formula>"Leave"</formula>
    </cfRule>
  </conditionalFormatting>
  <conditionalFormatting sqref="H13:N13">
    <cfRule type="cellIs" dxfId="29" priority="29" operator="equal">
      <formula>"OFF"</formula>
    </cfRule>
  </conditionalFormatting>
  <conditionalFormatting sqref="H13:N13">
    <cfRule type="cellIs" dxfId="28" priority="30" operator="equal">
      <formula>"Moved"</formula>
    </cfRule>
    <cfRule type="cellIs" dxfId="27" priority="31" operator="equal">
      <formula>"Leave"</formula>
    </cfRule>
  </conditionalFormatting>
  <conditionalFormatting sqref="H13:N13">
    <cfRule type="cellIs" dxfId="26" priority="26" operator="equal">
      <formula>"OFF"</formula>
    </cfRule>
  </conditionalFormatting>
  <conditionalFormatting sqref="H13:N13">
    <cfRule type="cellIs" dxfId="25" priority="34" operator="equal">
      <formula>"OFF"</formula>
    </cfRule>
  </conditionalFormatting>
  <conditionalFormatting sqref="H13:N13">
    <cfRule type="cellIs" dxfId="24" priority="33" operator="equal">
      <formula>"Leave"</formula>
    </cfRule>
  </conditionalFormatting>
  <conditionalFormatting sqref="H13:N13">
    <cfRule type="cellIs" dxfId="23" priority="32" operator="equal">
      <formula>"OFF"</formula>
    </cfRule>
  </conditionalFormatting>
  <conditionalFormatting sqref="H13:N13">
    <cfRule type="cellIs" dxfId="22" priority="23" operator="equal">
      <formula>"OFF"</formula>
    </cfRule>
  </conditionalFormatting>
  <conditionalFormatting sqref="H13:N13">
    <cfRule type="cellIs" dxfId="21" priority="20" operator="equal">
      <formula>"OFF"</formula>
    </cfRule>
  </conditionalFormatting>
  <conditionalFormatting sqref="H13:N13">
    <cfRule type="cellIs" dxfId="20" priority="19" operator="equal">
      <formula>"Leave"</formula>
    </cfRule>
  </conditionalFormatting>
  <conditionalFormatting sqref="H13:N13">
    <cfRule type="cellIs" dxfId="19" priority="21" operator="equal">
      <formula>"Moved"</formula>
    </cfRule>
    <cfRule type="cellIs" dxfId="18" priority="22" operator="equal">
      <formula>"Leave"</formula>
    </cfRule>
  </conditionalFormatting>
  <conditionalFormatting sqref="H13:N13">
    <cfRule type="cellIs" dxfId="17" priority="18" operator="equal">
      <formula>"Resigned"</formula>
    </cfRule>
  </conditionalFormatting>
  <conditionalFormatting sqref="H12:N12">
    <cfRule type="cellIs" dxfId="16" priority="11" operator="equal">
      <formula>"OFF"</formula>
    </cfRule>
  </conditionalFormatting>
  <conditionalFormatting sqref="H12:N12">
    <cfRule type="cellIs" dxfId="15" priority="10" operator="equal">
      <formula>"Leave"</formula>
    </cfRule>
  </conditionalFormatting>
  <conditionalFormatting sqref="H12:N12">
    <cfRule type="cellIs" dxfId="14" priority="8" operator="equal">
      <formula>"OFF"</formula>
    </cfRule>
  </conditionalFormatting>
  <conditionalFormatting sqref="H12:N12">
    <cfRule type="cellIs" dxfId="13" priority="7" operator="equal">
      <formula>"Leave"</formula>
    </cfRule>
  </conditionalFormatting>
  <conditionalFormatting sqref="H12:N12">
    <cfRule type="cellIs" dxfId="12" priority="12" operator="equal">
      <formula>"OFF"</formula>
    </cfRule>
  </conditionalFormatting>
  <conditionalFormatting sqref="H12:N12">
    <cfRule type="cellIs" dxfId="11" priority="13" operator="equal">
      <formula>"Moved"</formula>
    </cfRule>
    <cfRule type="cellIs" dxfId="10" priority="14" operator="equal">
      <formula>"Leave"</formula>
    </cfRule>
  </conditionalFormatting>
  <conditionalFormatting sqref="H12:N12">
    <cfRule type="cellIs" dxfId="9" priority="9" operator="equal">
      <formula>"OFF"</formula>
    </cfRule>
  </conditionalFormatting>
  <conditionalFormatting sqref="H12:N12">
    <cfRule type="cellIs" dxfId="8" priority="17" operator="equal">
      <formula>"OFF"</formula>
    </cfRule>
  </conditionalFormatting>
  <conditionalFormatting sqref="H12:N12">
    <cfRule type="cellIs" dxfId="7" priority="16" operator="equal">
      <formula>"Leave"</formula>
    </cfRule>
  </conditionalFormatting>
  <conditionalFormatting sqref="H12:N12">
    <cfRule type="cellIs" dxfId="6" priority="15" operator="equal">
      <formula>"OFF"</formula>
    </cfRule>
  </conditionalFormatting>
  <conditionalFormatting sqref="H12:N12">
    <cfRule type="cellIs" dxfId="5" priority="6" operator="equal">
      <formula>"OFF"</formula>
    </cfRule>
  </conditionalFormatting>
  <conditionalFormatting sqref="H12:N12">
    <cfRule type="cellIs" dxfId="4" priority="3" operator="equal">
      <formula>"OFF"</formula>
    </cfRule>
  </conditionalFormatting>
  <conditionalFormatting sqref="H12:N12">
    <cfRule type="cellIs" dxfId="3" priority="2" operator="equal">
      <formula>"Leave"</formula>
    </cfRule>
  </conditionalFormatting>
  <conditionalFormatting sqref="H12:N12">
    <cfRule type="cellIs" dxfId="2" priority="4" operator="equal">
      <formula>"Moved"</formula>
    </cfRule>
    <cfRule type="cellIs" dxfId="1" priority="5" operator="equal">
      <formula>"Leave"</formula>
    </cfRule>
  </conditionalFormatting>
  <conditionalFormatting sqref="H12:N12">
    <cfRule type="cellIs" dxfId="0" priority="1" operator="equal">
      <formula>"Resigned"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Fri</vt:lpstr>
      <vt:lpstr>Thu</vt:lpstr>
      <vt:lpstr>Wed</vt:lpstr>
      <vt:lpstr>Tue</vt:lpstr>
      <vt:lpstr>Mon</vt:lpstr>
      <vt:lpstr>Sun</vt:lpstr>
      <vt:lpstr>Sat</vt:lpstr>
      <vt:lpstr>Overall Schedule</vt:lpstr>
      <vt:lpstr>Shift Schedule</vt:lpstr>
      <vt:lpstr>Weekly Cap</vt:lpstr>
      <vt:lpstr>Staffing Level Interval</vt:lpstr>
      <vt:lpstr>Aspect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Sathesh Murugan</dc:creator>
  <cp:lastModifiedBy>lenovo</cp:lastModifiedBy>
  <dcterms:created xsi:type="dcterms:W3CDTF">2020-09-04T15:22:28Z</dcterms:created>
  <dcterms:modified xsi:type="dcterms:W3CDTF">2022-09-21T08:52:29Z</dcterms:modified>
</cp:coreProperties>
</file>