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1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8" i="1"/>
  <c r="K40"/>
  <c r="K41"/>
  <c r="K39"/>
  <c r="D5"/>
  <c r="D7"/>
  <c r="E6"/>
  <c r="E7"/>
  <c r="D6"/>
  <c r="F6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E5"/>
  <c r="F22" s="1"/>
  <c r="F5"/>
  <c r="H38"/>
  <c r="H39"/>
  <c r="G36"/>
  <c r="K33"/>
  <c r="K34"/>
  <c r="K35"/>
  <c r="K32"/>
  <c r="M27"/>
  <c r="M26"/>
  <c r="M25"/>
  <c r="M24"/>
  <c r="M23"/>
  <c r="M22"/>
  <c r="M21"/>
  <c r="M20"/>
  <c r="M19"/>
  <c r="M5"/>
  <c r="E15" l="1"/>
  <c r="E16"/>
  <c r="I6"/>
  <c r="H8"/>
  <c r="J8" s="1"/>
  <c r="H9"/>
  <c r="J9" s="1"/>
  <c r="H10"/>
  <c r="J10" s="1"/>
  <c r="H11"/>
  <c r="J11" s="1"/>
  <c r="H12"/>
  <c r="J12" s="1"/>
  <c r="H13"/>
  <c r="J13" s="1"/>
  <c r="H14"/>
  <c r="J14" s="1"/>
  <c r="D16"/>
  <c r="I7"/>
  <c r="F23"/>
  <c r="F15"/>
  <c r="F16"/>
  <c r="I8"/>
  <c r="I9"/>
  <c r="D15"/>
  <c r="I10"/>
  <c r="G5"/>
  <c r="I11"/>
  <c r="G6"/>
  <c r="I12"/>
  <c r="G7"/>
  <c r="I13"/>
  <c r="G8"/>
  <c r="I14"/>
  <c r="G9"/>
  <c r="G10"/>
  <c r="H5"/>
  <c r="J5" s="1"/>
  <c r="G11"/>
  <c r="H6"/>
  <c r="J6" s="1"/>
  <c r="G12"/>
  <c r="H7"/>
  <c r="J7" s="1"/>
  <c r="G13"/>
  <c r="G14"/>
  <c r="F21"/>
  <c r="M18"/>
  <c r="I5"/>
  <c r="M7" l="1"/>
  <c r="M6"/>
</calcChain>
</file>

<file path=xl/sharedStrings.xml><?xml version="1.0" encoding="utf-8"?>
<sst xmlns="http://schemas.openxmlformats.org/spreadsheetml/2006/main" count="117" uniqueCount="95">
  <si>
    <t>Sno</t>
  </si>
  <si>
    <t>Name</t>
  </si>
  <si>
    <t>Rollno</t>
  </si>
  <si>
    <t>Mark-1</t>
  </si>
  <si>
    <t>Mark-2</t>
  </si>
  <si>
    <t>Mark-3</t>
  </si>
  <si>
    <t>Total</t>
  </si>
  <si>
    <t>Average</t>
  </si>
  <si>
    <t>Result</t>
  </si>
  <si>
    <t>Grade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</si>
  <si>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</si>
  <si>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</si>
  <si>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</si>
  <si>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</si>
  <si>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</si>
  <si>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</si>
  <si>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</si>
  <si>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</si>
  <si>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</si>
  <si>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</si>
  <si>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Ram</t>
  </si>
  <si>
    <t>Sam</t>
  </si>
  <si>
    <t>Saran</t>
  </si>
  <si>
    <t>Joes</t>
  </si>
  <si>
    <t>Raja</t>
  </si>
  <si>
    <t>Ragu</t>
  </si>
  <si>
    <t>Karthi</t>
  </si>
  <si>
    <t>Anand</t>
  </si>
  <si>
    <t>Kumar</t>
  </si>
  <si>
    <t>Ravi</t>
  </si>
  <si>
    <t>Maximum</t>
  </si>
  <si>
    <t>Minimum</t>
  </si>
  <si>
    <t>Total Students</t>
  </si>
  <si>
    <t>M1</t>
  </si>
  <si>
    <t>M2</t>
  </si>
  <si>
    <t>M3</t>
  </si>
  <si>
    <t>STUDENT &gt;80%</t>
  </si>
  <si>
    <t>OVERALL PASS %</t>
  </si>
  <si>
    <t>GRADE</t>
  </si>
  <si>
    <t>A</t>
  </si>
  <si>
    <t>B</t>
  </si>
  <si>
    <t>C</t>
  </si>
  <si>
    <t>FAIL</t>
  </si>
  <si>
    <t>Column1</t>
  </si>
  <si>
    <t xml:space="preserve"> </t>
  </si>
  <si>
    <t>SUMIF</t>
  </si>
  <si>
    <t>CONCATENATION</t>
  </si>
  <si>
    <t>LEFT</t>
  </si>
  <si>
    <t>RIGHT</t>
  </si>
  <si>
    <t>TOP 25 Basic Excel Formula</t>
  </si>
  <si>
    <t>SNO</t>
  </si>
  <si>
    <t>Formula</t>
  </si>
  <si>
    <t>SUM</t>
  </si>
  <si>
    <t>IF</t>
  </si>
  <si>
    <t>AND OR</t>
  </si>
  <si>
    <t>CONCATNATION</t>
  </si>
  <si>
    <t>UPPER</t>
  </si>
  <si>
    <t>LOWER</t>
  </si>
  <si>
    <t>MID</t>
  </si>
  <si>
    <t>PROPER</t>
  </si>
  <si>
    <t>NOW</t>
  </si>
  <si>
    <t>TRIM</t>
  </si>
  <si>
    <t>CHOOSE</t>
  </si>
  <si>
    <t>REPT</t>
  </si>
  <si>
    <t>TYPE</t>
  </si>
  <si>
    <t>RANDBETWEEN</t>
  </si>
  <si>
    <t>CONVERT</t>
  </si>
  <si>
    <t>90 -100</t>
  </si>
  <si>
    <t>80 - 89</t>
  </si>
  <si>
    <t>BELOW 79</t>
  </si>
  <si>
    <t>Ram IS gOOd saLEM</t>
  </si>
  <si>
    <t>PROPER (Capitialize each word)</t>
  </si>
  <si>
    <t>NOW (Date and time)</t>
  </si>
  <si>
    <t xml:space="preserve">   SAM </t>
  </si>
  <si>
    <t xml:space="preserve">    </t>
  </si>
  <si>
    <t>Class id</t>
  </si>
  <si>
    <t>Class</t>
  </si>
  <si>
    <t>BCA</t>
  </si>
  <si>
    <t>MCA</t>
  </si>
  <si>
    <t>BSC CS</t>
  </si>
  <si>
    <t>Type</t>
  </si>
  <si>
    <t>Total Pass</t>
  </si>
  <si>
    <t>Total Fail</t>
  </si>
  <si>
    <t>IN</t>
  </si>
  <si>
    <t>M</t>
  </si>
  <si>
    <t>AVERAGE</t>
  </si>
  <si>
    <t>MAX</t>
  </si>
  <si>
    <t>MIN</t>
  </si>
  <si>
    <t>ROUND</t>
  </si>
  <si>
    <t>COUNT (for number), COUNTA (for alphabet)</t>
  </si>
  <si>
    <t>COUNTIF</t>
  </si>
  <si>
    <t>VLOOKUP</t>
  </si>
  <si>
    <t>No grade</t>
  </si>
  <si>
    <t>Convert</t>
  </si>
  <si>
    <t>Choose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</si>
</sst>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5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3" fillId="7" borderId="1" applyNumberFormat="0" applyAlignment="0" applyProtection="0"/>
    <xf numFmtId="0" fontId="5" fillId="8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3" fillId="3" borderId="2" xfId="2" applyFont="1"/>
    <xf numFmtId="0" fontId="2" fillId="2" borderId="1" xfId="1"/>
    <xf numFmtId="0" fontId="7" fillId="2" borderId="3" xfId="1" applyFont="1" applyBorder="1" applyAlignment="1"/>
    <xf numFmtId="22" fontId="0" fillId="0" borderId="0" xfId="0" applyNumberFormat="1"/>
    <xf numFmtId="0" fontId="4" fillId="9" borderId="5" xfId="0" applyFont="1" applyFill="1" applyBorder="1"/>
    <xf numFmtId="0" fontId="4" fillId="9" borderId="6" xfId="0" applyFont="1" applyFill="1" applyBorder="1"/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4" fillId="9" borderId="0" xfId="0" applyFont="1" applyFill="1" applyBorder="1"/>
    <xf numFmtId="0" fontId="10" fillId="0" borderId="0" xfId="0" applyFont="1"/>
    <xf numFmtId="0" fontId="8" fillId="5" borderId="1" xfId="4" applyBorder="1" applyAlignment="1">
      <alignment horizontal="center"/>
    </xf>
    <xf numFmtId="0" fontId="5" fillId="8" borderId="0" xfId="7" applyAlignment="1">
      <alignment horizontal="center"/>
    </xf>
    <xf numFmtId="0" fontId="9" fillId="6" borderId="0" xfId="5" applyAlignment="1">
      <alignment horizontal="center"/>
    </xf>
    <xf numFmtId="0" fontId="3" fillId="7" borderId="1" xfId="6" applyAlignment="1">
      <alignment horizontal="center"/>
    </xf>
    <xf numFmtId="0" fontId="4" fillId="4" borderId="0" xfId="3" applyFont="1" applyAlignment="1">
      <alignment horizontal="center" vertical="center"/>
    </xf>
    <xf numFmtId="0" fontId="8" fillId="5" borderId="0" xfId="4" applyAlignment="1">
      <alignment horizontal="center"/>
    </xf>
    <xf numFmtId="0" fontId="6" fillId="3" borderId="2" xfId="2" applyFont="1" applyAlignment="1">
      <alignment horizontal="right"/>
    </xf>
    <xf numFmtId="0" fontId="9" fillId="6" borderId="3" xfId="5" applyBorder="1" applyAlignment="1">
      <alignment horizontal="center"/>
    </xf>
    <xf numFmtId="0" fontId="9" fillId="6" borderId="4" xfId="5" applyBorder="1" applyAlignment="1">
      <alignment horizontal="center"/>
    </xf>
  </cellXfs>
  <cellStyles count="8">
    <cellStyle name="60% - Accent1" xfId="7" builtinId="32"/>
    <cellStyle name="Accent6" xfId="3" builtinId="49"/>
    <cellStyle name="Bad" xfId="5" builtinId="27"/>
    <cellStyle name="Calculation" xfId="6" builtinId="22"/>
    <cellStyle name="Good" xfId="4" builtinId="26"/>
    <cellStyle name="Input" xfId="1" builtinId="20"/>
    <cellStyle name="Normal" xfId="0" builtinId="0"/>
    <cellStyle name="Note" xfId="2" builtinId="10"/>
  </cellStyles>
  <dxfs count="11">
    <dxf>
      <numFmt numFmtId="0" formatCode="General"/>
      <alignment horizontal="left" vertical="bottom" textRotation="0" wrapText="0" indent="0" relativeIndent="255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:J14" totalsRowShown="0" dataDxfId="10">
  <autoFilter ref="A4:J14"/>
  <tableColumns count="10">
    <tableColumn id="1" name="Sno" dataDxfId="9"/>
    <tableColumn id="2" name="Name" dataDxfId="8"/>
    <tableColumn id="3" name="Column1" dataDxfId="7"/>
    <tableColumn id="4" name="Mark-1" dataDxfId="6">
      <calculatedColumnFormula>RANDBETWEEN(1,100)</calculatedColumnFormula>
    </tableColumn>
    <tableColumn id="5" name="Mark-2" dataDxfId="5">
      <calculatedColumnFormula>RANDBETWEEN(1,100)</calculatedColumnFormula>
    </tableColumn>
    <tableColumn id="6" name="Mark-3" dataDxfId="4">
      <calculatedColumnFormula>RANDBETWEEN(1,100)</calculatedColumnFormula>
    </tableColumn>
    <tableColumn id="7" name="Total" dataDxfId="3">
      <calculatedColumnFormula>SUM(Table1[[#This Row],[Mark-1]:[Mark-3]])</calculatedColumnFormula>
    </tableColumn>
    <tableColumn id="8" name="Average" dataDxfId="2">
      <calculatedColumnFormula>ROUND(AVERAGE(Table1[[#This Row],[Mark-1]:[Mark-3]]),0)</calculatedColumnFormula>
    </tableColumn>
    <tableColumn id="9" name="Result" dataDxfId="1">
      <calculatedColumnFormula>IF(OR(Table1[[#This Row],[Mark-1]]&lt;35,Table1[[#This Row],[Mark-2]]&lt;35,Table1[[#This Row],[Mark-3]]&lt;35),"Fail","Pass")</calculatedColumnFormula>
    </tableColumn>
    <tableColumn id="10" name="Grade" dataDxfId="0">
      <calculatedColumnFormula>IF(AND(Table1[[#This Row],[Average]]&gt;=90, Table1[[#This Row],[Average]]&lt;=100), "A",
IF(AND(Table1[[#This Row],[Average]]&gt;=80, Table1[[#This Row],[Average]]&lt;90), "B",
IF(AND(Table1[[#This Row],[Average]]&gt;=0, Table1[[#This Row],[Average]]&lt;80), "C", "NO GRADE")))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E20:F23" headerRowCount="0">
  <tableColumns count="2">
    <tableColumn id="1" name="Column1" totalsRowLabel="Total"/>
    <tableColumn id="2" name="Column2" totalsRowFunction="count"/>
  </tableColumns>
  <tableStyleInfo name="TableStyleMedium11" showFirstColumn="1" showLastColumn="0" showRowStripes="0" showColumnStripes="0"/>
</table>
</file>

<file path=xl/tables/table3.xml><?xml version="1.0" encoding="utf-8"?>
<table xmlns="http://schemas.openxmlformats.org/spreadsheetml/2006/main" id="2" name="Table2" displayName="Table2" ref="L13:M16" headerRowCount="0" totalsRowShown="0">
  <tableColumns count="2">
    <tableColumn id="1" name="Column1"/>
    <tableColumn id="2" name="Column2"/>
  </tableColumns>
  <tableStyleInfo name="TableStyleLight8" showFirstColumn="1" showLastColumn="1" showRowStripes="1" showColumnStripes="1"/>
</table>
</file>

<file path=xl/tables/table4.xml><?xml version="1.0" encoding="utf-8"?>
<table xmlns="http://schemas.openxmlformats.org/spreadsheetml/2006/main" id="3" name="Table3" displayName="Table3" ref="A25:B53" totalsRowShown="0">
  <autoFilter ref="A25:B53"/>
  <tableColumns count="2">
    <tableColumn id="1" name="SNO"/>
    <tableColumn id="2" name="Formula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J38:K41" totalsRowShown="0">
  <autoFilter ref="J38:K41"/>
  <tableColumns count="2">
    <tableColumn id="1" name="IN"/>
    <tableColumn id="2" name="M">
      <calculatedColumnFormula>CONVERT(J39,"in","m")</calculatedColumnFormula>
    </tableColumn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tabSelected="1" zoomScale="205" zoomScaleNormal="205" workbookViewId="0">
      <selection activeCell="H18" sqref="H18"/>
    </sheetView>
  </sheetViews>
  <sheetFormatPr defaultRowHeight="15"/>
  <cols>
    <col min="2" max="2" width="14.5703125" customWidth="1"/>
    <col min="12" max="12" width="17.5703125" customWidth="1"/>
    <col min="13" max="13" width="14.140625" bestFit="1" customWidth="1"/>
  </cols>
  <sheetData>
    <row r="1" spans="1:15">
      <c r="A1" s="17" t="s">
        <v>49</v>
      </c>
      <c r="B1" s="17"/>
      <c r="C1" s="17"/>
      <c r="D1" s="17"/>
      <c r="E1" s="17"/>
      <c r="F1" s="17"/>
      <c r="G1" s="17"/>
      <c r="H1" s="17"/>
      <c r="I1" s="17"/>
      <c r="J1" s="17"/>
    </row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t="s">
        <v>44</v>
      </c>
    </row>
    <row r="3" spans="1:1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5">
      <c r="A4" t="s">
        <v>0</v>
      </c>
      <c r="B4" t="s">
        <v>1</v>
      </c>
      <c r="C4" t="s">
        <v>43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</row>
    <row r="5" spans="1:15">
      <c r="A5" s="1">
        <v>1</v>
      </c>
      <c r="B5" s="1" t="s">
        <v>20</v>
      </c>
      <c r="C5" s="1" t="s">
        <v>10</v>
      </c>
      <c r="D5" s="2">
        <f ca="1">RANDBETWEEN(1,100)</f>
        <v>71</v>
      </c>
      <c r="E5" s="2">
        <f t="shared" ref="D5:F14" ca="1" si="0">RANDBETWEEN(1,100)</f>
        <v>53</v>
      </c>
      <c r="F5" s="2">
        <f t="shared" ca="1" si="0"/>
        <v>79</v>
      </c>
      <c r="G5" s="2">
        <f ca="1">SUM(Table1[[#This Row],[Mark-1]:[Mark-3]])</f>
        <v>203</v>
      </c>
      <c r="H5" s="2">
        <f ca="1">ROUND(AVERAGE(Table1[[#This Row],[Mark-1]:[Mark-3]]),0)</f>
        <v>68</v>
      </c>
      <c r="I5" s="2" t="str">
        <f ca="1">IF(OR(Table1[[#This Row],[Mark-1]]&lt;35,Table1[[#This Row],[Mark-2]]&lt;35,Table1[[#This Row],[Mark-3]]&lt;35),"Fail","Pass")</f>
        <v>Pass</v>
      </c>
      <c r="J5" s="2" t="str">
        <f ca="1">IF(AND(Table1[[#This Row],[Average]]&gt;=90, Table1[[#This Row],[Average]]&lt;=100), "A",
IF(AND(Table1[[#This Row],[Average]]&gt;=80, Table1[[#This Row],[Average]]&lt;90), "B",
IF(AND(Table1[[#This Row],[Average]]&gt;=0, Table1[[#This Row],[Average]]&lt;80), "C", "NO GRADE")))</f>
        <v>C</v>
      </c>
      <c r="L5" s="5" t="s">
        <v>32</v>
      </c>
      <c r="M5" s="4">
        <f>COUNTA(Table1[Name])</f>
        <v>10</v>
      </c>
    </row>
    <row r="6" spans="1:15">
      <c r="A6" s="1">
        <v>2</v>
      </c>
      <c r="B6" s="1" t="s">
        <v>21</v>
      </c>
      <c r="C6" s="1" t="s">
        <v>11</v>
      </c>
      <c r="D6" s="2">
        <f t="shared" ca="1" si="0"/>
        <v>20</v>
      </c>
      <c r="E6" s="2">
        <f ca="1">RANDBETWEEN(1,100)</f>
        <v>18</v>
      </c>
      <c r="F6" s="2">
        <f t="shared" ca="1" si="0"/>
        <v>7</v>
      </c>
      <c r="G6" s="2">
        <f ca="1">SUM(Table1[[#This Row],[Mark-1]:[Mark-3]])</f>
        <v>45</v>
      </c>
      <c r="H6" s="2">
        <f ca="1">ROUND(AVERAGE(Table1[[#This Row],[Mark-1]:[Mark-3]]),0)</f>
        <v>15</v>
      </c>
      <c r="I6" s="2" t="str">
        <f ca="1">IF(OR(Table1[[#This Row],[Mark-1]]&lt;35,Table1[[#This Row],[Mark-2]]&lt;35,Table1[[#This Row],[Mark-3]]&lt;35),"Fail","Pass")</f>
        <v>Fail</v>
      </c>
      <c r="J6" s="2" t="str">
        <f ca="1">IF(AND(Table1[[#This Row],[Average]]&gt;=90, Table1[[#This Row],[Average]]&lt;=100), "A",
IF(AND(Table1[[#This Row],[Average]]&gt;=80, Table1[[#This Row],[Average]]&lt;90), "B",
IF(AND(Table1[[#This Row],[Average]]&gt;=0, Table1[[#This Row],[Average]]&lt;80), "C", "NO GRADE")))</f>
        <v>C</v>
      </c>
      <c r="L6" s="5" t="s">
        <v>81</v>
      </c>
      <c r="M6" s="4">
        <f ca="1">COUNTIF(Table1[Result],"=PASS")</f>
        <v>3</v>
      </c>
    </row>
    <row r="7" spans="1:15">
      <c r="A7" s="1">
        <v>3</v>
      </c>
      <c r="B7" s="1" t="s">
        <v>22</v>
      </c>
      <c r="C7" s="1" t="s">
        <v>12</v>
      </c>
      <c r="D7" s="2">
        <f ca="1">RANDBETWEEN(1,100)</f>
        <v>20</v>
      </c>
      <c r="E7" s="2">
        <f ca="1">RANDBETWEEN(1,100)</f>
        <v>79</v>
      </c>
      <c r="F7" s="2">
        <f t="shared" ca="1" si="0"/>
        <v>60</v>
      </c>
      <c r="G7" s="2">
        <f ca="1">SUM(Table1[[#This Row],[Mark-1]:[Mark-3]])</f>
        <v>159</v>
      </c>
      <c r="H7" s="2">
        <f ca="1">ROUND(AVERAGE(Table1[[#This Row],[Mark-1]:[Mark-3]]),0)</f>
        <v>53</v>
      </c>
      <c r="I7" s="2" t="str">
        <f ca="1">IF(OR(Table1[[#This Row],[Mark-1]]&lt;35,Table1[[#This Row],[Mark-2]]&lt;35,Table1[[#This Row],[Mark-3]]&lt;35),"Fail","Pass")</f>
        <v>Fail</v>
      </c>
      <c r="J7" s="2" t="str">
        <f ca="1">IF(AND(Table1[[#This Row],[Average]]&gt;=90, Table1[[#This Row],[Average]]&lt;=100), "A",
IF(AND(Table1[[#This Row],[Average]]&gt;=80, Table1[[#This Row],[Average]]&lt;90), "B",
IF(AND(Table1[[#This Row],[Average]]&gt;=0, Table1[[#This Row],[Average]]&lt;80), "C", "NO GRADE")))</f>
        <v>C</v>
      </c>
      <c r="L7" s="5" t="s">
        <v>82</v>
      </c>
      <c r="M7" s="4">
        <f ca="1">COUNTIF(Table1[Result],"=FAIL")</f>
        <v>7</v>
      </c>
    </row>
    <row r="8" spans="1:15">
      <c r="A8" s="1">
        <v>4</v>
      </c>
      <c r="B8" s="1" t="s">
        <v>23</v>
      </c>
      <c r="C8" s="1" t="s">
        <v>13</v>
      </c>
      <c r="D8" s="2">
        <f t="shared" ca="1" si="0"/>
        <v>2</v>
      </c>
      <c r="E8" s="2">
        <f t="shared" ca="1" si="0"/>
        <v>11</v>
      </c>
      <c r="F8" s="2">
        <f t="shared" ca="1" si="0"/>
        <v>77</v>
      </c>
      <c r="G8" s="2">
        <f ca="1">SUM(Table1[[#This Row],[Mark-1]:[Mark-3]])</f>
        <v>90</v>
      </c>
      <c r="H8" s="2">
        <f ca="1">ROUND(AVERAGE(Table1[[#This Row],[Mark-1]:[Mark-3]]),0)</f>
        <v>30</v>
      </c>
      <c r="I8" s="2" t="str">
        <f ca="1">IF(OR(Table1[[#This Row],[Mark-1]]&lt;35,Table1[[#This Row],[Mark-2]]&lt;35,Table1[[#This Row],[Mark-3]]&lt;35),"Fail","Pass")</f>
        <v>Fail</v>
      </c>
      <c r="J8" s="2" t="str">
        <f ca="1">IF(AND(Table1[[#This Row],[Average]]&gt;=90, Table1[[#This Row],[Average]]&lt;=100), "A",
IF(AND(Table1[[#This Row],[Average]]&gt;=80, Table1[[#This Row],[Average]]&lt;90), "B",
IF(AND(Table1[[#This Row],[Average]]&gt;=0, Table1[[#This Row],[Average]]&lt;80), "C", "NO GRADE")))</f>
        <v>C</v>
      </c>
    </row>
    <row r="9" spans="1:15">
      <c r="A9" s="1">
        <v>5</v>
      </c>
      <c r="B9" s="1" t="s">
        <v>24</v>
      </c>
      <c r="C9" s="1" t="s">
        <v>14</v>
      </c>
      <c r="D9" s="2">
        <f t="shared" ca="1" si="0"/>
        <v>47</v>
      </c>
      <c r="E9" s="2">
        <f t="shared" ca="1" si="0"/>
        <v>66</v>
      </c>
      <c r="F9" s="2">
        <f t="shared" ca="1" si="0"/>
        <v>73</v>
      </c>
      <c r="G9" s="2">
        <f ca="1">SUM(Table1[[#This Row],[Mark-1]:[Mark-3]])</f>
        <v>186</v>
      </c>
      <c r="H9" s="2">
        <f ca="1">ROUND(AVERAGE(Table1[[#This Row],[Mark-1]:[Mark-3]]),0)</f>
        <v>62</v>
      </c>
      <c r="I9" s="2" t="str">
        <f ca="1">IF(OR(Table1[[#This Row],[Mark-1]]&lt;35,Table1[[#This Row],[Mark-2]]&lt;35,Table1[[#This Row],[Mark-3]]&lt;35),"Fail","Pass")</f>
        <v>Pass</v>
      </c>
      <c r="J9" s="2" t="str">
        <f ca="1">IF(AND(Table1[[#This Row],[Average]]&gt;=90, Table1[[#This Row],[Average]]&lt;=100), "A",
IF(AND(Table1[[#This Row],[Average]]&gt;=80, Table1[[#This Row],[Average]]&lt;90), "B",
IF(AND(Table1[[#This Row],[Average]]&gt;=0, Table1[[#This Row],[Average]]&lt;80), "C", "NO GRADE")))</f>
        <v>C</v>
      </c>
      <c r="L9" s="18" t="s">
        <v>36</v>
      </c>
      <c r="M9" s="18"/>
      <c r="N9" s="18"/>
      <c r="O9" s="18"/>
    </row>
    <row r="10" spans="1:15">
      <c r="A10" s="1">
        <v>6</v>
      </c>
      <c r="B10" s="1" t="s">
        <v>25</v>
      </c>
      <c r="C10" s="1" t="s">
        <v>15</v>
      </c>
      <c r="D10" s="2">
        <f t="shared" ca="1" si="0"/>
        <v>7</v>
      </c>
      <c r="E10" s="2">
        <f t="shared" ca="1" si="0"/>
        <v>5</v>
      </c>
      <c r="F10" s="2">
        <f t="shared" ca="1" si="0"/>
        <v>97</v>
      </c>
      <c r="G10" s="2">
        <f ca="1">SUM(Table1[[#This Row],[Mark-1]:[Mark-3]])</f>
        <v>109</v>
      </c>
      <c r="H10" s="2">
        <f ca="1">ROUND(AVERAGE(Table1[[#This Row],[Mark-1]:[Mark-3]]),0)</f>
        <v>36</v>
      </c>
      <c r="I10" s="2" t="str">
        <f ca="1">IF(OR(Table1[[#This Row],[Mark-1]]&lt;35,Table1[[#This Row],[Mark-2]]&lt;35,Table1[[#This Row],[Mark-3]]&lt;35),"Fail","Pass")</f>
        <v>Fail</v>
      </c>
      <c r="J10" s="2" t="str">
        <f ca="1">IF(AND(Table1[[#This Row],[Average]]&gt;=90, Table1[[#This Row],[Average]]&lt;=100), "A",
IF(AND(Table1[[#This Row],[Average]]&gt;=80, Table1[[#This Row],[Average]]&lt;90), "B",
IF(AND(Table1[[#This Row],[Average]]&gt;=0, Table1[[#This Row],[Average]]&lt;80), "C", "NO GRADE")))</f>
        <v>C</v>
      </c>
      <c r="L10" s="18" t="s">
        <v>37</v>
      </c>
      <c r="M10" s="18"/>
      <c r="N10" s="18"/>
      <c r="O10" s="18"/>
    </row>
    <row r="11" spans="1:15">
      <c r="A11" s="1">
        <v>7</v>
      </c>
      <c r="B11" s="1" t="s">
        <v>26</v>
      </c>
      <c r="C11" s="1" t="s">
        <v>16</v>
      </c>
      <c r="D11" s="2">
        <f t="shared" ca="1" si="0"/>
        <v>11</v>
      </c>
      <c r="E11" s="2">
        <f t="shared" ca="1" si="0"/>
        <v>15</v>
      </c>
      <c r="F11" s="2">
        <f t="shared" ca="1" si="0"/>
        <v>24</v>
      </c>
      <c r="G11" s="2">
        <f ca="1">SUM(Table1[[#This Row],[Mark-1]:[Mark-3]])</f>
        <v>50</v>
      </c>
      <c r="H11" s="2">
        <f ca="1">ROUND(AVERAGE(Table1[[#This Row],[Mark-1]:[Mark-3]]),0)</f>
        <v>17</v>
      </c>
      <c r="I11" s="2" t="str">
        <f ca="1">IF(OR(Table1[[#This Row],[Mark-1]]&lt;35,Table1[[#This Row],[Mark-2]]&lt;35,Table1[[#This Row],[Mark-3]]&lt;35),"Fail","Pass")</f>
        <v>Fail</v>
      </c>
      <c r="J11" s="2" t="str">
        <f ca="1">IF(AND(Table1[[#This Row],[Average]]&gt;=90, Table1[[#This Row],[Average]]&lt;=100), "A",
IF(AND(Table1[[#This Row],[Average]]&gt;=80, Table1[[#This Row],[Average]]&lt;90), "B",
IF(AND(Table1[[#This Row],[Average]]&gt;=0, Table1[[#This Row],[Average]]&lt;80), "C", "NO GRADE")))</f>
        <v>C</v>
      </c>
    </row>
    <row r="12" spans="1:15">
      <c r="A12" s="1">
        <v>8</v>
      </c>
      <c r="B12" s="1" t="s">
        <v>27</v>
      </c>
      <c r="C12" s="1" t="s">
        <v>17</v>
      </c>
      <c r="D12" s="2">
        <f t="shared" ca="1" si="0"/>
        <v>89</v>
      </c>
      <c r="E12" s="2">
        <f t="shared" ca="1" si="0"/>
        <v>94</v>
      </c>
      <c r="F12" s="2">
        <f t="shared" ca="1" si="0"/>
        <v>14</v>
      </c>
      <c r="G12" s="2">
        <f ca="1">SUM(Table1[[#This Row],[Mark-1]:[Mark-3]])</f>
        <v>197</v>
      </c>
      <c r="H12" s="2">
        <f ca="1">ROUND(AVERAGE(Table1[[#This Row],[Mark-1]:[Mark-3]]),0)</f>
        <v>66</v>
      </c>
      <c r="I12" s="2" t="str">
        <f ca="1">IF(OR(Table1[[#This Row],[Mark-1]]&lt;35,Table1[[#This Row],[Mark-2]]&lt;35,Table1[[#This Row],[Mark-3]]&lt;35),"Fail","Pass")</f>
        <v>Fail</v>
      </c>
      <c r="J12" s="2" t="str">
        <f ca="1">IF(AND(Table1[[#This Row],[Average]]&gt;=90, Table1[[#This Row],[Average]]&lt;=100), "A",
IF(AND(Table1[[#This Row],[Average]]&gt;=80, Table1[[#This Row],[Average]]&lt;90), "B",
IF(AND(Table1[[#This Row],[Average]]&gt;=0, Table1[[#This Row],[Average]]&lt;80), "C", "NO GRADE")))</f>
        <v>C</v>
      </c>
      <c r="L12" s="20" t="s">
        <v>38</v>
      </c>
      <c r="M12" s="21"/>
    </row>
    <row r="13" spans="1:15">
      <c r="A13" s="1">
        <v>9</v>
      </c>
      <c r="B13" s="1" t="s">
        <v>28</v>
      </c>
      <c r="C13" s="1" t="s">
        <v>18</v>
      </c>
      <c r="D13" s="2">
        <f t="shared" ca="1" si="0"/>
        <v>11</v>
      </c>
      <c r="E13" s="2">
        <f t="shared" ca="1" si="0"/>
        <v>68</v>
      </c>
      <c r="F13" s="2">
        <f t="shared" ca="1" si="0"/>
        <v>20</v>
      </c>
      <c r="G13" s="2">
        <f ca="1">SUM(Table1[[#This Row],[Mark-1]:[Mark-3]])</f>
        <v>99</v>
      </c>
      <c r="H13" s="2">
        <f ca="1">ROUND(AVERAGE(Table1[[#This Row],[Mark-1]:[Mark-3]]),0)</f>
        <v>33</v>
      </c>
      <c r="I13" s="2" t="str">
        <f ca="1">IF(OR(Table1[[#This Row],[Mark-1]]&lt;35,Table1[[#This Row],[Mark-2]]&lt;35,Table1[[#This Row],[Mark-3]]&lt;35),"Fail","Pass")</f>
        <v>Fail</v>
      </c>
      <c r="J13" s="2" t="str">
        <f ca="1">IF(AND(Table1[[#This Row],[Average]]&gt;=90, Table1[[#This Row],[Average]]&lt;=100), "A",
IF(AND(Table1[[#This Row],[Average]]&gt;=80, Table1[[#This Row],[Average]]&lt;90), "B",
IF(AND(Table1[[#This Row],[Average]]&gt;=0, Table1[[#This Row],[Average]]&lt;80), "C", "NO GRADE")))</f>
        <v>C</v>
      </c>
      <c r="L13" t="s">
        <v>67</v>
      </c>
      <c r="M13" t="s">
        <v>39</v>
      </c>
    </row>
    <row r="14" spans="1:15">
      <c r="A14" s="1">
        <v>10</v>
      </c>
      <c r="B14" s="1" t="s">
        <v>29</v>
      </c>
      <c r="C14" s="1" t="s">
        <v>19</v>
      </c>
      <c r="D14" s="2">
        <f t="shared" ca="1" si="0"/>
        <v>39</v>
      </c>
      <c r="E14" s="2">
        <f t="shared" ca="1" si="0"/>
        <v>41</v>
      </c>
      <c r="F14" s="2">
        <f t="shared" ca="1" si="0"/>
        <v>42</v>
      </c>
      <c r="G14" s="2">
        <f ca="1">SUM(Table1[[#This Row],[Mark-1]:[Mark-3]])</f>
        <v>122</v>
      </c>
      <c r="H14" s="2">
        <f ca="1">ROUND(AVERAGE(Table1[[#This Row],[Mark-1]:[Mark-3]]),0)</f>
        <v>41</v>
      </c>
      <c r="I14" s="2" t="str">
        <f ca="1">IF(OR(Table1[[#This Row],[Mark-1]]&lt;35,Table1[[#This Row],[Mark-2]]&lt;35,Table1[[#This Row],[Mark-3]]&lt;35),"Fail","Pass")</f>
        <v>Pass</v>
      </c>
      <c r="J14" s="2" t="str">
        <f ca="1">IF(AND(Table1[[#This Row],[Average]]&gt;=90, Table1[[#This Row],[Average]]&lt;=100), "A",
IF(AND(Table1[[#This Row],[Average]]&gt;=80, Table1[[#This Row],[Average]]&lt;90), "B",
IF(AND(Table1[[#This Row],[Average]]&gt;=0, Table1[[#This Row],[Average]]&lt;80), "C", "NO GRADE")))</f>
        <v>C</v>
      </c>
      <c r="L14" t="s">
        <v>68</v>
      </c>
      <c r="M14" t="s">
        <v>40</v>
      </c>
    </row>
    <row r="15" spans="1:15">
      <c r="A15" s="19" t="s">
        <v>30</v>
      </c>
      <c r="B15" s="19"/>
      <c r="C15" s="19"/>
      <c r="D15" s="3">
        <f ca="1">MAX(Table1[Mark-1])</f>
        <v>89</v>
      </c>
      <c r="E15" s="3">
        <f ca="1">MAX(Table1[Mark-2])</f>
        <v>94</v>
      </c>
      <c r="F15" s="3">
        <f ca="1">MAX(Table1[Mark-3])</f>
        <v>97</v>
      </c>
      <c r="G15" s="3"/>
      <c r="H15" s="3"/>
      <c r="I15" s="3"/>
      <c r="J15" s="3"/>
      <c r="L15" t="s">
        <v>69</v>
      </c>
      <c r="M15" t="s">
        <v>41</v>
      </c>
    </row>
    <row r="16" spans="1:15">
      <c r="A16" s="19" t="s">
        <v>31</v>
      </c>
      <c r="B16" s="19"/>
      <c r="C16" s="19"/>
      <c r="D16" s="3">
        <f ca="1">MIN(Table1[Mark-1])</f>
        <v>2</v>
      </c>
      <c r="E16" s="3">
        <f ca="1">MIN(Table1[Mark-2])</f>
        <v>5</v>
      </c>
      <c r="F16" s="3">
        <f ca="1">MIN(Table1[Mark-3])</f>
        <v>7</v>
      </c>
      <c r="G16" s="3"/>
      <c r="H16" s="3"/>
      <c r="I16" s="3"/>
      <c r="J16" s="3"/>
      <c r="L16" t="s">
        <v>42</v>
      </c>
      <c r="M16" t="s">
        <v>92</v>
      </c>
    </row>
    <row r="18" spans="1:13">
      <c r="L18" t="s">
        <v>45</v>
      </c>
      <c r="M18">
        <f ca="1">SUMIF(Table1[Mark-1],"&gt;50")</f>
        <v>160</v>
      </c>
    </row>
    <row r="19" spans="1:13">
      <c r="E19" s="16" t="s">
        <v>91</v>
      </c>
      <c r="F19" s="16"/>
      <c r="L19" t="s">
        <v>46</v>
      </c>
      <c r="M19" t="str">
        <f>CONCATENATE(B5," ",C5)</f>
        <v>Ram A1001</v>
      </c>
    </row>
    <row r="20" spans="1:13">
      <c r="E20" t="s">
        <v>2</v>
      </c>
      <c r="F20" t="s">
        <v>10</v>
      </c>
      <c r="L20" t="s">
        <v>47</v>
      </c>
      <c r="M20" t="str">
        <f>LEFT(B13,2)</f>
        <v>Ku</v>
      </c>
    </row>
    <row r="21" spans="1:13">
      <c r="E21" t="s">
        <v>33</v>
      </c>
      <c r="F21">
        <f ca="1">VLOOKUP(F20,Table1[[Column1]:[Total]],2,0)</f>
        <v>71</v>
      </c>
      <c r="L21" t="s">
        <v>48</v>
      </c>
      <c r="M21" t="str">
        <f>RIGHT(B13,2)</f>
        <v>ar</v>
      </c>
    </row>
    <row r="22" spans="1:13">
      <c r="E22" t="s">
        <v>34</v>
      </c>
      <c r="F22">
        <f ca="1">VLOOKUP(F20,Table1[[Column1]:[Total]],3,0)</f>
        <v>53</v>
      </c>
      <c r="L22" t="s">
        <v>58</v>
      </c>
      <c r="M22" t="str">
        <f>MID(B11,2,4)</f>
        <v>arth</v>
      </c>
    </row>
    <row r="23" spans="1:13">
      <c r="E23" t="s">
        <v>35</v>
      </c>
      <c r="F23">
        <f ca="1">VLOOKUP(F20,Table1[[Column1]:[Total]],4,0)</f>
        <v>79</v>
      </c>
      <c r="L23" t="s">
        <v>56</v>
      </c>
      <c r="M23" t="str">
        <f>UPPER(B6)</f>
        <v>SAM</v>
      </c>
    </row>
    <row r="24" spans="1:13">
      <c r="L24" t="s">
        <v>57</v>
      </c>
      <c r="M24" t="str">
        <f>LOWER(B6)</f>
        <v>sam</v>
      </c>
    </row>
    <row r="25" spans="1:13">
      <c r="A25" t="s">
        <v>50</v>
      </c>
      <c r="B25" t="s">
        <v>51</v>
      </c>
      <c r="I25" t="s">
        <v>70</v>
      </c>
      <c r="L25" t="s">
        <v>59</v>
      </c>
      <c r="M25" t="str">
        <f>PROPER(I25)</f>
        <v>Ram Is Good Salem</v>
      </c>
    </row>
    <row r="26" spans="1:13">
      <c r="A26">
        <v>1</v>
      </c>
      <c r="B26" t="s">
        <v>52</v>
      </c>
      <c r="I26" t="s">
        <v>74</v>
      </c>
      <c r="L26" t="s">
        <v>60</v>
      </c>
      <c r="M26" s="6">
        <f ca="1">NOW()</f>
        <v>45754.978460532409</v>
      </c>
    </row>
    <row r="27" spans="1:13">
      <c r="A27">
        <v>2</v>
      </c>
      <c r="B27" t="s">
        <v>85</v>
      </c>
      <c r="I27" t="s">
        <v>73</v>
      </c>
      <c r="L27" t="s">
        <v>61</v>
      </c>
      <c r="M27" t="str">
        <f>TRIM(I27)</f>
        <v>SAM</v>
      </c>
    </row>
    <row r="28" spans="1:13">
      <c r="A28">
        <v>3</v>
      </c>
      <c r="B28" t="s">
        <v>86</v>
      </c>
      <c r="L28" t="s">
        <v>63</v>
      </c>
      <c r="M28" t="str">
        <f>REPT(L28,3)</f>
        <v>REPTREPTREPT</v>
      </c>
    </row>
    <row r="29" spans="1:13">
      <c r="A29">
        <v>4</v>
      </c>
      <c r="B29" t="s">
        <v>87</v>
      </c>
    </row>
    <row r="30" spans="1:13">
      <c r="A30">
        <v>5</v>
      </c>
      <c r="B30" t="s">
        <v>88</v>
      </c>
      <c r="G30" s="14" t="s">
        <v>94</v>
      </c>
      <c r="H30" s="14"/>
      <c r="I30" s="14"/>
      <c r="J30" s="14"/>
      <c r="K30" s="14"/>
    </row>
    <row r="31" spans="1:13">
      <c r="A31">
        <v>6</v>
      </c>
      <c r="B31" t="s">
        <v>89</v>
      </c>
      <c r="G31" s="7" t="s">
        <v>0</v>
      </c>
      <c r="H31" s="8" t="s">
        <v>1</v>
      </c>
      <c r="I31" s="8" t="s">
        <v>2</v>
      </c>
      <c r="J31" s="11" t="s">
        <v>75</v>
      </c>
      <c r="K31" s="11" t="s">
        <v>76</v>
      </c>
    </row>
    <row r="32" spans="1:13">
      <c r="A32">
        <v>7</v>
      </c>
      <c r="B32" t="s">
        <v>45</v>
      </c>
      <c r="G32" s="9">
        <v>1</v>
      </c>
      <c r="H32" s="10" t="s">
        <v>20</v>
      </c>
      <c r="I32" s="10" t="s">
        <v>10</v>
      </c>
      <c r="J32">
        <v>1</v>
      </c>
      <c r="K32" t="str">
        <f>CHOOSE(J32,"BCA","MCA","BSC CS")</f>
        <v>BCA</v>
      </c>
      <c r="L32" s="12">
        <v>1</v>
      </c>
      <c r="M32" t="s">
        <v>77</v>
      </c>
    </row>
    <row r="33" spans="1:13">
      <c r="A33">
        <v>8</v>
      </c>
      <c r="B33" t="s">
        <v>90</v>
      </c>
      <c r="G33" s="9">
        <v>2</v>
      </c>
      <c r="H33" s="10" t="s">
        <v>21</v>
      </c>
      <c r="I33" s="10" t="s">
        <v>11</v>
      </c>
      <c r="J33">
        <v>1</v>
      </c>
      <c r="K33" t="str">
        <f t="shared" ref="K33:K35" si="1">CHOOSE(J33,"BCA","MCA","BSC CS")</f>
        <v>BCA</v>
      </c>
      <c r="L33" s="12">
        <v>2</v>
      </c>
      <c r="M33" t="s">
        <v>78</v>
      </c>
    </row>
    <row r="34" spans="1:13">
      <c r="A34">
        <v>9</v>
      </c>
      <c r="B34" t="s">
        <v>91</v>
      </c>
      <c r="G34" s="9">
        <v>3</v>
      </c>
      <c r="H34" s="10" t="s">
        <v>22</v>
      </c>
      <c r="I34" s="10" t="s">
        <v>12</v>
      </c>
      <c r="J34">
        <v>2</v>
      </c>
      <c r="K34" t="str">
        <f t="shared" si="1"/>
        <v>MCA</v>
      </c>
      <c r="L34" s="12">
        <v>3</v>
      </c>
      <c r="M34" t="s">
        <v>79</v>
      </c>
    </row>
    <row r="35" spans="1:13">
      <c r="A35">
        <v>10</v>
      </c>
      <c r="B35" t="s">
        <v>53</v>
      </c>
      <c r="G35" s="9">
        <v>4</v>
      </c>
      <c r="H35" s="10" t="s">
        <v>23</v>
      </c>
      <c r="I35" s="10" t="s">
        <v>13</v>
      </c>
      <c r="J35">
        <v>3</v>
      </c>
      <c r="K35" t="str">
        <f t="shared" si="1"/>
        <v>BSC CS</v>
      </c>
    </row>
    <row r="36" spans="1:13">
      <c r="A36">
        <v>11</v>
      </c>
      <c r="B36" t="s">
        <v>54</v>
      </c>
      <c r="G36" t="str">
        <f>REPT(E36,5)</f>
        <v/>
      </c>
    </row>
    <row r="37" spans="1:13">
      <c r="A37">
        <v>12</v>
      </c>
      <c r="B37" t="s">
        <v>47</v>
      </c>
      <c r="G37" s="15" t="s">
        <v>80</v>
      </c>
      <c r="H37" s="15"/>
      <c r="J37" s="13" t="s">
        <v>93</v>
      </c>
      <c r="K37" s="13"/>
    </row>
    <row r="38" spans="1:13">
      <c r="A38">
        <v>13</v>
      </c>
      <c r="B38" t="s">
        <v>48</v>
      </c>
      <c r="G38" t="s">
        <v>80</v>
      </c>
      <c r="H38">
        <f>TYPE(G38)</f>
        <v>2</v>
      </c>
      <c r="J38" t="s">
        <v>83</v>
      </c>
      <c r="K38" t="s">
        <v>84</v>
      </c>
    </row>
    <row r="39" spans="1:13">
      <c r="A39">
        <v>14</v>
      </c>
      <c r="B39" t="s">
        <v>55</v>
      </c>
      <c r="G39">
        <v>45</v>
      </c>
      <c r="H39">
        <f>TYPE(G39)</f>
        <v>1</v>
      </c>
      <c r="J39">
        <v>10</v>
      </c>
      <c r="K39">
        <f>CONVERT(J39,"in","m")</f>
        <v>0.254</v>
      </c>
    </row>
    <row r="40" spans="1:13">
      <c r="A40">
        <v>15</v>
      </c>
      <c r="B40" t="s">
        <v>56</v>
      </c>
      <c r="J40">
        <v>2</v>
      </c>
      <c r="K40">
        <f t="shared" ref="K40:K41" si="2">CONVERT(J40,"in","m")</f>
        <v>5.0799999999999998E-2</v>
      </c>
    </row>
    <row r="41" spans="1:13">
      <c r="A41">
        <v>16</v>
      </c>
      <c r="B41" t="s">
        <v>57</v>
      </c>
      <c r="J41">
        <v>1</v>
      </c>
      <c r="K41">
        <f t="shared" si="2"/>
        <v>2.5399999999999999E-2</v>
      </c>
    </row>
    <row r="42" spans="1:13">
      <c r="A42">
        <v>17</v>
      </c>
      <c r="B42" t="s">
        <v>58</v>
      </c>
    </row>
    <row r="43" spans="1:13">
      <c r="A43">
        <v>18</v>
      </c>
      <c r="B43" t="s">
        <v>71</v>
      </c>
    </row>
    <row r="44" spans="1:13">
      <c r="A44">
        <v>19</v>
      </c>
      <c r="B44" t="s">
        <v>72</v>
      </c>
    </row>
    <row r="45" spans="1:13">
      <c r="A45">
        <v>20</v>
      </c>
      <c r="B45" t="s">
        <v>61</v>
      </c>
    </row>
    <row r="46" spans="1:13">
      <c r="A46">
        <v>21</v>
      </c>
      <c r="B46" t="s">
        <v>62</v>
      </c>
    </row>
    <row r="47" spans="1:13">
      <c r="A47">
        <v>22</v>
      </c>
      <c r="B47" t="s">
        <v>63</v>
      </c>
    </row>
    <row r="48" spans="1:13">
      <c r="A48">
        <v>23</v>
      </c>
      <c r="B48" t="s">
        <v>64</v>
      </c>
    </row>
    <row r="49" spans="1:2">
      <c r="A49">
        <v>24</v>
      </c>
      <c r="B49" t="s">
        <v>65</v>
      </c>
    </row>
    <row r="50" spans="1:2">
      <c r="A50">
        <v>25</v>
      </c>
      <c r="B50" t="s">
        <v>66</v>
      </c>
    </row>
  </sheetData>
  <mergeCells count="12">
    <mergeCell ref="L9:M9"/>
    <mergeCell ref="L10:M10"/>
    <mergeCell ref="N9:O9"/>
    <mergeCell ref="N10:O10"/>
    <mergeCell ref="A15:C15"/>
    <mergeCell ref="L12:M12"/>
    <mergeCell ref="J37:K37"/>
    <mergeCell ref="G30:K30"/>
    <mergeCell ref="G37:H37"/>
    <mergeCell ref="E19:F19"/>
    <mergeCell ref="A1:J3"/>
    <mergeCell ref="A16:C16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Web Developer</dc:creator>
  <cp:lastModifiedBy>Sathish Web Developer</cp:lastModifiedBy>
  <dcterms:created xsi:type="dcterms:W3CDTF">2024-12-26T13:17:07Z</dcterms:created>
  <dcterms:modified xsi:type="dcterms:W3CDTF">2025-04-07T17:58:59Z</dcterms:modified>
</cp:coreProperties>
</file>