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drawings/drawing3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hishrajendiran/Documents/Sathish/Others/Masters/Syracuse/Courses - Term 1/IST 659/"/>
    </mc:Choice>
  </mc:AlternateContent>
  <xr:revisionPtr revIDLastSave="0" documentId="13_ncr:1_{2DC0C268-360A-F144-963C-312DACC5FFBA}" xr6:coauthVersionLast="45" xr6:coauthVersionMax="45" xr10:uidLastSave="{00000000-0000-0000-0000-000000000000}"/>
  <bookViews>
    <workbookView xWindow="0" yWindow="460" windowWidth="28800" windowHeight="16420" firstSheet="1" activeTab="11" xr2:uid="{465F3A5A-CF21-8646-92F9-C016C018E854}"/>
  </bookViews>
  <sheets>
    <sheet name="Project Milestone" sheetId="3" r:id="rId1"/>
    <sheet name="Data Questions" sheetId="16" r:id="rId2"/>
    <sheet name="User" sheetId="5" r:id="rId3"/>
    <sheet name="Sheet1" sheetId="13" r:id="rId4"/>
    <sheet name="Category" sheetId="6" r:id="rId5"/>
    <sheet name="SocialProfile" sheetId="10" r:id="rId6"/>
    <sheet name="TierLevel" sheetId="7" r:id="rId7"/>
    <sheet name="VistoryType" sheetId="12" r:id="rId8"/>
    <sheet name="Articles" sheetId="4" r:id="rId9"/>
    <sheet name="Final_Articles" sheetId="14" r:id="rId10"/>
    <sheet name="Sheet2" sheetId="17" r:id="rId11"/>
    <sheet name="load Articles" sheetId="15" r:id="rId12"/>
    <sheet name="UserActivity" sheetId="11" r:id="rId13"/>
    <sheet name="Subscription" sheetId="8" r:id="rId14"/>
    <sheet name="AuthorArticle" sheetId="9" r:id="rId15"/>
  </sheets>
  <definedNames>
    <definedName name="_xlnm._FilterDatabase" localSheetId="8" hidden="1">Articles!$B$2:$J$230</definedName>
    <definedName name="_xlnm._FilterDatabase" localSheetId="14" hidden="1">AuthorArticle!$Q$2:$X$47</definedName>
    <definedName name="_xlnm._FilterDatabase" localSheetId="9" hidden="1">Final_Articles!$B$2:$K$151</definedName>
    <definedName name="_xlnm._FilterDatabase" localSheetId="2" hidden="1">User!$B$2:$J$121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8" l="1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3" i="8"/>
  <c r="G149" i="15"/>
  <c r="G148" i="15"/>
  <c r="G147" i="15"/>
  <c r="G146" i="15"/>
  <c r="G145" i="15"/>
  <c r="G144" i="15"/>
  <c r="G143" i="15"/>
  <c r="G142" i="15"/>
  <c r="G141" i="15"/>
  <c r="G140" i="15"/>
  <c r="G139" i="15"/>
  <c r="G138" i="15"/>
  <c r="G137" i="15"/>
  <c r="G136" i="15"/>
  <c r="G135" i="15"/>
  <c r="G134" i="15"/>
  <c r="G133" i="15"/>
  <c r="G132" i="15"/>
  <c r="G131" i="15"/>
  <c r="G130" i="15"/>
  <c r="G129" i="15"/>
  <c r="G128" i="15"/>
  <c r="G127" i="15"/>
  <c r="G126" i="15"/>
  <c r="G125" i="15"/>
  <c r="G124" i="15"/>
  <c r="G123" i="15"/>
  <c r="G122" i="15"/>
  <c r="G121" i="15"/>
  <c r="G120" i="15"/>
  <c r="G119" i="15"/>
  <c r="G118" i="15"/>
  <c r="G117" i="15"/>
  <c r="G116" i="15"/>
  <c r="G115" i="15"/>
  <c r="G114" i="15"/>
  <c r="G113" i="15"/>
  <c r="G112" i="15"/>
  <c r="G111" i="15"/>
  <c r="G110" i="15"/>
  <c r="G109" i="15"/>
  <c r="G108" i="15"/>
  <c r="G107" i="15"/>
  <c r="G106" i="15"/>
  <c r="G105" i="15"/>
  <c r="G104" i="15"/>
  <c r="G103" i="15"/>
  <c r="G102" i="15"/>
  <c r="G101" i="15"/>
  <c r="G100" i="15"/>
  <c r="G99" i="15"/>
  <c r="G98" i="15"/>
  <c r="G97" i="15"/>
  <c r="G96" i="15"/>
  <c r="G95" i="15"/>
  <c r="G94" i="15"/>
  <c r="G93" i="15"/>
  <c r="G92" i="15"/>
  <c r="G91" i="15"/>
  <c r="G90" i="15"/>
  <c r="G89" i="15"/>
  <c r="G88" i="15"/>
  <c r="G87" i="15"/>
  <c r="G86" i="15"/>
  <c r="G85" i="15"/>
  <c r="G84" i="15"/>
  <c r="G83" i="15"/>
  <c r="G82" i="15"/>
  <c r="G81" i="15"/>
  <c r="G80" i="15"/>
  <c r="G79" i="15"/>
  <c r="G78" i="15"/>
  <c r="G77" i="15"/>
  <c r="G76" i="15"/>
  <c r="G75" i="15"/>
  <c r="G74" i="15"/>
  <c r="G73" i="15"/>
  <c r="G72" i="15"/>
  <c r="G71" i="15"/>
  <c r="G70" i="15"/>
  <c r="G69" i="15"/>
  <c r="G68" i="15"/>
  <c r="G67" i="15"/>
  <c r="G66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3" i="8"/>
  <c r="J121" i="13" l="1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73" i="13"/>
  <c r="J74" i="13"/>
  <c r="K33" i="13"/>
  <c r="J4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C121" i="5" l="1"/>
  <c r="F121" i="5"/>
  <c r="C120" i="5"/>
  <c r="F120" i="5"/>
  <c r="C119" i="5"/>
  <c r="F119" i="5"/>
  <c r="C118" i="5"/>
  <c r="F118" i="5"/>
  <c r="C117" i="5"/>
  <c r="F117" i="5"/>
  <c r="C116" i="5"/>
  <c r="F116" i="5"/>
  <c r="C115" i="5"/>
  <c r="F115" i="5"/>
  <c r="C114" i="5"/>
  <c r="F114" i="5"/>
  <c r="C113" i="5"/>
  <c r="F113" i="5"/>
  <c r="C112" i="5"/>
  <c r="F112" i="5"/>
  <c r="C111" i="5"/>
  <c r="F111" i="5"/>
  <c r="C110" i="5"/>
  <c r="F110" i="5"/>
  <c r="C109" i="5"/>
  <c r="F109" i="5"/>
  <c r="C108" i="5"/>
  <c r="F108" i="5"/>
  <c r="C107" i="5"/>
  <c r="F107" i="5"/>
  <c r="C106" i="5"/>
  <c r="F106" i="5"/>
  <c r="C105" i="5"/>
  <c r="F105" i="5"/>
  <c r="C104" i="5"/>
  <c r="F104" i="5"/>
  <c r="C103" i="5"/>
  <c r="F10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3" i="5"/>
  <c r="C10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3" i="5"/>
</calcChain>
</file>

<file path=xl/sharedStrings.xml><?xml version="1.0" encoding="utf-8"?>
<sst xmlns="http://schemas.openxmlformats.org/spreadsheetml/2006/main" count="4319" uniqueCount="884">
  <si>
    <t>Author</t>
  </si>
  <si>
    <t>TierLevel</t>
  </si>
  <si>
    <t>AuthorArticle</t>
  </si>
  <si>
    <t>Articles</t>
  </si>
  <si>
    <t>AuthorID</t>
  </si>
  <si>
    <t>ArticleID</t>
  </si>
  <si>
    <t>TierLevelID</t>
  </si>
  <si>
    <t>UserID</t>
  </si>
  <si>
    <t>AuthorArticleID</t>
  </si>
  <si>
    <t>Category</t>
  </si>
  <si>
    <t>FirstName</t>
  </si>
  <si>
    <t>Name</t>
  </si>
  <si>
    <t>Min_Followers</t>
  </si>
  <si>
    <t>EmailAddress</t>
  </si>
  <si>
    <t>CategoryID</t>
  </si>
  <si>
    <t>UserName</t>
  </si>
  <si>
    <t>DateCreated</t>
  </si>
  <si>
    <t>IsAuthor</t>
  </si>
  <si>
    <t>VisitorType</t>
  </si>
  <si>
    <t>Users</t>
  </si>
  <si>
    <t>12months</t>
  </si>
  <si>
    <t>2 Calender Years</t>
  </si>
  <si>
    <t>Social Profile</t>
  </si>
  <si>
    <t>UserActivity</t>
  </si>
  <si>
    <t>Article Category</t>
  </si>
  <si>
    <t>Author having &gt; Followers (Users)</t>
  </si>
  <si>
    <t>UserSubscriptionID</t>
  </si>
  <si>
    <t>SocialProfileID</t>
  </si>
  <si>
    <t>UserActivityID</t>
  </si>
  <si>
    <t>Title</t>
  </si>
  <si>
    <t>Type</t>
  </si>
  <si>
    <t>VisitorTypeID</t>
  </si>
  <si>
    <t>Description</t>
  </si>
  <si>
    <t>DateTimeViewedOn</t>
  </si>
  <si>
    <t>DatePublishedOn</t>
  </si>
  <si>
    <t>Pagetime_In_Minutes</t>
  </si>
  <si>
    <t>LastModifiedOn</t>
  </si>
  <si>
    <t>SocialProfileValue</t>
  </si>
  <si>
    <t>ReferenceURL</t>
  </si>
  <si>
    <t>Users following Authors</t>
  </si>
  <si>
    <t>DateSubscribedOn</t>
  </si>
  <si>
    <t>Subscription</t>
  </si>
  <si>
    <t>State</t>
  </si>
  <si>
    <t>City</t>
  </si>
  <si>
    <t>SiteAdmin</t>
  </si>
  <si>
    <t>PageAdmin</t>
  </si>
  <si>
    <t>Subscriber</t>
  </si>
  <si>
    <t>Viewer</t>
  </si>
  <si>
    <t>View Level Access</t>
  </si>
  <si>
    <t>Site Level Access</t>
  </si>
  <si>
    <t>Page Level Access</t>
  </si>
  <si>
    <t>Valid User - Subscribed to Articles</t>
  </si>
  <si>
    <t>Publisher/Author</t>
  </si>
  <si>
    <t>Platinum</t>
  </si>
  <si>
    <t>Gold</t>
  </si>
  <si>
    <t>Silver</t>
  </si>
  <si>
    <t>Bronze</t>
  </si>
  <si>
    <t>Diamond</t>
  </si>
  <si>
    <t>LinkedIn</t>
  </si>
  <si>
    <t>Facebook</t>
  </si>
  <si>
    <t>Twitter</t>
  </si>
  <si>
    <t>Marketing</t>
  </si>
  <si>
    <t>Sales Planning</t>
  </si>
  <si>
    <t>Datascience</t>
  </si>
  <si>
    <t>Information Security</t>
  </si>
  <si>
    <t>Covers Articles including various Database management tools, concepts, best practices etc.</t>
  </si>
  <si>
    <t>Project Management</t>
  </si>
  <si>
    <t>Covers Articles on Project management, Agile methologies etc.</t>
  </si>
  <si>
    <t>Covers Articles on Territory planning, sales cycles and Opportunities and pipeline etc.</t>
  </si>
  <si>
    <t>Covers Articles on Marketing strategies, Quality lead, Improved pipeline for Sales etc.</t>
  </si>
  <si>
    <t>Covers Articles on DataScience tools, technology, ML and AI landscape</t>
  </si>
  <si>
    <t>Covers Articles on Need for Data and Information security, Compliance Policies</t>
  </si>
  <si>
    <t>Covers Articles on DMAIC Framework, Hypothesis Testing, Control Flow, Time Series Analysis etc.</t>
  </si>
  <si>
    <t>Link to Facebook Page</t>
  </si>
  <si>
    <t>LinkedIn Profile info</t>
  </si>
  <si>
    <t>Twitter feed info</t>
  </si>
  <si>
    <t>10 to 24</t>
  </si>
  <si>
    <t>0 to 9</t>
  </si>
  <si>
    <t>25 to 49</t>
  </si>
  <si>
    <t>50 to 74</t>
  </si>
  <si>
    <t>75 and above</t>
  </si>
  <si>
    <t>Manjunath</t>
  </si>
  <si>
    <t>Kantilal</t>
  </si>
  <si>
    <t>Diwanji</t>
  </si>
  <si>
    <t>Kumar</t>
  </si>
  <si>
    <t>Pragya</t>
  </si>
  <si>
    <t>Aurade</t>
  </si>
  <si>
    <t>Ramesh</t>
  </si>
  <si>
    <t>Patel</t>
  </si>
  <si>
    <t>Shriman</t>
  </si>
  <si>
    <t>Mishra</t>
  </si>
  <si>
    <t>Siddhartha</t>
  </si>
  <si>
    <t>Moghe</t>
  </si>
  <si>
    <t>Mallya</t>
  </si>
  <si>
    <t>Sharma</t>
  </si>
  <si>
    <t>Saxena</t>
  </si>
  <si>
    <t>Ghooli</t>
  </si>
  <si>
    <t>Baranwal</t>
  </si>
  <si>
    <t>Dengi</t>
  </si>
  <si>
    <t>Ganesh</t>
  </si>
  <si>
    <t>Varghese</t>
  </si>
  <si>
    <t>Anupam</t>
  </si>
  <si>
    <t>Gonsalves</t>
  </si>
  <si>
    <t>Puswar</t>
  </si>
  <si>
    <t>Mahapatra</t>
  </si>
  <si>
    <t>Pratihar</t>
  </si>
  <si>
    <t>Rao</t>
  </si>
  <si>
    <t>Reddy</t>
  </si>
  <si>
    <t>Swamy</t>
  </si>
  <si>
    <t>Prabhu</t>
  </si>
  <si>
    <t>Chandran</t>
  </si>
  <si>
    <t>Kini</t>
  </si>
  <si>
    <t>Meda</t>
  </si>
  <si>
    <t>Sahu</t>
  </si>
  <si>
    <t>Narayan</t>
  </si>
  <si>
    <t>Prasad</t>
  </si>
  <si>
    <t>Numula</t>
  </si>
  <si>
    <t>Dhanasekara</t>
  </si>
  <si>
    <t>Pandian</t>
  </si>
  <si>
    <t>Gupta</t>
  </si>
  <si>
    <t>Tamboli</t>
  </si>
  <si>
    <t>Mehta</t>
  </si>
  <si>
    <t>Sadhana</t>
  </si>
  <si>
    <t>Venkat</t>
  </si>
  <si>
    <t>Tyagi</t>
  </si>
  <si>
    <t>Krishna</t>
  </si>
  <si>
    <t>Amitesh</t>
  </si>
  <si>
    <t>Ramani</t>
  </si>
  <si>
    <t>Pandey</t>
  </si>
  <si>
    <t>Bhat</t>
  </si>
  <si>
    <t>Ponnammal</t>
  </si>
  <si>
    <t>Ramachandran</t>
  </si>
  <si>
    <t>Dixit</t>
  </si>
  <si>
    <t>Nayak</t>
  </si>
  <si>
    <t>Acharya</t>
  </si>
  <si>
    <t>Jayaraj</t>
  </si>
  <si>
    <t>Fathima</t>
  </si>
  <si>
    <t>Zahera</t>
  </si>
  <si>
    <t>Sukeshini</t>
  </si>
  <si>
    <t>Dougara</t>
  </si>
  <si>
    <t>Kumari</t>
  </si>
  <si>
    <t>Rai</t>
  </si>
  <si>
    <t>Rangam</t>
  </si>
  <si>
    <t>Singh</t>
  </si>
  <si>
    <t>Sarkar</t>
  </si>
  <si>
    <t>Prem</t>
  </si>
  <si>
    <t>Goyal</t>
  </si>
  <si>
    <t>Kamalakkannan</t>
  </si>
  <si>
    <t>Kandswamy</t>
  </si>
  <si>
    <t>Karthik</t>
  </si>
  <si>
    <t>Kaushlendra</t>
  </si>
  <si>
    <t>Keyurkumar</t>
  </si>
  <si>
    <t>Madhuri</t>
  </si>
  <si>
    <t>Mahesh</t>
  </si>
  <si>
    <t>Manish</t>
  </si>
  <si>
    <t>Manodip</t>
  </si>
  <si>
    <t>Manu</t>
  </si>
  <si>
    <t>Hegde</t>
  </si>
  <si>
    <t>Nirmala</t>
  </si>
  <si>
    <t>Nishit</t>
  </si>
  <si>
    <t>Padmini</t>
  </si>
  <si>
    <t>Paritosh</t>
  </si>
  <si>
    <t>Parmar</t>
  </si>
  <si>
    <t>Patraksha</t>
  </si>
  <si>
    <t>Pavithra</t>
  </si>
  <si>
    <t>Piyush</t>
  </si>
  <si>
    <t>Prabath</t>
  </si>
  <si>
    <t>Sobhan</t>
  </si>
  <si>
    <t>Sovan</t>
  </si>
  <si>
    <t>Sreejith</t>
  </si>
  <si>
    <t>SREENIVASALU</t>
  </si>
  <si>
    <t>SRIKANTHA</t>
  </si>
  <si>
    <t>Subramanya</t>
  </si>
  <si>
    <t>Subramonian</t>
  </si>
  <si>
    <t>Sudeep</t>
  </si>
  <si>
    <t>Sudhir</t>
  </si>
  <si>
    <t>Sugeesh</t>
  </si>
  <si>
    <t>Suhas</t>
  </si>
  <si>
    <t>Suma</t>
  </si>
  <si>
    <t>Sumanth</t>
  </si>
  <si>
    <t>Sunand</t>
  </si>
  <si>
    <t>Sunil</t>
  </si>
  <si>
    <t>Supriya</t>
  </si>
  <si>
    <t>Suresh</t>
  </si>
  <si>
    <t>Sushma</t>
  </si>
  <si>
    <t>Tejendra</t>
  </si>
  <si>
    <t>Thulasidhar</t>
  </si>
  <si>
    <t>TUSHAR</t>
  </si>
  <si>
    <t>Udayasree</t>
  </si>
  <si>
    <t>Usha</t>
  </si>
  <si>
    <t>Vaibhav</t>
  </si>
  <si>
    <t>Veena</t>
  </si>
  <si>
    <t>Vijay</t>
  </si>
  <si>
    <t>Vijaykumar</t>
  </si>
  <si>
    <t>Peddibhotla</t>
  </si>
  <si>
    <t>Vinayak</t>
  </si>
  <si>
    <t>Kumashi</t>
  </si>
  <si>
    <t>Vinayaka</t>
  </si>
  <si>
    <t>Vishal</t>
  </si>
  <si>
    <t>Vishnu</t>
  </si>
  <si>
    <t>Vishwas</t>
  </si>
  <si>
    <t>Anjali</t>
  </si>
  <si>
    <t>Anshuman</t>
  </si>
  <si>
    <t>Deepthi</t>
  </si>
  <si>
    <t>Girish</t>
  </si>
  <si>
    <t>Jai</t>
  </si>
  <si>
    <t>Joseph</t>
  </si>
  <si>
    <t>Kishore</t>
  </si>
  <si>
    <t>Mamata</t>
  </si>
  <si>
    <t>Mathew</t>
  </si>
  <si>
    <t>Mitul</t>
  </si>
  <si>
    <t>PavithraManjunath</t>
  </si>
  <si>
    <t>Pradeep</t>
  </si>
  <si>
    <t>PradeepKumar</t>
  </si>
  <si>
    <t>Jha</t>
  </si>
  <si>
    <t>Rajshekhar</t>
  </si>
  <si>
    <t>Rohith</t>
  </si>
  <si>
    <t>Sandeep</t>
  </si>
  <si>
    <t>Sharat</t>
  </si>
  <si>
    <t>Srikanth</t>
  </si>
  <si>
    <t>Vasant</t>
  </si>
  <si>
    <t>Vijaya</t>
  </si>
  <si>
    <t>Sachin</t>
  </si>
  <si>
    <t>Yadav</t>
  </si>
  <si>
    <t>Tillmans Corner</t>
  </si>
  <si>
    <t>Saks</t>
  </si>
  <si>
    <t>Forestdale</t>
  </si>
  <si>
    <t>Meadowbrook</t>
  </si>
  <si>
    <t>Brook Highland</t>
  </si>
  <si>
    <t>Theodore</t>
  </si>
  <si>
    <t>Meridianville</t>
  </si>
  <si>
    <t>Grayson Valley</t>
  </si>
  <si>
    <t>Moores Mill</t>
  </si>
  <si>
    <t>Harvest</t>
  </si>
  <si>
    <t>Fort Rucker</t>
  </si>
  <si>
    <t>Pine Level</t>
  </si>
  <si>
    <t>Holtville</t>
  </si>
  <si>
    <t>Mount Olive</t>
  </si>
  <si>
    <t>Alabama</t>
  </si>
  <si>
    <t>San Tan Valley</t>
  </si>
  <si>
    <t>Casa Adobes</t>
  </si>
  <si>
    <t>Catalina Foothills</t>
  </si>
  <si>
    <t>Sun City</t>
  </si>
  <si>
    <t>Drexel Heights</t>
  </si>
  <si>
    <t>Fortuna Foothills</t>
  </si>
  <si>
    <t>Sun City West</t>
  </si>
  <si>
    <t>Anthem</t>
  </si>
  <si>
    <t>Green Valley</t>
  </si>
  <si>
    <t>Rio Rico</t>
  </si>
  <si>
    <t>Tanque Verde</t>
  </si>
  <si>
    <t>Flowing Wells</t>
  </si>
  <si>
    <t>New River</t>
  </si>
  <si>
    <t>Sierra Vista Southeast</t>
  </si>
  <si>
    <t>Fort Mohave</t>
  </si>
  <si>
    <t>Sun Lakes</t>
  </si>
  <si>
    <t>Tucson Estates</t>
  </si>
  <si>
    <t>Arizona</t>
  </si>
  <si>
    <t>Los Angeles</t>
  </si>
  <si>
    <t>San Diego</t>
  </si>
  <si>
    <t>San Jose</t>
  </si>
  <si>
    <t>San Francisco</t>
  </si>
  <si>
    <t>Fresno</t>
  </si>
  <si>
    <t>Sacramento</t>
  </si>
  <si>
    <t>Long Beach</t>
  </si>
  <si>
    <t>Oakland</t>
  </si>
  <si>
    <t>Bakersfield</t>
  </si>
  <si>
    <t>Anaheim</t>
  </si>
  <si>
    <t>Santa Ana</t>
  </si>
  <si>
    <t>Riverside</t>
  </si>
  <si>
    <t>Stockton</t>
  </si>
  <si>
    <t>Chula Vista</t>
  </si>
  <si>
    <t>Fremont</t>
  </si>
  <si>
    <t>Irvine</t>
  </si>
  <si>
    <t>San Bernardino</t>
  </si>
  <si>
    <t>Modesto</t>
  </si>
  <si>
    <t>Oxnard</t>
  </si>
  <si>
    <t>Fontana</t>
  </si>
  <si>
    <t>Moreno Valley</t>
  </si>
  <si>
    <t>California</t>
  </si>
  <si>
    <t>St. Louis</t>
  </si>
  <si>
    <t>Lee's Summit</t>
  </si>
  <si>
    <t>O'Fallon</t>
  </si>
  <si>
    <t>St. Charles</t>
  </si>
  <si>
    <t>St. Peters</t>
  </si>
  <si>
    <t>Missouri</t>
  </si>
  <si>
    <t>Springfield</t>
  </si>
  <si>
    <t>Columbia</t>
  </si>
  <si>
    <t>Independence</t>
  </si>
  <si>
    <t>St. Joseph</t>
  </si>
  <si>
    <t>Emilia</t>
  </si>
  <si>
    <t>Clarke</t>
  </si>
  <si>
    <t>Kit</t>
  </si>
  <si>
    <t>Harington</t>
  </si>
  <si>
    <t>Sophie</t>
  </si>
  <si>
    <t>Turner</t>
  </si>
  <si>
    <t>Maisie</t>
  </si>
  <si>
    <t>Williams</t>
  </si>
  <si>
    <t>Peter</t>
  </si>
  <si>
    <t>Dinklage</t>
  </si>
  <si>
    <t>Lena</t>
  </si>
  <si>
    <t>Headley</t>
  </si>
  <si>
    <t>Nikolaj</t>
  </si>
  <si>
    <t>Costa</t>
  </si>
  <si>
    <t>Isaac</t>
  </si>
  <si>
    <t>Hemstad</t>
  </si>
  <si>
    <t>Gwen</t>
  </si>
  <si>
    <t>Christie</t>
  </si>
  <si>
    <t>Iain</t>
  </si>
  <si>
    <t>Glen</t>
  </si>
  <si>
    <t>Nathalie</t>
  </si>
  <si>
    <t>Emmanuel</t>
  </si>
  <si>
    <t>Alfie</t>
  </si>
  <si>
    <t>Allen</t>
  </si>
  <si>
    <t>Carice</t>
  </si>
  <si>
    <t>Houten</t>
  </si>
  <si>
    <t>Conleth</t>
  </si>
  <si>
    <t>Hill</t>
  </si>
  <si>
    <t>John</t>
  </si>
  <si>
    <t>Bradley</t>
  </si>
  <si>
    <t>Rory</t>
  </si>
  <si>
    <t>Meccan</t>
  </si>
  <si>
    <t>Liam</t>
  </si>
  <si>
    <t>Cunningham</t>
  </si>
  <si>
    <t>Aidan</t>
  </si>
  <si>
    <t>Gillan</t>
  </si>
  <si>
    <t>Jerome</t>
  </si>
  <si>
    <t>Flynn</t>
  </si>
  <si>
    <t>Yes</t>
  </si>
  <si>
    <t>Chloe</t>
  </si>
  <si>
    <t>Bennet</t>
  </si>
  <si>
    <t>Clark</t>
  </si>
  <si>
    <t>Gregg</t>
  </si>
  <si>
    <t>Ming</t>
  </si>
  <si>
    <t>Wen</t>
  </si>
  <si>
    <t>Elizabeth</t>
  </si>
  <si>
    <t>Henry</t>
  </si>
  <si>
    <t>Simmons</t>
  </si>
  <si>
    <t>Brett</t>
  </si>
  <si>
    <t>Dalton</t>
  </si>
  <si>
    <t>Jeff</t>
  </si>
  <si>
    <t>Ward</t>
  </si>
  <si>
    <t>Stan</t>
  </si>
  <si>
    <t>Lee</t>
  </si>
  <si>
    <t>Nick</t>
  </si>
  <si>
    <t>Blood</t>
  </si>
  <si>
    <t>Luke</t>
  </si>
  <si>
    <t>Mitchell</t>
  </si>
  <si>
    <t>Scarlett</t>
  </si>
  <si>
    <t>Johnson</t>
  </si>
  <si>
    <t>Chris</t>
  </si>
  <si>
    <t>Evans</t>
  </si>
  <si>
    <t>Mark</t>
  </si>
  <si>
    <t>Ruffalo</t>
  </si>
  <si>
    <t>Jeremy</t>
  </si>
  <si>
    <t>Renner</t>
  </si>
  <si>
    <t>Tom</t>
  </si>
  <si>
    <t>CategoryName</t>
  </si>
  <si>
    <t>Business Intelligence</t>
  </si>
  <si>
    <t>Magic Quadrant for Business Intelligence and Analytics Platforms</t>
  </si>
  <si>
    <t>Critical Capabilities for Business Intelligence and Analytics Platforms</t>
  </si>
  <si>
    <t>Evaluation Criteria for Business Intelligence and Analytics Platforms</t>
  </si>
  <si>
    <t>What Is the Future of Data Warehousing?</t>
  </si>
  <si>
    <t>Reinventing a Leading Edge in Cloud-Based Business Intelligence</t>
  </si>
  <si>
    <t>A Cloud-Native Approach Democratizes Self-Service BI</t>
  </si>
  <si>
    <t>6 key areas to examine in any BI solution</t>
  </si>
  <si>
    <t>11 Tips For Successful Self-Service BI And Analytics</t>
  </si>
  <si>
    <t>Strengthen Your Mobile BI Initiatives WIth These Ten Best Practices</t>
  </si>
  <si>
    <t>The Democratization of Business Intelligence</t>
  </si>
  <si>
    <t>Big Data, Advanced Analytics, and Cloud Developer</t>
  </si>
  <si>
    <t>Internet of Things (IoT), Big Data and Business Intelligence Update</t>
  </si>
  <si>
    <t>What makes IoT ransomware a different and more dangerous threat?</t>
  </si>
  <si>
    <t>IoT and the data-driven enterprise: How to dive into the data flood</t>
  </si>
  <si>
    <t>Why the Time-Tested Science of Data Visualization is So Powerful</t>
  </si>
  <si>
    <t>Visualization analytics helps utility provider escape Excel hell</t>
  </si>
  <si>
    <t>Data Storytelling: Why Visualization is Only Half the Story</t>
  </si>
  <si>
    <t>Apache Spark: A Unified Engine for Big Data Processing</t>
  </si>
  <si>
    <t>Lessons from Becoming a Data Driven organization</t>
  </si>
  <si>
    <t>How Businesses are Using Machine Learning and AI</t>
  </si>
  <si>
    <t>Business Intelligence and Analytics</t>
  </si>
  <si>
    <t>Big Data Made Simple</t>
  </si>
  <si>
    <t>Augmented Analytics and Advanced Analytics</t>
  </si>
  <si>
    <t>Building Actionable Insights</t>
  </si>
  <si>
    <t>Increased Operational Efficiencies</t>
  </si>
  <si>
    <t>Predictive Analytics</t>
  </si>
  <si>
    <t>What is business intelligence? Transforming data into business insights</t>
  </si>
  <si>
    <t>Business intelligence vs. business analytics</t>
  </si>
  <si>
    <t>Self-service business intelligence</t>
  </si>
  <si>
    <t>Business intelligence software and systems</t>
  </si>
  <si>
    <t>Tableau Vs. Qlikview</t>
  </si>
  <si>
    <t>Set up a basic Apache Cassandra architecturet</t>
  </si>
  <si>
    <t>Analytics &amp; Data in a Microservices World</t>
  </si>
  <si>
    <t>Write once and run everywhere</t>
  </si>
  <si>
    <t>Configure MongoDB servers for backup scripts</t>
  </si>
  <si>
    <t>Leverage data against other data sources</t>
  </si>
  <si>
    <t>A Comparison Of Relational Database Management Systems</t>
  </si>
  <si>
    <t>Best Database Management Systems</t>
  </si>
  <si>
    <t>MySQL For Dummies</t>
  </si>
  <si>
    <t>SQL Server Management Studio Made easy</t>
  </si>
  <si>
    <t>Master in Oracle RDBMS</t>
  </si>
  <si>
    <t>Tools That Provide Sufficient Access</t>
  </si>
  <si>
    <t>Appropriate Systems For Your Dataset Size</t>
  </si>
  <si>
    <t>Extract-Transform-Load (ETL) Technologies – Part 2</t>
  </si>
  <si>
    <t>Extract-Transform-Load (ETL) Technologies – Part 1</t>
  </si>
  <si>
    <t>Extract-Transform-Load (ETL) Technologies – Part 3</t>
  </si>
  <si>
    <t>NoSQL .vs. Row .vs. Column</t>
  </si>
  <si>
    <t>The Data Vault – What is it? – Why do we need it?</t>
  </si>
  <si>
    <t>How to Create Autonomous Transactions in SQL Server</t>
  </si>
  <si>
    <t>Column Oriented Database Technologies</t>
  </si>
  <si>
    <t>How to Raise an Exception in SQL Server User Defined Functions</t>
  </si>
  <si>
    <t>Fundamentals of Database Systems</t>
  </si>
  <si>
    <t>Database Management Systems</t>
  </si>
  <si>
    <t>SQL, PL/SQL the Programming Language of Oracle</t>
  </si>
  <si>
    <t>Database system concepts</t>
  </si>
  <si>
    <t>Head First SQL: Your Brain on SQL</t>
  </si>
  <si>
    <t>An Introduction To Database Systems</t>
  </si>
  <si>
    <t>Introduction to Database Management Systems</t>
  </si>
  <si>
    <t>DATABASE SYSTEMS DESIGN, IMPLEMENTATION, AND MANAGEMENT</t>
  </si>
  <si>
    <t>Database Design and Relational Theory</t>
  </si>
  <si>
    <t>Implementing RDBMS using Oracle</t>
  </si>
  <si>
    <t>Teach Yourself SQL</t>
  </si>
  <si>
    <t>Build your First Image Classification Model in just 10 Minutes!</t>
  </si>
  <si>
    <t>Implementing Mask R-CNN for Image Segmentation (with Python Code)</t>
  </si>
  <si>
    <t>Beginner-Friendly Techniques to Extract Features from Image Data using Python</t>
  </si>
  <si>
    <t>Build your First Multi-Label Image Classification Model in Python</t>
  </si>
  <si>
    <t>11 Important Model Evaluation Metrics for Machine Learning Everyone should know</t>
  </si>
  <si>
    <t>The Most Comprehensive Guide to K-Means Clustering You’ll Ever Need</t>
  </si>
  <si>
    <t>Mathematics behind Machine Learning – The Core Concepts you Need to Know</t>
  </si>
  <si>
    <t>Excellent Pretrained Models to get you Started with Natural Language Processing (NLP)</t>
  </si>
  <si>
    <t>Learn how to Build and Deploy a Chatbot in Minutes using Rasa</t>
  </si>
  <si>
    <t>6 Useful Programming Languages for Data Science You Should Learn (that are not R and Python)</t>
  </si>
  <si>
    <t>8 Useful R Packages for Data Science You Aren’t Using (But Should!)</t>
  </si>
  <si>
    <t>A Hands-On Introduction to Time Series Classification (with Python Code)</t>
  </si>
  <si>
    <t>10 Powerful Python Tricks for Data Science you Need to Try Today</t>
  </si>
  <si>
    <t>Python Machine Learning</t>
  </si>
  <si>
    <t>Hands-On Machine Learning with Scikit-Learn and TensorFlow</t>
  </si>
  <si>
    <t>Deep Learning with Python</t>
  </si>
  <si>
    <t>Machine Learning: a Probabilistic Perspective</t>
  </si>
  <si>
    <t>Programming Collective Intelligence</t>
  </si>
  <si>
    <t>Machine Learning for Hackers</t>
  </si>
  <si>
    <t>The Elements of Statistical Learning</t>
  </si>
  <si>
    <t>Learning from Data</t>
  </si>
  <si>
    <t>Pattern Recognition and Machine Learning</t>
  </si>
  <si>
    <t>Natural Language Processing with Python</t>
  </si>
  <si>
    <t>Artificial Intelligence: A Modern Approach</t>
  </si>
  <si>
    <t>Artificial Intelligence for Humans</t>
  </si>
  <si>
    <t>Paradigm of Artificial Intelligence Programming</t>
  </si>
  <si>
    <t>Artificial Intelligence: A New Synthesis</t>
  </si>
  <si>
    <t>Being Human in the Age of Artificial Intelligence</t>
  </si>
  <si>
    <t>The Elements of Statistical Learning: Data Mining, Inference, and Prediction</t>
  </si>
  <si>
    <t>Learning from Data: A Short Course</t>
  </si>
  <si>
    <t>Bayesian Reasoning and Machine Learning</t>
  </si>
  <si>
    <t>A Practical Guide to Pretexting</t>
  </si>
  <si>
    <t>The Ethical Hacker’s Handbook</t>
  </si>
  <si>
    <t>My Adventures as the World’s Most Wanted Hacker</t>
  </si>
  <si>
    <t xml:space="preserve">Security Monitoring for Internal Intrusions </t>
  </si>
  <si>
    <t>One Plus One Equals Three</t>
  </si>
  <si>
    <t>Ransomware attacks on the Internet of Things (IoT) devices</t>
  </si>
  <si>
    <t>AI-powered chatbots manipulate information</t>
  </si>
  <si>
    <t>Compromised blockchain systems</t>
  </si>
  <si>
    <t>Cyber warfare influencing global trade</t>
  </si>
  <si>
    <t>Government surveillance expose corporate secrets</t>
  </si>
  <si>
    <t>Cryptocurrency hijacking attacks reach new levels</t>
  </si>
  <si>
    <t>Fighting Back Against Phishing</t>
  </si>
  <si>
    <t>An Insidious Threat to Financial Institutions</t>
  </si>
  <si>
    <t>Why Would Anyone Want to Be a CIO?</t>
  </si>
  <si>
    <t>Trouble In Authentication Land</t>
  </si>
  <si>
    <t>Security Audit Findings Spurring Organizational Change</t>
  </si>
  <si>
    <t>Sinful Seven - Online Activities at Work</t>
  </si>
  <si>
    <t>Understanding Machine Learning</t>
  </si>
  <si>
    <t>Machine Learning for Absolute Beginners: A Plain English Introduction</t>
  </si>
  <si>
    <t>Machine Learning for Dummies</t>
  </si>
  <si>
    <t>Fundamentals of Machine Learning for Predictive Data Analytics</t>
  </si>
  <si>
    <t>Machine Learning in Action</t>
  </si>
  <si>
    <t>Data Mining: Practical Machine Learning Tools and Techniques</t>
  </si>
  <si>
    <t>Machine Learning with TensorFlow</t>
  </si>
  <si>
    <t>Hands-On Machine Learning with Scikit-Learn, Keras, and TensorFlow</t>
  </si>
  <si>
    <t>Introduction to Machine Learning with Python: A Guide for Data Scientists</t>
  </si>
  <si>
    <t>Python Machine Learning: A Technical Approach to Machine Learning for Beginners</t>
  </si>
  <si>
    <t>ining of Massive Datasets</t>
  </si>
  <si>
    <t>Neural Networks and Deep Learning</t>
  </si>
  <si>
    <t>Think Stats – Probability, and Statistics for Programmers</t>
  </si>
  <si>
    <t>Understanding Machine Learning: From Theory to Algorithms</t>
  </si>
  <si>
    <t>ow to Create a Winning Content Promotion Plan</t>
  </si>
  <si>
    <t>How to Create Great Content That Drives Traffic</t>
  </si>
  <si>
    <t>How to Come Up With 50 Topic Ideas in 30 Minutes</t>
  </si>
  <si>
    <t>Explosive Content Promotion Strategies</t>
  </si>
  <si>
    <t>The Ideal Length of Everything Online</t>
  </si>
  <si>
    <t>Your Google Algorithm Cheat Sheet: Panda, Penguin, and Hummingbird</t>
  </si>
  <si>
    <t>How We Doubled Email Signups in 30 Days</t>
  </si>
  <si>
    <t>32 Clever Lead Generation Ideas For Your Next Marketing Campaign</t>
  </si>
  <si>
    <t>Best Email Subject Lines to Your Increase Open Rates</t>
  </si>
  <si>
    <t>Fabulous Facebook Advertising Tips &amp; Magic Marketing Tricks</t>
  </si>
  <si>
    <t>How to Easily Double Your Traffic from Social Media</t>
  </si>
  <si>
    <t>How Marketers Optimize Their Social Content</t>
  </si>
  <si>
    <t>Everything You Know About Conversion Rate Optimization Is Wrong</t>
  </si>
  <si>
    <t>Proven Ways to Boost the Conversion Rates of Your Call-to-Action Buttons</t>
  </si>
  <si>
    <t>General Search Engine Optimization (SEO)</t>
  </si>
  <si>
    <t>Link Building</t>
  </si>
  <si>
    <t>The Advanced Guide to Content Marketing</t>
  </si>
  <si>
    <t>How to Increase Website Traffic by 250,000+ Monthly Visits</t>
  </si>
  <si>
    <t>Conversion Rate Optimization</t>
  </si>
  <si>
    <t>How to Build a Meaningful Online Sales Funnel?</t>
  </si>
  <si>
    <t>How to Diversify Your Visual Marketing Strategy</t>
  </si>
  <si>
    <t>To Sell Is Human: The Surprising Truth About Moving Others</t>
  </si>
  <si>
    <t>The Lean Product Playbook</t>
  </si>
  <si>
    <t>The Hard Thing About Hard Things</t>
  </si>
  <si>
    <t>Principles of Database Systems</t>
  </si>
  <si>
    <t>Non-Invasive Data Governance</t>
  </si>
  <si>
    <t>Getting in Front on Data</t>
  </si>
  <si>
    <t>The Chief Data Officer Handbook for Data Governance</t>
  </si>
  <si>
    <t>How to Reduce Costs and Improve Data Quality through the Implementation of IT Governance</t>
  </si>
  <si>
    <t>An International Guide to Data Security and ISO27001/ISO27002</t>
  </si>
  <si>
    <t>8 common project management mistakes — and how to avoid them</t>
  </si>
  <si>
    <t>What is a project manager? The lead role for project success</t>
  </si>
  <si>
    <t>Scrum agile project management: The smart person's guide</t>
  </si>
  <si>
    <t>Why Startups Need Project Managers Now More Than Ever</t>
  </si>
  <si>
    <t>Comparing agile project management frameworks</t>
  </si>
  <si>
    <t>How to pick the best project management methodology for success</t>
  </si>
  <si>
    <t>Agile project management: A beginner's guide</t>
  </si>
  <si>
    <t>Project management 101: Understanding Six Sigma and its business value</t>
  </si>
  <si>
    <t>Why IT projects still fail</t>
  </si>
  <si>
    <t>When to kill (and when to recover) a failed project</t>
  </si>
  <si>
    <t>Why emotional intelligence is key for project success</t>
  </si>
  <si>
    <t>The importance of being ethical in project management</t>
  </si>
  <si>
    <t>4  Product management mistakes that will drive you crazy</t>
  </si>
  <si>
    <t>7 best project management mobile apps</t>
  </si>
  <si>
    <t>How to use data analytics to improve project outcomes</t>
  </si>
  <si>
    <t>Emerging Trends of Project Management</t>
  </si>
  <si>
    <t>Project Planning Pitfalls You Should Be Aware Of</t>
  </si>
  <si>
    <t>How to Get into Project Management</t>
  </si>
  <si>
    <t>How to Make Sure Agile Teams Can Work Together</t>
  </si>
  <si>
    <t>Why Scrum Alone Does Not Work</t>
  </si>
  <si>
    <t>6 Styles of Project Leadership and How to Use Them Effectively</t>
  </si>
  <si>
    <t>Eliminating The Product Owner Role</t>
  </si>
  <si>
    <t>How to Recruit an Outstanding Project Manager</t>
  </si>
  <si>
    <t>A Guide to the Project Management Body of Knowledge</t>
  </si>
  <si>
    <t>Project Management for Non-Project Managers</t>
  </si>
  <si>
    <t>Project Management: Absolute Beginner’s Guide</t>
  </si>
  <si>
    <t>Project Management for Humans: Helping People Get Things Done</t>
  </si>
  <si>
    <t>Strategic Project Management Made Simple: Practical Tools for Leaders and Teams</t>
  </si>
  <si>
    <t>Getting Things Done</t>
  </si>
  <si>
    <t>Interactive Project Management: Pixels, People, and Process</t>
  </si>
  <si>
    <t xml:space="preserve"> Sales and Operations Planning How To Run an S&amp;OP Process Everyone Understands</t>
  </si>
  <si>
    <t>Build Repeatable Pipeline and Accelerate Growth with Inside Sales</t>
  </si>
  <si>
    <t>Building Salesforce for Sales Development Teams</t>
  </si>
  <si>
    <t>The Sales Enablement Playbook</t>
  </si>
  <si>
    <t>Sales Management. Simplified.</t>
  </si>
  <si>
    <t>The Accidental Sales Manager: How to Take Control and Lead Your Sales Team to Record Profits</t>
  </si>
  <si>
    <t>Sales Management for Dummies</t>
  </si>
  <si>
    <t>The Secrets to Measuring and Managing Sales Performance</t>
  </si>
  <si>
    <t>A Tactical Playbook for Managers and Executives</t>
  </si>
  <si>
    <t>How to Build a High-Velocity Sales Organization</t>
  </si>
  <si>
    <t>Using Data, Technology, and Inbound Selling to go from $0 to $100 Million</t>
  </si>
  <si>
    <t>Predictable Revenue</t>
  </si>
  <si>
    <t>The Sales Manager's Success Guide</t>
  </si>
  <si>
    <t>How to Lead, Motivate, and Stay Ahead of the Game</t>
  </si>
  <si>
    <t>The Real Secret to Hiring, Training and Managing a Sales Team</t>
  </si>
  <si>
    <t>Five Proven Strategies from the World's Sales Leaders</t>
  </si>
  <si>
    <t>Your Fast Track to Sales Leadership</t>
  </si>
  <si>
    <t>Say Less, Ask More &amp; Change the Way You Lead Forever</t>
  </si>
  <si>
    <t>What the World's Greatest Managers Do Differently</t>
  </si>
  <si>
    <t>Proven Strategies to Make Your Pitch, Influence Decisions, and Close the Deal</t>
  </si>
  <si>
    <t>Sell With a Story</t>
  </si>
  <si>
    <t>Sales Manager Survival Guide</t>
  </si>
  <si>
    <t>Coaching Salespeople Into Sales Champions</t>
  </si>
  <si>
    <t>Never Split the Difference</t>
  </si>
  <si>
    <t>Nuts and Bolts of Sales Management</t>
  </si>
  <si>
    <t>Taking Control of the Customer Conversation﻿</t>
  </si>
  <si>
    <t>Data Analysis</t>
  </si>
  <si>
    <t>Data Analysis and Decision Making</t>
  </si>
  <si>
    <t>Data Analytics Made Accessible</t>
  </si>
  <si>
    <t>Too Big To Ignore: The Business Case for Big Data</t>
  </si>
  <si>
    <t>A Practitioner’s Guide to Business Analytics</t>
  </si>
  <si>
    <t>Microsoft Excel Data Analysis and Business Modeling</t>
  </si>
  <si>
    <t>Business Analytics: Data Analysis &amp; Decision Making</t>
  </si>
  <si>
    <t>Data Strategy: How to Profit from a World of Big Data, Analytics and the Internet of Things</t>
  </si>
  <si>
    <t>Data Analysis Using SQL and Excel</t>
  </si>
  <si>
    <t>Stripping the Dread from the Data</t>
  </si>
  <si>
    <t>A Guide to Six Sigma and Process Improvement</t>
  </si>
  <si>
    <t>Lean Six Sigma For Dummies</t>
  </si>
  <si>
    <t>Statistical Models and Control Charts for High-Quality Processes</t>
  </si>
  <si>
    <t>Lean Six Sigma and Minitab</t>
  </si>
  <si>
    <t>The 4 aspects of the data and analytics framework</t>
  </si>
  <si>
    <t>Intro to Data Analysis Framework</t>
  </si>
  <si>
    <t>What is an Analytical Framework?</t>
  </si>
  <si>
    <t>Database Management</t>
  </si>
  <si>
    <t>Covers Articles on Business Intelligence</t>
  </si>
  <si>
    <t>Chris.Evans</t>
  </si>
  <si>
    <t>Mark.Ruffalo</t>
  </si>
  <si>
    <t>Jeremy.Renner</t>
  </si>
  <si>
    <t>Tom.Hill</t>
  </si>
  <si>
    <t>Girish.Dengi</t>
  </si>
  <si>
    <t>Kaushlendra.Pandey</t>
  </si>
  <si>
    <t>Keyurkumar.Bhat</t>
  </si>
  <si>
    <t>Mahesh.Nayak</t>
  </si>
  <si>
    <t>Mamata.Puswar</t>
  </si>
  <si>
    <t>Clark.Gregg</t>
  </si>
  <si>
    <t>Brett.Dalton</t>
  </si>
  <si>
    <t>Emilia.Clarke</t>
  </si>
  <si>
    <t>Kit.Harington</t>
  </si>
  <si>
    <t>Sophie.Turner</t>
  </si>
  <si>
    <t>Maisie.Williams</t>
  </si>
  <si>
    <t>Peter.Dinklage</t>
  </si>
  <si>
    <t>Lena.Headley</t>
  </si>
  <si>
    <t>Nikolaj.Costa</t>
  </si>
  <si>
    <t>Isaac.Hemstad</t>
  </si>
  <si>
    <t>Gwen.Christie</t>
  </si>
  <si>
    <t>Iain.Glen</t>
  </si>
  <si>
    <t>Nathalie.Emmanuel</t>
  </si>
  <si>
    <t>Alfie.Allen</t>
  </si>
  <si>
    <t>Carice.Houten</t>
  </si>
  <si>
    <t>Conleth.Hill</t>
  </si>
  <si>
    <t>John.Bradley</t>
  </si>
  <si>
    <t>Rory.Meccan</t>
  </si>
  <si>
    <t>Liam.Cunningham</t>
  </si>
  <si>
    <t>Aidan.Gillan</t>
  </si>
  <si>
    <t>Jerome.Flynn</t>
  </si>
  <si>
    <t>DataScience</t>
  </si>
  <si>
    <t>marketing</t>
  </si>
  <si>
    <t>No</t>
  </si>
  <si>
    <t>Amitesh.Kumar</t>
  </si>
  <si>
    <t>Anjali.Baranwal</t>
  </si>
  <si>
    <t>Anshuman.Mishra</t>
  </si>
  <si>
    <t>Scarlett.Johnson</t>
  </si>
  <si>
    <t>Deepthi.Kumar</t>
  </si>
  <si>
    <t>Dhanasekara.Pandian</t>
  </si>
  <si>
    <t>Fathima.Zahera</t>
  </si>
  <si>
    <t>Jai.Ganesh</t>
  </si>
  <si>
    <t>Joseph.Gonsalves</t>
  </si>
  <si>
    <t>Kamalakkannan.Kandswamy</t>
  </si>
  <si>
    <t>Karthik.Ramani</t>
  </si>
  <si>
    <t>Kishore.Kumar</t>
  </si>
  <si>
    <t>Krishna.Swamy</t>
  </si>
  <si>
    <t>Kumar.Anupam</t>
  </si>
  <si>
    <t>Madhuri.Dixit</t>
  </si>
  <si>
    <t>Manish.Patel</t>
  </si>
  <si>
    <t>Manodip.Acharya</t>
  </si>
  <si>
    <t>Manu.Jayaraj</t>
  </si>
  <si>
    <t>Mathew.Varghese</t>
  </si>
  <si>
    <t>Mitul.Kumar</t>
  </si>
  <si>
    <t>Chloe.Bennet</t>
  </si>
  <si>
    <t>Ming.Wen</t>
  </si>
  <si>
    <t>Elizabeth.Hegde</t>
  </si>
  <si>
    <t>Henry.Simmons</t>
  </si>
  <si>
    <t>Jeff.Ward</t>
  </si>
  <si>
    <t>Stan.Lee</t>
  </si>
  <si>
    <t>Nick.Blood</t>
  </si>
  <si>
    <t>Luke.Mitchell</t>
  </si>
  <si>
    <t>Nirmala.Ramani</t>
  </si>
  <si>
    <t>Nishit.Rai</t>
  </si>
  <si>
    <t>Padmini.Rangam</t>
  </si>
  <si>
    <t>Paritosh.Kumar</t>
  </si>
  <si>
    <t>Parmar.Singh</t>
  </si>
  <si>
    <t>Patraksha.Sarkar</t>
  </si>
  <si>
    <t>Pavithra.Prem</t>
  </si>
  <si>
    <t>PavithraManjunath.Manjunath</t>
  </si>
  <si>
    <t>Piyush.Goyal</t>
  </si>
  <si>
    <t>Piyush.Kantilal</t>
  </si>
  <si>
    <t>Ponnammal.Ramachandran</t>
  </si>
  <si>
    <t>Prabath.Kantilal</t>
  </si>
  <si>
    <t>Pradeep.Diwanji</t>
  </si>
  <si>
    <t>PradeepKumar.Kumar</t>
  </si>
  <si>
    <t>Pragya.Jha</t>
  </si>
  <si>
    <t>Rajshekhar.Aurade</t>
  </si>
  <si>
    <t>Rohith.Kumar</t>
  </si>
  <si>
    <t>Sandeep.Ramesh</t>
  </si>
  <si>
    <t>Sharat.Patel</t>
  </si>
  <si>
    <t>Shriman.Mishra</t>
  </si>
  <si>
    <t>Siddhartha.Moghe</t>
  </si>
  <si>
    <t>Sobhan.Mahapatra</t>
  </si>
  <si>
    <t>Sovan.Pratihar</t>
  </si>
  <si>
    <t>Sreejith.Kumar</t>
  </si>
  <si>
    <t>SREENIVASALU.Rao</t>
  </si>
  <si>
    <t>Srikanth.Mallya</t>
  </si>
  <si>
    <t>SRIKANTHA.Reddy</t>
  </si>
  <si>
    <t>Subramanya.Rao</t>
  </si>
  <si>
    <t>Subramonian.Swamy</t>
  </si>
  <si>
    <t>Sudeep.Kumar</t>
  </si>
  <si>
    <t>Sudhir.Prabhu</t>
  </si>
  <si>
    <t>Sugeesh.Chandran</t>
  </si>
  <si>
    <t>Suhas.Kini</t>
  </si>
  <si>
    <t>Sukeshini.Kumari</t>
  </si>
  <si>
    <t>Suma.Meda</t>
  </si>
  <si>
    <t>Sumanth.Rao</t>
  </si>
  <si>
    <t>Sunand.Sahu</t>
  </si>
  <si>
    <t>Sunil.Narayan</t>
  </si>
  <si>
    <t>Sunil.Sharma</t>
  </si>
  <si>
    <t>Supriya.Prasad</t>
  </si>
  <si>
    <t>Suresh.Kumar</t>
  </si>
  <si>
    <t>Sushma.Numula</t>
  </si>
  <si>
    <t>Tejendra.Gupta</t>
  </si>
  <si>
    <t>Thulasidhar.Reddy</t>
  </si>
  <si>
    <t>TUSHAR.Tamboli</t>
  </si>
  <si>
    <t>Udayasree.Narayan</t>
  </si>
  <si>
    <t>Usha.Sharma</t>
  </si>
  <si>
    <t>Vaibhav.Kumar</t>
  </si>
  <si>
    <t>Vaibhav.Saxena</t>
  </si>
  <si>
    <t>Vasant.Ghooli</t>
  </si>
  <si>
    <t>Veena.Mehta</t>
  </si>
  <si>
    <t>Vijay.Kumar</t>
  </si>
  <si>
    <t>Vijaya.Kumar</t>
  </si>
  <si>
    <t>Vijaykumar.Peddibhotla</t>
  </si>
  <si>
    <t>Vijaykumar.Sadhana</t>
  </si>
  <si>
    <t>Vinayak.Kumashi</t>
  </si>
  <si>
    <t>Vinayaka.Venkat</t>
  </si>
  <si>
    <t>Vishal.Tyagi</t>
  </si>
  <si>
    <t>Vishnu.Reddy</t>
  </si>
  <si>
    <t>Vishwas.Kumar</t>
  </si>
  <si>
    <t>Sachin.Yadav</t>
  </si>
  <si>
    <t>Author 1</t>
  </si>
  <si>
    <t>Author 2</t>
  </si>
  <si>
    <t>Author 3</t>
  </si>
  <si>
    <t>Author 4</t>
  </si>
  <si>
    <t>Optional</t>
  </si>
  <si>
    <t>Amitesh.Kumar@nomail.com</t>
  </si>
  <si>
    <t>Chris.Evans@nomail.com</t>
  </si>
  <si>
    <t>Mark.Ruffalo@nomail.com</t>
  </si>
  <si>
    <t>Jeremy.Renner@nomail.com</t>
  </si>
  <si>
    <t>Tom.Hill@nomail.com</t>
  </si>
  <si>
    <t>Girish.Dengi@nomail.com</t>
  </si>
  <si>
    <t>Kaushlendra.Pandey@nomail.com</t>
  </si>
  <si>
    <t>Keyurkumar.Bhat@nomail.com</t>
  </si>
  <si>
    <t>Mahesh.Nayak@nomail.com</t>
  </si>
  <si>
    <t>Mamata.Puswar@nomail.com</t>
  </si>
  <si>
    <t>Clark.Gregg@nomail.com</t>
  </si>
  <si>
    <t>Brett.Dalton@nomail.com</t>
  </si>
  <si>
    <t>Emilia.Clarke@nomail.com</t>
  </si>
  <si>
    <t>Kit.Harington@nomail.com</t>
  </si>
  <si>
    <t>Sophie.Turner@nomail.com</t>
  </si>
  <si>
    <t>Maisie.Williams@nomail.com</t>
  </si>
  <si>
    <t>Peter.Dinklage@nomail.com</t>
  </si>
  <si>
    <t>Lena.Headley@nomail.com</t>
  </si>
  <si>
    <t>Nikolaj.Costa@nomail.com</t>
  </si>
  <si>
    <t>Isaac.Hemstad@nomail.com</t>
  </si>
  <si>
    <t>Gwen.Christie@nomail.com</t>
  </si>
  <si>
    <t>Iain.Glen@nomail.com</t>
  </si>
  <si>
    <t>Nathalie.Emmanuel@nomail.com</t>
  </si>
  <si>
    <t>Alfie.Allen@nomail.com</t>
  </si>
  <si>
    <t>Carice.Houten@nomail.com</t>
  </si>
  <si>
    <t>Conleth.Hill@nomail.com</t>
  </si>
  <si>
    <t>John.Bradley@nomail.com</t>
  </si>
  <si>
    <t>Rory.Meccan@nomail.com</t>
  </si>
  <si>
    <t>Liam.Cunningham@nomail.com</t>
  </si>
  <si>
    <t>Aidan.Gillan@nomail.com</t>
  </si>
  <si>
    <t>Jerome.Flynn@nomail.com</t>
  </si>
  <si>
    <t>Anjali.Baranwal@nomail.com</t>
  </si>
  <si>
    <t>Anshuman.Mishra@nomail.com</t>
  </si>
  <si>
    <t>Scarlett.Johnson@nomail.com</t>
  </si>
  <si>
    <t>Deepthi.Kumar@nomail.com</t>
  </si>
  <si>
    <t>Dhanasekara.Pandian@nomail.com</t>
  </si>
  <si>
    <t>Fathima.Zahera@nomail.com</t>
  </si>
  <si>
    <t>Jai.Ganesh@nomail.com</t>
  </si>
  <si>
    <t>Joseph.Gonsalves@nomail.com</t>
  </si>
  <si>
    <t>Kamalakkannan.Kandswamy@nomail.com</t>
  </si>
  <si>
    <t>Karthik.Ramani@nomail.com</t>
  </si>
  <si>
    <t>Kishore.Kumar@nomail.com</t>
  </si>
  <si>
    <t>Krishna.Swamy@nomail.com</t>
  </si>
  <si>
    <t>Kumar.Anupam@nomail.com</t>
  </si>
  <si>
    <t>Madhuri.Dixit@nomail.com</t>
  </si>
  <si>
    <t>Manish.Patel@nomail.com</t>
  </si>
  <si>
    <t>Manodip.Acharya@nomail.com</t>
  </si>
  <si>
    <t>Manu.Jayaraj@nomail.com</t>
  </si>
  <si>
    <t>Mathew.Varghese@nomail.com</t>
  </si>
  <si>
    <t>Mitul.Kumar@nomail.com</t>
  </si>
  <si>
    <t>Chloe.Bennet@nomail.com</t>
  </si>
  <si>
    <t>Ming.Wen@nomail.com</t>
  </si>
  <si>
    <t>Elizabeth.Hegde@nomail.com</t>
  </si>
  <si>
    <t>Henry.Simmons@nomail.com</t>
  </si>
  <si>
    <t>Jeff.Ward@nomail.com</t>
  </si>
  <si>
    <t>Stan.Lee@nomail.com</t>
  </si>
  <si>
    <t>Nick.Blood@nomail.com</t>
  </si>
  <si>
    <t>Luke.Mitchell@nomail.com</t>
  </si>
  <si>
    <t>Nirmala.Ramani@nomail.com</t>
  </si>
  <si>
    <t>Nishit.Rai@nomail.com</t>
  </si>
  <si>
    <t>Padmini.Rangam@nomail.com</t>
  </si>
  <si>
    <t>Paritosh.Kumar@nomail.com</t>
  </si>
  <si>
    <t>Parmar.Singh@nomail.com</t>
  </si>
  <si>
    <t>Patraksha.Sarkar@nomail.com</t>
  </si>
  <si>
    <t>Pavithra.Prem@nomail.com</t>
  </si>
  <si>
    <t>PavithraManjunath.Manjunath@nomail.com</t>
  </si>
  <si>
    <t>Piyush.Goyal@nomail.com</t>
  </si>
  <si>
    <t>Piyush.Kantilal@nomail.com</t>
  </si>
  <si>
    <t>Ponnammal.Ramachandran@nomail.com</t>
  </si>
  <si>
    <t>Prabath.Kantilal@nomail.com</t>
  </si>
  <si>
    <t>Pradeep.Diwanji@nomail.com</t>
  </si>
  <si>
    <t>PradeepKumar.Kumar@nomail.com</t>
  </si>
  <si>
    <t>Pragya.Jha@nomail.com</t>
  </si>
  <si>
    <t>Rajshekhar.Aurade@nomail.com</t>
  </si>
  <si>
    <t>Rohith.Kumar@nomail.com</t>
  </si>
  <si>
    <t>Sandeep.Ramesh@nomail.com</t>
  </si>
  <si>
    <t>Sharat.Patel@nomail.com</t>
  </si>
  <si>
    <t>Shriman.Mishra@nomail.com</t>
  </si>
  <si>
    <t>Siddhartha.Moghe@nomail.com</t>
  </si>
  <si>
    <t>Sobhan.Mahapatra@nomail.com</t>
  </si>
  <si>
    <t>Sovan.Pratihar@nomail.com</t>
  </si>
  <si>
    <t>Sreejith.Kumar@nomail.com</t>
  </si>
  <si>
    <t>SREENIVASALU.Rao@nomail.com</t>
  </si>
  <si>
    <t>Srikanth.Mallya@nomail.com</t>
  </si>
  <si>
    <t>SRIKANTHA.Reddy@nomail.com</t>
  </si>
  <si>
    <t>Subramanya.Rao@nomail.com</t>
  </si>
  <si>
    <t>Subramonian.Swamy@nomail.com</t>
  </si>
  <si>
    <t>Sudeep.Kumar@nomail.com</t>
  </si>
  <si>
    <t>Sudhir.Prabhu@nomail.com</t>
  </si>
  <si>
    <t>Sugeesh.Chandran@nomail.com</t>
  </si>
  <si>
    <t>Suhas.Kini@nomail.com</t>
  </si>
  <si>
    <t>Sukeshini.Kumari@nomail.com</t>
  </si>
  <si>
    <t>Suma.Meda@nomail.com</t>
  </si>
  <si>
    <t>Sumanth.Rao@nomail.com</t>
  </si>
  <si>
    <t>Sunand.Sahu@nomail.com</t>
  </si>
  <si>
    <t>Sunil.Narayan@nomail.com</t>
  </si>
  <si>
    <t>Sunil.Sharma@nomail.com</t>
  </si>
  <si>
    <t>Supriya.Prasad@nomail.com</t>
  </si>
  <si>
    <t>Suresh.Kumar@nomail.com</t>
  </si>
  <si>
    <t>Sushma.Numula@nomail.com</t>
  </si>
  <si>
    <t>Tejendra.Gupta@nomail.com</t>
  </si>
  <si>
    <t>Thulasidhar.Reddy@nomail.com</t>
  </si>
  <si>
    <t>TUSHAR.Tamboli@nomail.com</t>
  </si>
  <si>
    <t>Udayasree.Narayan@nomail.com</t>
  </si>
  <si>
    <t>Usha.Sharma@nomail.com</t>
  </si>
  <si>
    <t>Vaibhav.Kumar@nomail.com</t>
  </si>
  <si>
    <t>Vaibhav.Saxena@nomail.com</t>
  </si>
  <si>
    <t>Vasant.Ghooli@nomail.com</t>
  </si>
  <si>
    <t>Veena.Mehta@nomail.com</t>
  </si>
  <si>
    <t>Vijay.Kumar@nomail.com</t>
  </si>
  <si>
    <t>Vijaya.Kumar@nomail.com</t>
  </si>
  <si>
    <t>Vijaykumar.Peddibhotla@nomail.com</t>
  </si>
  <si>
    <t>Vijaykumar.Sadhana@nomail.com</t>
  </si>
  <si>
    <t>Vinayak.Kumashi@nomail.com</t>
  </si>
  <si>
    <t>Vinayaka.Venkat@nomail.com</t>
  </si>
  <si>
    <t>Vishal.Tyagi@nomail.com</t>
  </si>
  <si>
    <t>Vishnu.Reddy@nomail.com</t>
  </si>
  <si>
    <t>Vishwas.Kumar@nomail.com</t>
  </si>
  <si>
    <t>Sachin.Yadav@nomail.com</t>
  </si>
  <si>
    <t>ArticleName</t>
  </si>
  <si>
    <t>AuthorName</t>
  </si>
  <si>
    <t>Exec dbo.w_sp_AddArticles 'simple','How Businesses are Using Machine Learning and AI','Jerome.Flynn','Business Intelligence',''</t>
  </si>
  <si>
    <t>Exec dbo.w_sp_AddUserActivity 'bulk','','Amitesh.Kumar','Subscriber','',10</t>
  </si>
  <si>
    <t>Most Viewed Articles by Category</t>
  </si>
  <si>
    <t>TierLevelName</t>
  </si>
  <si>
    <t>Minimum_Followers</t>
  </si>
  <si>
    <t>Authors with greater number of Followers</t>
  </si>
  <si>
    <t>Total Number of Articles by Category</t>
  </si>
  <si>
    <t>Articles_Viewed</t>
  </si>
  <si>
    <t>Days_of_Week</t>
  </si>
  <si>
    <t>Articles_Published</t>
  </si>
  <si>
    <t>Year_Published</t>
  </si>
  <si>
    <t>Month_Published</t>
  </si>
  <si>
    <t>MonthName_Published</t>
  </si>
  <si>
    <t>January</t>
  </si>
  <si>
    <t>February</t>
  </si>
  <si>
    <t>March</t>
  </si>
  <si>
    <t>May</t>
  </si>
  <si>
    <t>June</t>
  </si>
  <si>
    <t>July</t>
  </si>
  <si>
    <t>September</t>
  </si>
  <si>
    <t>October</t>
  </si>
  <si>
    <t>November</t>
  </si>
  <si>
    <t>Quarter_Published</t>
  </si>
  <si>
    <t>Q1</t>
  </si>
  <si>
    <t>Q2</t>
  </si>
  <si>
    <t>Q3</t>
  </si>
  <si>
    <t>Q4</t>
  </si>
  <si>
    <t>Day_of_Week</t>
  </si>
  <si>
    <t>Sunday</t>
  </si>
  <si>
    <t>Monday</t>
  </si>
  <si>
    <t>Tuesday</t>
  </si>
  <si>
    <t>Wednesday</t>
  </si>
  <si>
    <t>Thursday</t>
  </si>
  <si>
    <t>Friday</t>
  </si>
  <si>
    <t>Saturday</t>
  </si>
  <si>
    <t>Premium Level Contributors (10 or more Articles)</t>
  </si>
  <si>
    <t>Top 5 Viewers</t>
  </si>
  <si>
    <t>YTD Monthly Trend: Articles Published</t>
  </si>
  <si>
    <t>YTD Quarterly  Trend: Articles Published</t>
  </si>
  <si>
    <t xml:space="preserve">YTD Trend: Articles Published	</t>
  </si>
  <si>
    <t>Daily Trend: Articles Published vs Viewed</t>
  </si>
  <si>
    <t>Nbr_Of_Articles</t>
  </si>
  <si>
    <t>Current_Followers</t>
  </si>
  <si>
    <t>30 and above</t>
  </si>
  <si>
    <t>22 to 29</t>
  </si>
  <si>
    <t>15 to 21</t>
  </si>
  <si>
    <t>6 to 14</t>
  </si>
  <si>
    <t>0 to 5</t>
  </si>
  <si>
    <t>DatePublished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</si>
</sst>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Courier New"/>
      <family val="1"/>
    </font>
    <font>
      <sz val="12"/>
      <color rgb="FF000000"/>
      <name val="Symbol"/>
      <charset val="2"/>
    </font>
    <font>
      <sz val="12"/>
      <color rgb="FF000000"/>
      <name val="Courier New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DFDEF6"/>
      </left>
      <right style="thin">
        <color rgb="FFDFDEF6"/>
      </right>
      <top style="thin">
        <color rgb="FFDFDEF6"/>
      </top>
      <bottom style="thin">
        <color rgb="FFDFDEF6"/>
      </bottom>
      <diagonal/>
    </border>
    <border>
      <left/>
      <right style="thin">
        <color rgb="FFDFDEF6"/>
      </right>
      <top style="thin">
        <color rgb="FFDFDEF6"/>
      </top>
      <bottom style="thin">
        <color rgb="FFDFDEF6"/>
      </bottom>
      <diagonal/>
    </border>
    <border>
      <left style="thin">
        <color rgb="FFDFDEF6"/>
      </left>
      <right style="thin">
        <color rgb="FFDFDEF6"/>
      </right>
      <top/>
      <bottom style="thin">
        <color rgb="FFDFDEF6"/>
      </bottom>
      <diagonal/>
    </border>
    <border>
      <left/>
      <right style="thin">
        <color rgb="FFDFDEF6"/>
      </right>
      <top/>
      <bottom style="thin">
        <color rgb="FFDFDEF6"/>
      </bottom>
      <diagonal/>
    </border>
    <border>
      <left/>
      <right/>
      <top/>
      <bottom style="thin">
        <color rgb="FFDFDEF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left" vertical="center" indent="10"/>
    </xf>
    <xf numFmtId="0" fontId="5" fillId="6" borderId="0" xfId="0" applyFont="1" applyFill="1"/>
    <xf numFmtId="0" fontId="2" fillId="6" borderId="0" xfId="0" applyFont="1" applyFill="1" applyAlignment="1">
      <alignment horizontal="left" vertical="center" indent="14"/>
    </xf>
    <xf numFmtId="0" fontId="3" fillId="6" borderId="0" xfId="0" applyFont="1" applyFill="1" applyAlignment="1">
      <alignment horizontal="left" vertical="center" indent="10"/>
    </xf>
    <xf numFmtId="0" fontId="4" fillId="6" borderId="0" xfId="0" applyFont="1" applyFill="1" applyAlignment="1">
      <alignment horizontal="left" vertical="center" indent="14"/>
    </xf>
    <xf numFmtId="0" fontId="0" fillId="6" borderId="1" xfId="0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5" fillId="3" borderId="1" xfId="0" applyFont="1" applyFill="1" applyBorder="1"/>
    <xf numFmtId="0" fontId="0" fillId="7" borderId="1" xfId="0" applyFill="1" applyBorder="1"/>
    <xf numFmtId="0" fontId="0" fillId="4" borderId="1" xfId="0" applyFill="1" applyBorder="1"/>
    <xf numFmtId="0" fontId="5" fillId="5" borderId="1" xfId="0" applyFont="1" applyFill="1" applyBorder="1"/>
    <xf numFmtId="0" fontId="0" fillId="2" borderId="1" xfId="0" applyFill="1" applyBorder="1"/>
    <xf numFmtId="16" fontId="0" fillId="6" borderId="1" xfId="0" applyNumberFormat="1" applyFill="1" applyBorder="1"/>
    <xf numFmtId="0" fontId="0" fillId="7" borderId="1" xfId="0" applyFill="1" applyBorder="1" applyAlignment="1">
      <alignment horizontal="center"/>
    </xf>
    <xf numFmtId="0" fontId="0" fillId="6" borderId="0" xfId="0" applyFill="1" applyBorder="1"/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vertical="top" wrapText="1"/>
    </xf>
    <xf numFmtId="14" fontId="0" fillId="6" borderId="1" xfId="0" applyNumberFormat="1" applyFill="1" applyBorder="1"/>
    <xf numFmtId="0" fontId="0" fillId="0" borderId="1" xfId="0" applyFill="1" applyBorder="1"/>
    <xf numFmtId="0" fontId="6" fillId="8" borderId="0" xfId="0" applyFont="1" applyFill="1"/>
    <xf numFmtId="0" fontId="0" fillId="4" borderId="0" xfId="0" applyFill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10" borderId="1" xfId="0" applyFill="1" applyBorder="1"/>
    <xf numFmtId="0" fontId="0" fillId="7" borderId="0" xfId="0" applyFill="1"/>
    <xf numFmtId="0" fontId="0" fillId="11" borderId="1" xfId="0" applyFill="1" applyBorder="1"/>
    <xf numFmtId="0" fontId="0" fillId="12" borderId="1" xfId="0" applyFill="1" applyBorder="1"/>
    <xf numFmtId="0" fontId="0" fillId="13" borderId="0" xfId="0" applyFill="1"/>
    <xf numFmtId="0" fontId="0" fillId="11" borderId="0" xfId="0" applyFill="1"/>
    <xf numFmtId="0" fontId="0" fillId="14" borderId="1" xfId="0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8" borderId="1" xfId="0" applyFill="1" applyBorder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164" fontId="0" fillId="6" borderId="1" xfId="0" applyNumberFormat="1" applyFill="1" applyBorder="1"/>
    <xf numFmtId="0" fontId="6" fillId="8" borderId="1" xfId="0" applyFont="1" applyFill="1" applyBorder="1"/>
    <xf numFmtId="0" fontId="6" fillId="8" borderId="2" xfId="0" applyFont="1" applyFill="1" applyBorder="1"/>
    <xf numFmtId="164" fontId="6" fillId="8" borderId="2" xfId="0" applyNumberFormat="1" applyFont="1" applyFill="1" applyBorder="1"/>
    <xf numFmtId="0" fontId="6" fillId="26" borderId="2" xfId="0" applyFont="1" applyFill="1" applyBorder="1"/>
    <xf numFmtId="0" fontId="6" fillId="8" borderId="3" xfId="0" applyFont="1" applyFill="1" applyBorder="1"/>
    <xf numFmtId="0" fontId="6" fillId="8" borderId="4" xfId="0" applyFont="1" applyFill="1" applyBorder="1" applyAlignment="1">
      <alignment wrapText="1"/>
    </xf>
    <xf numFmtId="0" fontId="6" fillId="8" borderId="4" xfId="0" applyFont="1" applyFill="1" applyBorder="1"/>
    <xf numFmtId="164" fontId="6" fillId="8" borderId="4" xfId="0" applyNumberFormat="1" applyFont="1" applyFill="1" applyBorder="1"/>
    <xf numFmtId="0" fontId="6" fillId="26" borderId="4" xfId="0" applyFont="1" applyFill="1" applyBorder="1"/>
    <xf numFmtId="0" fontId="6" fillId="8" borderId="4" xfId="0" applyFont="1" applyFill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 wrapText="1"/>
    </xf>
    <xf numFmtId="164" fontId="0" fillId="0" borderId="0" xfId="0" applyNumberFormat="1"/>
    <xf numFmtId="0" fontId="5" fillId="2" borderId="1" xfId="0" applyFont="1" applyFill="1" applyBorder="1"/>
    <xf numFmtId="0" fontId="7" fillId="5" borderId="1" xfId="0" applyFont="1" applyFill="1" applyBorder="1"/>
    <xf numFmtId="0" fontId="8" fillId="7" borderId="1" xfId="0" applyFont="1" applyFill="1" applyBorder="1"/>
    <xf numFmtId="0" fontId="8" fillId="4" borderId="1" xfId="0" applyFont="1" applyFill="1" applyBorder="1"/>
    <xf numFmtId="0" fontId="8" fillId="6" borderId="1" xfId="0" applyFont="1" applyFill="1" applyBorder="1"/>
    <xf numFmtId="0" fontId="0" fillId="14" borderId="0" xfId="0" applyFill="1" applyBorder="1"/>
    <xf numFmtId="0" fontId="0" fillId="11" borderId="0" xfId="0" applyFill="1" applyBorder="1"/>
    <xf numFmtId="0" fontId="0" fillId="13" borderId="1" xfId="0" applyFill="1" applyBorder="1"/>
    <xf numFmtId="0" fontId="0" fillId="16" borderId="1" xfId="0" applyFill="1" applyBorder="1"/>
    <xf numFmtId="0" fontId="0" fillId="18" borderId="0" xfId="0" applyFill="1" applyBorder="1"/>
    <xf numFmtId="0" fontId="0" fillId="21" borderId="1" xfId="0" applyFill="1" applyBorder="1"/>
    <xf numFmtId="0" fontId="0" fillId="4" borderId="0" xfId="0" applyFill="1" applyBorder="1"/>
    <xf numFmtId="0" fontId="0" fillId="13" borderId="0" xfId="0" applyFill="1" applyBorder="1"/>
    <xf numFmtId="0" fontId="0" fillId="25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9" borderId="1" xfId="0" applyFill="1" applyBorder="1"/>
    <xf numFmtId="0" fontId="0" fillId="20" borderId="1" xfId="0" applyFill="1" applyBorder="1"/>
    <xf numFmtId="0" fontId="0" fillId="10" borderId="0" xfId="0" applyFill="1" applyBorder="1"/>
    <xf numFmtId="0" fontId="5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5" fillId="3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9" fillId="6" borderId="0" xfId="0" applyFont="1" applyFill="1"/>
    <xf numFmtId="0" fontId="5" fillId="27" borderId="5" xfId="0" applyFont="1" applyFill="1" applyBorder="1" applyAlignment="1">
      <alignment horizontal="center"/>
    </xf>
    <xf numFmtId="0" fontId="0" fillId="27" borderId="5" xfId="0" applyFill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9" borderId="6" xfId="0" applyFill="1" applyBorder="1" applyAlignment="1">
      <alignment horizontal="left"/>
    </xf>
    <xf numFmtId="164" fontId="0" fillId="9" borderId="6" xfId="0" applyNumberFormat="1" applyFill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colors>
    <mruColors>
      <color rgb="FFDFD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ustomXml" Target="../ink/ink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589280</xdr:colOff>
      <xdr:row>23</xdr:row>
      <xdr:rowOff>101600</xdr:rowOff>
    </xdr:from>
    <xdr:to>
      <xdr:col>7</xdr:col>
      <xdr:colOff>294640</xdr:colOff>
      <xdr:row>52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7B8353-2D57-4E47-BC66-971B8CE50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280" y="4876800"/>
          <a:ext cx="9621520" cy="588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7</xdr:col>
      <xdr:colOff>10160</xdr:colOff>
      <xdr:row>22</xdr:row>
      <xdr:rowOff>45630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D16B35-F4A2-0E41-A1DA-54A2EA73B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5360" y="203200"/>
          <a:ext cx="8950960" cy="4414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1476040</xdr:colOff>
      <xdr:row>1</xdr:row>
      <xdr:rowOff>135920</xdr:rowOff>
    </xdr:from>
    <xdr:to>
      <xdr:col>9</xdr:col>
      <xdr:colOff>1476400</xdr:colOff>
      <xdr:row>1</xdr:row>
      <xdr:rowOff>136280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362A79B9-7969-C740-B47F-A5E183F1E477}"/>
                </a:ext>
              </a:extLst>
            </xdr14:cNvPr>
            <xdr14:cNvContentPartPr/>
          </xdr14:nvContentPartPr>
          <xdr14:nvPr macro=""/>
          <xdr14:xfrm>
            <a:off x="16512840" y="3391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362A79B9-7969-C740-B47F-A5E183F1E47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504200" y="3301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20880</xdr:colOff>
      <xdr:row>1</xdr:row>
      <xdr:rowOff>7760</xdr:rowOff>
    </xdr:from>
    <xdr:to>
      <xdr:col>8</xdr:col>
      <xdr:colOff>404520</xdr:colOff>
      <xdr:row>24</xdr:row>
      <xdr:rowOff>42240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1690516-8110-6146-806E-9C0B0AAB8F33}"/>
                </a:ext>
              </a:extLst>
            </xdr14:cNvPr>
            <xdr14:cNvContentPartPr/>
          </xdr14:nvContentPartPr>
          <xdr14:nvPr macro=""/>
          <xdr14:xfrm>
            <a:off x="20880" y="210960"/>
            <a:ext cx="7394040" cy="470808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1690516-8110-6146-806E-9C0B0AAB8F3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880" y="201961"/>
              <a:ext cx="7411681" cy="472571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23:53:05.3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15T23:52:24.1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20490 931 24575,'-24'10'0,"-41"18"0,15 7 0,-9 12 0,-3-1-3277,-18 4 0,-7 0 0,-3 4 3176,23-9 0,-1 1 1,-3 4-1,-4 1 1,-8 3-195,13-10 1,-6 2 0,-4 1 0,-4 2 0,-2 1 0,0 0 0,-1 0 0,1 1 0,4-1 294,1-1 0,3 0 0,1 0 0,-1 0 0,0 0 0,-1 1 0,-2 2 0,-4 0 0,-3 2-76,14-9 1,-3 1 0,-2 1 0,-2 1 0,-1 0 0,-2 2 0,-1-1-1,0 1 1,-1 0 0,0 1 0,1-1 0,0 0 0,2-1 0,1 0 75,-4 3 0,2-1 0,0 1 0,0-1 0,1 0 0,-1 1 0,1-1 0,0 1 0,-1 0 0,-1 0 0,0 0 0,-1 1 0,-1 0-143,5-4 1,-1 1-1,0 0 1,0 0 0,-1 0-1,-1 0 1,1 0 0,-2 1-1,1 0 1,-1 0 0,1 0-1,-1 1 1,0 0 0,0 0-1,0 1 143,7-4 0,0-1 0,-1 1 0,1 1 0,-1-1 0,0 1 0,0 0 0,0 0 0,0 1 0,-1-1 0,1 1 0,-1 0 0,1 0 0,0 0 0,-1 1 0,1-1 0,-1 1-13,-1 1 0,-1 1 1,0 0-1,-1 1 0,0 1 1,0-1-1,0 1 1,0 0-1,1-1 0,-1 1 1,2-1-1,-1 0 1,2-1-1,0 0 0,1-1 1,1 0-1,2-2 13,-5 3 0,3-1 0,0-1 0,2-1 0,1 0 0,0-1 0,0 0 0,1 0 0,0 0 0,-1 0 0,-1 1 0,0 0 0,-2 1 0,-1 1 0,1-1 0,-1 1 0,-1 1 0,-2 1 0,0 0 0,-1 0 0,0 1 0,0 0 0,0-1 0,0 1 0,1-1 0,1-1 0,1-1 0,2 0 0,1-2 0,3-1 0,-8 5 0,3-2 0,1-2 0,3 0 0,0-1 0,1-1 0,1 1 0,-2-1 0,0 1 0,-1 1 0,-3 2 0,-1 0 0,4-2 0,-3 1 0,-1 1 0,-2 1 0,-1 0 0,-1 1 0,0 1 0,0-1 0,0 0 0,1 0 0,2-1 0,1 0 0,2-2 0,3-1 0,2-1 0,-12 9 0,4-2 0,3-1 0,1-2 0,2 0 0,1 0 0,-1 0 0,0 0 0,-1 1 0,-3 0 0,0 1 0,-3 1 0,-2 2 0,-2 0 0,1 0 0,0-1 0,2-1 0,4-1 0,3-4 0,6-3 0,6-4 0,-13 10 0,11-6 0,4-4 0,-2 1 0,-8 4 0,4-4 0,-6 3 0,-4 3 0,-3 0 0,1 0 0,1-2 0,4-4 0,6-4 0,-7 1 0,6-5 0,3-2 0,-1 0 0,-2 3 0,-10 9 0,-4 4 0,0 0 0,3-2 0,4-7 381,6-7 0,4-6 1,1-1-1,-1 2-381,-10 7 0,-2 3 0,2-2 0,10-9 0,-6-6 0,4-5 0,0 6 0,-5 2 0,8-5 0,7-9 0,7-4 2543,-25 5-2543,23-10 0,0 0 0,-26 2 0,25-6 0,-1 0 0,-38 0 0,39-1 0,-4 2 0,-25 1 0,-4 3 0,13-2 0,-1 3 1474,-18 4 1,2 3-1475,21-2 0,5 3 0,19 3 0,2 1 2264,-8-3 0,-1 2-2264,-6 14 0,3 1 0,-31 2 0,11 10 0,2 5 0,-1 7 0,21-13 0,-2 3 0,8-7 0,0-1 0,4-1 0,0 1 0,-10 6 0,-1 1 0,4 1 0,0-2 0,10-7 0,-3 0 0,-19 11 0,3-3 0,-2 1 701,21-16 1,2-3-702,1-2 504,23-11-504,-3-4 1729,11-5-1729,0-1 0,4-4 0,1 0 0</inkml:trace>
  <inkml:trace contextRef="#ctx0" brushRef="#br0" timeOffset="1915">1261 0 24575,'34'18'0,"16"19"0,0-4 0,11 8-2458,-4 0 0,7 8 1,4 3-1,-1-1 2442,-3-1 1,0 0 0,2 2-1,5 3-463,-8-6 0,4 3 1,3 2-1,2 1 0,-1 1 1,-2 0 478,0 0 0,-1 0 0,-1 1 0,2 1 0,0-1 0,3 1-162,-5-4 1,2-1 0,1 1-1,1 0 1,1 1 0,1 0-1,0 2 162,-3-3 0,2 2 0,0 0 0,1 1 0,0 0 0,1 1 0,0-1 0,0 0-273,3 1 0,-1 0 1,2 0-1,-1 0 1,2 0-1,-1 0 1,2 0-1,0 1 273,-5-4 0,1 0 0,1 0 0,0 0 0,1 0 0,0 1 0,0 0 0,0-1 0,0 2-35,1 0 1,0 1 0,-1 0 0,1 1 0,1-1 0,-1 1 0,1-1-1,0 0 1,0-1 34,-6-5 0,0 0 0,0 0 0,0-1 0,1 0 0,0 1 0,0-1 0,0-1 0,0 1 0,0 0 0,2-1 0,-1 1 0,1-1 0,0 1 0,0-1 0,0 0 0,1-1 0,-1 1 0,-1-1 0,1 0 0,5 4 0,0-1 0,-1 1 0,0 0 0,0-1 0,1-1 0,0 0 0,1-1 0,1-2 0,1 0 0,2-1 0,0-1 0,1-1 0,1-1 0,-1 0 0,0 0 0,-1 1 0,0 0 0,-3 0 0,-2 1 0,1 0 0,-1 0 0,0-1 0,0 1 0,1-1 0,0-1 0,2-1 0,3 1 0,0-2 0,2 0 0,0-1 0,0 0 0,0 0 0,0-1 0,0 2 0,-1-1 0,-1 2 0,-1-1 0,1 1 0,-1 0 0,0 0 0,0-1 0,0 1 0,0-1 0,1-1 0,-1-1 0,0 0 0,0 0 0,0-1 0,1-1 0,-1 1 0,1 0 0,-1 0 0,1-1 0,2 2 0,0 0 0,2 1 0,-1-1 0,1 1 0,-2-2 0,-1 0 0,-2-2 0,-3-2 0,5 2 0,-3-2 0,-3-2 0,0-1 0,0 1 0,1 0 0,3 1 0,-1-1 0,2 2 0,2 0 0,1 1 0,-1-1 0,-1-1 0,-2-1 0,-4-1 0,8 1 0,-4-2 0,-2-1 0,0 0 0,1 0 0,4 2 0,-1-1 0,3 2 0,2-1 0,1 2 0,0-1 0,-2 0 0,-2 0 65,-9-3 0,-3 0 0,0 0 0,-1 0 1,1 0-1,2 1 0,3 0-65,4 1 0,5 1 0,1 0 0,2 1 0,0-1 0,-3 0 0,-3 0 0,-4-1 0,1 2 0,-3-1 0,-4-1 0,0 1 0,-1-1 0,3 2 0,5 1 0,2 1 0,1 0 0,-2 0 0,-3 0 0,-5 1 0,13 8 0,-5 1 0,-4 1 0,-6-1 167,2 8 0,-6 0 0,3 2-167,-4-6 0,3 3 0,1 1 0,-2-2 188,-10-4 1,-1-1 0,-1 0 0,-1 0-189,20 14 0,-2 1 0,-6-4 248,-20-16 0,-3-2 0,2 3-248,15 12 0,3 3 0,-7-5 1091,-1 1 1,-2-2-1092,-10-7 0,3 2 0,-3-5 1516,1-2 0,-4-4-1516,-7-3 0,-4-1 0,11 6 3541,7 3-3541,-32-15 2951,3-5-2951,-11-1 2221,4 0-2221,-3 0 0,0 6 0,3-4 0,-2 9 0,-1-3 0,16 26 0,-11-9 0,13 26 0,-10-21 0,-4 5 0,3-7 0,-10 0 0,4-6 0,-1-3 0,-4-5 0,4-1 0,-4 6 0,-1-4 0,1 11 0,9 10 0,-7-10 0,7 8 0,-10-21 0,5 0 0,-3 0 0,2-5 0,-9 3 0,3-4 0,-7 1 0,3-2 0,-5-6 0,0 0 0,0-5 0,0-1 0,4-5 0,-3 0 0,6-4 0,-2-9 0,0-7 0,-1-9 0,-4 9 0,0 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5A7E-5299-BE4B-AE4C-E46A9BE44C6A}">
  <dimension ref="B3:S22"/>
  <sheetViews>
    <sheetView zoomScale="125" workbookViewId="0">
      <selection activeCell="O9" sqref="O9"/>
    </sheetView>
  </sheetViews>
  <sheetFormatPr baseColWidth="10" defaultRowHeight="16"/>
  <cols>
    <col min="1" max="1" width="12.83203125" style="1" bestFit="1" customWidth="1"/>
    <col min="2" max="2" width="17" style="1" bestFit="1" customWidth="1"/>
    <col min="3" max="3" width="46.83203125" style="1" bestFit="1" customWidth="1"/>
    <col min="4" max="4" width="12.83203125" style="1" bestFit="1" customWidth="1"/>
    <col min="5" max="5" width="12.5" style="1" bestFit="1" customWidth="1"/>
    <col min="6" max="6" width="13.6640625" style="1" bestFit="1" customWidth="1"/>
    <col min="7" max="7" width="14.33203125" style="1" bestFit="1" customWidth="1"/>
    <col min="8" max="8" width="28" style="1" bestFit="1" customWidth="1"/>
    <col min="9" max="9" width="9.33203125" style="1" bestFit="1" customWidth="1"/>
    <col min="10" max="10" width="14.83203125" style="1" bestFit="1" customWidth="1"/>
    <col min="11" max="11" width="15.1640625" style="1" bestFit="1" customWidth="1"/>
    <col min="12" max="12" width="12.83203125" style="1" bestFit="1" customWidth="1"/>
    <col min="13" max="13" width="14.1640625" style="1" bestFit="1" customWidth="1"/>
    <col min="14" max="14" width="29.5" style="1" bestFit="1" customWidth="1"/>
    <col min="15" max="15" width="21" style="1" bestFit="1" customWidth="1"/>
    <col min="16" max="16" width="16" style="1" bestFit="1" customWidth="1"/>
    <col min="17" max="17" width="13" style="1" bestFit="1" customWidth="1"/>
    <col min="18" max="18" width="19.33203125" style="1" bestFit="1" customWidth="1"/>
    <col min="19" max="19" width="12" style="1" bestFit="1" customWidth="1"/>
    <col min="20" max="16384" width="10.83203125" style="1"/>
  </cols>
  <sheetData>
    <row r="3" spans="2:19">
      <c r="K3" s="7"/>
      <c r="L3" s="7"/>
      <c r="M3" s="7" t="s">
        <v>24</v>
      </c>
      <c r="N3" s="7" t="s">
        <v>25</v>
      </c>
      <c r="O3" s="7" t="s">
        <v>39</v>
      </c>
      <c r="P3" s="7"/>
      <c r="Q3" s="7"/>
      <c r="R3" s="7"/>
      <c r="S3" s="7"/>
    </row>
    <row r="4" spans="2:19">
      <c r="B4" s="2"/>
      <c r="D4" s="3"/>
      <c r="E4" s="3"/>
      <c r="F4" s="3"/>
      <c r="G4" s="3"/>
      <c r="H4" s="3"/>
      <c r="K4" s="10" t="s">
        <v>3</v>
      </c>
      <c r="L4" s="10" t="s">
        <v>19</v>
      </c>
      <c r="M4" s="10" t="s">
        <v>9</v>
      </c>
      <c r="N4" s="10" t="s">
        <v>1</v>
      </c>
      <c r="O4" s="10" t="s">
        <v>41</v>
      </c>
      <c r="P4" s="10" t="s">
        <v>2</v>
      </c>
      <c r="Q4" s="10" t="s">
        <v>22</v>
      </c>
      <c r="R4" s="10" t="s">
        <v>23</v>
      </c>
      <c r="S4" s="10" t="s">
        <v>18</v>
      </c>
    </row>
    <row r="5" spans="2:19" ht="17">
      <c r="B5" s="4"/>
      <c r="D5" s="3"/>
      <c r="E5" s="3"/>
      <c r="F5" s="3"/>
      <c r="G5" s="3"/>
      <c r="H5" s="3"/>
      <c r="K5" s="11" t="s">
        <v>5</v>
      </c>
      <c r="L5" s="11" t="s">
        <v>7</v>
      </c>
      <c r="M5" s="11" t="s">
        <v>14</v>
      </c>
      <c r="N5" s="11" t="s">
        <v>6</v>
      </c>
      <c r="O5" s="11" t="s">
        <v>26</v>
      </c>
      <c r="P5" s="11" t="s">
        <v>8</v>
      </c>
      <c r="Q5" s="11" t="s">
        <v>27</v>
      </c>
      <c r="R5" s="11" t="s">
        <v>28</v>
      </c>
      <c r="S5" s="11" t="s">
        <v>31</v>
      </c>
    </row>
    <row r="6" spans="2:19" ht="17">
      <c r="B6" s="4"/>
      <c r="D6" s="3"/>
      <c r="E6" s="3"/>
      <c r="F6" s="3"/>
      <c r="G6" s="3"/>
      <c r="H6" s="3"/>
      <c r="K6" s="9" t="s">
        <v>29</v>
      </c>
      <c r="L6" s="9" t="s">
        <v>15</v>
      </c>
      <c r="M6" s="9" t="s">
        <v>11</v>
      </c>
      <c r="N6" s="9" t="s">
        <v>1</v>
      </c>
      <c r="O6" s="12" t="s">
        <v>7</v>
      </c>
      <c r="P6" s="12" t="s">
        <v>4</v>
      </c>
      <c r="Q6" s="9" t="s">
        <v>30</v>
      </c>
      <c r="R6" s="12" t="s">
        <v>7</v>
      </c>
      <c r="S6" s="9" t="s">
        <v>30</v>
      </c>
    </row>
    <row r="7" spans="2:19" ht="17">
      <c r="B7" s="4"/>
      <c r="D7" s="3"/>
      <c r="E7" s="3"/>
      <c r="F7" s="3"/>
      <c r="G7" s="3"/>
      <c r="H7" s="3"/>
      <c r="K7" s="9" t="s">
        <v>32</v>
      </c>
      <c r="L7" s="9" t="s">
        <v>10</v>
      </c>
      <c r="M7" s="9" t="s">
        <v>32</v>
      </c>
      <c r="N7" s="9" t="s">
        <v>12</v>
      </c>
      <c r="O7" s="12" t="s">
        <v>4</v>
      </c>
      <c r="P7" s="12" t="s">
        <v>5</v>
      </c>
      <c r="Q7" s="9" t="s">
        <v>32</v>
      </c>
      <c r="R7" s="12" t="s">
        <v>5</v>
      </c>
      <c r="S7" s="9" t="s">
        <v>32</v>
      </c>
    </row>
    <row r="8" spans="2:19">
      <c r="B8" s="2"/>
      <c r="D8" s="3"/>
      <c r="E8" s="3"/>
      <c r="F8" s="3"/>
      <c r="G8" s="3"/>
      <c r="H8" s="3"/>
      <c r="K8" s="9" t="s">
        <v>34</v>
      </c>
      <c r="L8" s="9" t="s">
        <v>139</v>
      </c>
      <c r="M8" s="7"/>
      <c r="N8" s="7"/>
      <c r="O8" s="9" t="s">
        <v>40</v>
      </c>
      <c r="P8" s="12" t="s">
        <v>6</v>
      </c>
      <c r="Q8" s="7"/>
      <c r="R8" s="9" t="s">
        <v>33</v>
      </c>
      <c r="S8" s="7"/>
    </row>
    <row r="9" spans="2:19">
      <c r="B9" s="2"/>
      <c r="K9" s="9" t="s">
        <v>36</v>
      </c>
      <c r="L9" s="9" t="s">
        <v>13</v>
      </c>
      <c r="M9" s="7"/>
      <c r="N9" s="7"/>
      <c r="O9" s="12" t="s">
        <v>4</v>
      </c>
      <c r="P9" s="12" t="s">
        <v>27</v>
      </c>
      <c r="Q9" s="7"/>
      <c r="R9" s="9" t="s">
        <v>35</v>
      </c>
      <c r="S9" s="7"/>
    </row>
    <row r="10" spans="2:19">
      <c r="B10" s="2"/>
      <c r="K10" s="9" t="s">
        <v>14</v>
      </c>
      <c r="L10" s="9" t="s">
        <v>42</v>
      </c>
      <c r="M10" s="7"/>
      <c r="N10" s="7"/>
      <c r="O10" s="7"/>
      <c r="P10" s="9" t="s">
        <v>37</v>
      </c>
      <c r="Q10" s="7"/>
      <c r="R10" s="12" t="s">
        <v>31</v>
      </c>
      <c r="S10" s="7"/>
    </row>
    <row r="11" spans="2:19">
      <c r="B11" s="5"/>
      <c r="K11" s="9" t="s">
        <v>38</v>
      </c>
      <c r="L11" s="9" t="s">
        <v>43</v>
      </c>
      <c r="M11" s="7"/>
      <c r="N11" s="7"/>
      <c r="O11" s="7"/>
      <c r="P11" s="7"/>
      <c r="Q11" s="7"/>
      <c r="R11" s="7"/>
      <c r="S11" s="7"/>
    </row>
    <row r="12" spans="2:19">
      <c r="B12" s="5"/>
      <c r="K12" s="7"/>
      <c r="L12" s="9" t="s">
        <v>16</v>
      </c>
      <c r="M12" s="7"/>
      <c r="N12" s="7"/>
      <c r="O12" s="7"/>
      <c r="P12" s="7"/>
      <c r="Q12" s="7"/>
      <c r="R12" s="7"/>
      <c r="S12" s="7"/>
    </row>
    <row r="13" spans="2:19">
      <c r="B13" s="5"/>
      <c r="K13" s="7"/>
      <c r="L13" s="9" t="s">
        <v>17</v>
      </c>
      <c r="M13" s="7"/>
      <c r="N13" s="7"/>
      <c r="O13" s="7"/>
      <c r="P13" s="7"/>
      <c r="Q13" s="7"/>
      <c r="R13" s="7"/>
      <c r="S13" s="7"/>
    </row>
    <row r="14" spans="2:19" ht="17">
      <c r="B14" s="6"/>
      <c r="K14" s="7">
        <v>7</v>
      </c>
      <c r="L14" s="7">
        <v>9</v>
      </c>
      <c r="M14" s="7">
        <v>3</v>
      </c>
      <c r="N14" s="7">
        <v>3</v>
      </c>
      <c r="O14" s="7">
        <v>5</v>
      </c>
      <c r="P14" s="7">
        <v>6</v>
      </c>
      <c r="Q14" s="7">
        <v>3</v>
      </c>
      <c r="R14" s="7">
        <v>6</v>
      </c>
      <c r="S14" s="7">
        <v>3</v>
      </c>
    </row>
    <row r="15" spans="2:19" ht="17">
      <c r="B15" s="6"/>
    </row>
    <row r="16" spans="2:19" ht="17">
      <c r="B16" s="6"/>
    </row>
    <row r="17" spans="2:10" ht="17">
      <c r="B17" s="6"/>
      <c r="I17" s="7" t="s">
        <v>20</v>
      </c>
      <c r="J17" s="7" t="s">
        <v>21</v>
      </c>
    </row>
    <row r="18" spans="2:10">
      <c r="I18" s="7">
        <v>12</v>
      </c>
      <c r="J18" s="8">
        <v>2019</v>
      </c>
    </row>
    <row r="19" spans="2:10">
      <c r="C19" s="2"/>
      <c r="D19" s="2"/>
      <c r="I19" s="7">
        <v>3</v>
      </c>
      <c r="J19" s="8">
        <v>2020</v>
      </c>
    </row>
    <row r="20" spans="2:10" ht="17">
      <c r="C20" s="4"/>
      <c r="D20" s="4"/>
    </row>
    <row r="21" spans="2:10" ht="17">
      <c r="C21" s="4"/>
      <c r="D21" s="4"/>
    </row>
    <row r="22" spans="2:10" ht="17">
      <c r="C22" s="4"/>
      <c r="D22" s="4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AF714-0686-A149-BE22-5CB5E266CFEA}">
  <sheetPr>
    <tabColor theme="9" tint="0.39997558519241921"/>
  </sheetPr>
  <dimension ref="B2:K151"/>
  <sheetViews>
    <sheetView workbookViewId="0">
      <selection activeCell="J32" sqref="J32"/>
    </sheetView>
  </sheetViews>
  <sheetFormatPr baseColWidth="10" defaultRowHeight="16"/>
  <cols>
    <col min="1" max="1" width="10.83203125" style="1"/>
    <col min="2" max="2" width="8.33203125" style="1" bestFit="1" customWidth="1"/>
    <col min="3" max="3" width="82" style="1" bestFit="1" customWidth="1"/>
    <col min="4" max="4" width="10.5" style="1" bestFit="1" customWidth="1"/>
    <col min="5" max="5" width="15.33203125" style="1" bestFit="1" customWidth="1"/>
    <col min="6" max="6" width="14.1640625" style="1" bestFit="1" customWidth="1"/>
    <col min="7" max="7" width="8.5" style="1" bestFit="1" customWidth="1"/>
    <col min="8" max="8" width="10.33203125" style="1" bestFit="1" customWidth="1"/>
    <col min="9" max="9" width="12.83203125" style="1" bestFit="1" customWidth="1"/>
    <col min="10" max="11" width="20.5" style="1" bestFit="1" customWidth="1"/>
    <col min="12" max="16384" width="10.83203125" style="1"/>
  </cols>
  <sheetData>
    <row r="2" spans="2:11">
      <c r="B2" s="62" t="s">
        <v>5</v>
      </c>
      <c r="C2" s="62" t="s">
        <v>833</v>
      </c>
      <c r="D2" s="62" t="s">
        <v>32</v>
      </c>
      <c r="E2" s="62" t="s">
        <v>34</v>
      </c>
      <c r="F2" s="62" t="s">
        <v>36</v>
      </c>
      <c r="G2" s="62" t="s">
        <v>4</v>
      </c>
      <c r="H2" s="62" t="s">
        <v>14</v>
      </c>
      <c r="I2" s="62" t="s">
        <v>38</v>
      </c>
      <c r="J2" s="62" t="s">
        <v>356</v>
      </c>
      <c r="K2" s="62" t="s">
        <v>834</v>
      </c>
    </row>
    <row r="3" spans="2:11">
      <c r="B3" s="11">
        <v>2</v>
      </c>
      <c r="C3" s="7" t="s">
        <v>432</v>
      </c>
      <c r="D3" s="7"/>
      <c r="E3" s="7"/>
      <c r="F3" s="7"/>
      <c r="G3" s="12"/>
      <c r="H3" s="12"/>
      <c r="I3" s="7"/>
      <c r="J3" s="7" t="s">
        <v>63</v>
      </c>
      <c r="K3" s="7"/>
    </row>
    <row r="4" spans="2:11">
      <c r="B4" s="11">
        <v>3</v>
      </c>
      <c r="C4" s="7" t="s">
        <v>424</v>
      </c>
      <c r="D4" s="7"/>
      <c r="E4" s="7"/>
      <c r="F4" s="7"/>
      <c r="G4" s="12"/>
      <c r="H4" s="12"/>
      <c r="I4" s="7"/>
      <c r="J4" s="7" t="s">
        <v>63</v>
      </c>
      <c r="K4" s="7"/>
    </row>
    <row r="5" spans="2:11">
      <c r="B5" s="11">
        <v>4</v>
      </c>
      <c r="C5" s="7" t="s">
        <v>365</v>
      </c>
      <c r="D5" s="7"/>
      <c r="E5" s="7"/>
      <c r="F5" s="7"/>
      <c r="G5" s="12"/>
      <c r="H5" s="12"/>
      <c r="I5" s="7"/>
      <c r="J5" s="7" t="s">
        <v>357</v>
      </c>
      <c r="K5" s="7"/>
    </row>
    <row r="6" spans="2:11">
      <c r="B6" s="11">
        <v>7</v>
      </c>
      <c r="C6" s="7" t="s">
        <v>364</v>
      </c>
      <c r="D6" s="7"/>
      <c r="E6" s="7"/>
      <c r="F6" s="7"/>
      <c r="G6" s="12"/>
      <c r="H6" s="12"/>
      <c r="I6" s="7"/>
      <c r="J6" s="7" t="s">
        <v>357</v>
      </c>
      <c r="K6" s="7"/>
    </row>
    <row r="7" spans="2:11">
      <c r="B7" s="11">
        <v>9</v>
      </c>
      <c r="C7" s="7" t="s">
        <v>429</v>
      </c>
      <c r="D7" s="7"/>
      <c r="E7" s="7"/>
      <c r="F7" s="7"/>
      <c r="G7" s="12"/>
      <c r="H7" s="12"/>
      <c r="I7" s="7"/>
      <c r="J7" s="7" t="s">
        <v>63</v>
      </c>
      <c r="K7" s="7"/>
    </row>
    <row r="8" spans="2:11">
      <c r="B8" s="11">
        <v>12</v>
      </c>
      <c r="C8" s="7" t="s">
        <v>430</v>
      </c>
      <c r="D8" s="7"/>
      <c r="E8" s="7"/>
      <c r="F8" s="7"/>
      <c r="G8" s="12"/>
      <c r="H8" s="12"/>
      <c r="I8" s="7"/>
      <c r="J8" s="7" t="s">
        <v>63</v>
      </c>
      <c r="K8" s="7"/>
    </row>
    <row r="9" spans="2:11">
      <c r="B9" s="11">
        <v>13</v>
      </c>
      <c r="C9" s="7" t="s">
        <v>363</v>
      </c>
      <c r="D9" s="7"/>
      <c r="E9" s="7"/>
      <c r="F9" s="7"/>
      <c r="G9" s="12"/>
      <c r="H9" s="12"/>
      <c r="I9" s="7"/>
      <c r="J9" s="7" t="s">
        <v>357</v>
      </c>
      <c r="K9" s="7"/>
    </row>
    <row r="10" spans="2:11">
      <c r="B10" s="11">
        <v>14</v>
      </c>
      <c r="C10" s="7" t="s">
        <v>394</v>
      </c>
      <c r="D10" s="7"/>
      <c r="E10" s="7"/>
      <c r="F10" s="7"/>
      <c r="G10" s="12"/>
      <c r="H10" s="12"/>
      <c r="I10" s="7"/>
      <c r="J10" s="7" t="s">
        <v>585</v>
      </c>
      <c r="K10" s="7"/>
    </row>
    <row r="11" spans="2:11">
      <c r="B11" s="11">
        <v>15</v>
      </c>
      <c r="C11" s="7" t="s">
        <v>578</v>
      </c>
      <c r="D11" s="7"/>
      <c r="E11" s="7"/>
      <c r="F11" s="7"/>
      <c r="G11" s="12"/>
      <c r="H11" s="12"/>
      <c r="I11" s="7"/>
      <c r="J11" s="7" t="s">
        <v>568</v>
      </c>
      <c r="K11" s="7"/>
    </row>
    <row r="12" spans="2:11">
      <c r="B12" s="11">
        <v>17</v>
      </c>
      <c r="C12" s="7" t="s">
        <v>431</v>
      </c>
      <c r="D12" s="7"/>
      <c r="E12" s="7"/>
      <c r="F12" s="7"/>
      <c r="G12" s="12"/>
      <c r="H12" s="12"/>
      <c r="I12" s="7"/>
      <c r="J12" s="7" t="s">
        <v>63</v>
      </c>
      <c r="K12" s="7"/>
    </row>
    <row r="13" spans="2:11">
      <c r="B13" s="11">
        <v>18</v>
      </c>
      <c r="C13" s="7" t="s">
        <v>451</v>
      </c>
      <c r="D13" s="7"/>
      <c r="E13" s="7"/>
      <c r="F13" s="7"/>
      <c r="G13" s="12"/>
      <c r="H13" s="12"/>
      <c r="I13" s="7"/>
      <c r="J13" s="7" t="s">
        <v>64</v>
      </c>
      <c r="K13" s="7"/>
    </row>
    <row r="14" spans="2:11">
      <c r="B14" s="11">
        <v>19</v>
      </c>
      <c r="C14" s="7" t="s">
        <v>572</v>
      </c>
      <c r="D14" s="7"/>
      <c r="E14" s="7"/>
      <c r="F14" s="7"/>
      <c r="G14" s="12"/>
      <c r="H14" s="12"/>
      <c r="I14" s="7"/>
      <c r="J14" s="7" t="s">
        <v>568</v>
      </c>
      <c r="K14" s="7"/>
    </row>
    <row r="15" spans="2:11">
      <c r="B15" s="11">
        <v>22</v>
      </c>
      <c r="C15" s="7" t="s">
        <v>457</v>
      </c>
      <c r="D15" s="7"/>
      <c r="E15" s="7"/>
      <c r="F15" s="7"/>
      <c r="G15" s="12"/>
      <c r="H15" s="12"/>
      <c r="I15" s="7"/>
      <c r="J15" s="7" t="s">
        <v>64</v>
      </c>
      <c r="K15" s="7"/>
    </row>
    <row r="16" spans="2:11">
      <c r="B16" s="11">
        <v>23</v>
      </c>
      <c r="C16" s="7" t="s">
        <v>463</v>
      </c>
      <c r="D16" s="7"/>
      <c r="E16" s="7"/>
      <c r="F16" s="7"/>
      <c r="G16" s="12"/>
      <c r="H16" s="12"/>
      <c r="I16" s="7"/>
      <c r="J16" s="7" t="s">
        <v>64</v>
      </c>
      <c r="K16" s="7"/>
    </row>
    <row r="17" spans="2:11">
      <c r="B17" s="11">
        <v>24</v>
      </c>
      <c r="C17" s="7" t="s">
        <v>511</v>
      </c>
      <c r="D17" s="7"/>
      <c r="E17" s="7"/>
      <c r="F17" s="7"/>
      <c r="G17" s="12"/>
      <c r="H17" s="12"/>
      <c r="I17" s="7"/>
      <c r="J17" s="7" t="s">
        <v>585</v>
      </c>
      <c r="K17" s="7"/>
    </row>
    <row r="18" spans="2:11">
      <c r="B18" s="11">
        <v>25</v>
      </c>
      <c r="C18" s="7" t="s">
        <v>414</v>
      </c>
      <c r="D18" s="7"/>
      <c r="E18" s="7"/>
      <c r="F18" s="7"/>
      <c r="G18" s="12"/>
      <c r="H18" s="12"/>
      <c r="I18" s="7"/>
      <c r="J18" s="7" t="s">
        <v>585</v>
      </c>
      <c r="K18" s="7"/>
    </row>
    <row r="19" spans="2:11">
      <c r="B19" s="11">
        <v>26</v>
      </c>
      <c r="C19" s="7" t="s">
        <v>390</v>
      </c>
      <c r="D19" s="7"/>
      <c r="E19" s="7"/>
      <c r="F19" s="7"/>
      <c r="G19" s="12"/>
      <c r="H19" s="12"/>
      <c r="I19" s="7"/>
      <c r="J19" s="7" t="s">
        <v>585</v>
      </c>
      <c r="K19" s="7"/>
    </row>
    <row r="20" spans="2:11">
      <c r="B20" s="11">
        <v>27</v>
      </c>
      <c r="C20" s="7" t="s">
        <v>375</v>
      </c>
      <c r="D20" s="7"/>
      <c r="E20" s="7"/>
      <c r="F20" s="7"/>
      <c r="G20" s="12"/>
      <c r="H20" s="12"/>
      <c r="I20" s="7"/>
      <c r="J20" s="7" t="s">
        <v>357</v>
      </c>
      <c r="K20" s="7"/>
    </row>
    <row r="21" spans="2:11">
      <c r="B21" s="11">
        <v>28</v>
      </c>
      <c r="C21" s="7" t="s">
        <v>400</v>
      </c>
      <c r="D21" s="7"/>
      <c r="E21" s="7"/>
      <c r="F21" s="7"/>
      <c r="G21" s="12"/>
      <c r="H21" s="12"/>
      <c r="I21" s="7"/>
      <c r="J21" s="7" t="s">
        <v>585</v>
      </c>
      <c r="K21" s="7"/>
    </row>
    <row r="22" spans="2:11">
      <c r="B22" s="11">
        <v>29</v>
      </c>
      <c r="C22" s="7" t="s">
        <v>444</v>
      </c>
      <c r="D22" s="7"/>
      <c r="E22" s="7"/>
      <c r="F22" s="7"/>
      <c r="G22" s="12"/>
      <c r="H22" s="12"/>
      <c r="I22" s="7"/>
      <c r="J22" s="7" t="s">
        <v>63</v>
      </c>
      <c r="K22" s="7"/>
    </row>
    <row r="23" spans="2:11">
      <c r="B23" s="11">
        <v>30</v>
      </c>
      <c r="C23" s="7" t="s">
        <v>443</v>
      </c>
      <c r="D23" s="7"/>
      <c r="E23" s="7"/>
      <c r="F23" s="7"/>
      <c r="G23" s="12"/>
      <c r="H23" s="12"/>
      <c r="I23" s="7"/>
      <c r="J23" s="7" t="s">
        <v>63</v>
      </c>
      <c r="K23" s="7"/>
    </row>
    <row r="24" spans="2:11">
      <c r="B24" s="11">
        <v>31</v>
      </c>
      <c r="C24" s="7" t="s">
        <v>446</v>
      </c>
      <c r="D24" s="7"/>
      <c r="E24" s="7"/>
      <c r="F24" s="7"/>
      <c r="G24" s="12"/>
      <c r="H24" s="12"/>
      <c r="I24" s="7"/>
      <c r="J24" s="7" t="s">
        <v>63</v>
      </c>
      <c r="K24" s="7"/>
    </row>
    <row r="25" spans="2:11">
      <c r="B25" s="11">
        <v>32</v>
      </c>
      <c r="C25" s="7" t="s">
        <v>380</v>
      </c>
      <c r="D25" s="7"/>
      <c r="E25" s="7"/>
      <c r="F25" s="7"/>
      <c r="G25" s="12"/>
      <c r="H25" s="12"/>
      <c r="I25" s="7"/>
      <c r="J25" s="7" t="s">
        <v>357</v>
      </c>
      <c r="K25" s="7"/>
    </row>
    <row r="26" spans="2:11">
      <c r="B26" s="11">
        <v>33</v>
      </c>
      <c r="C26" s="7" t="s">
        <v>450</v>
      </c>
      <c r="D26" s="7"/>
      <c r="E26" s="7"/>
      <c r="F26" s="7"/>
      <c r="G26" s="12"/>
      <c r="H26" s="12"/>
      <c r="I26" s="7"/>
      <c r="J26" s="7" t="s">
        <v>63</v>
      </c>
      <c r="K26" s="7"/>
    </row>
    <row r="27" spans="2:11">
      <c r="B27" s="11">
        <v>34</v>
      </c>
      <c r="C27" s="7" t="s">
        <v>422</v>
      </c>
      <c r="D27" s="7"/>
      <c r="E27" s="7"/>
      <c r="F27" s="7"/>
      <c r="G27" s="12"/>
      <c r="H27" s="12"/>
      <c r="I27" s="7"/>
      <c r="J27" s="7" t="s">
        <v>63</v>
      </c>
      <c r="K27" s="7"/>
    </row>
    <row r="28" spans="2:11">
      <c r="B28" s="11">
        <v>35</v>
      </c>
      <c r="C28" s="17" t="s">
        <v>447</v>
      </c>
      <c r="D28" s="7"/>
      <c r="E28" s="7"/>
      <c r="F28" s="7"/>
      <c r="G28" s="12"/>
      <c r="H28" s="12"/>
      <c r="I28" s="7"/>
      <c r="J28" s="7" t="s">
        <v>63</v>
      </c>
      <c r="K28" s="7"/>
    </row>
    <row r="29" spans="2:11">
      <c r="B29" s="11">
        <v>36</v>
      </c>
      <c r="C29" s="7" t="s">
        <v>395</v>
      </c>
      <c r="D29" s="7"/>
      <c r="E29" s="7"/>
      <c r="F29" s="7"/>
      <c r="G29" s="12"/>
      <c r="H29" s="12"/>
      <c r="I29" s="7"/>
      <c r="J29" s="7" t="s">
        <v>585</v>
      </c>
      <c r="K29" s="7"/>
    </row>
    <row r="30" spans="2:11">
      <c r="B30" s="11">
        <v>38</v>
      </c>
      <c r="C30" s="7" t="s">
        <v>379</v>
      </c>
      <c r="D30" s="7"/>
      <c r="E30" s="7"/>
      <c r="F30" s="7"/>
      <c r="G30" s="12"/>
      <c r="H30" s="12"/>
      <c r="I30" s="7"/>
      <c r="J30" s="7" t="s">
        <v>357</v>
      </c>
      <c r="K30" s="7"/>
    </row>
    <row r="31" spans="2:11">
      <c r="B31" s="11">
        <v>39</v>
      </c>
      <c r="C31" s="7" t="s">
        <v>368</v>
      </c>
      <c r="D31" s="7"/>
      <c r="E31" s="7"/>
      <c r="F31" s="7"/>
      <c r="G31" s="12"/>
      <c r="H31" s="12"/>
      <c r="I31" s="7"/>
      <c r="J31" s="7" t="s">
        <v>357</v>
      </c>
      <c r="K31" s="7"/>
    </row>
    <row r="32" spans="2:11">
      <c r="B32" s="11">
        <v>41</v>
      </c>
      <c r="C32" s="7" t="s">
        <v>420</v>
      </c>
      <c r="D32" s="7"/>
      <c r="E32" s="7"/>
      <c r="F32" s="7"/>
      <c r="G32" s="12"/>
      <c r="H32" s="12"/>
      <c r="I32" s="7"/>
      <c r="J32" s="7" t="s">
        <v>63</v>
      </c>
      <c r="K32" s="7"/>
    </row>
    <row r="33" spans="2:11">
      <c r="B33" s="11">
        <v>42</v>
      </c>
      <c r="C33" s="7" t="s">
        <v>423</v>
      </c>
      <c r="D33" s="7"/>
      <c r="E33" s="7"/>
      <c r="F33" s="7"/>
      <c r="G33" s="12"/>
      <c r="H33" s="12"/>
      <c r="I33" s="7"/>
      <c r="J33" s="7" t="s">
        <v>63</v>
      </c>
      <c r="K33" s="7"/>
    </row>
    <row r="34" spans="2:11">
      <c r="B34" s="11">
        <v>43</v>
      </c>
      <c r="C34" s="7" t="s">
        <v>381</v>
      </c>
      <c r="D34" s="7"/>
      <c r="E34" s="7"/>
      <c r="F34" s="7"/>
      <c r="G34" s="12"/>
      <c r="H34" s="12"/>
      <c r="I34" s="7"/>
      <c r="J34" s="7" t="s">
        <v>357</v>
      </c>
      <c r="K34" s="7"/>
    </row>
    <row r="35" spans="2:11">
      <c r="B35" s="11">
        <v>45</v>
      </c>
      <c r="C35" s="7" t="s">
        <v>574</v>
      </c>
      <c r="D35" s="7"/>
      <c r="E35" s="7"/>
      <c r="F35" s="7"/>
      <c r="G35" s="12"/>
      <c r="H35" s="12"/>
      <c r="I35" s="7"/>
      <c r="J35" s="7" t="s">
        <v>568</v>
      </c>
      <c r="K35" s="7"/>
    </row>
    <row r="36" spans="2:11">
      <c r="B36" s="11">
        <v>46</v>
      </c>
      <c r="C36" s="7" t="s">
        <v>378</v>
      </c>
      <c r="D36" s="7"/>
      <c r="E36" s="7"/>
      <c r="F36" s="7"/>
      <c r="G36" s="12"/>
      <c r="H36" s="12"/>
      <c r="I36" s="7"/>
      <c r="J36" s="7" t="s">
        <v>357</v>
      </c>
      <c r="K36" s="7"/>
    </row>
    <row r="37" spans="2:11">
      <c r="B37" s="11">
        <v>47</v>
      </c>
      <c r="C37" s="7" t="s">
        <v>387</v>
      </c>
      <c r="D37" s="7"/>
      <c r="E37" s="7"/>
      <c r="F37" s="7"/>
      <c r="G37" s="12"/>
      <c r="H37" s="12"/>
      <c r="I37" s="7"/>
      <c r="J37" s="7" t="s">
        <v>357</v>
      </c>
      <c r="K37" s="7"/>
    </row>
    <row r="38" spans="2:11">
      <c r="B38" s="11">
        <v>48</v>
      </c>
      <c r="C38" s="7" t="s">
        <v>385</v>
      </c>
      <c r="D38" s="7"/>
      <c r="E38" s="7"/>
      <c r="F38" s="7"/>
      <c r="G38" s="12"/>
      <c r="H38" s="12"/>
      <c r="I38" s="7"/>
      <c r="J38" s="7" t="s">
        <v>357</v>
      </c>
      <c r="K38" s="7"/>
    </row>
    <row r="39" spans="2:11">
      <c r="B39" s="11">
        <v>50</v>
      </c>
      <c r="C39" s="7" t="s">
        <v>407</v>
      </c>
      <c r="D39" s="7"/>
      <c r="E39" s="7"/>
      <c r="F39" s="7"/>
      <c r="G39" s="12"/>
      <c r="H39" s="12"/>
      <c r="I39" s="7"/>
      <c r="J39" s="7" t="s">
        <v>585</v>
      </c>
      <c r="K39" s="7"/>
    </row>
    <row r="40" spans="2:11">
      <c r="B40" s="11">
        <v>52</v>
      </c>
      <c r="C40" s="7" t="s">
        <v>458</v>
      </c>
      <c r="D40" s="7"/>
      <c r="E40" s="7"/>
      <c r="F40" s="7"/>
      <c r="G40" s="12"/>
      <c r="H40" s="12"/>
      <c r="I40" s="7"/>
      <c r="J40" s="7" t="s">
        <v>64</v>
      </c>
      <c r="K40" s="7"/>
    </row>
    <row r="41" spans="2:11">
      <c r="B41" s="11">
        <v>53</v>
      </c>
      <c r="C41" s="7" t="s">
        <v>392</v>
      </c>
      <c r="D41" s="7"/>
      <c r="E41" s="7"/>
      <c r="F41" s="7"/>
      <c r="G41" s="12"/>
      <c r="H41" s="12"/>
      <c r="I41" s="7"/>
      <c r="J41" s="7" t="s">
        <v>585</v>
      </c>
      <c r="K41" s="7"/>
    </row>
    <row r="42" spans="2:11">
      <c r="B42" s="11">
        <v>55</v>
      </c>
      <c r="C42" s="7" t="s">
        <v>359</v>
      </c>
      <c r="D42" s="7"/>
      <c r="E42" s="7"/>
      <c r="F42" s="7"/>
      <c r="G42" s="12"/>
      <c r="H42" s="12"/>
      <c r="I42" s="7"/>
      <c r="J42" s="7" t="s">
        <v>357</v>
      </c>
      <c r="K42" s="7"/>
    </row>
    <row r="43" spans="2:11">
      <c r="B43" s="11">
        <v>56</v>
      </c>
      <c r="C43" s="7" t="s">
        <v>461</v>
      </c>
      <c r="D43" s="7"/>
      <c r="E43" s="7"/>
      <c r="F43" s="7"/>
      <c r="G43" s="12"/>
      <c r="H43" s="12"/>
      <c r="I43" s="7"/>
      <c r="J43" s="7" t="s">
        <v>64</v>
      </c>
      <c r="K43" s="7"/>
    </row>
    <row r="44" spans="2:11">
      <c r="B44" s="11">
        <v>57</v>
      </c>
      <c r="C44" s="7" t="s">
        <v>459</v>
      </c>
      <c r="D44" s="7"/>
      <c r="E44" s="7"/>
      <c r="F44" s="7"/>
      <c r="G44" s="12"/>
      <c r="H44" s="12"/>
      <c r="I44" s="7"/>
      <c r="J44" s="7" t="s">
        <v>64</v>
      </c>
      <c r="K44" s="7"/>
    </row>
    <row r="45" spans="2:11">
      <c r="B45" s="11">
        <v>58</v>
      </c>
      <c r="C45" s="7" t="s">
        <v>569</v>
      </c>
      <c r="D45" s="7"/>
      <c r="E45" s="7"/>
      <c r="F45" s="7"/>
      <c r="G45" s="12"/>
      <c r="H45" s="12"/>
      <c r="I45" s="7"/>
      <c r="J45" s="7" t="s">
        <v>568</v>
      </c>
      <c r="K45" s="7"/>
    </row>
    <row r="46" spans="2:11">
      <c r="B46" s="11">
        <v>59</v>
      </c>
      <c r="C46" s="7" t="s">
        <v>576</v>
      </c>
      <c r="D46" s="7"/>
      <c r="E46" s="7"/>
      <c r="F46" s="7"/>
      <c r="G46" s="12"/>
      <c r="H46" s="12"/>
      <c r="I46" s="7"/>
      <c r="J46" s="7" t="s">
        <v>568</v>
      </c>
      <c r="K46" s="7"/>
    </row>
    <row r="47" spans="2:11">
      <c r="B47" s="11">
        <v>60</v>
      </c>
      <c r="C47" s="7" t="s">
        <v>570</v>
      </c>
      <c r="D47" s="7"/>
      <c r="E47" s="7"/>
      <c r="F47" s="7"/>
      <c r="G47" s="12"/>
      <c r="H47" s="12"/>
      <c r="I47" s="7"/>
      <c r="J47" s="7" t="s">
        <v>568</v>
      </c>
      <c r="K47" s="7"/>
    </row>
    <row r="48" spans="2:11">
      <c r="B48" s="11">
        <v>61</v>
      </c>
      <c r="C48" s="7" t="s">
        <v>473</v>
      </c>
      <c r="D48" s="7"/>
      <c r="E48" s="7"/>
      <c r="F48" s="7"/>
      <c r="G48" s="12"/>
      <c r="H48" s="12"/>
      <c r="I48" s="7"/>
      <c r="J48" s="7" t="s">
        <v>63</v>
      </c>
      <c r="K48" s="7"/>
    </row>
    <row r="49" spans="2:11">
      <c r="B49" s="11">
        <v>62</v>
      </c>
      <c r="C49" s="7" t="s">
        <v>374</v>
      </c>
      <c r="D49" s="7"/>
      <c r="E49" s="7"/>
      <c r="F49" s="7"/>
      <c r="G49" s="12"/>
      <c r="H49" s="12"/>
      <c r="I49" s="7"/>
      <c r="J49" s="7" t="s">
        <v>357</v>
      </c>
      <c r="K49" s="7"/>
    </row>
    <row r="50" spans="2:11">
      <c r="B50" s="11">
        <v>63</v>
      </c>
      <c r="C50" s="7" t="s">
        <v>575</v>
      </c>
      <c r="D50" s="7"/>
      <c r="E50" s="7"/>
      <c r="F50" s="7"/>
      <c r="G50" s="12"/>
      <c r="H50" s="12"/>
      <c r="I50" s="7"/>
      <c r="J50" s="7" t="s">
        <v>568</v>
      </c>
      <c r="K50" s="7"/>
    </row>
    <row r="51" spans="2:11">
      <c r="B51" s="11">
        <v>64</v>
      </c>
      <c r="C51" s="7" t="s">
        <v>417</v>
      </c>
      <c r="D51" s="7"/>
      <c r="E51" s="7"/>
      <c r="F51" s="7"/>
      <c r="G51" s="12"/>
      <c r="H51" s="12"/>
      <c r="I51" s="7"/>
      <c r="J51" s="7" t="s">
        <v>585</v>
      </c>
      <c r="K51" s="7"/>
    </row>
    <row r="52" spans="2:11">
      <c r="B52" s="11">
        <v>65</v>
      </c>
      <c r="C52" s="7" t="s">
        <v>410</v>
      </c>
      <c r="D52" s="7"/>
      <c r="E52" s="7"/>
      <c r="F52" s="7"/>
      <c r="G52" s="12"/>
      <c r="H52" s="12"/>
      <c r="I52" s="7"/>
      <c r="J52" s="7" t="s">
        <v>585</v>
      </c>
      <c r="K52" s="7"/>
    </row>
    <row r="53" spans="2:11">
      <c r="B53" s="11">
        <v>66</v>
      </c>
      <c r="C53" s="7" t="s">
        <v>412</v>
      </c>
      <c r="D53" s="7"/>
      <c r="E53" s="7"/>
      <c r="F53" s="7"/>
      <c r="G53" s="12"/>
      <c r="H53" s="12"/>
      <c r="I53" s="7"/>
      <c r="J53" s="7" t="s">
        <v>585</v>
      </c>
      <c r="K53" s="7"/>
    </row>
    <row r="54" spans="2:11">
      <c r="B54" s="11">
        <v>67</v>
      </c>
      <c r="C54" s="7" t="s">
        <v>416</v>
      </c>
      <c r="D54" s="7"/>
      <c r="E54" s="7"/>
      <c r="F54" s="7"/>
      <c r="G54" s="12"/>
      <c r="H54" s="12"/>
      <c r="I54" s="7"/>
      <c r="J54" s="7" t="s">
        <v>585</v>
      </c>
      <c r="K54" s="7"/>
    </row>
    <row r="55" spans="2:11">
      <c r="B55" s="11">
        <v>68</v>
      </c>
      <c r="C55" s="7" t="s">
        <v>435</v>
      </c>
      <c r="D55" s="7"/>
      <c r="E55" s="7"/>
      <c r="F55" s="7"/>
      <c r="G55" s="12"/>
      <c r="H55" s="12"/>
      <c r="I55" s="7"/>
      <c r="J55" s="7" t="s">
        <v>63</v>
      </c>
      <c r="K55" s="7"/>
    </row>
    <row r="56" spans="2:11">
      <c r="B56" s="11">
        <v>71</v>
      </c>
      <c r="C56" s="7" t="s">
        <v>360</v>
      </c>
      <c r="D56" s="7"/>
      <c r="E56" s="7"/>
      <c r="F56" s="7"/>
      <c r="G56" s="12"/>
      <c r="H56" s="12"/>
      <c r="I56" s="7"/>
      <c r="J56" s="7" t="s">
        <v>357</v>
      </c>
      <c r="K56" s="7"/>
    </row>
    <row r="57" spans="2:11">
      <c r="B57" s="11">
        <v>73</v>
      </c>
      <c r="C57" s="7" t="s">
        <v>427</v>
      </c>
      <c r="D57" s="7"/>
      <c r="E57" s="7"/>
      <c r="F57" s="7"/>
      <c r="G57" s="12"/>
      <c r="H57" s="12"/>
      <c r="I57" s="7"/>
      <c r="J57" s="7" t="s">
        <v>63</v>
      </c>
      <c r="K57" s="7"/>
    </row>
    <row r="58" spans="2:11">
      <c r="B58" s="11">
        <v>75</v>
      </c>
      <c r="C58" s="7" t="s">
        <v>402</v>
      </c>
      <c r="D58" s="7"/>
      <c r="E58" s="7"/>
      <c r="F58" s="7"/>
      <c r="G58" s="12"/>
      <c r="H58" s="12"/>
      <c r="I58" s="7"/>
      <c r="J58" s="7" t="s">
        <v>585</v>
      </c>
      <c r="K58" s="7"/>
    </row>
    <row r="59" spans="2:11">
      <c r="B59" s="11">
        <v>76</v>
      </c>
      <c r="C59" s="7" t="s">
        <v>401</v>
      </c>
      <c r="D59" s="7"/>
      <c r="E59" s="7"/>
      <c r="F59" s="7"/>
      <c r="G59" s="12"/>
      <c r="H59" s="12"/>
      <c r="I59" s="7"/>
      <c r="J59" s="7" t="s">
        <v>585</v>
      </c>
      <c r="K59" s="7"/>
    </row>
    <row r="60" spans="2:11">
      <c r="B60" s="11">
        <v>77</v>
      </c>
      <c r="C60" s="7" t="s">
        <v>403</v>
      </c>
      <c r="D60" s="7"/>
      <c r="E60" s="7"/>
      <c r="F60" s="7"/>
      <c r="G60" s="12"/>
      <c r="H60" s="12"/>
      <c r="I60" s="7"/>
      <c r="J60" s="7" t="s">
        <v>585</v>
      </c>
      <c r="K60" s="7"/>
    </row>
    <row r="61" spans="2:11">
      <c r="B61" s="11">
        <v>79</v>
      </c>
      <c r="C61" s="7" t="s">
        <v>462</v>
      </c>
      <c r="D61" s="7"/>
      <c r="E61" s="7"/>
      <c r="F61" s="7"/>
      <c r="G61" s="12"/>
      <c r="H61" s="12"/>
      <c r="I61" s="7"/>
      <c r="J61" s="7" t="s">
        <v>64</v>
      </c>
      <c r="K61" s="7"/>
    </row>
    <row r="62" spans="2:11">
      <c r="B62" s="11">
        <v>81</v>
      </c>
      <c r="C62" s="7" t="s">
        <v>409</v>
      </c>
      <c r="D62" s="7"/>
      <c r="E62" s="7"/>
      <c r="F62" s="7"/>
      <c r="G62" s="12"/>
      <c r="H62" s="12"/>
      <c r="I62" s="7"/>
      <c r="J62" s="7" t="s">
        <v>585</v>
      </c>
      <c r="K62" s="7"/>
    </row>
    <row r="63" spans="2:11">
      <c r="B63" s="11">
        <v>82</v>
      </c>
      <c r="C63" s="7" t="s">
        <v>409</v>
      </c>
      <c r="D63" s="7"/>
      <c r="E63" s="7"/>
      <c r="F63" s="7"/>
      <c r="G63" s="12"/>
      <c r="H63" s="12"/>
      <c r="I63" s="7"/>
      <c r="J63" s="7" t="s">
        <v>585</v>
      </c>
      <c r="K63" s="7"/>
    </row>
    <row r="64" spans="2:11">
      <c r="B64" s="11">
        <v>83</v>
      </c>
      <c r="C64" s="7" t="s">
        <v>409</v>
      </c>
      <c r="D64" s="7"/>
      <c r="E64" s="7"/>
      <c r="F64" s="7"/>
      <c r="G64" s="12"/>
      <c r="H64" s="12"/>
      <c r="I64" s="7"/>
      <c r="J64" s="7" t="s">
        <v>585</v>
      </c>
      <c r="K64" s="7"/>
    </row>
    <row r="65" spans="2:11">
      <c r="B65" s="11">
        <v>84</v>
      </c>
      <c r="C65" s="7" t="s">
        <v>471</v>
      </c>
      <c r="D65" s="7"/>
      <c r="E65" s="7"/>
      <c r="F65" s="7"/>
      <c r="G65" s="12"/>
      <c r="H65" s="12"/>
      <c r="I65" s="7"/>
      <c r="J65" s="7" t="s">
        <v>63</v>
      </c>
      <c r="K65" s="7"/>
    </row>
    <row r="66" spans="2:11">
      <c r="B66" s="11">
        <v>86</v>
      </c>
      <c r="C66" s="7" t="s">
        <v>508</v>
      </c>
      <c r="D66" s="7"/>
      <c r="E66" s="7"/>
      <c r="F66" s="7"/>
      <c r="G66" s="12"/>
      <c r="H66" s="12"/>
      <c r="I66" s="7"/>
      <c r="J66" s="7" t="s">
        <v>585</v>
      </c>
      <c r="K66" s="7"/>
    </row>
    <row r="67" spans="2:11">
      <c r="B67" s="11">
        <v>88</v>
      </c>
      <c r="C67" s="7" t="s">
        <v>460</v>
      </c>
      <c r="D67" s="7"/>
      <c r="E67" s="7"/>
      <c r="F67" s="7"/>
      <c r="G67" s="12"/>
      <c r="H67" s="12"/>
      <c r="I67" s="7"/>
      <c r="J67" s="7" t="s">
        <v>64</v>
      </c>
      <c r="K67" s="7"/>
    </row>
    <row r="68" spans="2:11">
      <c r="B68" s="11">
        <v>89</v>
      </c>
      <c r="C68" s="7" t="s">
        <v>434</v>
      </c>
      <c r="D68" s="7"/>
      <c r="E68" s="7"/>
      <c r="F68" s="7"/>
      <c r="G68" s="12"/>
      <c r="H68" s="12"/>
      <c r="I68" s="7"/>
      <c r="J68" s="7" t="s">
        <v>63</v>
      </c>
      <c r="K68" s="7"/>
    </row>
    <row r="69" spans="2:11">
      <c r="B69" s="11">
        <v>90</v>
      </c>
      <c r="C69" s="7" t="s">
        <v>475</v>
      </c>
      <c r="D69" s="7"/>
      <c r="E69" s="7"/>
      <c r="F69" s="7"/>
      <c r="G69" s="12"/>
      <c r="H69" s="12"/>
      <c r="I69" s="7"/>
      <c r="J69" s="7" t="s">
        <v>63</v>
      </c>
      <c r="K69" s="7"/>
    </row>
    <row r="70" spans="2:11">
      <c r="B70" s="11">
        <v>91</v>
      </c>
      <c r="C70" s="7" t="s">
        <v>413</v>
      </c>
      <c r="D70" s="7"/>
      <c r="E70" s="7"/>
      <c r="F70" s="7"/>
      <c r="G70" s="12"/>
      <c r="H70" s="12"/>
      <c r="I70" s="7"/>
      <c r="J70" s="7" t="s">
        <v>585</v>
      </c>
      <c r="K70" s="7"/>
    </row>
    <row r="71" spans="2:11">
      <c r="B71" s="11">
        <v>92</v>
      </c>
      <c r="C71" s="7" t="s">
        <v>377</v>
      </c>
      <c r="D71" s="7"/>
      <c r="E71" s="7"/>
      <c r="F71" s="7"/>
      <c r="G71" s="12"/>
      <c r="H71" s="12"/>
      <c r="I71" s="7"/>
      <c r="J71" s="7" t="s">
        <v>357</v>
      </c>
      <c r="K71" s="7"/>
    </row>
    <row r="72" spans="2:11">
      <c r="B72" s="11">
        <v>97</v>
      </c>
      <c r="C72" s="7" t="s">
        <v>406</v>
      </c>
      <c r="D72" s="7"/>
      <c r="E72" s="7"/>
      <c r="F72" s="7"/>
      <c r="G72" s="12"/>
      <c r="H72" s="12"/>
      <c r="I72" s="7"/>
      <c r="J72" s="7" t="s">
        <v>585</v>
      </c>
      <c r="K72" s="7"/>
    </row>
    <row r="73" spans="2:11">
      <c r="B73" s="11">
        <v>106</v>
      </c>
      <c r="C73" s="7" t="s">
        <v>408</v>
      </c>
      <c r="D73" s="7"/>
      <c r="E73" s="7"/>
      <c r="F73" s="7"/>
      <c r="G73" s="12"/>
      <c r="H73" s="12"/>
      <c r="I73" s="7"/>
      <c r="J73" s="7" t="s">
        <v>585</v>
      </c>
      <c r="K73" s="7"/>
    </row>
    <row r="74" spans="2:11">
      <c r="B74" s="11">
        <v>108</v>
      </c>
      <c r="C74" s="7" t="s">
        <v>510</v>
      </c>
      <c r="D74" s="7"/>
      <c r="E74" s="7"/>
      <c r="F74" s="7"/>
      <c r="G74" s="12"/>
      <c r="H74" s="12"/>
      <c r="I74" s="7"/>
      <c r="J74" s="7" t="s">
        <v>585</v>
      </c>
      <c r="K74" s="7"/>
    </row>
    <row r="75" spans="2:11">
      <c r="B75" s="11">
        <v>111</v>
      </c>
      <c r="C75" s="7" t="s">
        <v>421</v>
      </c>
      <c r="D75" s="7"/>
      <c r="E75" s="7"/>
      <c r="F75" s="7"/>
      <c r="G75" s="12"/>
      <c r="H75" s="12"/>
      <c r="I75" s="7"/>
      <c r="J75" s="7" t="s">
        <v>63</v>
      </c>
      <c r="K75" s="7"/>
    </row>
    <row r="76" spans="2:11">
      <c r="B76" s="11">
        <v>112</v>
      </c>
      <c r="C76" s="7" t="s">
        <v>418</v>
      </c>
      <c r="D76" s="7"/>
      <c r="E76" s="7"/>
      <c r="F76" s="7"/>
      <c r="G76" s="12"/>
      <c r="H76" s="12"/>
      <c r="I76" s="7"/>
      <c r="J76" s="7" t="s">
        <v>585</v>
      </c>
      <c r="K76" s="7"/>
    </row>
    <row r="77" spans="2:11">
      <c r="B77" s="11">
        <v>113</v>
      </c>
      <c r="C77" s="7" t="s">
        <v>382</v>
      </c>
      <c r="D77" s="7"/>
      <c r="E77" s="7"/>
      <c r="F77" s="7"/>
      <c r="G77" s="12"/>
      <c r="H77" s="12"/>
      <c r="I77" s="7"/>
      <c r="J77" s="7" t="s">
        <v>357</v>
      </c>
      <c r="K77" s="7"/>
    </row>
    <row r="78" spans="2:11">
      <c r="B78" s="11">
        <v>114</v>
      </c>
      <c r="C78" s="7" t="s">
        <v>478</v>
      </c>
      <c r="D78" s="7"/>
      <c r="E78" s="7"/>
      <c r="F78" s="7"/>
      <c r="G78" s="12"/>
      <c r="H78" s="12"/>
      <c r="I78" s="7"/>
      <c r="J78" s="7" t="s">
        <v>63</v>
      </c>
      <c r="K78" s="7"/>
    </row>
    <row r="79" spans="2:11">
      <c r="B79" s="11">
        <v>116</v>
      </c>
      <c r="C79" s="7" t="s">
        <v>369</v>
      </c>
      <c r="D79" s="7"/>
      <c r="E79" s="7"/>
      <c r="F79" s="7"/>
      <c r="G79" s="12"/>
      <c r="H79" s="12"/>
      <c r="I79" s="7"/>
      <c r="J79" s="7" t="s">
        <v>357</v>
      </c>
      <c r="K79" s="7"/>
    </row>
    <row r="80" spans="2:11">
      <c r="B80" s="11">
        <v>117</v>
      </c>
      <c r="C80" s="7" t="s">
        <v>583</v>
      </c>
      <c r="D80" s="7"/>
      <c r="E80" s="7"/>
      <c r="F80" s="7"/>
      <c r="G80" s="12"/>
      <c r="H80" s="12"/>
      <c r="I80" s="7"/>
      <c r="J80" s="7" t="s">
        <v>568</v>
      </c>
      <c r="K80" s="7"/>
    </row>
    <row r="81" spans="2:11">
      <c r="B81" s="11">
        <v>118</v>
      </c>
      <c r="C81" s="7" t="s">
        <v>415</v>
      </c>
      <c r="D81" s="7"/>
      <c r="E81" s="7"/>
      <c r="F81" s="7"/>
      <c r="G81" s="12"/>
      <c r="H81" s="12"/>
      <c r="I81" s="7"/>
      <c r="J81" s="7" t="s">
        <v>585</v>
      </c>
      <c r="K81" s="7"/>
    </row>
    <row r="82" spans="2:11">
      <c r="B82" s="11">
        <v>119</v>
      </c>
      <c r="C82" s="7" t="s">
        <v>476</v>
      </c>
      <c r="D82" s="7"/>
      <c r="E82" s="7"/>
      <c r="F82" s="7"/>
      <c r="G82" s="12"/>
      <c r="H82" s="12"/>
      <c r="I82" s="7"/>
      <c r="J82" s="7" t="s">
        <v>63</v>
      </c>
      <c r="K82" s="7"/>
    </row>
    <row r="83" spans="2:11">
      <c r="B83" s="11">
        <v>120</v>
      </c>
      <c r="C83" s="7" t="s">
        <v>371</v>
      </c>
      <c r="D83" s="7"/>
      <c r="E83" s="7"/>
      <c r="F83" s="7"/>
      <c r="G83" s="12"/>
      <c r="H83" s="12"/>
      <c r="I83" s="7"/>
      <c r="J83" s="7" t="s">
        <v>357</v>
      </c>
      <c r="K83" s="7"/>
    </row>
    <row r="84" spans="2:11">
      <c r="B84" s="11">
        <v>121</v>
      </c>
      <c r="C84" s="7" t="s">
        <v>581</v>
      </c>
      <c r="D84" s="7"/>
      <c r="E84" s="7"/>
      <c r="F84" s="7"/>
      <c r="G84" s="12"/>
      <c r="H84" s="12"/>
      <c r="I84" s="7"/>
      <c r="J84" s="7" t="s">
        <v>568</v>
      </c>
      <c r="K84" s="7"/>
    </row>
    <row r="85" spans="2:11">
      <c r="B85" s="11">
        <v>122</v>
      </c>
      <c r="C85" s="7" t="s">
        <v>579</v>
      </c>
      <c r="D85" s="7"/>
      <c r="E85" s="7"/>
      <c r="F85" s="7"/>
      <c r="G85" s="12"/>
      <c r="H85" s="12"/>
      <c r="I85" s="7"/>
      <c r="J85" s="7" t="s">
        <v>568</v>
      </c>
      <c r="K85" s="7"/>
    </row>
    <row r="86" spans="2:11">
      <c r="B86" s="11">
        <v>123</v>
      </c>
      <c r="C86" s="7" t="s">
        <v>428</v>
      </c>
      <c r="D86" s="7"/>
      <c r="E86" s="7"/>
      <c r="F86" s="7"/>
      <c r="G86" s="12"/>
      <c r="H86" s="12"/>
      <c r="I86" s="7"/>
      <c r="J86" s="7" t="s">
        <v>63</v>
      </c>
      <c r="K86" s="7"/>
    </row>
    <row r="87" spans="2:11">
      <c r="B87" s="11">
        <v>124</v>
      </c>
      <c r="C87" s="7" t="s">
        <v>440</v>
      </c>
      <c r="D87" s="7"/>
      <c r="E87" s="7"/>
      <c r="F87" s="7"/>
      <c r="G87" s="12"/>
      <c r="H87" s="12"/>
      <c r="I87" s="7"/>
      <c r="J87" s="7" t="s">
        <v>63</v>
      </c>
      <c r="K87" s="7"/>
    </row>
    <row r="88" spans="2:11">
      <c r="B88" s="11">
        <v>125</v>
      </c>
      <c r="C88" s="7" t="s">
        <v>449</v>
      </c>
      <c r="D88" s="7"/>
      <c r="E88" s="7"/>
      <c r="F88" s="7"/>
      <c r="G88" s="12"/>
      <c r="H88" s="12"/>
      <c r="I88" s="7"/>
      <c r="J88" s="7" t="s">
        <v>63</v>
      </c>
      <c r="K88" s="7"/>
    </row>
    <row r="89" spans="2:11">
      <c r="B89" s="11">
        <v>126</v>
      </c>
      <c r="C89" s="7" t="s">
        <v>376</v>
      </c>
      <c r="D89" s="7"/>
      <c r="E89" s="7"/>
      <c r="F89" s="7"/>
      <c r="G89" s="12"/>
      <c r="H89" s="12"/>
      <c r="I89" s="7"/>
      <c r="J89" s="7" t="s">
        <v>357</v>
      </c>
      <c r="K89" s="7"/>
    </row>
    <row r="90" spans="2:11">
      <c r="B90" s="11">
        <v>127</v>
      </c>
      <c r="C90" s="7" t="s">
        <v>393</v>
      </c>
      <c r="D90" s="7"/>
      <c r="E90" s="7"/>
      <c r="F90" s="7"/>
      <c r="G90" s="12"/>
      <c r="H90" s="12"/>
      <c r="I90" s="7"/>
      <c r="J90" s="7" t="s">
        <v>585</v>
      </c>
      <c r="K90" s="7"/>
    </row>
    <row r="91" spans="2:11">
      <c r="B91" s="11">
        <v>129</v>
      </c>
      <c r="C91" s="7" t="s">
        <v>469</v>
      </c>
      <c r="D91" s="7"/>
      <c r="E91" s="7"/>
      <c r="F91" s="7"/>
      <c r="G91" s="12"/>
      <c r="H91" s="12"/>
      <c r="I91" s="7"/>
      <c r="J91" s="7" t="s">
        <v>63</v>
      </c>
      <c r="K91" s="7"/>
    </row>
    <row r="92" spans="2:11">
      <c r="B92" s="11">
        <v>130</v>
      </c>
      <c r="C92" s="7" t="s">
        <v>470</v>
      </c>
      <c r="D92" s="7"/>
      <c r="E92" s="7"/>
      <c r="F92" s="7"/>
      <c r="G92" s="12"/>
      <c r="H92" s="12"/>
      <c r="I92" s="7"/>
      <c r="J92" s="7" t="s">
        <v>63</v>
      </c>
      <c r="K92" s="7"/>
    </row>
    <row r="93" spans="2:11">
      <c r="B93" s="11">
        <v>131</v>
      </c>
      <c r="C93" s="7" t="s">
        <v>438</v>
      </c>
      <c r="D93" s="7"/>
      <c r="E93" s="7"/>
      <c r="F93" s="7"/>
      <c r="G93" s="12"/>
      <c r="H93" s="12"/>
      <c r="I93" s="7"/>
      <c r="J93" s="7" t="s">
        <v>63</v>
      </c>
      <c r="K93" s="7"/>
    </row>
    <row r="94" spans="2:11">
      <c r="B94" s="11">
        <v>132</v>
      </c>
      <c r="C94" s="7" t="s">
        <v>472</v>
      </c>
      <c r="D94" s="7"/>
      <c r="E94" s="7"/>
      <c r="F94" s="7"/>
      <c r="G94" s="12"/>
      <c r="H94" s="12"/>
      <c r="I94" s="7"/>
      <c r="J94" s="7" t="s">
        <v>63</v>
      </c>
      <c r="K94" s="7"/>
    </row>
    <row r="95" spans="2:11">
      <c r="B95" s="11">
        <v>133</v>
      </c>
      <c r="C95" s="7" t="s">
        <v>474</v>
      </c>
      <c r="D95" s="7"/>
      <c r="E95" s="7"/>
      <c r="F95" s="7"/>
      <c r="G95" s="12"/>
      <c r="H95" s="12"/>
      <c r="I95" s="7"/>
      <c r="J95" s="7" t="s">
        <v>63</v>
      </c>
      <c r="K95" s="7"/>
    </row>
    <row r="96" spans="2:11">
      <c r="B96" s="11">
        <v>134</v>
      </c>
      <c r="C96" s="7" t="s">
        <v>436</v>
      </c>
      <c r="D96" s="7"/>
      <c r="E96" s="7"/>
      <c r="F96" s="7"/>
      <c r="G96" s="12"/>
      <c r="H96" s="12"/>
      <c r="I96" s="7"/>
      <c r="J96" s="7" t="s">
        <v>63</v>
      </c>
      <c r="K96" s="7"/>
    </row>
    <row r="97" spans="2:11">
      <c r="B97" s="11">
        <v>135</v>
      </c>
      <c r="C97" s="7" t="s">
        <v>358</v>
      </c>
      <c r="D97" s="7"/>
      <c r="E97" s="7"/>
      <c r="F97" s="7"/>
      <c r="G97" s="12"/>
      <c r="H97" s="12"/>
      <c r="I97" s="7"/>
      <c r="J97" s="7" t="s">
        <v>357</v>
      </c>
      <c r="K97" s="7"/>
    </row>
    <row r="98" spans="2:11">
      <c r="B98" s="11">
        <v>136</v>
      </c>
      <c r="C98" s="7" t="s">
        <v>398</v>
      </c>
      <c r="D98" s="7"/>
      <c r="E98" s="7"/>
      <c r="F98" s="7"/>
      <c r="G98" s="12"/>
      <c r="H98" s="12"/>
      <c r="I98" s="7"/>
      <c r="J98" s="7" t="s">
        <v>585</v>
      </c>
      <c r="K98" s="7"/>
    </row>
    <row r="99" spans="2:11">
      <c r="B99" s="11">
        <v>137</v>
      </c>
      <c r="C99" s="7" t="s">
        <v>426</v>
      </c>
      <c r="D99" s="7"/>
      <c r="E99" s="7"/>
      <c r="F99" s="7"/>
      <c r="G99" s="12"/>
      <c r="H99" s="12"/>
      <c r="I99" s="7"/>
      <c r="J99" s="7" t="s">
        <v>63</v>
      </c>
      <c r="K99" s="7"/>
    </row>
    <row r="100" spans="2:11">
      <c r="B100" s="11">
        <v>138</v>
      </c>
      <c r="C100" s="7" t="s">
        <v>573</v>
      </c>
      <c r="D100" s="7"/>
      <c r="E100" s="7"/>
      <c r="F100" s="7"/>
      <c r="G100" s="12"/>
      <c r="H100" s="12"/>
      <c r="I100" s="7"/>
      <c r="J100" s="7" t="s">
        <v>568</v>
      </c>
      <c r="K100" s="7"/>
    </row>
    <row r="101" spans="2:11">
      <c r="B101" s="11">
        <v>139</v>
      </c>
      <c r="C101" s="7" t="s">
        <v>453</v>
      </c>
      <c r="D101" s="7"/>
      <c r="E101" s="7"/>
      <c r="F101" s="7"/>
      <c r="G101" s="12"/>
      <c r="H101" s="12"/>
      <c r="I101" s="7"/>
      <c r="J101" s="7" t="s">
        <v>64</v>
      </c>
      <c r="K101" s="7"/>
    </row>
    <row r="102" spans="2:11">
      <c r="B102" s="11">
        <v>140</v>
      </c>
      <c r="C102" s="7" t="s">
        <v>396</v>
      </c>
      <c r="D102" s="7"/>
      <c r="E102" s="7"/>
      <c r="F102" s="7"/>
      <c r="G102" s="12"/>
      <c r="H102" s="12"/>
      <c r="I102" s="7"/>
      <c r="J102" s="7" t="s">
        <v>585</v>
      </c>
      <c r="K102" s="7"/>
    </row>
    <row r="103" spans="2:11">
      <c r="B103" s="11">
        <v>141</v>
      </c>
      <c r="C103" s="7" t="s">
        <v>442</v>
      </c>
      <c r="D103" s="7"/>
      <c r="E103" s="7"/>
      <c r="F103" s="7"/>
      <c r="G103" s="12"/>
      <c r="H103" s="12"/>
      <c r="I103" s="7"/>
      <c r="J103" s="7" t="s">
        <v>63</v>
      </c>
      <c r="K103" s="7"/>
    </row>
    <row r="104" spans="2:11">
      <c r="B104" s="11">
        <v>142</v>
      </c>
      <c r="C104" s="7" t="s">
        <v>479</v>
      </c>
      <c r="D104" s="7"/>
      <c r="E104" s="7"/>
      <c r="F104" s="7"/>
      <c r="G104" s="12"/>
      <c r="H104" s="12"/>
      <c r="I104" s="7"/>
      <c r="J104" s="7" t="s">
        <v>63</v>
      </c>
      <c r="K104" s="7"/>
    </row>
    <row r="105" spans="2:11">
      <c r="B105" s="11">
        <v>144</v>
      </c>
      <c r="C105" s="7" t="s">
        <v>507</v>
      </c>
      <c r="D105" s="7"/>
      <c r="E105" s="7"/>
      <c r="F105" s="7"/>
      <c r="G105" s="12"/>
      <c r="H105" s="12"/>
      <c r="I105" s="7"/>
      <c r="J105" s="7" t="s">
        <v>585</v>
      </c>
      <c r="K105" s="7"/>
    </row>
    <row r="106" spans="2:11">
      <c r="B106" s="11">
        <v>145</v>
      </c>
      <c r="C106" s="7" t="s">
        <v>404</v>
      </c>
      <c r="D106" s="7"/>
      <c r="E106" s="7"/>
      <c r="F106" s="7"/>
      <c r="G106" s="12"/>
      <c r="H106" s="12"/>
      <c r="I106" s="7"/>
      <c r="J106" s="7" t="s">
        <v>585</v>
      </c>
      <c r="K106" s="7"/>
    </row>
    <row r="107" spans="2:11">
      <c r="B107" s="11">
        <v>147</v>
      </c>
      <c r="C107" s="7" t="s">
        <v>455</v>
      </c>
      <c r="D107" s="7"/>
      <c r="E107" s="7"/>
      <c r="F107" s="7"/>
      <c r="G107" s="12"/>
      <c r="H107" s="12"/>
      <c r="I107" s="7"/>
      <c r="J107" s="7" t="s">
        <v>64</v>
      </c>
      <c r="K107" s="7"/>
    </row>
    <row r="108" spans="2:11">
      <c r="B108" s="11">
        <v>149</v>
      </c>
      <c r="C108" s="7" t="s">
        <v>445</v>
      </c>
      <c r="D108" s="7"/>
      <c r="E108" s="7"/>
      <c r="F108" s="7"/>
      <c r="G108" s="12"/>
      <c r="H108" s="12"/>
      <c r="I108" s="7"/>
      <c r="J108" s="7" t="s">
        <v>63</v>
      </c>
      <c r="K108" s="7"/>
    </row>
    <row r="109" spans="2:11">
      <c r="B109" s="11">
        <v>150</v>
      </c>
      <c r="C109" s="7" t="s">
        <v>441</v>
      </c>
      <c r="D109" s="7"/>
      <c r="E109" s="7"/>
      <c r="F109" s="7"/>
      <c r="G109" s="12"/>
      <c r="H109" s="12"/>
      <c r="I109" s="7"/>
      <c r="J109" s="7" t="s">
        <v>63</v>
      </c>
      <c r="K109" s="7"/>
    </row>
    <row r="110" spans="2:11">
      <c r="B110" s="11">
        <v>152</v>
      </c>
      <c r="C110" s="7" t="s">
        <v>383</v>
      </c>
      <c r="D110" s="7"/>
      <c r="E110" s="7"/>
      <c r="F110" s="7"/>
      <c r="G110" s="12"/>
      <c r="H110" s="12"/>
      <c r="I110" s="7"/>
      <c r="J110" s="7" t="s">
        <v>357</v>
      </c>
      <c r="K110" s="7"/>
    </row>
    <row r="111" spans="2:11">
      <c r="B111" s="11">
        <v>153</v>
      </c>
      <c r="C111" s="7" t="s">
        <v>506</v>
      </c>
      <c r="D111" s="7"/>
      <c r="E111" s="7"/>
      <c r="F111" s="7"/>
      <c r="G111" s="12"/>
      <c r="H111" s="12"/>
      <c r="I111" s="7"/>
      <c r="J111" s="7" t="s">
        <v>585</v>
      </c>
      <c r="K111" s="7"/>
    </row>
    <row r="112" spans="2:11">
      <c r="B112" s="11">
        <v>154</v>
      </c>
      <c r="C112" s="7" t="s">
        <v>437</v>
      </c>
      <c r="D112" s="7"/>
      <c r="E112" s="7"/>
      <c r="F112" s="7"/>
      <c r="G112" s="12"/>
      <c r="H112" s="12"/>
      <c r="I112" s="7"/>
      <c r="J112" s="7" t="s">
        <v>63</v>
      </c>
      <c r="K112" s="7"/>
    </row>
    <row r="113" spans="2:11">
      <c r="B113" s="11">
        <v>162</v>
      </c>
      <c r="C113" s="7" t="s">
        <v>433</v>
      </c>
      <c r="D113" s="7"/>
      <c r="E113" s="7"/>
      <c r="F113" s="7"/>
      <c r="G113" s="12"/>
      <c r="H113" s="12"/>
      <c r="I113" s="7"/>
      <c r="J113" s="7" t="s">
        <v>63</v>
      </c>
      <c r="K113" s="7"/>
    </row>
    <row r="114" spans="2:11">
      <c r="B114" s="11">
        <v>163</v>
      </c>
      <c r="C114" s="7" t="s">
        <v>477</v>
      </c>
      <c r="D114" s="7"/>
      <c r="E114" s="7"/>
      <c r="F114" s="7"/>
      <c r="G114" s="12"/>
      <c r="H114" s="12"/>
      <c r="I114" s="7"/>
      <c r="J114" s="7" t="s">
        <v>63</v>
      </c>
      <c r="K114" s="7"/>
    </row>
    <row r="115" spans="2:11">
      <c r="B115" s="11">
        <v>164</v>
      </c>
      <c r="C115" s="7" t="s">
        <v>456</v>
      </c>
      <c r="D115" s="7"/>
      <c r="E115" s="7"/>
      <c r="F115" s="7"/>
      <c r="G115" s="12"/>
      <c r="H115" s="12"/>
      <c r="I115" s="7"/>
      <c r="J115" s="7" t="s">
        <v>64</v>
      </c>
      <c r="K115" s="7"/>
    </row>
    <row r="116" spans="2:11">
      <c r="B116" s="11">
        <v>165</v>
      </c>
      <c r="C116" s="23" t="s">
        <v>362</v>
      </c>
      <c r="D116" s="7"/>
      <c r="E116" s="7"/>
      <c r="F116" s="7"/>
      <c r="G116" s="12"/>
      <c r="H116" s="12"/>
      <c r="I116" s="7"/>
      <c r="J116" s="7" t="s">
        <v>357</v>
      </c>
      <c r="K116" s="7"/>
    </row>
    <row r="117" spans="2:11">
      <c r="B117" s="11">
        <v>171</v>
      </c>
      <c r="C117" s="7" t="s">
        <v>466</v>
      </c>
      <c r="D117" s="7"/>
      <c r="E117" s="7"/>
      <c r="F117" s="7"/>
      <c r="G117" s="12"/>
      <c r="H117" s="12"/>
      <c r="I117" s="7"/>
      <c r="J117" s="7" t="s">
        <v>64</v>
      </c>
      <c r="K117" s="7"/>
    </row>
    <row r="118" spans="2:11">
      <c r="B118" s="11">
        <v>172</v>
      </c>
      <c r="C118" s="7" t="s">
        <v>454</v>
      </c>
      <c r="D118" s="7"/>
      <c r="E118" s="7"/>
      <c r="F118" s="7"/>
      <c r="G118" s="12"/>
      <c r="H118" s="12"/>
      <c r="I118" s="7"/>
      <c r="J118" s="7" t="s">
        <v>64</v>
      </c>
      <c r="K118" s="7"/>
    </row>
    <row r="119" spans="2:11">
      <c r="B119" s="11">
        <v>173</v>
      </c>
      <c r="C119" s="7" t="s">
        <v>386</v>
      </c>
      <c r="D119" s="7"/>
      <c r="E119" s="7"/>
      <c r="F119" s="7"/>
      <c r="G119" s="12"/>
      <c r="H119" s="12"/>
      <c r="I119" s="7"/>
      <c r="J119" s="7" t="s">
        <v>357</v>
      </c>
      <c r="K119" s="7"/>
    </row>
    <row r="120" spans="2:11">
      <c r="B120" s="11">
        <v>175</v>
      </c>
      <c r="C120" s="7" t="s">
        <v>389</v>
      </c>
      <c r="D120" s="7"/>
      <c r="E120" s="7"/>
      <c r="F120" s="7"/>
      <c r="G120" s="12"/>
      <c r="H120" s="12"/>
      <c r="I120" s="7"/>
      <c r="J120" s="7" t="s">
        <v>585</v>
      </c>
      <c r="K120" s="7"/>
    </row>
    <row r="121" spans="2:11">
      <c r="B121" s="11">
        <v>176</v>
      </c>
      <c r="C121" s="7" t="s">
        <v>467</v>
      </c>
      <c r="D121" s="7"/>
      <c r="E121" s="7"/>
      <c r="F121" s="7"/>
      <c r="G121" s="12"/>
      <c r="H121" s="12"/>
      <c r="I121" s="7"/>
      <c r="J121" s="7" t="s">
        <v>64</v>
      </c>
      <c r="K121" s="7"/>
    </row>
    <row r="122" spans="2:11">
      <c r="B122" s="11">
        <v>177</v>
      </c>
      <c r="C122" s="7" t="s">
        <v>397</v>
      </c>
      <c r="D122" s="7"/>
      <c r="E122" s="7"/>
      <c r="F122" s="7"/>
      <c r="G122" s="12"/>
      <c r="H122" s="12"/>
      <c r="I122" s="7"/>
      <c r="J122" s="7" t="s">
        <v>585</v>
      </c>
      <c r="K122" s="7"/>
    </row>
    <row r="123" spans="2:11">
      <c r="B123" s="11">
        <v>178</v>
      </c>
      <c r="C123" s="7" t="s">
        <v>411</v>
      </c>
      <c r="D123" s="7"/>
      <c r="E123" s="7"/>
      <c r="F123" s="7"/>
      <c r="G123" s="12"/>
      <c r="H123" s="12"/>
      <c r="I123" s="7"/>
      <c r="J123" s="7" t="s">
        <v>585</v>
      </c>
      <c r="K123" s="7"/>
    </row>
    <row r="124" spans="2:11">
      <c r="B124" s="11">
        <v>179</v>
      </c>
      <c r="C124" s="7" t="s">
        <v>580</v>
      </c>
      <c r="D124" s="7"/>
      <c r="E124" s="7"/>
      <c r="F124" s="7"/>
      <c r="G124" s="12"/>
      <c r="H124" s="12"/>
      <c r="I124" s="7"/>
      <c r="J124" s="7" t="s">
        <v>568</v>
      </c>
      <c r="K124" s="7"/>
    </row>
    <row r="125" spans="2:11">
      <c r="B125" s="11">
        <v>181</v>
      </c>
      <c r="C125" s="7" t="s">
        <v>366</v>
      </c>
      <c r="D125" s="7"/>
      <c r="E125" s="7"/>
      <c r="F125" s="7"/>
      <c r="G125" s="12"/>
      <c r="H125" s="12"/>
      <c r="I125" s="7"/>
      <c r="J125" s="7" t="s">
        <v>357</v>
      </c>
      <c r="K125" s="7"/>
    </row>
    <row r="126" spans="2:11">
      <c r="B126" s="11">
        <v>182</v>
      </c>
      <c r="C126" s="7" t="s">
        <v>577</v>
      </c>
      <c r="D126" s="7"/>
      <c r="E126" s="7"/>
      <c r="F126" s="7"/>
      <c r="G126" s="12"/>
      <c r="H126" s="12"/>
      <c r="I126" s="7"/>
      <c r="J126" s="7" t="s">
        <v>568</v>
      </c>
      <c r="K126" s="7"/>
    </row>
    <row r="127" spans="2:11">
      <c r="B127" s="11">
        <v>183</v>
      </c>
      <c r="C127" s="7" t="s">
        <v>388</v>
      </c>
      <c r="D127" s="7"/>
      <c r="E127" s="7"/>
      <c r="F127" s="7"/>
      <c r="G127" s="12"/>
      <c r="H127" s="12"/>
      <c r="I127" s="7"/>
      <c r="J127" s="7" t="s">
        <v>357</v>
      </c>
      <c r="K127" s="7"/>
    </row>
    <row r="128" spans="2:11">
      <c r="B128" s="11">
        <v>185</v>
      </c>
      <c r="C128" s="7" t="s">
        <v>419</v>
      </c>
      <c r="D128" s="7"/>
      <c r="E128" s="7"/>
      <c r="F128" s="7"/>
      <c r="G128" s="12"/>
      <c r="H128" s="12"/>
      <c r="I128" s="7"/>
      <c r="J128" s="7" t="s">
        <v>585</v>
      </c>
      <c r="K128" s="7"/>
    </row>
    <row r="129" spans="2:11">
      <c r="B129" s="11">
        <v>186</v>
      </c>
      <c r="C129" s="7" t="s">
        <v>582</v>
      </c>
      <c r="D129" s="7"/>
      <c r="E129" s="7"/>
      <c r="F129" s="7"/>
      <c r="G129" s="12"/>
      <c r="H129" s="12"/>
      <c r="I129" s="7"/>
      <c r="J129" s="7" t="s">
        <v>568</v>
      </c>
      <c r="K129" s="7"/>
    </row>
    <row r="130" spans="2:11">
      <c r="B130" s="11">
        <v>189</v>
      </c>
      <c r="C130" s="7" t="s">
        <v>509</v>
      </c>
      <c r="D130" s="7"/>
      <c r="E130" s="7"/>
      <c r="F130" s="7"/>
      <c r="G130" s="12"/>
      <c r="H130" s="12"/>
      <c r="I130" s="7"/>
      <c r="J130" s="7" t="s">
        <v>585</v>
      </c>
      <c r="K130" s="7"/>
    </row>
    <row r="131" spans="2:11">
      <c r="B131" s="11">
        <v>190</v>
      </c>
      <c r="C131" s="7" t="s">
        <v>405</v>
      </c>
      <c r="D131" s="7"/>
      <c r="E131" s="7"/>
      <c r="F131" s="7"/>
      <c r="G131" s="12"/>
      <c r="H131" s="12"/>
      <c r="I131" s="7"/>
      <c r="J131" s="7" t="s">
        <v>585</v>
      </c>
      <c r="K131" s="7"/>
    </row>
    <row r="132" spans="2:11">
      <c r="B132" s="11">
        <v>191</v>
      </c>
      <c r="C132" s="7" t="s">
        <v>367</v>
      </c>
      <c r="D132" s="7"/>
      <c r="E132" s="7"/>
      <c r="F132" s="7"/>
      <c r="G132" s="12"/>
      <c r="H132" s="12"/>
      <c r="I132" s="7"/>
      <c r="J132" s="7" t="s">
        <v>357</v>
      </c>
      <c r="K132" s="7"/>
    </row>
    <row r="133" spans="2:11">
      <c r="B133" s="11">
        <v>192</v>
      </c>
      <c r="C133" s="7" t="s">
        <v>439</v>
      </c>
      <c r="D133" s="7"/>
      <c r="E133" s="7"/>
      <c r="F133" s="7"/>
      <c r="G133" s="12"/>
      <c r="H133" s="12"/>
      <c r="I133" s="7"/>
      <c r="J133" s="7" t="s">
        <v>63</v>
      </c>
      <c r="K133" s="7"/>
    </row>
    <row r="134" spans="2:11">
      <c r="B134" s="11">
        <v>193</v>
      </c>
      <c r="C134" s="7" t="s">
        <v>448</v>
      </c>
      <c r="D134" s="7"/>
      <c r="E134" s="7"/>
      <c r="F134" s="7"/>
      <c r="G134" s="12"/>
      <c r="H134" s="12"/>
      <c r="I134" s="7"/>
      <c r="J134" s="7" t="s">
        <v>63</v>
      </c>
      <c r="K134" s="7"/>
    </row>
    <row r="135" spans="2:11">
      <c r="B135" s="11">
        <v>194</v>
      </c>
      <c r="C135" s="7" t="s">
        <v>452</v>
      </c>
      <c r="D135" s="7"/>
      <c r="E135" s="7"/>
      <c r="F135" s="7"/>
      <c r="G135" s="12"/>
      <c r="H135" s="12"/>
      <c r="I135" s="7"/>
      <c r="J135" s="7" t="s">
        <v>64</v>
      </c>
      <c r="K135" s="7"/>
    </row>
    <row r="136" spans="2:11">
      <c r="B136" s="11">
        <v>195</v>
      </c>
      <c r="C136" s="7" t="s">
        <v>505</v>
      </c>
      <c r="D136" s="7"/>
      <c r="E136" s="7"/>
      <c r="F136" s="7"/>
      <c r="G136" s="12"/>
      <c r="H136" s="12"/>
      <c r="I136" s="7"/>
      <c r="J136" s="7" t="s">
        <v>585</v>
      </c>
      <c r="K136" s="7"/>
    </row>
    <row r="137" spans="2:11">
      <c r="B137" s="11">
        <v>199</v>
      </c>
      <c r="C137" s="7" t="s">
        <v>425</v>
      </c>
      <c r="D137" s="7"/>
      <c r="E137" s="7"/>
      <c r="F137" s="7"/>
      <c r="G137" s="12"/>
      <c r="H137" s="12"/>
      <c r="I137" s="7"/>
      <c r="J137" s="7" t="s">
        <v>63</v>
      </c>
      <c r="K137" s="7"/>
    </row>
    <row r="138" spans="2:11">
      <c r="B138" s="11">
        <v>204</v>
      </c>
      <c r="C138" s="7" t="s">
        <v>480</v>
      </c>
      <c r="D138" s="7"/>
      <c r="E138" s="7"/>
      <c r="F138" s="7"/>
      <c r="G138" s="12"/>
      <c r="H138" s="12"/>
      <c r="I138" s="7"/>
      <c r="J138" s="7" t="s">
        <v>63</v>
      </c>
      <c r="K138" s="7"/>
    </row>
    <row r="139" spans="2:11">
      <c r="B139" s="11">
        <v>206</v>
      </c>
      <c r="C139" s="7" t="s">
        <v>571</v>
      </c>
      <c r="D139" s="7"/>
      <c r="E139" s="7"/>
      <c r="F139" s="7"/>
      <c r="G139" s="12"/>
      <c r="H139" s="12"/>
      <c r="I139" s="7"/>
      <c r="J139" s="7" t="s">
        <v>568</v>
      </c>
      <c r="K139" s="7"/>
    </row>
    <row r="140" spans="2:11">
      <c r="B140" s="11">
        <v>207</v>
      </c>
      <c r="C140" s="7" t="s">
        <v>399</v>
      </c>
      <c r="D140" s="7"/>
      <c r="E140" s="7"/>
      <c r="F140" s="7"/>
      <c r="G140" s="12"/>
      <c r="H140" s="12"/>
      <c r="I140" s="7"/>
      <c r="J140" s="7" t="s">
        <v>585</v>
      </c>
      <c r="K140" s="7"/>
    </row>
    <row r="141" spans="2:11">
      <c r="B141" s="11">
        <v>208</v>
      </c>
      <c r="C141" s="7" t="s">
        <v>465</v>
      </c>
      <c r="D141" s="7"/>
      <c r="E141" s="7"/>
      <c r="F141" s="7"/>
      <c r="G141" s="12"/>
      <c r="H141" s="12"/>
      <c r="I141" s="7"/>
      <c r="J141" s="7" t="s">
        <v>64</v>
      </c>
      <c r="K141" s="7"/>
    </row>
    <row r="142" spans="2:11">
      <c r="B142" s="11">
        <v>209</v>
      </c>
      <c r="C142" s="7" t="s">
        <v>468</v>
      </c>
      <c r="D142" s="7"/>
      <c r="E142" s="7"/>
      <c r="F142" s="7"/>
      <c r="G142" s="12"/>
      <c r="H142" s="12"/>
      <c r="I142" s="7"/>
      <c r="J142" s="7" t="s">
        <v>63</v>
      </c>
      <c r="K142" s="7"/>
    </row>
    <row r="143" spans="2:11">
      <c r="B143" s="11">
        <v>210</v>
      </c>
      <c r="C143" s="7" t="s">
        <v>481</v>
      </c>
      <c r="D143" s="7"/>
      <c r="E143" s="7"/>
      <c r="F143" s="7"/>
      <c r="G143" s="12"/>
      <c r="H143" s="12"/>
      <c r="I143" s="7"/>
      <c r="J143" s="7" t="s">
        <v>63</v>
      </c>
      <c r="K143" s="7"/>
    </row>
    <row r="144" spans="2:11">
      <c r="B144" s="11">
        <v>212</v>
      </c>
      <c r="C144" s="7" t="s">
        <v>373</v>
      </c>
      <c r="D144" s="7"/>
      <c r="E144" s="7"/>
      <c r="F144" s="7"/>
      <c r="G144" s="12"/>
      <c r="H144" s="12"/>
      <c r="I144" s="7"/>
      <c r="J144" s="7" t="s">
        <v>357</v>
      </c>
      <c r="K144" s="7"/>
    </row>
    <row r="145" spans="2:11">
      <c r="B145" s="11">
        <v>214</v>
      </c>
      <c r="C145" s="7" t="s">
        <v>584</v>
      </c>
      <c r="D145" s="7"/>
      <c r="E145" s="7"/>
      <c r="F145" s="7"/>
      <c r="G145" s="12"/>
      <c r="H145" s="12"/>
      <c r="I145" s="7"/>
      <c r="J145" s="7" t="s">
        <v>568</v>
      </c>
      <c r="K145" s="7"/>
    </row>
    <row r="146" spans="2:11">
      <c r="B146" s="11">
        <v>215</v>
      </c>
      <c r="C146" s="7" t="s">
        <v>384</v>
      </c>
      <c r="D146" s="7"/>
      <c r="E146" s="7"/>
      <c r="F146" s="7"/>
      <c r="G146" s="12"/>
      <c r="H146" s="12"/>
      <c r="I146" s="7"/>
      <c r="J146" s="7" t="s">
        <v>357</v>
      </c>
      <c r="K146" s="7"/>
    </row>
    <row r="147" spans="2:11">
      <c r="B147" s="11">
        <v>216</v>
      </c>
      <c r="C147" s="7" t="s">
        <v>361</v>
      </c>
      <c r="D147" s="7"/>
      <c r="E147" s="7"/>
      <c r="F147" s="7"/>
      <c r="G147" s="12"/>
      <c r="H147" s="12"/>
      <c r="I147" s="7"/>
      <c r="J147" s="7" t="s">
        <v>357</v>
      </c>
      <c r="K147" s="7"/>
    </row>
    <row r="148" spans="2:11">
      <c r="B148" s="11">
        <v>217</v>
      </c>
      <c r="C148" s="7" t="s">
        <v>370</v>
      </c>
      <c r="D148" s="7"/>
      <c r="E148" s="7"/>
      <c r="F148" s="7"/>
      <c r="G148" s="12"/>
      <c r="H148" s="12"/>
      <c r="I148" s="7"/>
      <c r="J148" s="7" t="s">
        <v>357</v>
      </c>
      <c r="K148" s="7"/>
    </row>
    <row r="149" spans="2:11">
      <c r="B149" s="11">
        <v>224</v>
      </c>
      <c r="C149" s="7" t="s">
        <v>372</v>
      </c>
      <c r="D149" s="7"/>
      <c r="E149" s="7"/>
      <c r="F149" s="7"/>
      <c r="G149" s="12"/>
      <c r="H149" s="12"/>
      <c r="I149" s="7"/>
      <c r="J149" s="7" t="s">
        <v>357</v>
      </c>
      <c r="K149" s="7"/>
    </row>
    <row r="150" spans="2:11">
      <c r="B150" s="11">
        <v>225</v>
      </c>
      <c r="C150" s="7" t="s">
        <v>464</v>
      </c>
      <c r="D150" s="7"/>
      <c r="E150" s="7"/>
      <c r="F150" s="7"/>
      <c r="G150" s="12"/>
      <c r="H150" s="12"/>
      <c r="I150" s="7"/>
      <c r="J150" s="7" t="s">
        <v>64</v>
      </c>
    </row>
    <row r="151" spans="2:11">
      <c r="B151" s="11">
        <v>226</v>
      </c>
      <c r="C151" s="7" t="s">
        <v>391</v>
      </c>
      <c r="D151" s="7"/>
      <c r="E151" s="7"/>
      <c r="F151" s="7"/>
      <c r="G151" s="12"/>
      <c r="H151" s="12"/>
      <c r="I151" s="7"/>
      <c r="J151" s="7" t="s">
        <v>585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E5437-3D9C-2344-A0DA-F1F94B323B24}">
  <dimension ref="B2:F149"/>
  <sheetViews>
    <sheetView workbookViewId="0">
      <selection activeCell="J20" sqref="J20"/>
    </sheetView>
  </sheetViews>
  <sheetFormatPr baseColWidth="10" defaultRowHeight="16"/>
  <cols>
    <col min="2" max="2" width="8.1640625" bestFit="1" customWidth="1"/>
    <col min="3" max="3" width="67.6640625" customWidth="1"/>
    <col min="4" max="4" width="18.33203125" style="90" customWidth="1"/>
    <col min="5" max="5" width="17.6640625" bestFit="1" customWidth="1"/>
    <col min="6" max="6" width="20.5" bestFit="1" customWidth="1"/>
  </cols>
  <sheetData>
    <row r="2" spans="2:6">
      <c r="B2" s="93" t="s">
        <v>5</v>
      </c>
      <c r="C2" s="93" t="s">
        <v>833</v>
      </c>
      <c r="D2" s="94" t="s">
        <v>883</v>
      </c>
      <c r="E2" s="93" t="s">
        <v>834</v>
      </c>
      <c r="F2" s="93" t="s">
        <v>356</v>
      </c>
    </row>
    <row r="3" spans="2:6">
      <c r="B3" s="92">
        <v>1</v>
      </c>
      <c r="C3" s="92" t="s">
        <v>377</v>
      </c>
      <c r="D3" s="91">
        <v>43907.19023576389</v>
      </c>
      <c r="E3" s="92" t="s">
        <v>616</v>
      </c>
      <c r="F3" s="92" t="s">
        <v>357</v>
      </c>
    </row>
    <row r="4" spans="2:6">
      <c r="B4" s="92">
        <v>2</v>
      </c>
      <c r="C4" s="92" t="s">
        <v>382</v>
      </c>
      <c r="D4" s="91">
        <v>43623</v>
      </c>
      <c r="E4" s="92" t="s">
        <v>616</v>
      </c>
      <c r="F4" s="92" t="s">
        <v>357</v>
      </c>
    </row>
    <row r="5" spans="2:6">
      <c r="B5" s="92">
        <v>3</v>
      </c>
      <c r="C5" s="92" t="s">
        <v>369</v>
      </c>
      <c r="D5" s="91">
        <v>43623</v>
      </c>
      <c r="E5" s="92" t="s">
        <v>616</v>
      </c>
      <c r="F5" s="92" t="s">
        <v>357</v>
      </c>
    </row>
    <row r="6" spans="2:6">
      <c r="B6" s="92">
        <v>4</v>
      </c>
      <c r="C6" s="92" t="s">
        <v>371</v>
      </c>
      <c r="D6" s="91">
        <v>43623</v>
      </c>
      <c r="E6" s="92" t="s">
        <v>616</v>
      </c>
      <c r="F6" s="92" t="s">
        <v>357</v>
      </c>
    </row>
    <row r="7" spans="2:6">
      <c r="B7" s="92">
        <v>5</v>
      </c>
      <c r="C7" s="92" t="s">
        <v>376</v>
      </c>
      <c r="D7" s="91">
        <v>43623</v>
      </c>
      <c r="E7" s="92" t="s">
        <v>616</v>
      </c>
      <c r="F7" s="92" t="s">
        <v>357</v>
      </c>
    </row>
    <row r="8" spans="2:6">
      <c r="B8" s="92">
        <v>6</v>
      </c>
      <c r="C8" s="92" t="s">
        <v>358</v>
      </c>
      <c r="D8" s="91">
        <v>43623</v>
      </c>
      <c r="E8" s="92" t="s">
        <v>616</v>
      </c>
      <c r="F8" s="92" t="s">
        <v>357</v>
      </c>
    </row>
    <row r="9" spans="2:6">
      <c r="B9" s="92">
        <v>7</v>
      </c>
      <c r="C9" s="92" t="s">
        <v>383</v>
      </c>
      <c r="D9" s="91">
        <v>43623</v>
      </c>
      <c r="E9" s="92" t="s">
        <v>616</v>
      </c>
      <c r="F9" s="92" t="s">
        <v>357</v>
      </c>
    </row>
    <row r="10" spans="2:6">
      <c r="B10" s="92">
        <v>8</v>
      </c>
      <c r="C10" s="92" t="s">
        <v>363</v>
      </c>
      <c r="D10" s="91">
        <v>43586</v>
      </c>
      <c r="E10" s="92" t="s">
        <v>598</v>
      </c>
      <c r="F10" s="92" t="s">
        <v>357</v>
      </c>
    </row>
    <row r="11" spans="2:6">
      <c r="B11" s="92">
        <v>9</v>
      </c>
      <c r="C11" s="92" t="s">
        <v>375</v>
      </c>
      <c r="D11" s="91">
        <v>43586</v>
      </c>
      <c r="E11" s="92" t="s">
        <v>598</v>
      </c>
      <c r="F11" s="92" t="s">
        <v>357</v>
      </c>
    </row>
    <row r="12" spans="2:6">
      <c r="B12" s="92">
        <v>10</v>
      </c>
      <c r="C12" s="92" t="s">
        <v>380</v>
      </c>
      <c r="D12" s="91">
        <v>43586</v>
      </c>
      <c r="E12" s="92" t="s">
        <v>598</v>
      </c>
      <c r="F12" s="92" t="s">
        <v>357</v>
      </c>
    </row>
    <row r="13" spans="2:6">
      <c r="B13" s="92">
        <v>11</v>
      </c>
      <c r="C13" s="92" t="s">
        <v>379</v>
      </c>
      <c r="D13" s="91">
        <v>43586</v>
      </c>
      <c r="E13" s="92" t="s">
        <v>598</v>
      </c>
      <c r="F13" s="92" t="s">
        <v>357</v>
      </c>
    </row>
    <row r="14" spans="2:6">
      <c r="B14" s="92">
        <v>12</v>
      </c>
      <c r="C14" s="92" t="s">
        <v>368</v>
      </c>
      <c r="D14" s="91">
        <v>43586</v>
      </c>
      <c r="E14" s="92" t="s">
        <v>598</v>
      </c>
      <c r="F14" s="92" t="s">
        <v>357</v>
      </c>
    </row>
    <row r="15" spans="2:6">
      <c r="B15" s="92">
        <v>13</v>
      </c>
      <c r="C15" s="92" t="s">
        <v>386</v>
      </c>
      <c r="D15" s="91">
        <v>43628</v>
      </c>
      <c r="E15" s="92" t="s">
        <v>600</v>
      </c>
      <c r="F15" s="92" t="s">
        <v>357</v>
      </c>
    </row>
    <row r="16" spans="2:6">
      <c r="B16" s="92">
        <v>14</v>
      </c>
      <c r="C16" s="92" t="s">
        <v>366</v>
      </c>
      <c r="D16" s="91">
        <v>43628</v>
      </c>
      <c r="E16" s="92" t="s">
        <v>600</v>
      </c>
      <c r="F16" s="92" t="s">
        <v>357</v>
      </c>
    </row>
    <row r="17" spans="2:6">
      <c r="B17" s="92">
        <v>15</v>
      </c>
      <c r="C17" s="92" t="s">
        <v>388</v>
      </c>
      <c r="D17" s="91">
        <v>43628</v>
      </c>
      <c r="E17" s="92" t="s">
        <v>600</v>
      </c>
      <c r="F17" s="92" t="s">
        <v>357</v>
      </c>
    </row>
    <row r="18" spans="2:6">
      <c r="B18" s="92">
        <v>16</v>
      </c>
      <c r="C18" s="92" t="s">
        <v>367</v>
      </c>
      <c r="D18" s="91">
        <v>43628</v>
      </c>
      <c r="E18" s="92" t="s">
        <v>600</v>
      </c>
      <c r="F18" s="92" t="s">
        <v>357</v>
      </c>
    </row>
    <row r="19" spans="2:6">
      <c r="B19" s="92">
        <v>17</v>
      </c>
      <c r="C19" s="92" t="s">
        <v>373</v>
      </c>
      <c r="D19" s="91">
        <v>43628</v>
      </c>
      <c r="E19" s="92" t="s">
        <v>600</v>
      </c>
      <c r="F19" s="92" t="s">
        <v>357</v>
      </c>
    </row>
    <row r="20" spans="2:6">
      <c r="B20" s="92">
        <v>18</v>
      </c>
      <c r="C20" s="92" t="s">
        <v>384</v>
      </c>
      <c r="D20" s="91">
        <v>43628</v>
      </c>
      <c r="E20" s="92" t="s">
        <v>600</v>
      </c>
      <c r="F20" s="92" t="s">
        <v>357</v>
      </c>
    </row>
    <row r="21" spans="2:6">
      <c r="B21" s="92">
        <v>19</v>
      </c>
      <c r="C21" s="92" t="s">
        <v>361</v>
      </c>
      <c r="D21" s="91">
        <v>43628</v>
      </c>
      <c r="E21" s="92" t="s">
        <v>600</v>
      </c>
      <c r="F21" s="92" t="s">
        <v>357</v>
      </c>
    </row>
    <row r="22" spans="2:6">
      <c r="B22" s="92">
        <v>20</v>
      </c>
      <c r="C22" s="92" t="s">
        <v>370</v>
      </c>
      <c r="D22" s="91">
        <v>43628</v>
      </c>
      <c r="E22" s="92" t="s">
        <v>600</v>
      </c>
      <c r="F22" s="92" t="s">
        <v>357</v>
      </c>
    </row>
    <row r="23" spans="2:6">
      <c r="B23" s="92">
        <v>21</v>
      </c>
      <c r="C23" s="92" t="s">
        <v>372</v>
      </c>
      <c r="D23" s="91">
        <v>43628</v>
      </c>
      <c r="E23" s="92" t="s">
        <v>600</v>
      </c>
      <c r="F23" s="92" t="s">
        <v>357</v>
      </c>
    </row>
    <row r="24" spans="2:6">
      <c r="B24" s="92">
        <v>22</v>
      </c>
      <c r="C24" s="92" t="s">
        <v>365</v>
      </c>
      <c r="D24" s="91">
        <v>43540</v>
      </c>
      <c r="E24" s="92" t="s">
        <v>596</v>
      </c>
      <c r="F24" s="92" t="s">
        <v>357</v>
      </c>
    </row>
    <row r="25" spans="2:6">
      <c r="B25" s="92">
        <v>23</v>
      </c>
      <c r="C25" s="92" t="s">
        <v>364</v>
      </c>
      <c r="D25" s="91">
        <v>43540</v>
      </c>
      <c r="E25" s="92" t="s">
        <v>596</v>
      </c>
      <c r="F25" s="92" t="s">
        <v>357</v>
      </c>
    </row>
    <row r="26" spans="2:6">
      <c r="B26" s="92">
        <v>24</v>
      </c>
      <c r="C26" s="92" t="s">
        <v>381</v>
      </c>
      <c r="D26" s="91">
        <v>43540</v>
      </c>
      <c r="E26" s="92" t="s">
        <v>596</v>
      </c>
      <c r="F26" s="92" t="s">
        <v>357</v>
      </c>
    </row>
    <row r="27" spans="2:6">
      <c r="B27" s="92">
        <v>25</v>
      </c>
      <c r="C27" s="92" t="s">
        <v>378</v>
      </c>
      <c r="D27" s="91">
        <v>43540</v>
      </c>
      <c r="E27" s="92" t="s">
        <v>596</v>
      </c>
      <c r="F27" s="92" t="s">
        <v>357</v>
      </c>
    </row>
    <row r="28" spans="2:6">
      <c r="B28" s="92">
        <v>26</v>
      </c>
      <c r="C28" s="92" t="s">
        <v>387</v>
      </c>
      <c r="D28" s="91">
        <v>43540</v>
      </c>
      <c r="E28" s="92" t="s">
        <v>596</v>
      </c>
      <c r="F28" s="92" t="s">
        <v>357</v>
      </c>
    </row>
    <row r="29" spans="2:6">
      <c r="B29" s="92">
        <v>27</v>
      </c>
      <c r="C29" s="92" t="s">
        <v>385</v>
      </c>
      <c r="D29" s="91">
        <v>43540</v>
      </c>
      <c r="E29" s="92" t="s">
        <v>596</v>
      </c>
      <c r="F29" s="92" t="s">
        <v>357</v>
      </c>
    </row>
    <row r="30" spans="2:6">
      <c r="B30" s="92">
        <v>28</v>
      </c>
      <c r="C30" s="92" t="s">
        <v>359</v>
      </c>
      <c r="D30" s="91">
        <v>43540</v>
      </c>
      <c r="E30" s="92" t="s">
        <v>596</v>
      </c>
      <c r="F30" s="92" t="s">
        <v>357</v>
      </c>
    </row>
    <row r="31" spans="2:6">
      <c r="B31" s="92">
        <v>29</v>
      </c>
      <c r="C31" s="92" t="s">
        <v>374</v>
      </c>
      <c r="D31" s="91">
        <v>43540</v>
      </c>
      <c r="E31" s="92" t="s">
        <v>596</v>
      </c>
      <c r="F31" s="92" t="s">
        <v>357</v>
      </c>
    </row>
    <row r="32" spans="2:6">
      <c r="B32" s="92">
        <v>30</v>
      </c>
      <c r="C32" s="92" t="s">
        <v>360</v>
      </c>
      <c r="D32" s="91">
        <v>43540</v>
      </c>
      <c r="E32" s="92" t="s">
        <v>596</v>
      </c>
      <c r="F32" s="92" t="s">
        <v>357</v>
      </c>
    </row>
    <row r="33" spans="2:6">
      <c r="B33" s="92">
        <v>31</v>
      </c>
      <c r="C33" s="92" t="s">
        <v>362</v>
      </c>
      <c r="D33" s="91">
        <v>43540</v>
      </c>
      <c r="E33" s="92" t="s">
        <v>596</v>
      </c>
      <c r="F33" s="92" t="s">
        <v>357</v>
      </c>
    </row>
    <row r="34" spans="2:6">
      <c r="B34" s="92">
        <v>32</v>
      </c>
      <c r="C34" s="92" t="s">
        <v>582</v>
      </c>
      <c r="D34" s="91">
        <v>43620</v>
      </c>
      <c r="E34" s="92" t="s">
        <v>613</v>
      </c>
      <c r="F34" s="92" t="s">
        <v>568</v>
      </c>
    </row>
    <row r="35" spans="2:6">
      <c r="B35" s="92">
        <v>33</v>
      </c>
      <c r="C35" s="92" t="s">
        <v>571</v>
      </c>
      <c r="D35" s="91">
        <v>43620</v>
      </c>
      <c r="E35" s="92" t="s">
        <v>613</v>
      </c>
      <c r="F35" s="92" t="s">
        <v>568</v>
      </c>
    </row>
    <row r="36" spans="2:6">
      <c r="B36" s="92">
        <v>34</v>
      </c>
      <c r="C36" s="92" t="s">
        <v>584</v>
      </c>
      <c r="D36" s="91">
        <v>43620</v>
      </c>
      <c r="E36" s="92" t="s">
        <v>613</v>
      </c>
      <c r="F36" s="92" t="s">
        <v>568</v>
      </c>
    </row>
    <row r="37" spans="2:6">
      <c r="B37" s="92">
        <v>35</v>
      </c>
      <c r="C37" s="92" t="s">
        <v>583</v>
      </c>
      <c r="D37" s="91">
        <v>43851</v>
      </c>
      <c r="E37" s="92" t="s">
        <v>604</v>
      </c>
      <c r="F37" s="92" t="s">
        <v>568</v>
      </c>
    </row>
    <row r="38" spans="2:6">
      <c r="B38" s="92">
        <v>36</v>
      </c>
      <c r="C38" s="92" t="s">
        <v>581</v>
      </c>
      <c r="D38" s="91">
        <v>43851</v>
      </c>
      <c r="E38" s="92" t="s">
        <v>604</v>
      </c>
      <c r="F38" s="92" t="s">
        <v>568</v>
      </c>
    </row>
    <row r="39" spans="2:6">
      <c r="B39" s="92">
        <v>37</v>
      </c>
      <c r="C39" s="92" t="s">
        <v>579</v>
      </c>
      <c r="D39" s="91">
        <v>43851</v>
      </c>
      <c r="E39" s="92" t="s">
        <v>604</v>
      </c>
      <c r="F39" s="92" t="s">
        <v>568</v>
      </c>
    </row>
    <row r="40" spans="2:6">
      <c r="B40" s="92">
        <v>38</v>
      </c>
      <c r="C40" s="92" t="s">
        <v>573</v>
      </c>
      <c r="D40" s="91">
        <v>43851</v>
      </c>
      <c r="E40" s="92" t="s">
        <v>604</v>
      </c>
      <c r="F40" s="92" t="s">
        <v>568</v>
      </c>
    </row>
    <row r="41" spans="2:6">
      <c r="B41" s="92">
        <v>39</v>
      </c>
      <c r="C41" s="92" t="s">
        <v>575</v>
      </c>
      <c r="D41" s="91">
        <v>43851</v>
      </c>
      <c r="E41" s="92" t="s">
        <v>604</v>
      </c>
      <c r="F41" s="92" t="s">
        <v>568</v>
      </c>
    </row>
    <row r="42" spans="2:6">
      <c r="B42" s="92">
        <v>40</v>
      </c>
      <c r="C42" s="92" t="s">
        <v>578</v>
      </c>
      <c r="D42" s="91">
        <v>43491</v>
      </c>
      <c r="E42" s="92" t="s">
        <v>606</v>
      </c>
      <c r="F42" s="92" t="s">
        <v>568</v>
      </c>
    </row>
    <row r="43" spans="2:6">
      <c r="B43" s="92">
        <v>41</v>
      </c>
      <c r="C43" s="92" t="s">
        <v>572</v>
      </c>
      <c r="D43" s="91">
        <v>43491</v>
      </c>
      <c r="E43" s="92" t="s">
        <v>606</v>
      </c>
      <c r="F43" s="92" t="s">
        <v>568</v>
      </c>
    </row>
    <row r="44" spans="2:6">
      <c r="B44" s="92">
        <v>42</v>
      </c>
      <c r="C44" s="92" t="s">
        <v>580</v>
      </c>
      <c r="D44" s="91">
        <v>43491</v>
      </c>
      <c r="E44" s="92" t="s">
        <v>606</v>
      </c>
      <c r="F44" s="92" t="s">
        <v>568</v>
      </c>
    </row>
    <row r="45" spans="2:6">
      <c r="B45" s="92">
        <v>43</v>
      </c>
      <c r="C45" s="92" t="s">
        <v>577</v>
      </c>
      <c r="D45" s="91">
        <v>43491</v>
      </c>
      <c r="E45" s="92" t="s">
        <v>606</v>
      </c>
      <c r="F45" s="92" t="s">
        <v>568</v>
      </c>
    </row>
    <row r="46" spans="2:6">
      <c r="B46" s="92">
        <v>44</v>
      </c>
      <c r="C46" s="92" t="s">
        <v>574</v>
      </c>
      <c r="D46" s="91">
        <v>43491</v>
      </c>
      <c r="E46" s="92" t="s">
        <v>606</v>
      </c>
      <c r="F46" s="92" t="s">
        <v>568</v>
      </c>
    </row>
    <row r="47" spans="2:6">
      <c r="B47" s="92">
        <v>45</v>
      </c>
      <c r="C47" s="92" t="s">
        <v>569</v>
      </c>
      <c r="D47" s="91">
        <v>43491</v>
      </c>
      <c r="E47" s="92" t="s">
        <v>606</v>
      </c>
      <c r="F47" s="92" t="s">
        <v>568</v>
      </c>
    </row>
    <row r="48" spans="2:6">
      <c r="B48" s="92">
        <v>46</v>
      </c>
      <c r="C48" s="92" t="s">
        <v>576</v>
      </c>
      <c r="D48" s="91">
        <v>43491</v>
      </c>
      <c r="E48" s="92" t="s">
        <v>606</v>
      </c>
      <c r="F48" s="92" t="s">
        <v>568</v>
      </c>
    </row>
    <row r="49" spans="2:6">
      <c r="B49" s="92">
        <v>47</v>
      </c>
      <c r="C49" s="92" t="s">
        <v>570</v>
      </c>
      <c r="D49" s="91">
        <v>43491</v>
      </c>
      <c r="E49" s="92" t="s">
        <v>606</v>
      </c>
      <c r="F49" s="92" t="s">
        <v>568</v>
      </c>
    </row>
    <row r="50" spans="2:6">
      <c r="B50" s="92">
        <v>48</v>
      </c>
      <c r="C50" s="92" t="s">
        <v>394</v>
      </c>
      <c r="D50" s="91">
        <v>43538</v>
      </c>
      <c r="E50" s="92" t="s">
        <v>608</v>
      </c>
      <c r="F50" s="92" t="s">
        <v>585</v>
      </c>
    </row>
    <row r="51" spans="2:6">
      <c r="B51" s="92">
        <v>49</v>
      </c>
      <c r="C51" s="92" t="s">
        <v>511</v>
      </c>
      <c r="D51" s="91">
        <v>43538</v>
      </c>
      <c r="E51" s="92" t="s">
        <v>608</v>
      </c>
      <c r="F51" s="92" t="s">
        <v>585</v>
      </c>
    </row>
    <row r="52" spans="2:6">
      <c r="B52" s="92">
        <v>50</v>
      </c>
      <c r="C52" s="92" t="s">
        <v>414</v>
      </c>
      <c r="D52" s="91">
        <v>43538</v>
      </c>
      <c r="E52" s="92" t="s">
        <v>608</v>
      </c>
      <c r="F52" s="92" t="s">
        <v>585</v>
      </c>
    </row>
    <row r="53" spans="2:6">
      <c r="B53" s="92">
        <v>51</v>
      </c>
      <c r="C53" s="92" t="s">
        <v>390</v>
      </c>
      <c r="D53" s="91">
        <v>43538</v>
      </c>
      <c r="E53" s="92" t="s">
        <v>608</v>
      </c>
      <c r="F53" s="92" t="s">
        <v>585</v>
      </c>
    </row>
    <row r="54" spans="2:6">
      <c r="B54" s="92">
        <v>52</v>
      </c>
      <c r="C54" s="92" t="s">
        <v>400</v>
      </c>
      <c r="D54" s="91">
        <v>43538</v>
      </c>
      <c r="E54" s="92" t="s">
        <v>608</v>
      </c>
      <c r="F54" s="92" t="s">
        <v>585</v>
      </c>
    </row>
    <row r="55" spans="2:6">
      <c r="B55" s="92">
        <v>53</v>
      </c>
      <c r="C55" s="92" t="s">
        <v>397</v>
      </c>
      <c r="D55" s="91">
        <v>43538</v>
      </c>
      <c r="E55" s="92" t="s">
        <v>608</v>
      </c>
      <c r="F55" s="92" t="s">
        <v>585</v>
      </c>
    </row>
    <row r="56" spans="2:6">
      <c r="B56" s="92">
        <v>54</v>
      </c>
      <c r="C56" s="92" t="s">
        <v>411</v>
      </c>
      <c r="D56" s="91">
        <v>43538</v>
      </c>
      <c r="E56" s="92" t="s">
        <v>608</v>
      </c>
      <c r="F56" s="92" t="s">
        <v>585</v>
      </c>
    </row>
    <row r="57" spans="2:6">
      <c r="B57" s="92">
        <v>55</v>
      </c>
      <c r="C57" s="92" t="s">
        <v>419</v>
      </c>
      <c r="D57" s="91">
        <v>43538</v>
      </c>
      <c r="E57" s="92" t="s">
        <v>608</v>
      </c>
      <c r="F57" s="92" t="s">
        <v>585</v>
      </c>
    </row>
    <row r="58" spans="2:6">
      <c r="B58" s="92">
        <v>56</v>
      </c>
      <c r="C58" s="92" t="s">
        <v>509</v>
      </c>
      <c r="D58" s="91">
        <v>43538</v>
      </c>
      <c r="E58" s="92" t="s">
        <v>608</v>
      </c>
      <c r="F58" s="92" t="s">
        <v>585</v>
      </c>
    </row>
    <row r="59" spans="2:6">
      <c r="B59" s="92">
        <v>57</v>
      </c>
      <c r="C59" s="92" t="s">
        <v>405</v>
      </c>
      <c r="D59" s="91">
        <v>43538</v>
      </c>
      <c r="E59" s="92" t="s">
        <v>608</v>
      </c>
      <c r="F59" s="92" t="s">
        <v>585</v>
      </c>
    </row>
    <row r="60" spans="2:6">
      <c r="B60" s="92">
        <v>58</v>
      </c>
      <c r="C60" s="92" t="s">
        <v>505</v>
      </c>
      <c r="D60" s="91">
        <v>43538</v>
      </c>
      <c r="E60" s="92" t="s">
        <v>608</v>
      </c>
      <c r="F60" s="92" t="s">
        <v>585</v>
      </c>
    </row>
    <row r="61" spans="2:6">
      <c r="B61" s="92">
        <v>59</v>
      </c>
      <c r="C61" s="92" t="s">
        <v>399</v>
      </c>
      <c r="D61" s="91">
        <v>43538</v>
      </c>
      <c r="E61" s="92" t="s">
        <v>608</v>
      </c>
      <c r="F61" s="92" t="s">
        <v>585</v>
      </c>
    </row>
    <row r="62" spans="2:6">
      <c r="B62" s="92">
        <v>60</v>
      </c>
      <c r="C62" s="92" t="s">
        <v>391</v>
      </c>
      <c r="D62" s="91">
        <v>43538</v>
      </c>
      <c r="E62" s="92" t="s">
        <v>608</v>
      </c>
      <c r="F62" s="92" t="s">
        <v>585</v>
      </c>
    </row>
    <row r="63" spans="2:6">
      <c r="B63" s="92">
        <v>61</v>
      </c>
      <c r="C63" s="92" t="s">
        <v>389</v>
      </c>
      <c r="D63" s="91">
        <v>43544</v>
      </c>
      <c r="E63" s="92" t="s">
        <v>609</v>
      </c>
      <c r="F63" s="92" t="s">
        <v>585</v>
      </c>
    </row>
    <row r="64" spans="2:6">
      <c r="B64" s="92">
        <v>62</v>
      </c>
      <c r="C64" s="92" t="s">
        <v>510</v>
      </c>
      <c r="D64" s="91">
        <v>43544</v>
      </c>
      <c r="E64" s="92" t="s">
        <v>609</v>
      </c>
      <c r="F64" s="92" t="s">
        <v>585</v>
      </c>
    </row>
    <row r="65" spans="2:6">
      <c r="B65" s="92">
        <v>63</v>
      </c>
      <c r="C65" s="92" t="s">
        <v>418</v>
      </c>
      <c r="D65" s="91">
        <v>43544</v>
      </c>
      <c r="E65" s="92" t="s">
        <v>609</v>
      </c>
      <c r="F65" s="92" t="s">
        <v>585</v>
      </c>
    </row>
    <row r="66" spans="2:6">
      <c r="B66" s="92">
        <v>64</v>
      </c>
      <c r="C66" s="92" t="s">
        <v>415</v>
      </c>
      <c r="D66" s="91">
        <v>43544</v>
      </c>
      <c r="E66" s="92" t="s">
        <v>609</v>
      </c>
      <c r="F66" s="92" t="s">
        <v>585</v>
      </c>
    </row>
    <row r="67" spans="2:6">
      <c r="B67" s="92">
        <v>65</v>
      </c>
      <c r="C67" s="92" t="s">
        <v>393</v>
      </c>
      <c r="D67" s="91">
        <v>43544</v>
      </c>
      <c r="E67" s="92" t="s">
        <v>609</v>
      </c>
      <c r="F67" s="92" t="s">
        <v>585</v>
      </c>
    </row>
    <row r="68" spans="2:6">
      <c r="B68" s="92">
        <v>66</v>
      </c>
      <c r="C68" s="92" t="s">
        <v>398</v>
      </c>
      <c r="D68" s="91">
        <v>43544</v>
      </c>
      <c r="E68" s="92" t="s">
        <v>609</v>
      </c>
      <c r="F68" s="92" t="s">
        <v>585</v>
      </c>
    </row>
    <row r="69" spans="2:6">
      <c r="B69" s="92">
        <v>67</v>
      </c>
      <c r="C69" s="92" t="s">
        <v>396</v>
      </c>
      <c r="D69" s="91">
        <v>43544</v>
      </c>
      <c r="E69" s="92" t="s">
        <v>609</v>
      </c>
      <c r="F69" s="92" t="s">
        <v>585</v>
      </c>
    </row>
    <row r="70" spans="2:6">
      <c r="B70" s="92">
        <v>68</v>
      </c>
      <c r="C70" s="92" t="s">
        <v>507</v>
      </c>
      <c r="D70" s="91">
        <v>43544</v>
      </c>
      <c r="E70" s="92" t="s">
        <v>609</v>
      </c>
      <c r="F70" s="92" t="s">
        <v>585</v>
      </c>
    </row>
    <row r="71" spans="2:6">
      <c r="B71" s="92">
        <v>69</v>
      </c>
      <c r="C71" s="92" t="s">
        <v>404</v>
      </c>
      <c r="D71" s="91">
        <v>43544</v>
      </c>
      <c r="E71" s="92" t="s">
        <v>609</v>
      </c>
      <c r="F71" s="92" t="s">
        <v>585</v>
      </c>
    </row>
    <row r="72" spans="2:6">
      <c r="B72" s="92">
        <v>70</v>
      </c>
      <c r="C72" s="92" t="s">
        <v>506</v>
      </c>
      <c r="D72" s="91">
        <v>43544</v>
      </c>
      <c r="E72" s="92" t="s">
        <v>609</v>
      </c>
      <c r="F72" s="92" t="s">
        <v>585</v>
      </c>
    </row>
    <row r="73" spans="2:6">
      <c r="B73" s="92">
        <v>71</v>
      </c>
      <c r="C73" s="92" t="s">
        <v>392</v>
      </c>
      <c r="D73" s="91">
        <v>43513</v>
      </c>
      <c r="E73" s="92" t="s">
        <v>607</v>
      </c>
      <c r="F73" s="92" t="s">
        <v>585</v>
      </c>
    </row>
    <row r="74" spans="2:6">
      <c r="B74" s="92">
        <v>72</v>
      </c>
      <c r="C74" s="92" t="s">
        <v>417</v>
      </c>
      <c r="D74" s="91">
        <v>43513</v>
      </c>
      <c r="E74" s="92" t="s">
        <v>607</v>
      </c>
      <c r="F74" s="92" t="s">
        <v>585</v>
      </c>
    </row>
    <row r="75" spans="2:6">
      <c r="B75" s="92">
        <v>73</v>
      </c>
      <c r="C75" s="92" t="s">
        <v>410</v>
      </c>
      <c r="D75" s="91">
        <v>43513</v>
      </c>
      <c r="E75" s="92" t="s">
        <v>607</v>
      </c>
      <c r="F75" s="92" t="s">
        <v>585</v>
      </c>
    </row>
    <row r="76" spans="2:6">
      <c r="B76" s="92">
        <v>74</v>
      </c>
      <c r="C76" s="92" t="s">
        <v>412</v>
      </c>
      <c r="D76" s="91">
        <v>43513</v>
      </c>
      <c r="E76" s="92" t="s">
        <v>607</v>
      </c>
      <c r="F76" s="92" t="s">
        <v>585</v>
      </c>
    </row>
    <row r="77" spans="2:6">
      <c r="B77" s="92">
        <v>75</v>
      </c>
      <c r="C77" s="92" t="s">
        <v>416</v>
      </c>
      <c r="D77" s="91">
        <v>43513</v>
      </c>
      <c r="E77" s="92" t="s">
        <v>607</v>
      </c>
      <c r="F77" s="92" t="s">
        <v>585</v>
      </c>
    </row>
    <row r="78" spans="2:6">
      <c r="B78" s="92">
        <v>76</v>
      </c>
      <c r="C78" s="92" t="s">
        <v>402</v>
      </c>
      <c r="D78" s="91">
        <v>43513</v>
      </c>
      <c r="E78" s="92" t="s">
        <v>607</v>
      </c>
      <c r="F78" s="92" t="s">
        <v>585</v>
      </c>
    </row>
    <row r="79" spans="2:6">
      <c r="B79" s="92">
        <v>77</v>
      </c>
      <c r="C79" s="92" t="s">
        <v>401</v>
      </c>
      <c r="D79" s="91">
        <v>43513</v>
      </c>
      <c r="E79" s="92" t="s">
        <v>607</v>
      </c>
      <c r="F79" s="92" t="s">
        <v>585</v>
      </c>
    </row>
    <row r="80" spans="2:6">
      <c r="B80" s="92">
        <v>78</v>
      </c>
      <c r="C80" s="92" t="s">
        <v>395</v>
      </c>
      <c r="D80" s="91">
        <v>43513</v>
      </c>
      <c r="E80" s="92" t="s">
        <v>607</v>
      </c>
      <c r="F80" s="92" t="s">
        <v>585</v>
      </c>
    </row>
    <row r="81" spans="2:6">
      <c r="B81" s="92">
        <v>79</v>
      </c>
      <c r="C81" s="92" t="s">
        <v>407</v>
      </c>
      <c r="D81" s="91">
        <v>43513</v>
      </c>
      <c r="E81" s="92" t="s">
        <v>607</v>
      </c>
      <c r="F81" s="92" t="s">
        <v>585</v>
      </c>
    </row>
    <row r="82" spans="2:6">
      <c r="B82" s="92">
        <v>80</v>
      </c>
      <c r="C82" s="92" t="s">
        <v>403</v>
      </c>
      <c r="D82" s="91">
        <v>43513</v>
      </c>
      <c r="E82" s="92" t="s">
        <v>607</v>
      </c>
      <c r="F82" s="92" t="s">
        <v>585</v>
      </c>
    </row>
    <row r="83" spans="2:6">
      <c r="B83" s="92">
        <v>81</v>
      </c>
      <c r="C83" s="92" t="s">
        <v>408</v>
      </c>
      <c r="D83" s="91">
        <v>43849</v>
      </c>
      <c r="E83" s="92" t="s">
        <v>612</v>
      </c>
      <c r="F83" s="92" t="s">
        <v>585</v>
      </c>
    </row>
    <row r="84" spans="2:6">
      <c r="B84" s="92">
        <v>82</v>
      </c>
      <c r="C84" s="92" t="s">
        <v>409</v>
      </c>
      <c r="D84" s="91">
        <v>43849</v>
      </c>
      <c r="E84" s="92" t="s">
        <v>612</v>
      </c>
      <c r="F84" s="92" t="s">
        <v>585</v>
      </c>
    </row>
    <row r="85" spans="2:6">
      <c r="B85" s="92">
        <v>83</v>
      </c>
      <c r="C85" s="92" t="s">
        <v>508</v>
      </c>
      <c r="D85" s="91">
        <v>43849</v>
      </c>
      <c r="E85" s="92" t="s">
        <v>612</v>
      </c>
      <c r="F85" s="92" t="s">
        <v>585</v>
      </c>
    </row>
    <row r="86" spans="2:6">
      <c r="B86" s="92">
        <v>84</v>
      </c>
      <c r="C86" s="92" t="s">
        <v>413</v>
      </c>
      <c r="D86" s="91">
        <v>43849</v>
      </c>
      <c r="E86" s="92" t="s">
        <v>612</v>
      </c>
      <c r="F86" s="92" t="s">
        <v>585</v>
      </c>
    </row>
    <row r="87" spans="2:6">
      <c r="B87" s="92">
        <v>85</v>
      </c>
      <c r="C87" s="92" t="s">
        <v>406</v>
      </c>
      <c r="D87" s="91">
        <v>43849</v>
      </c>
      <c r="E87" s="92" t="s">
        <v>612</v>
      </c>
      <c r="F87" s="92" t="s">
        <v>585</v>
      </c>
    </row>
    <row r="88" spans="2:6">
      <c r="B88" s="92">
        <v>86</v>
      </c>
      <c r="C88" s="92" t="s">
        <v>426</v>
      </c>
      <c r="D88" s="91">
        <v>43755</v>
      </c>
      <c r="E88" s="92" t="s">
        <v>587</v>
      </c>
      <c r="F88" s="92" t="s">
        <v>63</v>
      </c>
    </row>
    <row r="89" spans="2:6">
      <c r="B89" s="92">
        <v>87</v>
      </c>
      <c r="C89" s="92" t="s">
        <v>442</v>
      </c>
      <c r="D89" s="91">
        <v>43755</v>
      </c>
      <c r="E89" s="92" t="s">
        <v>587</v>
      </c>
      <c r="F89" s="92" t="s">
        <v>63</v>
      </c>
    </row>
    <row r="90" spans="2:6">
      <c r="B90" s="92">
        <v>88</v>
      </c>
      <c r="C90" s="92" t="s">
        <v>479</v>
      </c>
      <c r="D90" s="91">
        <v>43755</v>
      </c>
      <c r="E90" s="92" t="s">
        <v>587</v>
      </c>
      <c r="F90" s="92" t="s">
        <v>63</v>
      </c>
    </row>
    <row r="91" spans="2:6">
      <c r="B91" s="92">
        <v>89</v>
      </c>
      <c r="C91" s="92" t="s">
        <v>445</v>
      </c>
      <c r="D91" s="91">
        <v>43755</v>
      </c>
      <c r="E91" s="92" t="s">
        <v>587</v>
      </c>
      <c r="F91" s="92" t="s">
        <v>63</v>
      </c>
    </row>
    <row r="92" spans="2:6">
      <c r="B92" s="92">
        <v>90</v>
      </c>
      <c r="C92" s="92" t="s">
        <v>441</v>
      </c>
      <c r="D92" s="91">
        <v>43755</v>
      </c>
      <c r="E92" s="92" t="s">
        <v>587</v>
      </c>
      <c r="F92" s="92" t="s">
        <v>63</v>
      </c>
    </row>
    <row r="93" spans="2:6">
      <c r="B93" s="92">
        <v>91</v>
      </c>
      <c r="C93" s="92" t="s">
        <v>437</v>
      </c>
      <c r="D93" s="91">
        <v>43755</v>
      </c>
      <c r="E93" s="92" t="s">
        <v>587</v>
      </c>
      <c r="F93" s="92" t="s">
        <v>63</v>
      </c>
    </row>
    <row r="94" spans="2:6">
      <c r="B94" s="92">
        <v>92</v>
      </c>
      <c r="C94" s="92" t="s">
        <v>433</v>
      </c>
      <c r="D94" s="91">
        <v>43755</v>
      </c>
      <c r="E94" s="92" t="s">
        <v>587</v>
      </c>
      <c r="F94" s="92" t="s">
        <v>63</v>
      </c>
    </row>
    <row r="95" spans="2:6">
      <c r="B95" s="92">
        <v>93</v>
      </c>
      <c r="C95" s="92" t="s">
        <v>477</v>
      </c>
      <c r="D95" s="91">
        <v>43755</v>
      </c>
      <c r="E95" s="92" t="s">
        <v>587</v>
      </c>
      <c r="F95" s="92" t="s">
        <v>63</v>
      </c>
    </row>
    <row r="96" spans="2:6">
      <c r="B96" s="92">
        <v>94</v>
      </c>
      <c r="C96" s="92" t="s">
        <v>439</v>
      </c>
      <c r="D96" s="91">
        <v>43755</v>
      </c>
      <c r="E96" s="92" t="s">
        <v>587</v>
      </c>
      <c r="F96" s="92" t="s">
        <v>63</v>
      </c>
    </row>
    <row r="97" spans="2:6">
      <c r="B97" s="92">
        <v>95</v>
      </c>
      <c r="C97" s="92" t="s">
        <v>448</v>
      </c>
      <c r="D97" s="91">
        <v>43755</v>
      </c>
      <c r="E97" s="92" t="s">
        <v>587</v>
      </c>
      <c r="F97" s="92" t="s">
        <v>63</v>
      </c>
    </row>
    <row r="98" spans="2:6">
      <c r="B98" s="92">
        <v>96</v>
      </c>
      <c r="C98" s="92" t="s">
        <v>425</v>
      </c>
      <c r="D98" s="91">
        <v>43755</v>
      </c>
      <c r="E98" s="92" t="s">
        <v>587</v>
      </c>
      <c r="F98" s="92" t="s">
        <v>63</v>
      </c>
    </row>
    <row r="99" spans="2:6">
      <c r="B99" s="92">
        <v>97</v>
      </c>
      <c r="C99" s="92" t="s">
        <v>480</v>
      </c>
      <c r="D99" s="91">
        <v>43755</v>
      </c>
      <c r="E99" s="92" t="s">
        <v>587</v>
      </c>
      <c r="F99" s="92" t="s">
        <v>63</v>
      </c>
    </row>
    <row r="100" spans="2:6">
      <c r="B100" s="92">
        <v>98</v>
      </c>
      <c r="C100" s="92" t="s">
        <v>468</v>
      </c>
      <c r="D100" s="91">
        <v>43755</v>
      </c>
      <c r="E100" s="92" t="s">
        <v>587</v>
      </c>
      <c r="F100" s="92" t="s">
        <v>63</v>
      </c>
    </row>
    <row r="101" spans="2:6">
      <c r="B101" s="92">
        <v>99</v>
      </c>
      <c r="C101" s="92" t="s">
        <v>481</v>
      </c>
      <c r="D101" s="91">
        <v>43755</v>
      </c>
      <c r="E101" s="92" t="s">
        <v>587</v>
      </c>
      <c r="F101" s="92" t="s">
        <v>63</v>
      </c>
    </row>
    <row r="102" spans="2:6">
      <c r="B102" s="92">
        <v>100</v>
      </c>
      <c r="C102" s="92" t="s">
        <v>476</v>
      </c>
      <c r="D102" s="91">
        <v>43728</v>
      </c>
      <c r="E102" s="92" t="s">
        <v>611</v>
      </c>
      <c r="F102" s="92" t="s">
        <v>63</v>
      </c>
    </row>
    <row r="103" spans="2:6">
      <c r="B103" s="92">
        <v>101</v>
      </c>
      <c r="C103" s="92" t="s">
        <v>428</v>
      </c>
      <c r="D103" s="91">
        <v>43728</v>
      </c>
      <c r="E103" s="92" t="s">
        <v>611</v>
      </c>
      <c r="F103" s="92" t="s">
        <v>63</v>
      </c>
    </row>
    <row r="104" spans="2:6">
      <c r="B104" s="92">
        <v>102</v>
      </c>
      <c r="C104" s="92" t="s">
        <v>440</v>
      </c>
      <c r="D104" s="91">
        <v>43728</v>
      </c>
      <c r="E104" s="92" t="s">
        <v>611</v>
      </c>
      <c r="F104" s="92" t="s">
        <v>63</v>
      </c>
    </row>
    <row r="105" spans="2:6">
      <c r="B105" s="92">
        <v>103</v>
      </c>
      <c r="C105" s="92" t="s">
        <v>449</v>
      </c>
      <c r="D105" s="91">
        <v>43728</v>
      </c>
      <c r="E105" s="92" t="s">
        <v>611</v>
      </c>
      <c r="F105" s="92" t="s">
        <v>63</v>
      </c>
    </row>
    <row r="106" spans="2:6">
      <c r="B106" s="92">
        <v>104</v>
      </c>
      <c r="C106" s="92" t="s">
        <v>469</v>
      </c>
      <c r="D106" s="91">
        <v>43728</v>
      </c>
      <c r="E106" s="92" t="s">
        <v>611</v>
      </c>
      <c r="F106" s="92" t="s">
        <v>63</v>
      </c>
    </row>
    <row r="107" spans="2:6">
      <c r="B107" s="92">
        <v>105</v>
      </c>
      <c r="C107" s="92" t="s">
        <v>470</v>
      </c>
      <c r="D107" s="91">
        <v>43728</v>
      </c>
      <c r="E107" s="92" t="s">
        <v>611</v>
      </c>
      <c r="F107" s="92" t="s">
        <v>63</v>
      </c>
    </row>
    <row r="108" spans="2:6">
      <c r="B108" s="92">
        <v>106</v>
      </c>
      <c r="C108" s="92" t="s">
        <v>438</v>
      </c>
      <c r="D108" s="91">
        <v>43728</v>
      </c>
      <c r="E108" s="92" t="s">
        <v>611</v>
      </c>
      <c r="F108" s="92" t="s">
        <v>63</v>
      </c>
    </row>
    <row r="109" spans="2:6">
      <c r="B109" s="92">
        <v>107</v>
      </c>
      <c r="C109" s="92" t="s">
        <v>472</v>
      </c>
      <c r="D109" s="91">
        <v>43728</v>
      </c>
      <c r="E109" s="92" t="s">
        <v>611</v>
      </c>
      <c r="F109" s="92" t="s">
        <v>63</v>
      </c>
    </row>
    <row r="110" spans="2:6">
      <c r="B110" s="92">
        <v>108</v>
      </c>
      <c r="C110" s="92" t="s">
        <v>474</v>
      </c>
      <c r="D110" s="91">
        <v>43728</v>
      </c>
      <c r="E110" s="92" t="s">
        <v>611</v>
      </c>
      <c r="F110" s="92" t="s">
        <v>63</v>
      </c>
    </row>
    <row r="111" spans="2:6">
      <c r="B111" s="92">
        <v>109</v>
      </c>
      <c r="C111" s="92" t="s">
        <v>436</v>
      </c>
      <c r="D111" s="91">
        <v>43728</v>
      </c>
      <c r="E111" s="92" t="s">
        <v>611</v>
      </c>
      <c r="F111" s="92" t="s">
        <v>63</v>
      </c>
    </row>
    <row r="112" spans="2:6">
      <c r="B112" s="92">
        <v>110</v>
      </c>
      <c r="C112" s="92" t="s">
        <v>427</v>
      </c>
      <c r="D112" s="91">
        <v>43621</v>
      </c>
      <c r="E112" s="92" t="s">
        <v>599</v>
      </c>
      <c r="F112" s="92" t="s">
        <v>63</v>
      </c>
    </row>
    <row r="113" spans="2:6">
      <c r="B113" s="92">
        <v>111</v>
      </c>
      <c r="C113" s="92" t="s">
        <v>471</v>
      </c>
      <c r="D113" s="91">
        <v>43621</v>
      </c>
      <c r="E113" s="92" t="s">
        <v>599</v>
      </c>
      <c r="F113" s="92" t="s">
        <v>63</v>
      </c>
    </row>
    <row r="114" spans="2:6">
      <c r="B114" s="92">
        <v>112</v>
      </c>
      <c r="C114" s="92" t="s">
        <v>434</v>
      </c>
      <c r="D114" s="91">
        <v>43621</v>
      </c>
      <c r="E114" s="92" t="s">
        <v>599</v>
      </c>
      <c r="F114" s="92" t="s">
        <v>63</v>
      </c>
    </row>
    <row r="115" spans="2:6">
      <c r="B115" s="92">
        <v>113</v>
      </c>
      <c r="C115" s="92" t="s">
        <v>475</v>
      </c>
      <c r="D115" s="91">
        <v>43621</v>
      </c>
      <c r="E115" s="92" t="s">
        <v>599</v>
      </c>
      <c r="F115" s="92" t="s">
        <v>63</v>
      </c>
    </row>
    <row r="116" spans="2:6">
      <c r="B116" s="92">
        <v>114</v>
      </c>
      <c r="C116" s="92" t="s">
        <v>421</v>
      </c>
      <c r="D116" s="91">
        <v>43621</v>
      </c>
      <c r="E116" s="92" t="s">
        <v>599</v>
      </c>
      <c r="F116" s="92" t="s">
        <v>63</v>
      </c>
    </row>
    <row r="117" spans="2:6">
      <c r="B117" s="92">
        <v>115</v>
      </c>
      <c r="C117" s="92" t="s">
        <v>478</v>
      </c>
      <c r="D117" s="91">
        <v>43621</v>
      </c>
      <c r="E117" s="92" t="s">
        <v>599</v>
      </c>
      <c r="F117" s="92" t="s">
        <v>63</v>
      </c>
    </row>
    <row r="118" spans="2:6">
      <c r="B118" s="92">
        <v>116</v>
      </c>
      <c r="C118" s="92" t="s">
        <v>446</v>
      </c>
      <c r="D118" s="91">
        <v>43621</v>
      </c>
      <c r="E118" s="92" t="s">
        <v>614</v>
      </c>
      <c r="F118" s="92" t="s">
        <v>63</v>
      </c>
    </row>
    <row r="119" spans="2:6">
      <c r="B119" s="92">
        <v>117</v>
      </c>
      <c r="C119" s="92" t="s">
        <v>450</v>
      </c>
      <c r="D119" s="91">
        <v>43621</v>
      </c>
      <c r="E119" s="92" t="s">
        <v>614</v>
      </c>
      <c r="F119" s="92" t="s">
        <v>63</v>
      </c>
    </row>
    <row r="120" spans="2:6">
      <c r="B120" s="92">
        <v>118</v>
      </c>
      <c r="C120" s="92" t="s">
        <v>422</v>
      </c>
      <c r="D120" s="91">
        <v>43621</v>
      </c>
      <c r="E120" s="92" t="s">
        <v>614</v>
      </c>
      <c r="F120" s="92" t="s">
        <v>63</v>
      </c>
    </row>
    <row r="121" spans="2:6">
      <c r="B121" s="92">
        <v>119</v>
      </c>
      <c r="C121" s="92" t="s">
        <v>447</v>
      </c>
      <c r="D121" s="91">
        <v>43621</v>
      </c>
      <c r="E121" s="92" t="s">
        <v>614</v>
      </c>
      <c r="F121" s="92" t="s">
        <v>63</v>
      </c>
    </row>
    <row r="122" spans="2:6">
      <c r="B122" s="92">
        <v>120</v>
      </c>
      <c r="C122" s="92" t="s">
        <v>420</v>
      </c>
      <c r="D122" s="91">
        <v>43621</v>
      </c>
      <c r="E122" s="92" t="s">
        <v>614</v>
      </c>
      <c r="F122" s="92" t="s">
        <v>63</v>
      </c>
    </row>
    <row r="123" spans="2:6">
      <c r="B123" s="92">
        <v>121</v>
      </c>
      <c r="C123" s="92" t="s">
        <v>423</v>
      </c>
      <c r="D123" s="91">
        <v>43621</v>
      </c>
      <c r="E123" s="92" t="s">
        <v>614</v>
      </c>
      <c r="F123" s="92" t="s">
        <v>63</v>
      </c>
    </row>
    <row r="124" spans="2:6">
      <c r="B124" s="92">
        <v>122</v>
      </c>
      <c r="C124" s="92" t="s">
        <v>473</v>
      </c>
      <c r="D124" s="91">
        <v>43621</v>
      </c>
      <c r="E124" s="92" t="s">
        <v>614</v>
      </c>
      <c r="F124" s="92" t="s">
        <v>63</v>
      </c>
    </row>
    <row r="125" spans="2:6">
      <c r="B125" s="92">
        <v>123</v>
      </c>
      <c r="C125" s="92" t="s">
        <v>444</v>
      </c>
      <c r="D125" s="91">
        <v>43621</v>
      </c>
      <c r="E125" s="92" t="s">
        <v>614</v>
      </c>
      <c r="F125" s="92" t="s">
        <v>63</v>
      </c>
    </row>
    <row r="126" spans="2:6">
      <c r="B126" s="92">
        <v>124</v>
      </c>
      <c r="C126" s="92" t="s">
        <v>443</v>
      </c>
      <c r="D126" s="91">
        <v>43621</v>
      </c>
      <c r="E126" s="92" t="s">
        <v>614</v>
      </c>
      <c r="F126" s="92" t="s">
        <v>63</v>
      </c>
    </row>
    <row r="127" spans="2:6">
      <c r="B127" s="92">
        <v>125</v>
      </c>
      <c r="C127" s="92" t="s">
        <v>435</v>
      </c>
      <c r="D127" s="91">
        <v>43621</v>
      </c>
      <c r="E127" s="92" t="s">
        <v>614</v>
      </c>
      <c r="F127" s="92" t="s">
        <v>63</v>
      </c>
    </row>
    <row r="128" spans="2:6">
      <c r="B128" s="92">
        <v>126</v>
      </c>
      <c r="C128" s="92" t="s">
        <v>432</v>
      </c>
      <c r="D128" s="91">
        <v>43512</v>
      </c>
      <c r="E128" s="92" t="s">
        <v>594</v>
      </c>
      <c r="F128" s="92" t="s">
        <v>63</v>
      </c>
    </row>
    <row r="129" spans="2:6">
      <c r="B129" s="92">
        <v>127</v>
      </c>
      <c r="C129" s="92" t="s">
        <v>424</v>
      </c>
      <c r="D129" s="91">
        <v>43512</v>
      </c>
      <c r="E129" s="92" t="s">
        <v>594</v>
      </c>
      <c r="F129" s="92" t="s">
        <v>63</v>
      </c>
    </row>
    <row r="130" spans="2:6">
      <c r="B130" s="92">
        <v>128</v>
      </c>
      <c r="C130" s="92" t="s">
        <v>429</v>
      </c>
      <c r="D130" s="91">
        <v>43512</v>
      </c>
      <c r="E130" s="92" t="s">
        <v>594</v>
      </c>
      <c r="F130" s="92" t="s">
        <v>63</v>
      </c>
    </row>
    <row r="131" spans="2:6">
      <c r="B131" s="92">
        <v>129</v>
      </c>
      <c r="C131" s="92" t="s">
        <v>430</v>
      </c>
      <c r="D131" s="91">
        <v>43512</v>
      </c>
      <c r="E131" s="92" t="s">
        <v>594</v>
      </c>
      <c r="F131" s="92" t="s">
        <v>63</v>
      </c>
    </row>
    <row r="132" spans="2:6">
      <c r="B132" s="92">
        <v>130</v>
      </c>
      <c r="C132" s="92" t="s">
        <v>431</v>
      </c>
      <c r="D132" s="91">
        <v>43512</v>
      </c>
      <c r="E132" s="92" t="s">
        <v>594</v>
      </c>
      <c r="F132" s="92" t="s">
        <v>63</v>
      </c>
    </row>
    <row r="133" spans="2:6">
      <c r="B133" s="92">
        <v>131</v>
      </c>
      <c r="C133" s="92" t="s">
        <v>456</v>
      </c>
      <c r="D133" s="91">
        <v>43489</v>
      </c>
      <c r="E133" s="92" t="s">
        <v>590</v>
      </c>
      <c r="F133" s="92" t="s">
        <v>64</v>
      </c>
    </row>
    <row r="134" spans="2:6">
      <c r="B134" s="92">
        <v>132</v>
      </c>
      <c r="C134" s="92" t="s">
        <v>466</v>
      </c>
      <c r="D134" s="91">
        <v>43489</v>
      </c>
      <c r="E134" s="92" t="s">
        <v>590</v>
      </c>
      <c r="F134" s="92" t="s">
        <v>64</v>
      </c>
    </row>
    <row r="135" spans="2:6">
      <c r="B135" s="92">
        <v>133</v>
      </c>
      <c r="C135" s="92" t="s">
        <v>454</v>
      </c>
      <c r="D135" s="91">
        <v>43489</v>
      </c>
      <c r="E135" s="92" t="s">
        <v>590</v>
      </c>
      <c r="F135" s="92" t="s">
        <v>64</v>
      </c>
    </row>
    <row r="136" spans="2:6">
      <c r="B136" s="92">
        <v>134</v>
      </c>
      <c r="C136" s="92" t="s">
        <v>467</v>
      </c>
      <c r="D136" s="91">
        <v>43489</v>
      </c>
      <c r="E136" s="92" t="s">
        <v>590</v>
      </c>
      <c r="F136" s="92" t="s">
        <v>64</v>
      </c>
    </row>
    <row r="137" spans="2:6">
      <c r="B137" s="92">
        <v>135</v>
      </c>
      <c r="C137" s="92" t="s">
        <v>452</v>
      </c>
      <c r="D137" s="91">
        <v>43489</v>
      </c>
      <c r="E137" s="92" t="s">
        <v>590</v>
      </c>
      <c r="F137" s="92" t="s">
        <v>64</v>
      </c>
    </row>
    <row r="138" spans="2:6">
      <c r="B138" s="92">
        <v>136</v>
      </c>
      <c r="C138" s="92" t="s">
        <v>465</v>
      </c>
      <c r="D138" s="91">
        <v>43489</v>
      </c>
      <c r="E138" s="92" t="s">
        <v>590</v>
      </c>
      <c r="F138" s="92" t="s">
        <v>64</v>
      </c>
    </row>
    <row r="139" spans="2:6">
      <c r="B139" s="92">
        <v>137</v>
      </c>
      <c r="C139" s="92" t="s">
        <v>464</v>
      </c>
      <c r="D139" s="91">
        <v>43489</v>
      </c>
      <c r="E139" s="92" t="s">
        <v>590</v>
      </c>
      <c r="F139" s="92" t="s">
        <v>64</v>
      </c>
    </row>
    <row r="140" spans="2:6">
      <c r="B140" s="92">
        <v>138</v>
      </c>
      <c r="C140" s="92" t="s">
        <v>460</v>
      </c>
      <c r="D140" s="91">
        <v>43779</v>
      </c>
      <c r="E140" s="92" t="s">
        <v>603</v>
      </c>
      <c r="F140" s="92" t="s">
        <v>64</v>
      </c>
    </row>
    <row r="141" spans="2:6">
      <c r="B141" s="92">
        <v>139</v>
      </c>
      <c r="C141" s="92" t="s">
        <v>453</v>
      </c>
      <c r="D141" s="91">
        <v>43779</v>
      </c>
      <c r="E141" s="92" t="s">
        <v>603</v>
      </c>
      <c r="F141" s="92" t="s">
        <v>64</v>
      </c>
    </row>
    <row r="142" spans="2:6">
      <c r="B142" s="92">
        <v>140</v>
      </c>
      <c r="C142" s="92" t="s">
        <v>455</v>
      </c>
      <c r="D142" s="91">
        <v>43779</v>
      </c>
      <c r="E142" s="92" t="s">
        <v>603</v>
      </c>
      <c r="F142" s="92" t="s">
        <v>64</v>
      </c>
    </row>
    <row r="143" spans="2:6">
      <c r="B143" s="92">
        <v>141</v>
      </c>
      <c r="C143" s="92" t="s">
        <v>462</v>
      </c>
      <c r="D143" s="91">
        <v>43779</v>
      </c>
      <c r="E143" s="92" t="s">
        <v>603</v>
      </c>
      <c r="F143" s="92" t="s">
        <v>64</v>
      </c>
    </row>
    <row r="144" spans="2:6">
      <c r="B144" s="92">
        <v>142</v>
      </c>
      <c r="C144" s="92" t="s">
        <v>451</v>
      </c>
      <c r="D144" s="91">
        <v>43665</v>
      </c>
      <c r="E144" s="92" t="s">
        <v>610</v>
      </c>
      <c r="F144" s="92" t="s">
        <v>64</v>
      </c>
    </row>
    <row r="145" spans="2:6">
      <c r="B145" s="92">
        <v>143</v>
      </c>
      <c r="C145" s="92" t="s">
        <v>457</v>
      </c>
      <c r="D145" s="91">
        <v>43665</v>
      </c>
      <c r="E145" s="92" t="s">
        <v>610</v>
      </c>
      <c r="F145" s="92" t="s">
        <v>64</v>
      </c>
    </row>
    <row r="146" spans="2:6">
      <c r="B146" s="92">
        <v>144</v>
      </c>
      <c r="C146" s="92" t="s">
        <v>463</v>
      </c>
      <c r="D146" s="91">
        <v>43665</v>
      </c>
      <c r="E146" s="92" t="s">
        <v>610</v>
      </c>
      <c r="F146" s="92" t="s">
        <v>64</v>
      </c>
    </row>
    <row r="147" spans="2:6">
      <c r="B147" s="92">
        <v>145</v>
      </c>
      <c r="C147" s="92" t="s">
        <v>458</v>
      </c>
      <c r="D147" s="91">
        <v>43665</v>
      </c>
      <c r="E147" s="92" t="s">
        <v>610</v>
      </c>
      <c r="F147" s="92" t="s">
        <v>64</v>
      </c>
    </row>
    <row r="148" spans="2:6">
      <c r="B148" s="92">
        <v>146</v>
      </c>
      <c r="C148" s="92" t="s">
        <v>461</v>
      </c>
      <c r="D148" s="91">
        <v>43665</v>
      </c>
      <c r="E148" s="92" t="s">
        <v>610</v>
      </c>
      <c r="F148" s="92" t="s">
        <v>64</v>
      </c>
    </row>
    <row r="149" spans="2:6">
      <c r="B149" s="92">
        <v>147</v>
      </c>
      <c r="C149" s="92" t="s">
        <v>459</v>
      </c>
      <c r="D149" s="91">
        <v>43665</v>
      </c>
      <c r="E149" s="92" t="s">
        <v>610</v>
      </c>
      <c r="F149" s="92" t="s">
        <v>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9B73B-0342-6C4B-9FD4-62067B2AD4A9}">
  <dimension ref="C2:G149"/>
  <sheetViews>
    <sheetView tabSelected="1" workbookViewId="0">
      <selection activeCell="G2" sqref="G2"/>
    </sheetView>
  </sheetViews>
  <sheetFormatPr baseColWidth="10" defaultRowHeight="16"/>
  <cols>
    <col min="1" max="2" width="10.83203125" style="1"/>
    <col min="3" max="3" width="82" style="1" bestFit="1" customWidth="1"/>
    <col min="4" max="4" width="17.6640625" style="1" bestFit="1" customWidth="1"/>
    <col min="5" max="5" width="20.5" style="1" bestFit="1" customWidth="1"/>
    <col min="6" max="6" width="10.83203125" style="1"/>
    <col min="7" max="7" width="132.6640625" style="1" customWidth="1"/>
    <col min="8" max="16384" width="10.83203125" style="1"/>
  </cols>
  <sheetData>
    <row r="2" spans="3:7">
      <c r="C2" s="1" t="s">
        <v>833</v>
      </c>
      <c r="D2" s="1" t="s">
        <v>834</v>
      </c>
      <c r="E2" s="1" t="s">
        <v>356</v>
      </c>
      <c r="G2" s="1" t="s">
        <v>835</v>
      </c>
    </row>
    <row r="3" spans="3:7">
      <c r="C3" s="80" t="s">
        <v>377</v>
      </c>
      <c r="D3" s="80" t="s">
        <v>616</v>
      </c>
      <c r="E3" s="80" t="s">
        <v>357</v>
      </c>
      <c r="G3" s="1" t="str">
        <f>"Exec dbo.w_sp_AddArticles  'custom','"&amp;C3&amp;"','"&amp;D3&amp;"','"&amp;E3&amp;"',''"</f>
        <v>Exec dbo.w_sp_AddArticles  'custom','How Businesses are Using Machine Learning and AI','Jerome.Flynn','Business Intelligence',''</v>
      </c>
    </row>
    <row r="4" spans="3:7">
      <c r="C4" s="80" t="s">
        <v>382</v>
      </c>
      <c r="D4" s="80" t="s">
        <v>616</v>
      </c>
      <c r="E4" s="80" t="s">
        <v>357</v>
      </c>
      <c r="G4" s="1" t="str">
        <f t="shared" ref="G4:G67" si="0">"Exec dbo.w_sp_AddArticles  'custom','"&amp;C4&amp;"','"&amp;D4&amp;"','"&amp;E4&amp;"',''"</f>
        <v>Exec dbo.w_sp_AddArticles  'custom','Increased Operational Efficiencies','Jerome.Flynn','Business Intelligence',''</v>
      </c>
    </row>
    <row r="5" spans="3:7">
      <c r="C5" s="29" t="s">
        <v>369</v>
      </c>
      <c r="D5" s="29" t="s">
        <v>616</v>
      </c>
      <c r="E5" s="29" t="s">
        <v>357</v>
      </c>
      <c r="G5" s="1" t="str">
        <f t="shared" si="0"/>
        <v>Exec dbo.w_sp_AddArticles  'custom','Internet of Things (IoT), Big Data and Business Intelligence Update','Jerome.Flynn','Business Intelligence',''</v>
      </c>
    </row>
    <row r="6" spans="3:7">
      <c r="C6" s="29" t="s">
        <v>371</v>
      </c>
      <c r="D6" s="29" t="s">
        <v>616</v>
      </c>
      <c r="E6" s="29" t="s">
        <v>357</v>
      </c>
      <c r="G6" s="1" t="str">
        <f t="shared" si="0"/>
        <v>Exec dbo.w_sp_AddArticles  'custom','IoT and the data-driven enterprise: How to dive into the data flood','Jerome.Flynn','Business Intelligence',''</v>
      </c>
    </row>
    <row r="7" spans="3:7">
      <c r="C7" s="29" t="s">
        <v>376</v>
      </c>
      <c r="D7" s="29" t="s">
        <v>616</v>
      </c>
      <c r="E7" s="29" t="s">
        <v>357</v>
      </c>
      <c r="G7" s="1" t="str">
        <f t="shared" si="0"/>
        <v>Exec dbo.w_sp_AddArticles  'custom','Lessons from Becoming a Data Driven organization','Jerome.Flynn','Business Intelligence',''</v>
      </c>
    </row>
    <row r="8" spans="3:7">
      <c r="C8" s="29" t="s">
        <v>358</v>
      </c>
      <c r="D8" s="29" t="s">
        <v>616</v>
      </c>
      <c r="E8" s="29" t="s">
        <v>357</v>
      </c>
      <c r="G8" s="1" t="str">
        <f t="shared" si="0"/>
        <v>Exec dbo.w_sp_AddArticles  'custom','Magic Quadrant for Business Intelligence and Analytics Platforms','Jerome.Flynn','Business Intelligence',''</v>
      </c>
    </row>
    <row r="9" spans="3:7">
      <c r="C9" s="29" t="s">
        <v>383</v>
      </c>
      <c r="D9" s="29" t="s">
        <v>616</v>
      </c>
      <c r="E9" s="29" t="s">
        <v>357</v>
      </c>
      <c r="G9" s="1" t="str">
        <f t="shared" si="0"/>
        <v>Exec dbo.w_sp_AddArticles  'custom','Predictive Analytics','Jerome.Flynn','Business Intelligence',''</v>
      </c>
    </row>
    <row r="10" spans="3:7">
      <c r="C10" s="14" t="s">
        <v>363</v>
      </c>
      <c r="D10" s="14" t="s">
        <v>598</v>
      </c>
      <c r="E10" s="14" t="s">
        <v>357</v>
      </c>
      <c r="G10" s="1" t="str">
        <f t="shared" si="0"/>
        <v>Exec dbo.w_sp_AddArticles  'custom','A Cloud-Native Approach Democratizes Self-Service BI','Emilia.Clarke','Business Intelligence',''</v>
      </c>
    </row>
    <row r="11" spans="3:7">
      <c r="C11" s="14" t="s">
        <v>375</v>
      </c>
      <c r="D11" s="14" t="s">
        <v>598</v>
      </c>
      <c r="E11" s="14" t="s">
        <v>357</v>
      </c>
      <c r="G11" s="1" t="str">
        <f t="shared" si="0"/>
        <v>Exec dbo.w_sp_AddArticles  'custom','Apache Spark: A Unified Engine for Big Data Processing','Emilia.Clarke','Business Intelligence',''</v>
      </c>
    </row>
    <row r="12" spans="3:7">
      <c r="C12" s="14" t="s">
        <v>380</v>
      </c>
      <c r="D12" s="14" t="s">
        <v>598</v>
      </c>
      <c r="E12" s="14" t="s">
        <v>357</v>
      </c>
      <c r="G12" s="1" t="str">
        <f t="shared" si="0"/>
        <v>Exec dbo.w_sp_AddArticles  'custom','Augmented Analytics and Advanced Analytics','Emilia.Clarke','Business Intelligence',''</v>
      </c>
    </row>
    <row r="13" spans="3:7">
      <c r="C13" s="14" t="s">
        <v>379</v>
      </c>
      <c r="D13" s="14" t="s">
        <v>598</v>
      </c>
      <c r="E13" s="14" t="s">
        <v>357</v>
      </c>
      <c r="G13" s="1" t="str">
        <f t="shared" si="0"/>
        <v>Exec dbo.w_sp_AddArticles  'custom','Big Data Made Simple','Emilia.Clarke','Business Intelligence',''</v>
      </c>
    </row>
    <row r="14" spans="3:7">
      <c r="C14" s="14" t="s">
        <v>368</v>
      </c>
      <c r="D14" s="14" t="s">
        <v>598</v>
      </c>
      <c r="E14" s="14" t="s">
        <v>357</v>
      </c>
      <c r="G14" s="1" t="str">
        <f t="shared" si="0"/>
        <v>Exec dbo.w_sp_AddArticles  'custom','Big Data, Advanced Analytics, and Cloud Developer','Emilia.Clarke','Business Intelligence',''</v>
      </c>
    </row>
    <row r="15" spans="3:7">
      <c r="C15" s="32" t="s">
        <v>386</v>
      </c>
      <c r="D15" s="32" t="s">
        <v>600</v>
      </c>
      <c r="E15" s="32" t="s">
        <v>357</v>
      </c>
      <c r="G15" s="1" t="str">
        <f t="shared" si="0"/>
        <v>Exec dbo.w_sp_AddArticles  'custom','Self-service business intelligence','Sophie.Turner','Business Intelligence',''</v>
      </c>
    </row>
    <row r="16" spans="3:7">
      <c r="C16" s="32" t="s">
        <v>366</v>
      </c>
      <c r="D16" s="32" t="s">
        <v>600</v>
      </c>
      <c r="E16" s="32" t="s">
        <v>357</v>
      </c>
      <c r="G16" s="1" t="str">
        <f t="shared" si="0"/>
        <v>Exec dbo.w_sp_AddArticles  'custom','Strengthen Your Mobile BI Initiatives WIth These Ten Best Practices','Sophie.Turner','Business Intelligence',''</v>
      </c>
    </row>
    <row r="17" spans="3:7">
      <c r="C17" s="32" t="s">
        <v>388</v>
      </c>
      <c r="D17" s="32" t="s">
        <v>600</v>
      </c>
      <c r="E17" s="32" t="s">
        <v>357</v>
      </c>
      <c r="G17" s="1" t="str">
        <f t="shared" si="0"/>
        <v>Exec dbo.w_sp_AddArticles  'custom','Tableau Vs. Qlikview','Sophie.Turner','Business Intelligence',''</v>
      </c>
    </row>
    <row r="18" spans="3:7">
      <c r="C18" s="32" t="s">
        <v>367</v>
      </c>
      <c r="D18" s="32" t="s">
        <v>600</v>
      </c>
      <c r="E18" s="32" t="s">
        <v>357</v>
      </c>
      <c r="G18" s="1" t="str">
        <f t="shared" si="0"/>
        <v>Exec dbo.w_sp_AddArticles  'custom','The Democratization of Business Intelligence','Sophie.Turner','Business Intelligence',''</v>
      </c>
    </row>
    <row r="19" spans="3:7">
      <c r="C19" s="32" t="s">
        <v>373</v>
      </c>
      <c r="D19" s="32" t="s">
        <v>600</v>
      </c>
      <c r="E19" s="32" t="s">
        <v>357</v>
      </c>
      <c r="G19" s="1" t="str">
        <f t="shared" si="0"/>
        <v>Exec dbo.w_sp_AddArticles  'custom','Visualization analytics helps utility provider escape Excel hell','Sophie.Turner','Business Intelligence',''</v>
      </c>
    </row>
    <row r="20" spans="3:7">
      <c r="C20" s="32" t="s">
        <v>384</v>
      </c>
      <c r="D20" s="32" t="s">
        <v>600</v>
      </c>
      <c r="E20" s="32" t="s">
        <v>357</v>
      </c>
      <c r="G20" s="1" t="str">
        <f t="shared" si="0"/>
        <v>Exec dbo.w_sp_AddArticles  'custom','What is business intelligence? Transforming data into business insights','Sophie.Turner','Business Intelligence',''</v>
      </c>
    </row>
    <row r="21" spans="3:7">
      <c r="C21" s="32" t="s">
        <v>361</v>
      </c>
      <c r="D21" s="32" t="s">
        <v>600</v>
      </c>
      <c r="E21" s="32" t="s">
        <v>357</v>
      </c>
      <c r="G21" s="1" t="str">
        <f t="shared" si="0"/>
        <v>Exec dbo.w_sp_AddArticles  'custom','What Is the Future of Data Warehousing?','Sophie.Turner','Business Intelligence',''</v>
      </c>
    </row>
    <row r="22" spans="3:7">
      <c r="C22" s="32" t="s">
        <v>370</v>
      </c>
      <c r="D22" s="32" t="s">
        <v>600</v>
      </c>
      <c r="E22" s="32" t="s">
        <v>357</v>
      </c>
      <c r="G22" s="1" t="str">
        <f t="shared" si="0"/>
        <v>Exec dbo.w_sp_AddArticles  'custom','What makes IoT ransomware a different and more dangerous threat?','Sophie.Turner','Business Intelligence',''</v>
      </c>
    </row>
    <row r="23" spans="3:7">
      <c r="C23" s="32" t="s">
        <v>372</v>
      </c>
      <c r="D23" s="32" t="s">
        <v>600</v>
      </c>
      <c r="E23" s="32" t="s">
        <v>357</v>
      </c>
      <c r="G23" s="1" t="str">
        <f t="shared" si="0"/>
        <v>Exec dbo.w_sp_AddArticles  'custom','Why the Time-Tested Science of Data Visualization is So Powerful','Sophie.Turner','Business Intelligence',''</v>
      </c>
    </row>
    <row r="24" spans="3:7">
      <c r="C24" s="12" t="s">
        <v>365</v>
      </c>
      <c r="D24" s="12" t="s">
        <v>596</v>
      </c>
      <c r="E24" s="12" t="s">
        <v>357</v>
      </c>
      <c r="G24" s="1" t="str">
        <f t="shared" si="0"/>
        <v>Exec dbo.w_sp_AddArticles  'custom','11 Tips For Successful Self-Service BI And Analytics','Clark.Gregg','Business Intelligence',''</v>
      </c>
    </row>
    <row r="25" spans="3:7">
      <c r="C25" s="12" t="s">
        <v>364</v>
      </c>
      <c r="D25" s="12" t="s">
        <v>596</v>
      </c>
      <c r="E25" s="12" t="s">
        <v>357</v>
      </c>
      <c r="G25" s="1" t="str">
        <f t="shared" si="0"/>
        <v>Exec dbo.w_sp_AddArticles  'custom','6 key areas to examine in any BI solution','Clark.Gregg','Business Intelligence',''</v>
      </c>
    </row>
    <row r="26" spans="3:7">
      <c r="C26" s="12" t="s">
        <v>381</v>
      </c>
      <c r="D26" s="12" t="s">
        <v>596</v>
      </c>
      <c r="E26" s="12" t="s">
        <v>357</v>
      </c>
      <c r="G26" s="1" t="str">
        <f t="shared" si="0"/>
        <v>Exec dbo.w_sp_AddArticles  'custom','Building Actionable Insights','Clark.Gregg','Business Intelligence',''</v>
      </c>
    </row>
    <row r="27" spans="3:7">
      <c r="C27" s="12" t="s">
        <v>378</v>
      </c>
      <c r="D27" s="12" t="s">
        <v>596</v>
      </c>
      <c r="E27" s="12" t="s">
        <v>357</v>
      </c>
      <c r="G27" s="1" t="str">
        <f t="shared" si="0"/>
        <v>Exec dbo.w_sp_AddArticles  'custom','Business Intelligence and Analytics','Clark.Gregg','Business Intelligence',''</v>
      </c>
    </row>
    <row r="28" spans="3:7">
      <c r="C28" s="12" t="s">
        <v>387</v>
      </c>
      <c r="D28" s="12" t="s">
        <v>596</v>
      </c>
      <c r="E28" s="12" t="s">
        <v>357</v>
      </c>
      <c r="G28" s="1" t="str">
        <f t="shared" si="0"/>
        <v>Exec dbo.w_sp_AddArticles  'custom','Business intelligence software and systems','Clark.Gregg','Business Intelligence',''</v>
      </c>
    </row>
    <row r="29" spans="3:7">
      <c r="C29" s="12" t="s">
        <v>385</v>
      </c>
      <c r="D29" s="12" t="s">
        <v>596</v>
      </c>
      <c r="E29" s="12" t="s">
        <v>357</v>
      </c>
      <c r="G29" s="1" t="str">
        <f t="shared" si="0"/>
        <v>Exec dbo.w_sp_AddArticles  'custom','Business intelligence vs. business analytics','Clark.Gregg','Business Intelligence',''</v>
      </c>
    </row>
    <row r="30" spans="3:7">
      <c r="C30" s="12" t="s">
        <v>359</v>
      </c>
      <c r="D30" s="12" t="s">
        <v>596</v>
      </c>
      <c r="E30" s="12" t="s">
        <v>357</v>
      </c>
      <c r="G30" s="1" t="str">
        <f t="shared" si="0"/>
        <v>Exec dbo.w_sp_AddArticles  'custom','Critical Capabilities for Business Intelligence and Analytics Platforms','Clark.Gregg','Business Intelligence',''</v>
      </c>
    </row>
    <row r="31" spans="3:7">
      <c r="C31" s="12" t="s">
        <v>374</v>
      </c>
      <c r="D31" s="12" t="s">
        <v>596</v>
      </c>
      <c r="E31" s="12" t="s">
        <v>357</v>
      </c>
      <c r="G31" s="1" t="str">
        <f t="shared" si="0"/>
        <v>Exec dbo.w_sp_AddArticles  'custom','Data Storytelling: Why Visualization is Only Half the Story','Clark.Gregg','Business Intelligence',''</v>
      </c>
    </row>
    <row r="32" spans="3:7">
      <c r="C32" s="12" t="s">
        <v>360</v>
      </c>
      <c r="D32" s="12" t="s">
        <v>596</v>
      </c>
      <c r="E32" s="12" t="s">
        <v>357</v>
      </c>
      <c r="G32" s="1" t="str">
        <f t="shared" si="0"/>
        <v>Exec dbo.w_sp_AddArticles  'custom','Evaluation Criteria for Business Intelligence and Analytics Platforms','Clark.Gregg','Business Intelligence',''</v>
      </c>
    </row>
    <row r="33" spans="3:7">
      <c r="C33" s="12" t="s">
        <v>362</v>
      </c>
      <c r="D33" s="12" t="s">
        <v>596</v>
      </c>
      <c r="E33" s="12" t="s">
        <v>357</v>
      </c>
      <c r="G33" s="1" t="str">
        <f t="shared" si="0"/>
        <v>Exec dbo.w_sp_AddArticles  'custom','Reinventing a Leading Edge in Cloud-Based Business Intelligence','Clark.Gregg','Business Intelligence',''</v>
      </c>
    </row>
    <row r="34" spans="3:7">
      <c r="C34" s="31" t="s">
        <v>582</v>
      </c>
      <c r="D34" s="31" t="s">
        <v>613</v>
      </c>
      <c r="E34" s="31" t="s">
        <v>568</v>
      </c>
      <c r="G34" s="1" t="str">
        <f t="shared" si="0"/>
        <v>Exec dbo.w_sp_AddArticles  'custom','The 4 aspects of the data and analytics framework','Rory.Meccan','Data Analysis',''</v>
      </c>
    </row>
    <row r="35" spans="3:7">
      <c r="C35" s="31" t="s">
        <v>571</v>
      </c>
      <c r="D35" s="31" t="s">
        <v>613</v>
      </c>
      <c r="E35" s="31" t="s">
        <v>568</v>
      </c>
      <c r="G35" s="1" t="str">
        <f t="shared" si="0"/>
        <v>Exec dbo.w_sp_AddArticles  'custom','Too Big To Ignore: The Business Case for Big Data','Rory.Meccan','Data Analysis',''</v>
      </c>
    </row>
    <row r="36" spans="3:7">
      <c r="C36" s="31" t="s">
        <v>584</v>
      </c>
      <c r="D36" s="31" t="s">
        <v>613</v>
      </c>
      <c r="E36" s="31" t="s">
        <v>568</v>
      </c>
      <c r="G36" s="1" t="str">
        <f t="shared" si="0"/>
        <v>Exec dbo.w_sp_AddArticles  'custom','What is an Analytical Framework?','Rory.Meccan','Data Analysis',''</v>
      </c>
    </row>
    <row r="37" spans="3:7">
      <c r="C37" s="69" t="s">
        <v>583</v>
      </c>
      <c r="D37" s="69" t="s">
        <v>604</v>
      </c>
      <c r="E37" s="69" t="s">
        <v>568</v>
      </c>
      <c r="G37" s="1" t="str">
        <f t="shared" si="0"/>
        <v>Exec dbo.w_sp_AddArticles  'custom','Intro to Data Analysis Framework','Nikolaj.Costa','Data Analysis',''</v>
      </c>
    </row>
    <row r="38" spans="3:7">
      <c r="C38" s="69" t="s">
        <v>581</v>
      </c>
      <c r="D38" s="69" t="s">
        <v>604</v>
      </c>
      <c r="E38" s="69" t="s">
        <v>568</v>
      </c>
      <c r="G38" s="1" t="str">
        <f t="shared" si="0"/>
        <v>Exec dbo.w_sp_AddArticles  'custom','Lean Six Sigma and Minitab','Nikolaj.Costa','Data Analysis',''</v>
      </c>
    </row>
    <row r="39" spans="3:7">
      <c r="C39" s="69" t="s">
        <v>579</v>
      </c>
      <c r="D39" s="69" t="s">
        <v>604</v>
      </c>
      <c r="E39" s="69" t="s">
        <v>568</v>
      </c>
      <c r="G39" s="1" t="str">
        <f t="shared" si="0"/>
        <v>Exec dbo.w_sp_AddArticles  'custom','Lean Six Sigma For Dummies','Nikolaj.Costa','Data Analysis',''</v>
      </c>
    </row>
    <row r="40" spans="3:7">
      <c r="C40" s="69" t="s">
        <v>573</v>
      </c>
      <c r="D40" s="69" t="s">
        <v>604</v>
      </c>
      <c r="E40" s="69" t="s">
        <v>568</v>
      </c>
      <c r="G40" s="1" t="str">
        <f t="shared" si="0"/>
        <v>Exec dbo.w_sp_AddArticles  'custom','Microsoft Excel Data Analysis and Business Modeling','Nikolaj.Costa','Data Analysis',''</v>
      </c>
    </row>
    <row r="41" spans="3:7">
      <c r="C41" s="69" t="s">
        <v>575</v>
      </c>
      <c r="D41" s="69" t="s">
        <v>604</v>
      </c>
      <c r="E41" s="69" t="s">
        <v>568</v>
      </c>
      <c r="G41" s="1" t="str">
        <f t="shared" si="0"/>
        <v>Exec dbo.w_sp_AddArticles  'custom','Data Strategy: How to Profit from a World of Big Data, Analytics and the Internet of Things','Nikolaj.Costa','Data Analysis',''</v>
      </c>
    </row>
    <row r="42" spans="3:7">
      <c r="C42" s="75" t="s">
        <v>578</v>
      </c>
      <c r="D42" s="75" t="s">
        <v>606</v>
      </c>
      <c r="E42" s="75" t="s">
        <v>568</v>
      </c>
      <c r="G42" s="1" t="str">
        <f t="shared" si="0"/>
        <v>Exec dbo.w_sp_AddArticles  'custom','A Guide to Six Sigma and Process Improvement','Gwen.Christie','Data Analysis',''</v>
      </c>
    </row>
    <row r="43" spans="3:7">
      <c r="C43" s="75" t="s">
        <v>572</v>
      </c>
      <c r="D43" s="75" t="s">
        <v>606</v>
      </c>
      <c r="E43" s="75" t="s">
        <v>568</v>
      </c>
      <c r="G43" s="1" t="str">
        <f t="shared" si="0"/>
        <v>Exec dbo.w_sp_AddArticles  'custom','A Practitioner’s Guide to Business Analytics','Gwen.Christie','Data Analysis',''</v>
      </c>
    </row>
    <row r="44" spans="3:7">
      <c r="C44" s="75" t="s">
        <v>580</v>
      </c>
      <c r="D44" s="75" t="s">
        <v>606</v>
      </c>
      <c r="E44" s="75" t="s">
        <v>568</v>
      </c>
      <c r="G44" s="1" t="str">
        <f t="shared" si="0"/>
        <v>Exec dbo.w_sp_AddArticles  'custom','Statistical Models and Control Charts for High-Quality Processes','Gwen.Christie','Data Analysis',''</v>
      </c>
    </row>
    <row r="45" spans="3:7">
      <c r="C45" s="75" t="s">
        <v>577</v>
      </c>
      <c r="D45" s="75" t="s">
        <v>606</v>
      </c>
      <c r="E45" s="75" t="s">
        <v>568</v>
      </c>
      <c r="G45" s="1" t="str">
        <f t="shared" si="0"/>
        <v>Exec dbo.w_sp_AddArticles  'custom','Stripping the Dread from the Data','Gwen.Christie','Data Analysis',''</v>
      </c>
    </row>
    <row r="46" spans="3:7">
      <c r="C46" s="75" t="s">
        <v>574</v>
      </c>
      <c r="D46" s="75" t="s">
        <v>606</v>
      </c>
      <c r="E46" s="75" t="s">
        <v>568</v>
      </c>
      <c r="G46" s="1" t="str">
        <f t="shared" si="0"/>
        <v>Exec dbo.w_sp_AddArticles  'custom','Business Analytics: Data Analysis &amp; Decision Making','Gwen.Christie','Data Analysis',''</v>
      </c>
    </row>
    <row r="47" spans="3:7">
      <c r="C47" s="75" t="s">
        <v>569</v>
      </c>
      <c r="D47" s="75" t="s">
        <v>606</v>
      </c>
      <c r="E47" s="75" t="s">
        <v>568</v>
      </c>
      <c r="G47" s="1" t="str">
        <f t="shared" si="0"/>
        <v>Exec dbo.w_sp_AddArticles  'custom','Data Analysis and Decision Making','Gwen.Christie','Data Analysis',''</v>
      </c>
    </row>
    <row r="48" spans="3:7">
      <c r="C48" s="75" t="s">
        <v>576</v>
      </c>
      <c r="D48" s="75" t="s">
        <v>606</v>
      </c>
      <c r="E48" s="75" t="s">
        <v>568</v>
      </c>
      <c r="G48" s="1" t="str">
        <f t="shared" si="0"/>
        <v>Exec dbo.w_sp_AddArticles  'custom','Data Analysis Using SQL and Excel','Gwen.Christie','Data Analysis',''</v>
      </c>
    </row>
    <row r="49" spans="3:7">
      <c r="C49" s="75" t="s">
        <v>570</v>
      </c>
      <c r="D49" s="75" t="s">
        <v>606</v>
      </c>
      <c r="E49" s="75" t="s">
        <v>568</v>
      </c>
      <c r="G49" s="1" t="str">
        <f t="shared" si="0"/>
        <v>Exec dbo.w_sp_AddArticles  'custom','Data Analytics Made Accessible','Gwen.Christie','Data Analysis',''</v>
      </c>
    </row>
    <row r="50" spans="3:7">
      <c r="C50" s="41" t="s">
        <v>394</v>
      </c>
      <c r="D50" s="41" t="s">
        <v>608</v>
      </c>
      <c r="E50" s="41" t="s">
        <v>585</v>
      </c>
      <c r="G50" s="1" t="str">
        <f t="shared" si="0"/>
        <v>Exec dbo.w_sp_AddArticles  'custom','A Comparison Of Relational Database Management Systems','Nathalie.Emmanuel','Database Management',''</v>
      </c>
    </row>
    <row r="51" spans="3:7">
      <c r="C51" s="41" t="s">
        <v>511</v>
      </c>
      <c r="D51" s="41" t="s">
        <v>608</v>
      </c>
      <c r="E51" s="41" t="s">
        <v>585</v>
      </c>
      <c r="G51" s="1" t="str">
        <f t="shared" si="0"/>
        <v>Exec dbo.w_sp_AddArticles  'custom','An International Guide to Data Security and ISO27001/ISO27002','Nathalie.Emmanuel','Database Management',''</v>
      </c>
    </row>
    <row r="52" spans="3:7">
      <c r="C52" s="41" t="s">
        <v>414</v>
      </c>
      <c r="D52" s="41" t="s">
        <v>608</v>
      </c>
      <c r="E52" s="41" t="s">
        <v>585</v>
      </c>
      <c r="G52" s="1" t="str">
        <f t="shared" si="0"/>
        <v>Exec dbo.w_sp_AddArticles  'custom','An Introduction To Database Systems','Nathalie.Emmanuel','Database Management',''</v>
      </c>
    </row>
    <row r="53" spans="3:7">
      <c r="C53" s="41" t="s">
        <v>390</v>
      </c>
      <c r="D53" s="41" t="s">
        <v>608</v>
      </c>
      <c r="E53" s="41" t="s">
        <v>585</v>
      </c>
      <c r="G53" s="1" t="str">
        <f t="shared" si="0"/>
        <v>Exec dbo.w_sp_AddArticles  'custom','Analytics &amp; Data in a Microservices World','Nathalie.Emmanuel','Database Management',''</v>
      </c>
    </row>
    <row r="54" spans="3:7">
      <c r="C54" s="41" t="s">
        <v>400</v>
      </c>
      <c r="D54" s="41" t="s">
        <v>608</v>
      </c>
      <c r="E54" s="41" t="s">
        <v>585</v>
      </c>
      <c r="G54" s="1" t="str">
        <f t="shared" si="0"/>
        <v>Exec dbo.w_sp_AddArticles  'custom','Appropriate Systems For Your Dataset Size','Nathalie.Emmanuel','Database Management',''</v>
      </c>
    </row>
    <row r="55" spans="3:7">
      <c r="C55" s="41" t="s">
        <v>397</v>
      </c>
      <c r="D55" s="41" t="s">
        <v>608</v>
      </c>
      <c r="E55" s="41" t="s">
        <v>585</v>
      </c>
      <c r="G55" s="1" t="str">
        <f t="shared" si="0"/>
        <v>Exec dbo.w_sp_AddArticles  'custom','SQL Server Management Studio Made easy','Nathalie.Emmanuel','Database Management',''</v>
      </c>
    </row>
    <row r="56" spans="3:7">
      <c r="C56" s="41" t="s">
        <v>411</v>
      </c>
      <c r="D56" s="41" t="s">
        <v>608</v>
      </c>
      <c r="E56" s="41" t="s">
        <v>585</v>
      </c>
      <c r="G56" s="1" t="str">
        <f t="shared" si="0"/>
        <v>Exec dbo.w_sp_AddArticles  'custom','SQL, PL/SQL the Programming Language of Oracle','Nathalie.Emmanuel','Database Management',''</v>
      </c>
    </row>
    <row r="57" spans="3:7">
      <c r="C57" s="41" t="s">
        <v>419</v>
      </c>
      <c r="D57" s="41" t="s">
        <v>608</v>
      </c>
      <c r="E57" s="41" t="s">
        <v>585</v>
      </c>
      <c r="G57" s="1" t="str">
        <f t="shared" si="0"/>
        <v>Exec dbo.w_sp_AddArticles  'custom','Teach Yourself SQL','Nathalie.Emmanuel','Database Management',''</v>
      </c>
    </row>
    <row r="58" spans="3:7">
      <c r="C58" s="41" t="s">
        <v>509</v>
      </c>
      <c r="D58" s="41" t="s">
        <v>608</v>
      </c>
      <c r="E58" s="41" t="s">
        <v>585</v>
      </c>
      <c r="G58" s="1" t="str">
        <f t="shared" si="0"/>
        <v>Exec dbo.w_sp_AddArticles  'custom','The Chief Data Officer Handbook for Data Governance','Nathalie.Emmanuel','Database Management',''</v>
      </c>
    </row>
    <row r="59" spans="3:7">
      <c r="C59" s="41" t="s">
        <v>405</v>
      </c>
      <c r="D59" s="41" t="s">
        <v>608</v>
      </c>
      <c r="E59" s="41" t="s">
        <v>585</v>
      </c>
      <c r="G59" s="1" t="str">
        <f t="shared" si="0"/>
        <v>Exec dbo.w_sp_AddArticles  'custom','The Data Vault – What is it? – Why do we need it?','Nathalie.Emmanuel','Database Management',''</v>
      </c>
    </row>
    <row r="60" spans="3:7">
      <c r="C60" s="41" t="s">
        <v>505</v>
      </c>
      <c r="D60" s="41" t="s">
        <v>608</v>
      </c>
      <c r="E60" s="41" t="s">
        <v>585</v>
      </c>
      <c r="G60" s="1" t="str">
        <f t="shared" si="0"/>
        <v>Exec dbo.w_sp_AddArticles  'custom','The Hard Thing About Hard Things','Nathalie.Emmanuel','Database Management',''</v>
      </c>
    </row>
    <row r="61" spans="3:7">
      <c r="C61" s="41" t="s">
        <v>399</v>
      </c>
      <c r="D61" s="41" t="s">
        <v>608</v>
      </c>
      <c r="E61" s="41" t="s">
        <v>585</v>
      </c>
      <c r="G61" s="1" t="str">
        <f t="shared" si="0"/>
        <v>Exec dbo.w_sp_AddArticles  'custom','Tools That Provide Sufficient Access','Nathalie.Emmanuel','Database Management',''</v>
      </c>
    </row>
    <row r="62" spans="3:7">
      <c r="C62" s="41" t="s">
        <v>391</v>
      </c>
      <c r="D62" s="41" t="s">
        <v>608</v>
      </c>
      <c r="E62" s="41" t="s">
        <v>585</v>
      </c>
      <c r="G62" s="1" t="str">
        <f t="shared" si="0"/>
        <v>Exec dbo.w_sp_AddArticles  'custom','Write once and run everywhere','Nathalie.Emmanuel','Database Management',''</v>
      </c>
    </row>
    <row r="63" spans="3:7">
      <c r="C63" s="76" t="s">
        <v>389</v>
      </c>
      <c r="D63" s="76" t="s">
        <v>609</v>
      </c>
      <c r="E63" s="76" t="s">
        <v>585</v>
      </c>
      <c r="G63" s="1" t="str">
        <f t="shared" si="0"/>
        <v>Exec dbo.w_sp_AddArticles  'custom','Set up a basic Apache Cassandra architecturet','Alfie.Allen','Database Management',''</v>
      </c>
    </row>
    <row r="64" spans="3:7">
      <c r="C64" s="76" t="s">
        <v>510</v>
      </c>
      <c r="D64" s="76" t="s">
        <v>609</v>
      </c>
      <c r="E64" s="76" t="s">
        <v>585</v>
      </c>
      <c r="G64" s="1" t="str">
        <f t="shared" si="0"/>
        <v>Exec dbo.w_sp_AddArticles  'custom','How to Reduce Costs and Improve Data Quality through the Implementation of IT Governance','Alfie.Allen','Database Management',''</v>
      </c>
    </row>
    <row r="65" spans="3:7">
      <c r="C65" s="76" t="s">
        <v>418</v>
      </c>
      <c r="D65" s="76" t="s">
        <v>609</v>
      </c>
      <c r="E65" s="76" t="s">
        <v>585</v>
      </c>
      <c r="G65" s="1" t="str">
        <f t="shared" si="0"/>
        <v>Exec dbo.w_sp_AddArticles  'custom','Implementing RDBMS using Oracle','Alfie.Allen','Database Management',''</v>
      </c>
    </row>
    <row r="66" spans="3:7">
      <c r="C66" s="76" t="s">
        <v>415</v>
      </c>
      <c r="D66" s="76" t="s">
        <v>609</v>
      </c>
      <c r="E66" s="76" t="s">
        <v>585</v>
      </c>
      <c r="G66" s="1" t="str">
        <f t="shared" si="0"/>
        <v>Exec dbo.w_sp_AddArticles  'custom','Introduction to Database Management Systems','Alfie.Allen','Database Management',''</v>
      </c>
    </row>
    <row r="67" spans="3:7">
      <c r="C67" s="76" t="s">
        <v>393</v>
      </c>
      <c r="D67" s="76" t="s">
        <v>609</v>
      </c>
      <c r="E67" s="76" t="s">
        <v>585</v>
      </c>
      <c r="G67" s="1" t="str">
        <f t="shared" si="0"/>
        <v>Exec dbo.w_sp_AddArticles  'custom','Leverage data against other data sources','Alfie.Allen','Database Management',''</v>
      </c>
    </row>
    <row r="68" spans="3:7">
      <c r="C68" s="76" t="s">
        <v>398</v>
      </c>
      <c r="D68" s="76" t="s">
        <v>609</v>
      </c>
      <c r="E68" s="76" t="s">
        <v>585</v>
      </c>
      <c r="G68" s="1" t="str">
        <f t="shared" ref="G68:G131" si="1">"Exec dbo.w_sp_AddArticles  'custom','"&amp;C68&amp;"','"&amp;D68&amp;"','"&amp;E68&amp;"',''"</f>
        <v>Exec dbo.w_sp_AddArticles  'custom','Master in Oracle RDBMS','Alfie.Allen','Database Management',''</v>
      </c>
    </row>
    <row r="69" spans="3:7">
      <c r="C69" s="76" t="s">
        <v>396</v>
      </c>
      <c r="D69" s="76" t="s">
        <v>609</v>
      </c>
      <c r="E69" s="76" t="s">
        <v>585</v>
      </c>
      <c r="G69" s="1" t="str">
        <f t="shared" si="1"/>
        <v>Exec dbo.w_sp_AddArticles  'custom','MySQL For Dummies','Alfie.Allen','Database Management',''</v>
      </c>
    </row>
    <row r="70" spans="3:7">
      <c r="C70" s="76" t="s">
        <v>507</v>
      </c>
      <c r="D70" s="76" t="s">
        <v>609</v>
      </c>
      <c r="E70" s="76" t="s">
        <v>585</v>
      </c>
      <c r="G70" s="1" t="str">
        <f t="shared" si="1"/>
        <v>Exec dbo.w_sp_AddArticles  'custom','Non-Invasive Data Governance','Alfie.Allen','Database Management',''</v>
      </c>
    </row>
    <row r="71" spans="3:7">
      <c r="C71" s="76" t="s">
        <v>404</v>
      </c>
      <c r="D71" s="76" t="s">
        <v>609</v>
      </c>
      <c r="E71" s="76" t="s">
        <v>585</v>
      </c>
      <c r="G71" s="1" t="str">
        <f t="shared" si="1"/>
        <v>Exec dbo.w_sp_AddArticles  'custom','NoSQL .vs. Row .vs. Column','Alfie.Allen','Database Management',''</v>
      </c>
    </row>
    <row r="72" spans="3:7">
      <c r="C72" s="76" t="s">
        <v>506</v>
      </c>
      <c r="D72" s="76" t="s">
        <v>609</v>
      </c>
      <c r="E72" s="76" t="s">
        <v>585</v>
      </c>
      <c r="G72" s="1" t="str">
        <f t="shared" si="1"/>
        <v>Exec dbo.w_sp_AddArticles  'custom','Principles of Database Systems','Alfie.Allen','Database Management',''</v>
      </c>
    </row>
    <row r="73" spans="3:7">
      <c r="C73" s="70" t="s">
        <v>392</v>
      </c>
      <c r="D73" s="70" t="s">
        <v>607</v>
      </c>
      <c r="E73" s="70" t="s">
        <v>585</v>
      </c>
      <c r="G73" s="1" t="str">
        <f t="shared" si="1"/>
        <v>Exec dbo.w_sp_AddArticles  'custom','Configure MongoDB servers for backup scripts','Iain.Glen','Database Management',''</v>
      </c>
    </row>
    <row r="74" spans="3:7">
      <c r="C74" s="70" t="s">
        <v>417</v>
      </c>
      <c r="D74" s="70" t="s">
        <v>607</v>
      </c>
      <c r="E74" s="70" t="s">
        <v>585</v>
      </c>
      <c r="G74" s="1" t="str">
        <f t="shared" si="1"/>
        <v>Exec dbo.w_sp_AddArticles  'custom','Database Design and Relational Theory','Iain.Glen','Database Management',''</v>
      </c>
    </row>
    <row r="75" spans="3:7">
      <c r="C75" s="70" t="s">
        <v>410</v>
      </c>
      <c r="D75" s="70" t="s">
        <v>607</v>
      </c>
      <c r="E75" s="70" t="s">
        <v>585</v>
      </c>
      <c r="G75" s="1" t="str">
        <f t="shared" si="1"/>
        <v>Exec dbo.w_sp_AddArticles  'custom','Database Management Systems','Iain.Glen','Database Management',''</v>
      </c>
    </row>
    <row r="76" spans="3:7">
      <c r="C76" s="70" t="s">
        <v>412</v>
      </c>
      <c r="D76" s="70" t="s">
        <v>607</v>
      </c>
      <c r="E76" s="70" t="s">
        <v>585</v>
      </c>
      <c r="G76" s="1" t="str">
        <f t="shared" si="1"/>
        <v>Exec dbo.w_sp_AddArticles  'custom','Database system concepts','Iain.Glen','Database Management',''</v>
      </c>
    </row>
    <row r="77" spans="3:7">
      <c r="C77" s="70" t="s">
        <v>416</v>
      </c>
      <c r="D77" s="70" t="s">
        <v>607</v>
      </c>
      <c r="E77" s="70" t="s">
        <v>585</v>
      </c>
      <c r="G77" s="1" t="str">
        <f t="shared" si="1"/>
        <v>Exec dbo.w_sp_AddArticles  'custom','DATABASE SYSTEMS DESIGN, IMPLEMENTATION, AND MANAGEMENT','Iain.Glen','Database Management',''</v>
      </c>
    </row>
    <row r="78" spans="3:7">
      <c r="C78" s="70" t="s">
        <v>402</v>
      </c>
      <c r="D78" s="70" t="s">
        <v>607</v>
      </c>
      <c r="E78" s="70" t="s">
        <v>585</v>
      </c>
      <c r="G78" s="1" t="str">
        <f t="shared" si="1"/>
        <v>Exec dbo.w_sp_AddArticles  'custom','Extract-Transform-Load (ETL) Technologies – Part 1','Iain.Glen','Database Management',''</v>
      </c>
    </row>
    <row r="79" spans="3:7">
      <c r="C79" s="70" t="s">
        <v>401</v>
      </c>
      <c r="D79" s="70" t="s">
        <v>607</v>
      </c>
      <c r="E79" s="70" t="s">
        <v>585</v>
      </c>
      <c r="G79" s="1" t="str">
        <f t="shared" si="1"/>
        <v>Exec dbo.w_sp_AddArticles  'custom','Extract-Transform-Load (ETL) Technologies – Part 2','Iain.Glen','Database Management',''</v>
      </c>
    </row>
    <row r="80" spans="3:7">
      <c r="C80" s="70" t="s">
        <v>395</v>
      </c>
      <c r="D80" s="70" t="s">
        <v>607</v>
      </c>
      <c r="E80" s="70" t="s">
        <v>585</v>
      </c>
      <c r="G80" s="1" t="str">
        <f t="shared" si="1"/>
        <v>Exec dbo.w_sp_AddArticles  'custom','Best Database Management Systems','Iain.Glen','Database Management',''</v>
      </c>
    </row>
    <row r="81" spans="3:7">
      <c r="C81" s="70" t="s">
        <v>407</v>
      </c>
      <c r="D81" s="70" t="s">
        <v>607</v>
      </c>
      <c r="E81" s="70" t="s">
        <v>585</v>
      </c>
      <c r="G81" s="1" t="str">
        <f t="shared" si="1"/>
        <v>Exec dbo.w_sp_AddArticles  'custom','Column Oriented Database Technologies','Iain.Glen','Database Management',''</v>
      </c>
    </row>
    <row r="82" spans="3:7">
      <c r="C82" s="70" t="s">
        <v>403</v>
      </c>
      <c r="D82" s="70" t="s">
        <v>607</v>
      </c>
      <c r="E82" s="70" t="s">
        <v>585</v>
      </c>
      <c r="G82" s="1" t="str">
        <f t="shared" si="1"/>
        <v>Exec dbo.w_sp_AddArticles  'custom','Extract-Transform-Load (ETL) Technologies – Part 3','Iain.Glen','Database Management',''</v>
      </c>
    </row>
    <row r="83" spans="3:7">
      <c r="C83" s="77" t="s">
        <v>408</v>
      </c>
      <c r="D83" s="77" t="s">
        <v>612</v>
      </c>
      <c r="E83" s="77" t="s">
        <v>585</v>
      </c>
      <c r="G83" s="1" t="str">
        <f t="shared" si="1"/>
        <v>Exec dbo.w_sp_AddArticles  'custom','How to Raise an Exception in SQL Server User Defined Functions','John.Bradley','Database Management',''</v>
      </c>
    </row>
    <row r="84" spans="3:7">
      <c r="C84" s="77" t="s">
        <v>409</v>
      </c>
      <c r="D84" s="77" t="s">
        <v>612</v>
      </c>
      <c r="E84" s="77" t="s">
        <v>585</v>
      </c>
      <c r="G84" s="1" t="str">
        <f t="shared" si="1"/>
        <v>Exec dbo.w_sp_AddArticles  'custom','Fundamentals of Database Systems','John.Bradley','Database Management',''</v>
      </c>
    </row>
    <row r="85" spans="3:7">
      <c r="C85" s="77" t="s">
        <v>508</v>
      </c>
      <c r="D85" s="77" t="s">
        <v>612</v>
      </c>
      <c r="E85" s="77" t="s">
        <v>585</v>
      </c>
      <c r="G85" s="1" t="str">
        <f t="shared" si="1"/>
        <v>Exec dbo.w_sp_AddArticles  'custom','Getting in Front on Data','John.Bradley','Database Management',''</v>
      </c>
    </row>
    <row r="86" spans="3:7">
      <c r="C86" s="77" t="s">
        <v>413</v>
      </c>
      <c r="D86" s="77" t="s">
        <v>612</v>
      </c>
      <c r="E86" s="77" t="s">
        <v>585</v>
      </c>
      <c r="G86" s="1" t="str">
        <f t="shared" si="1"/>
        <v>Exec dbo.w_sp_AddArticles  'custom','Head First SQL: Your Brain on SQL','John.Bradley','Database Management',''</v>
      </c>
    </row>
    <row r="87" spans="3:7">
      <c r="C87" s="77" t="s">
        <v>406</v>
      </c>
      <c r="D87" s="77" t="s">
        <v>612</v>
      </c>
      <c r="E87" s="77" t="s">
        <v>585</v>
      </c>
      <c r="G87" s="1" t="str">
        <f t="shared" si="1"/>
        <v>Exec dbo.w_sp_AddArticles  'custom','How to Create Autonomous Transactions in SQL Server','John.Bradley','Database Management',''</v>
      </c>
    </row>
    <row r="88" spans="3:7">
      <c r="C88" s="78" t="s">
        <v>426</v>
      </c>
      <c r="D88" s="78" t="s">
        <v>587</v>
      </c>
      <c r="E88" s="78" t="s">
        <v>617</v>
      </c>
      <c r="G88" s="1" t="str">
        <f t="shared" si="1"/>
        <v>Exec dbo.w_sp_AddArticles  'custom','Mathematics behind Machine Learning – The Core Concepts you Need to Know','Chris.Evans','DataScience',''</v>
      </c>
    </row>
    <row r="89" spans="3:7">
      <c r="C89" s="78" t="s">
        <v>442</v>
      </c>
      <c r="D89" s="78" t="s">
        <v>587</v>
      </c>
      <c r="E89" s="78" t="s">
        <v>617</v>
      </c>
      <c r="G89" s="1" t="str">
        <f t="shared" si="1"/>
        <v>Exec dbo.w_sp_AddArticles  'custom','Natural Language Processing with Python','Chris.Evans','DataScience',''</v>
      </c>
    </row>
    <row r="90" spans="3:7">
      <c r="C90" s="78" t="s">
        <v>479</v>
      </c>
      <c r="D90" s="78" t="s">
        <v>587</v>
      </c>
      <c r="E90" s="78" t="s">
        <v>617</v>
      </c>
      <c r="G90" s="1" t="str">
        <f t="shared" si="1"/>
        <v>Exec dbo.w_sp_AddArticles  'custom','Neural Networks and Deep Learning','Chris.Evans','DataScience',''</v>
      </c>
    </row>
    <row r="91" spans="3:7">
      <c r="C91" s="78" t="s">
        <v>445</v>
      </c>
      <c r="D91" s="78" t="s">
        <v>587</v>
      </c>
      <c r="E91" s="78" t="s">
        <v>617</v>
      </c>
      <c r="G91" s="1" t="str">
        <f t="shared" si="1"/>
        <v>Exec dbo.w_sp_AddArticles  'custom','Paradigm of Artificial Intelligence Programming','Chris.Evans','DataScience',''</v>
      </c>
    </row>
    <row r="92" spans="3:7">
      <c r="C92" s="78" t="s">
        <v>441</v>
      </c>
      <c r="D92" s="78" t="s">
        <v>587</v>
      </c>
      <c r="E92" s="78" t="s">
        <v>617</v>
      </c>
      <c r="G92" s="1" t="str">
        <f t="shared" si="1"/>
        <v>Exec dbo.w_sp_AddArticles  'custom','Pattern Recognition and Machine Learning','Chris.Evans','DataScience',''</v>
      </c>
    </row>
    <row r="93" spans="3:7">
      <c r="C93" s="78" t="s">
        <v>437</v>
      </c>
      <c r="D93" s="78" t="s">
        <v>587</v>
      </c>
      <c r="E93" s="78" t="s">
        <v>617</v>
      </c>
      <c r="G93" s="1" t="str">
        <f t="shared" si="1"/>
        <v>Exec dbo.w_sp_AddArticles  'custom','Programming Collective Intelligence','Chris.Evans','DataScience',''</v>
      </c>
    </row>
    <row r="94" spans="3:7">
      <c r="C94" s="78" t="s">
        <v>433</v>
      </c>
      <c r="D94" s="78" t="s">
        <v>587</v>
      </c>
      <c r="E94" s="78" t="s">
        <v>617</v>
      </c>
      <c r="G94" s="1" t="str">
        <f t="shared" si="1"/>
        <v>Exec dbo.w_sp_AddArticles  'custom','Python Machine Learning','Chris.Evans','DataScience',''</v>
      </c>
    </row>
    <row r="95" spans="3:7">
      <c r="C95" s="78" t="s">
        <v>477</v>
      </c>
      <c r="D95" s="78" t="s">
        <v>587</v>
      </c>
      <c r="E95" s="78" t="s">
        <v>617</v>
      </c>
      <c r="G95" s="1" t="str">
        <f t="shared" si="1"/>
        <v>Exec dbo.w_sp_AddArticles  'custom','Python Machine Learning: A Technical Approach to Machine Learning for Beginners','Chris.Evans','DataScience',''</v>
      </c>
    </row>
    <row r="96" spans="3:7">
      <c r="C96" s="78" t="s">
        <v>439</v>
      </c>
      <c r="D96" s="78" t="s">
        <v>587</v>
      </c>
      <c r="E96" s="78" t="s">
        <v>617</v>
      </c>
      <c r="G96" s="1" t="str">
        <f t="shared" si="1"/>
        <v>Exec dbo.w_sp_AddArticles  'custom','The Elements of Statistical Learning','Chris.Evans','DataScience',''</v>
      </c>
    </row>
    <row r="97" spans="3:7">
      <c r="C97" s="78" t="s">
        <v>448</v>
      </c>
      <c r="D97" s="78" t="s">
        <v>587</v>
      </c>
      <c r="E97" s="78" t="s">
        <v>617</v>
      </c>
      <c r="G97" s="1" t="str">
        <f t="shared" si="1"/>
        <v>Exec dbo.w_sp_AddArticles  'custom','The Elements of Statistical Learning: Data Mining, Inference, and Prediction','Chris.Evans','DataScience',''</v>
      </c>
    </row>
    <row r="98" spans="3:7">
      <c r="C98" s="78" t="s">
        <v>425</v>
      </c>
      <c r="D98" s="78" t="s">
        <v>587</v>
      </c>
      <c r="E98" s="78" t="s">
        <v>617</v>
      </c>
      <c r="G98" s="1" t="str">
        <f t="shared" si="1"/>
        <v>Exec dbo.w_sp_AddArticles  'custom','The Most Comprehensive Guide to K-Means Clustering You’ll Ever Need','Chris.Evans','DataScience',''</v>
      </c>
    </row>
    <row r="99" spans="3:7">
      <c r="C99" s="78" t="s">
        <v>480</v>
      </c>
      <c r="D99" s="78" t="s">
        <v>587</v>
      </c>
      <c r="E99" s="78" t="s">
        <v>617</v>
      </c>
      <c r="G99" s="1" t="str">
        <f t="shared" si="1"/>
        <v>Exec dbo.w_sp_AddArticles  'custom','Think Stats – Probability, and Statistics for Programmers','Chris.Evans','DataScience',''</v>
      </c>
    </row>
    <row r="100" spans="3:7">
      <c r="C100" s="78" t="s">
        <v>468</v>
      </c>
      <c r="D100" s="78" t="s">
        <v>587</v>
      </c>
      <c r="E100" s="78" t="s">
        <v>617</v>
      </c>
      <c r="G100" s="1" t="str">
        <f t="shared" si="1"/>
        <v>Exec dbo.w_sp_AddArticles  'custom','Understanding Machine Learning','Chris.Evans','DataScience',''</v>
      </c>
    </row>
    <row r="101" spans="3:7">
      <c r="C101" s="78" t="s">
        <v>481</v>
      </c>
      <c r="D101" s="78" t="s">
        <v>587</v>
      </c>
      <c r="E101" s="78" t="s">
        <v>617</v>
      </c>
      <c r="G101" s="1" t="str">
        <f t="shared" si="1"/>
        <v>Exec dbo.w_sp_AddArticles  'custom','Understanding Machine Learning: From Theory to Algorithms','Chris.Evans','DataScience',''</v>
      </c>
    </row>
    <row r="102" spans="3:7">
      <c r="C102" s="77" t="s">
        <v>476</v>
      </c>
      <c r="D102" s="77" t="s">
        <v>611</v>
      </c>
      <c r="E102" s="77" t="s">
        <v>617</v>
      </c>
      <c r="G102" s="1" t="str">
        <f t="shared" si="1"/>
        <v>Exec dbo.w_sp_AddArticles  'custom','Introduction to Machine Learning with Python: A Guide for Data Scientists','Conleth.Hill','DataScience',''</v>
      </c>
    </row>
    <row r="103" spans="3:7">
      <c r="C103" s="77" t="s">
        <v>428</v>
      </c>
      <c r="D103" s="77" t="s">
        <v>611</v>
      </c>
      <c r="E103" s="77" t="s">
        <v>617</v>
      </c>
      <c r="G103" s="1" t="str">
        <f t="shared" si="1"/>
        <v>Exec dbo.w_sp_AddArticles  'custom','Learn how to Build and Deploy a Chatbot in Minutes using Rasa','Conleth.Hill','DataScience',''</v>
      </c>
    </row>
    <row r="104" spans="3:7">
      <c r="C104" s="77" t="s">
        <v>440</v>
      </c>
      <c r="D104" s="77" t="s">
        <v>611</v>
      </c>
      <c r="E104" s="77" t="s">
        <v>617</v>
      </c>
      <c r="G104" s="1" t="str">
        <f t="shared" si="1"/>
        <v>Exec dbo.w_sp_AddArticles  'custom','Learning from Data','Conleth.Hill','DataScience',''</v>
      </c>
    </row>
    <row r="105" spans="3:7">
      <c r="C105" s="77" t="s">
        <v>449</v>
      </c>
      <c r="D105" s="77" t="s">
        <v>611</v>
      </c>
      <c r="E105" s="77" t="s">
        <v>617</v>
      </c>
      <c r="G105" s="1" t="str">
        <f t="shared" si="1"/>
        <v>Exec dbo.w_sp_AddArticles  'custom','Learning from Data: A Short Course','Conleth.Hill','DataScience',''</v>
      </c>
    </row>
    <row r="106" spans="3:7">
      <c r="C106" s="77" t="s">
        <v>469</v>
      </c>
      <c r="D106" s="77" t="s">
        <v>611</v>
      </c>
      <c r="E106" s="77" t="s">
        <v>617</v>
      </c>
      <c r="G106" s="1" t="str">
        <f t="shared" si="1"/>
        <v>Exec dbo.w_sp_AddArticles  'custom','Machine Learning for Absolute Beginners: A Plain English Introduction','Conleth.Hill','DataScience',''</v>
      </c>
    </row>
    <row r="107" spans="3:7">
      <c r="C107" s="77" t="s">
        <v>470</v>
      </c>
      <c r="D107" s="77" t="s">
        <v>611</v>
      </c>
      <c r="E107" s="77" t="s">
        <v>617</v>
      </c>
      <c r="G107" s="1" t="str">
        <f t="shared" si="1"/>
        <v>Exec dbo.w_sp_AddArticles  'custom','Machine Learning for Dummies','Conleth.Hill','DataScience',''</v>
      </c>
    </row>
    <row r="108" spans="3:7">
      <c r="C108" s="77" t="s">
        <v>438</v>
      </c>
      <c r="D108" s="77" t="s">
        <v>611</v>
      </c>
      <c r="E108" s="77" t="s">
        <v>617</v>
      </c>
      <c r="G108" s="1" t="str">
        <f t="shared" si="1"/>
        <v>Exec dbo.w_sp_AddArticles  'custom','Machine Learning for Hackers','Conleth.Hill','DataScience',''</v>
      </c>
    </row>
    <row r="109" spans="3:7">
      <c r="C109" s="77" t="s">
        <v>472</v>
      </c>
      <c r="D109" s="77" t="s">
        <v>611</v>
      </c>
      <c r="E109" s="77" t="s">
        <v>617</v>
      </c>
      <c r="G109" s="1" t="str">
        <f t="shared" si="1"/>
        <v>Exec dbo.w_sp_AddArticles  'custom','Machine Learning in Action','Conleth.Hill','DataScience',''</v>
      </c>
    </row>
    <row r="110" spans="3:7">
      <c r="C110" s="77" t="s">
        <v>474</v>
      </c>
      <c r="D110" s="77" t="s">
        <v>611</v>
      </c>
      <c r="E110" s="77" t="s">
        <v>617</v>
      </c>
      <c r="G110" s="1" t="str">
        <f t="shared" si="1"/>
        <v>Exec dbo.w_sp_AddArticles  'custom','Machine Learning with TensorFlow','Conleth.Hill','DataScience',''</v>
      </c>
    </row>
    <row r="111" spans="3:7">
      <c r="C111" s="77" t="s">
        <v>436</v>
      </c>
      <c r="D111" s="77" t="s">
        <v>611</v>
      </c>
      <c r="E111" s="77" t="s">
        <v>617</v>
      </c>
      <c r="G111" s="1" t="str">
        <f t="shared" si="1"/>
        <v>Exec dbo.w_sp_AddArticles  'custom','Machine Learning: a Probabilistic Perspective','Conleth.Hill','DataScience',''</v>
      </c>
    </row>
    <row r="112" spans="3:7">
      <c r="C112" s="79" t="s">
        <v>427</v>
      </c>
      <c r="D112" s="79" t="s">
        <v>599</v>
      </c>
      <c r="E112" s="79" t="s">
        <v>617</v>
      </c>
      <c r="G112" s="1" t="str">
        <f t="shared" si="1"/>
        <v>Exec dbo.w_sp_AddArticles  'custom','Excellent Pretrained Models to get you Started with Natural Language Processing (NLP)','Kit.Harington','DataScience',''</v>
      </c>
    </row>
    <row r="113" spans="3:7">
      <c r="C113" s="79" t="s">
        <v>471</v>
      </c>
      <c r="D113" s="79" t="s">
        <v>599</v>
      </c>
      <c r="E113" s="79" t="s">
        <v>617</v>
      </c>
      <c r="G113" s="1" t="str">
        <f t="shared" si="1"/>
        <v>Exec dbo.w_sp_AddArticles  'custom','Fundamentals of Machine Learning for Predictive Data Analytics','Kit.Harington','DataScience',''</v>
      </c>
    </row>
    <row r="114" spans="3:7">
      <c r="C114" s="79" t="s">
        <v>434</v>
      </c>
      <c r="D114" s="79" t="s">
        <v>599</v>
      </c>
      <c r="E114" s="79" t="s">
        <v>617</v>
      </c>
      <c r="G114" s="1" t="str">
        <f t="shared" si="1"/>
        <v>Exec dbo.w_sp_AddArticles  'custom','Hands-On Machine Learning with Scikit-Learn and TensorFlow','Kit.Harington','DataScience',''</v>
      </c>
    </row>
    <row r="115" spans="3:7">
      <c r="C115" s="79" t="s">
        <v>475</v>
      </c>
      <c r="D115" s="79" t="s">
        <v>599</v>
      </c>
      <c r="E115" s="79" t="s">
        <v>617</v>
      </c>
      <c r="G115" s="1" t="str">
        <f t="shared" si="1"/>
        <v>Exec dbo.w_sp_AddArticles  'custom','Hands-On Machine Learning with Scikit-Learn, Keras, and TensorFlow','Kit.Harington','DataScience',''</v>
      </c>
    </row>
    <row r="116" spans="3:7">
      <c r="C116" s="79" t="s">
        <v>421</v>
      </c>
      <c r="D116" s="79" t="s">
        <v>599</v>
      </c>
      <c r="E116" s="79" t="s">
        <v>617</v>
      </c>
      <c r="G116" s="1" t="str">
        <f t="shared" si="1"/>
        <v>Exec dbo.w_sp_AddArticles  'custom','Implementing Mask R-CNN for Image Segmentation (with Python Code)','Kit.Harington','DataScience',''</v>
      </c>
    </row>
    <row r="117" spans="3:7">
      <c r="C117" s="79" t="s">
        <v>478</v>
      </c>
      <c r="D117" s="79" t="s">
        <v>599</v>
      </c>
      <c r="E117" s="79" t="s">
        <v>617</v>
      </c>
      <c r="G117" s="1" t="str">
        <f t="shared" si="1"/>
        <v>Exec dbo.w_sp_AddArticles  'custom','ining of Massive Datasets','Kit.Harington','DataScience',''</v>
      </c>
    </row>
    <row r="118" spans="3:7">
      <c r="C118" s="72" t="s">
        <v>446</v>
      </c>
      <c r="D118" s="72" t="s">
        <v>614</v>
      </c>
      <c r="E118" s="72" t="s">
        <v>617</v>
      </c>
      <c r="G118" s="1" t="str">
        <f t="shared" si="1"/>
        <v>Exec dbo.w_sp_AddArticles  'custom','Artificial Intelligence: A New Synthesis','Liam.Cunningham','DataScience',''</v>
      </c>
    </row>
    <row r="119" spans="3:7">
      <c r="C119" s="72" t="s">
        <v>450</v>
      </c>
      <c r="D119" s="72" t="s">
        <v>614</v>
      </c>
      <c r="E119" s="72" t="s">
        <v>617</v>
      </c>
      <c r="G119" s="1" t="str">
        <f t="shared" si="1"/>
        <v>Exec dbo.w_sp_AddArticles  'custom','Bayesian Reasoning and Machine Learning','Liam.Cunningham','DataScience',''</v>
      </c>
    </row>
    <row r="120" spans="3:7">
      <c r="C120" s="72" t="s">
        <v>422</v>
      </c>
      <c r="D120" s="72" t="s">
        <v>614</v>
      </c>
      <c r="E120" s="72" t="s">
        <v>617</v>
      </c>
      <c r="G120" s="1" t="str">
        <f t="shared" si="1"/>
        <v>Exec dbo.w_sp_AddArticles  'custom','Beginner-Friendly Techniques to Extract Features from Image Data using Python','Liam.Cunningham','DataScience',''</v>
      </c>
    </row>
    <row r="121" spans="3:7">
      <c r="C121" s="72" t="s">
        <v>447</v>
      </c>
      <c r="D121" s="72" t="s">
        <v>614</v>
      </c>
      <c r="E121" s="72" t="s">
        <v>617</v>
      </c>
      <c r="G121" s="1" t="str">
        <f t="shared" si="1"/>
        <v>Exec dbo.w_sp_AddArticles  'custom','Being Human in the Age of Artificial Intelligence','Liam.Cunningham','DataScience',''</v>
      </c>
    </row>
    <row r="122" spans="3:7">
      <c r="C122" s="72" t="s">
        <v>420</v>
      </c>
      <c r="D122" s="72" t="s">
        <v>614</v>
      </c>
      <c r="E122" s="72" t="s">
        <v>617</v>
      </c>
      <c r="G122" s="1" t="str">
        <f t="shared" si="1"/>
        <v>Exec dbo.w_sp_AddArticles  'custom','Build your First Image Classification Model in just 10 Minutes!','Liam.Cunningham','DataScience',''</v>
      </c>
    </row>
    <row r="123" spans="3:7">
      <c r="C123" s="72" t="s">
        <v>423</v>
      </c>
      <c r="D123" s="72" t="s">
        <v>614</v>
      </c>
      <c r="E123" s="72" t="s">
        <v>617</v>
      </c>
      <c r="G123" s="1" t="str">
        <f t="shared" si="1"/>
        <v>Exec dbo.w_sp_AddArticles  'custom','Build your First Multi-Label Image Classification Model in Python','Liam.Cunningham','DataScience',''</v>
      </c>
    </row>
    <row r="124" spans="3:7">
      <c r="C124" s="72" t="s">
        <v>473</v>
      </c>
      <c r="D124" s="72" t="s">
        <v>614</v>
      </c>
      <c r="E124" s="72" t="s">
        <v>617</v>
      </c>
      <c r="G124" s="1" t="str">
        <f t="shared" si="1"/>
        <v>Exec dbo.w_sp_AddArticles  'custom','Data Mining: Practical Machine Learning Tools and Techniques','Liam.Cunningham','DataScience',''</v>
      </c>
    </row>
    <row r="125" spans="3:7">
      <c r="C125" s="72" t="s">
        <v>444</v>
      </c>
      <c r="D125" s="72" t="s">
        <v>614</v>
      </c>
      <c r="E125" s="72" t="s">
        <v>617</v>
      </c>
      <c r="G125" s="1" t="str">
        <f t="shared" si="1"/>
        <v>Exec dbo.w_sp_AddArticles  'custom','Artificial Intelligence for Humans','Liam.Cunningham','DataScience',''</v>
      </c>
    </row>
    <row r="126" spans="3:7">
      <c r="C126" s="72" t="s">
        <v>443</v>
      </c>
      <c r="D126" s="72" t="s">
        <v>614</v>
      </c>
      <c r="E126" s="72" t="s">
        <v>617</v>
      </c>
      <c r="G126" s="1" t="str">
        <f t="shared" si="1"/>
        <v>Exec dbo.w_sp_AddArticles  'custom','Artificial Intelligence: A Modern Approach','Liam.Cunningham','DataScience',''</v>
      </c>
    </row>
    <row r="127" spans="3:7">
      <c r="C127" s="72" t="s">
        <v>435</v>
      </c>
      <c r="D127" s="72" t="s">
        <v>614</v>
      </c>
      <c r="E127" s="72" t="s">
        <v>617</v>
      </c>
      <c r="G127" s="1" t="str">
        <f t="shared" si="1"/>
        <v>Exec dbo.w_sp_AddArticles  'custom','Deep Learning with Python','Liam.Cunningham','DataScience',''</v>
      </c>
    </row>
    <row r="128" spans="3:7">
      <c r="C128" s="31" t="s">
        <v>432</v>
      </c>
      <c r="D128" s="31" t="s">
        <v>594</v>
      </c>
      <c r="E128" s="31" t="s">
        <v>617</v>
      </c>
      <c r="G128" s="1" t="str">
        <f t="shared" si="1"/>
        <v>Exec dbo.w_sp_AddArticles  'custom','10 Powerful Python Tricks for Data Science you Need to Try Today','Mahesh.Nayak','DataScience',''</v>
      </c>
    </row>
    <row r="129" spans="3:7">
      <c r="C129" s="31" t="s">
        <v>424</v>
      </c>
      <c r="D129" s="31" t="s">
        <v>594</v>
      </c>
      <c r="E129" s="31" t="s">
        <v>617</v>
      </c>
      <c r="G129" s="1" t="str">
        <f t="shared" si="1"/>
        <v>Exec dbo.w_sp_AddArticles  'custom','11 Important Model Evaluation Metrics for Machine Learning Everyone should know','Mahesh.Nayak','DataScience',''</v>
      </c>
    </row>
    <row r="130" spans="3:7">
      <c r="C130" s="31" t="s">
        <v>429</v>
      </c>
      <c r="D130" s="31" t="s">
        <v>594</v>
      </c>
      <c r="E130" s="31" t="s">
        <v>617</v>
      </c>
      <c r="G130" s="1" t="str">
        <f t="shared" si="1"/>
        <v>Exec dbo.w_sp_AddArticles  'custom','6 Useful Programming Languages for Data Science You Should Learn (that are not R and Python)','Mahesh.Nayak','DataScience',''</v>
      </c>
    </row>
    <row r="131" spans="3:7">
      <c r="C131" s="31" t="s">
        <v>430</v>
      </c>
      <c r="D131" s="31" t="s">
        <v>594</v>
      </c>
      <c r="E131" s="31" t="s">
        <v>617</v>
      </c>
      <c r="G131" s="1" t="str">
        <f t="shared" si="1"/>
        <v>Exec dbo.w_sp_AddArticles  'custom','8 Useful R Packages for Data Science You Aren’t Using (But Should!)','Mahesh.Nayak','DataScience',''</v>
      </c>
    </row>
    <row r="132" spans="3:7">
      <c r="C132" s="31" t="s">
        <v>431</v>
      </c>
      <c r="D132" s="31" t="s">
        <v>594</v>
      </c>
      <c r="E132" s="31" t="s">
        <v>617</v>
      </c>
      <c r="G132" s="1" t="str">
        <f t="shared" ref="G132:G149" si="2">"Exec dbo.w_sp_AddArticles  'custom','"&amp;C132&amp;"','"&amp;D132&amp;"','"&amp;E132&amp;"',''"</f>
        <v>Exec dbo.w_sp_AddArticles  'custom','A Hands-On Introduction to Time Series Classification (with Python Code)','Mahesh.Nayak','DataScience',''</v>
      </c>
    </row>
    <row r="133" spans="3:7">
      <c r="C133" s="77" t="s">
        <v>456</v>
      </c>
      <c r="D133" s="77" t="s">
        <v>590</v>
      </c>
      <c r="E133" s="77" t="s">
        <v>64</v>
      </c>
      <c r="G133" s="1" t="str">
        <f t="shared" si="2"/>
        <v>Exec dbo.w_sp_AddArticles  'custom','Ransomware attacks on the Internet of Things (IoT) devices','Tom.Hill','Information Security',''</v>
      </c>
    </row>
    <row r="134" spans="3:7">
      <c r="C134" s="77" t="s">
        <v>466</v>
      </c>
      <c r="D134" s="77" t="s">
        <v>590</v>
      </c>
      <c r="E134" s="77" t="s">
        <v>64</v>
      </c>
      <c r="G134" s="1" t="str">
        <f t="shared" si="2"/>
        <v>Exec dbo.w_sp_AddArticles  'custom','Security Audit Findings Spurring Organizational Change','Tom.Hill','Information Security',''</v>
      </c>
    </row>
    <row r="135" spans="3:7">
      <c r="C135" s="77" t="s">
        <v>454</v>
      </c>
      <c r="D135" s="77" t="s">
        <v>590</v>
      </c>
      <c r="E135" s="77" t="s">
        <v>64</v>
      </c>
      <c r="G135" s="1" t="str">
        <f t="shared" si="2"/>
        <v>Exec dbo.w_sp_AddArticles  'custom','Security Monitoring for Internal Intrusions ','Tom.Hill','Information Security',''</v>
      </c>
    </row>
    <row r="136" spans="3:7">
      <c r="C136" s="77" t="s">
        <v>467</v>
      </c>
      <c r="D136" s="77" t="s">
        <v>590</v>
      </c>
      <c r="E136" s="77" t="s">
        <v>64</v>
      </c>
      <c r="G136" s="1" t="str">
        <f t="shared" si="2"/>
        <v>Exec dbo.w_sp_AddArticles  'custom','Sinful Seven - Online Activities at Work','Tom.Hill','Information Security',''</v>
      </c>
    </row>
    <row r="137" spans="3:7">
      <c r="C137" s="77" t="s">
        <v>452</v>
      </c>
      <c r="D137" s="77" t="s">
        <v>590</v>
      </c>
      <c r="E137" s="77" t="s">
        <v>64</v>
      </c>
      <c r="G137" s="1" t="str">
        <f t="shared" si="2"/>
        <v>Exec dbo.w_sp_AddArticles  'custom','The Ethical Hacker’s Handbook','Tom.Hill','Information Security',''</v>
      </c>
    </row>
    <row r="138" spans="3:7">
      <c r="C138" s="77" t="s">
        <v>465</v>
      </c>
      <c r="D138" s="77" t="s">
        <v>590</v>
      </c>
      <c r="E138" s="77" t="s">
        <v>64</v>
      </c>
      <c r="G138" s="1" t="str">
        <f t="shared" si="2"/>
        <v>Exec dbo.w_sp_AddArticles  'custom','Trouble In Authentication Land','Tom.Hill','Information Security',''</v>
      </c>
    </row>
    <row r="139" spans="3:7">
      <c r="C139" s="77" t="s">
        <v>464</v>
      </c>
      <c r="D139" s="77" t="s">
        <v>590</v>
      </c>
      <c r="E139" s="77" t="s">
        <v>64</v>
      </c>
      <c r="G139" s="1" t="str">
        <f t="shared" si="2"/>
        <v>Exec dbo.w_sp_AddArticles  'custom','Why Would Anyone Want to Be a CIO?','Tom.Hill','Information Security',''</v>
      </c>
    </row>
    <row r="140" spans="3:7">
      <c r="C140" s="41" t="s">
        <v>460</v>
      </c>
      <c r="D140" s="41" t="s">
        <v>603</v>
      </c>
      <c r="E140" s="41" t="s">
        <v>64</v>
      </c>
      <c r="G140" s="1" t="str">
        <f t="shared" si="2"/>
        <v>Exec dbo.w_sp_AddArticles  'custom','Government surveillance expose corporate secrets','Lena.Headley','Information Security',''</v>
      </c>
    </row>
    <row r="141" spans="3:7">
      <c r="C141" s="41" t="s">
        <v>453</v>
      </c>
      <c r="D141" s="41" t="s">
        <v>603</v>
      </c>
      <c r="E141" s="41" t="s">
        <v>64</v>
      </c>
      <c r="G141" s="1" t="str">
        <f t="shared" si="2"/>
        <v>Exec dbo.w_sp_AddArticles  'custom','My Adventures as the World’s Most Wanted Hacker','Lena.Headley','Information Security',''</v>
      </c>
    </row>
    <row r="142" spans="3:7">
      <c r="C142" s="41" t="s">
        <v>455</v>
      </c>
      <c r="D142" s="41" t="s">
        <v>603</v>
      </c>
      <c r="E142" s="41" t="s">
        <v>64</v>
      </c>
      <c r="G142" s="1" t="str">
        <f t="shared" si="2"/>
        <v>Exec dbo.w_sp_AddArticles  'custom','One Plus One Equals Three','Lena.Headley','Information Security',''</v>
      </c>
    </row>
    <row r="143" spans="3:7">
      <c r="C143" s="41" t="s">
        <v>462</v>
      </c>
      <c r="D143" s="41" t="s">
        <v>603</v>
      </c>
      <c r="E143" s="41" t="s">
        <v>64</v>
      </c>
      <c r="G143" s="1" t="str">
        <f t="shared" si="2"/>
        <v>Exec dbo.w_sp_AddArticles  'custom','Fighting Back Against Phishing','Lena.Headley','Information Security',''</v>
      </c>
    </row>
    <row r="144" spans="3:7">
      <c r="C144" s="69" t="s">
        <v>451</v>
      </c>
      <c r="D144" s="69" t="s">
        <v>610</v>
      </c>
      <c r="E144" s="69" t="s">
        <v>64</v>
      </c>
      <c r="G144" s="1" t="str">
        <f t="shared" si="2"/>
        <v>Exec dbo.w_sp_AddArticles  'custom','A Practical Guide to Pretexting','Carice.Houten','Information Security',''</v>
      </c>
    </row>
    <row r="145" spans="3:7">
      <c r="C145" s="69" t="s">
        <v>457</v>
      </c>
      <c r="D145" s="69" t="s">
        <v>610</v>
      </c>
      <c r="E145" s="69" t="s">
        <v>64</v>
      </c>
      <c r="G145" s="1" t="str">
        <f t="shared" si="2"/>
        <v>Exec dbo.w_sp_AddArticles  'custom','AI-powered chatbots manipulate information','Carice.Houten','Information Security',''</v>
      </c>
    </row>
    <row r="146" spans="3:7">
      <c r="C146" s="69" t="s">
        <v>463</v>
      </c>
      <c r="D146" s="69" t="s">
        <v>610</v>
      </c>
      <c r="E146" s="69" t="s">
        <v>64</v>
      </c>
      <c r="G146" s="1" t="str">
        <f t="shared" si="2"/>
        <v>Exec dbo.w_sp_AddArticles  'custom','An Insidious Threat to Financial Institutions','Carice.Houten','Information Security',''</v>
      </c>
    </row>
    <row r="147" spans="3:7">
      <c r="C147" s="69" t="s">
        <v>458</v>
      </c>
      <c r="D147" s="69" t="s">
        <v>610</v>
      </c>
      <c r="E147" s="69" t="s">
        <v>64</v>
      </c>
      <c r="G147" s="1" t="str">
        <f t="shared" si="2"/>
        <v>Exec dbo.w_sp_AddArticles  'custom','Compromised blockchain systems','Carice.Houten','Information Security',''</v>
      </c>
    </row>
    <row r="148" spans="3:7">
      <c r="C148" s="69" t="s">
        <v>461</v>
      </c>
      <c r="D148" s="69" t="s">
        <v>610</v>
      </c>
      <c r="E148" s="69" t="s">
        <v>64</v>
      </c>
      <c r="G148" s="1" t="str">
        <f t="shared" si="2"/>
        <v>Exec dbo.w_sp_AddArticles  'custom','Cryptocurrency hijacking attacks reach new levels','Carice.Houten','Information Security',''</v>
      </c>
    </row>
    <row r="149" spans="3:7">
      <c r="C149" s="69" t="s">
        <v>459</v>
      </c>
      <c r="D149" s="69" t="s">
        <v>610</v>
      </c>
      <c r="E149" s="69" t="s">
        <v>64</v>
      </c>
      <c r="G149" s="1" t="str">
        <f t="shared" si="2"/>
        <v>Exec dbo.w_sp_AddArticles  'custom','Cyber warfare influencing global trade','Carice.Houten','Information Security',''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5208-84CE-694B-964B-6E076E0A1909}">
  <sheetPr>
    <tabColor theme="9" tint="0.39997558519241921"/>
  </sheetPr>
  <dimension ref="B2:L91"/>
  <sheetViews>
    <sheetView workbookViewId="0">
      <selection activeCell="J31" sqref="J31"/>
    </sheetView>
  </sheetViews>
  <sheetFormatPr baseColWidth="10" defaultRowHeight="16"/>
  <cols>
    <col min="1" max="1" width="10.83203125" style="1"/>
    <col min="2" max="2" width="12.6640625" style="1" bestFit="1" customWidth="1"/>
    <col min="3" max="3" width="15.33203125" style="1" customWidth="1"/>
    <col min="4" max="4" width="11.83203125" style="1" customWidth="1"/>
    <col min="5" max="5" width="22" style="1" customWidth="1"/>
    <col min="6" max="6" width="21.33203125" style="1" customWidth="1"/>
    <col min="7" max="7" width="12" style="1" bestFit="1" customWidth="1"/>
    <col min="8" max="11" width="10.83203125" style="1"/>
    <col min="12" max="12" width="26.33203125" style="1" bestFit="1" customWidth="1"/>
    <col min="13" max="16384" width="10.83203125" style="1"/>
  </cols>
  <sheetData>
    <row r="2" spans="2:12">
      <c r="B2" s="13" t="s">
        <v>28</v>
      </c>
      <c r="C2" s="13" t="s">
        <v>7</v>
      </c>
      <c r="D2" s="13" t="s">
        <v>5</v>
      </c>
      <c r="E2" s="13" t="s">
        <v>33</v>
      </c>
      <c r="F2" s="13" t="s">
        <v>35</v>
      </c>
      <c r="G2" s="13" t="s">
        <v>31</v>
      </c>
      <c r="L2" s="13" t="s">
        <v>15</v>
      </c>
    </row>
    <row r="3" spans="2:12">
      <c r="B3" s="11"/>
      <c r="C3" s="12"/>
      <c r="D3" s="12"/>
      <c r="E3" s="7"/>
      <c r="F3" s="7"/>
      <c r="G3" s="12"/>
      <c r="L3" s="7" t="s">
        <v>620</v>
      </c>
    </row>
    <row r="4" spans="2:12">
      <c r="B4" s="11"/>
      <c r="C4" s="12"/>
      <c r="D4" s="12"/>
      <c r="E4" s="7"/>
      <c r="F4" s="7"/>
      <c r="G4" s="12"/>
      <c r="L4" s="7" t="s">
        <v>621</v>
      </c>
    </row>
    <row r="5" spans="2:12">
      <c r="B5" s="11"/>
      <c r="C5" s="12"/>
      <c r="D5" s="12"/>
      <c r="E5" s="7"/>
      <c r="F5" s="7"/>
      <c r="G5" s="12"/>
      <c r="L5" s="7" t="s">
        <v>622</v>
      </c>
    </row>
    <row r="6" spans="2:12">
      <c r="B6" s="11"/>
      <c r="C6" s="12"/>
      <c r="D6" s="12"/>
      <c r="E6" s="7"/>
      <c r="F6" s="7"/>
      <c r="G6" s="12"/>
      <c r="L6" s="7" t="s">
        <v>623</v>
      </c>
    </row>
    <row r="7" spans="2:12">
      <c r="B7" s="11"/>
      <c r="C7" s="12"/>
      <c r="D7" s="12"/>
      <c r="E7" s="7"/>
      <c r="F7" s="7"/>
      <c r="G7" s="12"/>
      <c r="L7" s="7" t="s">
        <v>624</v>
      </c>
    </row>
    <row r="8" spans="2:12">
      <c r="B8" s="11"/>
      <c r="C8" s="12"/>
      <c r="D8" s="12"/>
      <c r="E8" s="7"/>
      <c r="F8" s="7"/>
      <c r="G8" s="12"/>
      <c r="L8" s="7" t="s">
        <v>625</v>
      </c>
    </row>
    <row r="9" spans="2:12">
      <c r="B9" s="11"/>
      <c r="C9" s="12"/>
      <c r="D9" s="12"/>
      <c r="E9" s="7"/>
      <c r="F9" s="7"/>
      <c r="G9" s="12"/>
      <c r="L9" s="7" t="s">
        <v>626</v>
      </c>
    </row>
    <row r="10" spans="2:12">
      <c r="B10" s="11"/>
      <c r="C10" s="12"/>
      <c r="D10" s="12"/>
      <c r="E10" s="7"/>
      <c r="F10" s="7"/>
      <c r="G10" s="12"/>
      <c r="L10" s="7" t="s">
        <v>627</v>
      </c>
    </row>
    <row r="11" spans="2:12">
      <c r="B11" s="11"/>
      <c r="C11" s="12"/>
      <c r="D11" s="12"/>
      <c r="E11" s="7"/>
      <c r="F11" s="7"/>
      <c r="G11" s="12"/>
      <c r="L11" s="7" t="s">
        <v>628</v>
      </c>
    </row>
    <row r="12" spans="2:12">
      <c r="B12" s="11"/>
      <c r="C12" s="12"/>
      <c r="D12" s="12"/>
      <c r="E12" s="7"/>
      <c r="F12" s="7"/>
      <c r="G12" s="12"/>
      <c r="L12" s="7" t="s">
        <v>629</v>
      </c>
    </row>
    <row r="13" spans="2:12">
      <c r="B13" s="11"/>
      <c r="C13" s="12"/>
      <c r="D13" s="12"/>
      <c r="E13" s="7"/>
      <c r="F13" s="7"/>
      <c r="G13" s="12"/>
      <c r="L13" s="7" t="s">
        <v>630</v>
      </c>
    </row>
    <row r="14" spans="2:12">
      <c r="B14" s="11"/>
      <c r="C14" s="12"/>
      <c r="D14" s="12"/>
      <c r="E14" s="7"/>
      <c r="F14" s="7"/>
      <c r="G14" s="12"/>
      <c r="L14" s="7" t="s">
        <v>631</v>
      </c>
    </row>
    <row r="15" spans="2:12">
      <c r="B15" s="11"/>
      <c r="C15" s="12"/>
      <c r="D15" s="12"/>
      <c r="E15" s="7"/>
      <c r="F15" s="7"/>
      <c r="G15" s="12"/>
      <c r="L15" s="7" t="s">
        <v>632</v>
      </c>
    </row>
    <row r="16" spans="2:12">
      <c r="B16" s="11"/>
      <c r="C16" s="12"/>
      <c r="D16" s="12"/>
      <c r="E16" s="7"/>
      <c r="F16" s="7"/>
      <c r="G16" s="12"/>
      <c r="L16" s="7" t="s">
        <v>633</v>
      </c>
    </row>
    <row r="17" spans="2:12">
      <c r="B17" s="11"/>
      <c r="C17" s="12"/>
      <c r="D17" s="12"/>
      <c r="E17" s="7"/>
      <c r="F17" s="7"/>
      <c r="G17" s="12"/>
      <c r="L17" s="7" t="s">
        <v>634</v>
      </c>
    </row>
    <row r="18" spans="2:12">
      <c r="B18" s="11"/>
      <c r="C18" s="12"/>
      <c r="D18" s="12"/>
      <c r="E18" s="7"/>
      <c r="F18" s="7"/>
      <c r="G18" s="12"/>
      <c r="L18" s="7" t="s">
        <v>635</v>
      </c>
    </row>
    <row r="19" spans="2:12">
      <c r="B19" s="11"/>
      <c r="C19" s="12"/>
      <c r="D19" s="12"/>
      <c r="E19" s="7"/>
      <c r="F19" s="7"/>
      <c r="G19" s="12"/>
      <c r="L19" s="7" t="s">
        <v>636</v>
      </c>
    </row>
    <row r="20" spans="2:12">
      <c r="B20" s="11"/>
      <c r="C20" s="12"/>
      <c r="D20" s="12"/>
      <c r="E20" s="7"/>
      <c r="F20" s="7"/>
      <c r="G20" s="12"/>
      <c r="L20" s="7" t="s">
        <v>637</v>
      </c>
    </row>
    <row r="21" spans="2:12">
      <c r="B21" s="11"/>
      <c r="C21" s="12"/>
      <c r="D21" s="12"/>
      <c r="E21" s="7"/>
      <c r="F21" s="7"/>
      <c r="G21" s="12"/>
      <c r="L21" s="7" t="s">
        <v>638</v>
      </c>
    </row>
    <row r="22" spans="2:12">
      <c r="B22" s="11"/>
      <c r="C22" s="12"/>
      <c r="D22" s="12"/>
      <c r="E22" s="7"/>
      <c r="F22" s="7"/>
      <c r="G22" s="12"/>
      <c r="L22" s="7" t="s">
        <v>639</v>
      </c>
    </row>
    <row r="23" spans="2:12">
      <c r="B23" s="11"/>
      <c r="C23" s="12"/>
      <c r="D23" s="12"/>
      <c r="E23" s="7"/>
      <c r="F23" s="7"/>
      <c r="G23" s="12"/>
      <c r="L23" s="7" t="s">
        <v>640</v>
      </c>
    </row>
    <row r="24" spans="2:12">
      <c r="B24" s="11"/>
      <c r="C24" s="12"/>
      <c r="D24" s="12"/>
      <c r="E24" s="7"/>
      <c r="F24" s="7"/>
      <c r="G24" s="12"/>
      <c r="L24" s="7" t="s">
        <v>641</v>
      </c>
    </row>
    <row r="25" spans="2:12">
      <c r="B25" s="11"/>
      <c r="C25" s="12"/>
      <c r="D25" s="12"/>
      <c r="E25" s="7"/>
      <c r="F25" s="7"/>
      <c r="G25" s="12"/>
      <c r="L25" s="7" t="s">
        <v>642</v>
      </c>
    </row>
    <row r="26" spans="2:12">
      <c r="B26" s="11"/>
      <c r="C26" s="12"/>
      <c r="D26" s="12"/>
      <c r="E26" s="7"/>
      <c r="F26" s="7"/>
      <c r="G26" s="12"/>
      <c r="L26" s="7" t="s">
        <v>643</v>
      </c>
    </row>
    <row r="27" spans="2:12">
      <c r="B27" s="11"/>
      <c r="C27" s="12"/>
      <c r="D27" s="12"/>
      <c r="E27" s="7"/>
      <c r="F27" s="7"/>
      <c r="G27" s="12"/>
      <c r="L27" s="7" t="s">
        <v>644</v>
      </c>
    </row>
    <row r="28" spans="2:12">
      <c r="B28" s="11"/>
      <c r="C28" s="12"/>
      <c r="D28" s="12"/>
      <c r="E28" s="7"/>
      <c r="F28" s="7"/>
      <c r="G28" s="12"/>
      <c r="L28" s="7" t="s">
        <v>645</v>
      </c>
    </row>
    <row r="29" spans="2:12">
      <c r="B29" s="11"/>
      <c r="C29" s="12"/>
      <c r="D29" s="12"/>
      <c r="E29" s="7"/>
      <c r="F29" s="7"/>
      <c r="G29" s="12"/>
      <c r="L29" s="7" t="s">
        <v>646</v>
      </c>
    </row>
    <row r="30" spans="2:12">
      <c r="B30" s="11"/>
      <c r="C30" s="12"/>
      <c r="D30" s="12"/>
      <c r="E30" s="7"/>
      <c r="F30" s="7"/>
      <c r="G30" s="12"/>
      <c r="L30" s="7" t="s">
        <v>647</v>
      </c>
    </row>
    <row r="31" spans="2:12">
      <c r="B31" s="11"/>
      <c r="C31" s="12"/>
      <c r="D31" s="12"/>
      <c r="E31" s="7"/>
      <c r="F31" s="7"/>
      <c r="G31" s="12"/>
      <c r="L31" s="7" t="s">
        <v>648</v>
      </c>
    </row>
    <row r="32" spans="2:12">
      <c r="L32" s="7" t="s">
        <v>649</v>
      </c>
    </row>
    <row r="33" spans="12:12">
      <c r="L33" s="7" t="s">
        <v>650</v>
      </c>
    </row>
    <row r="34" spans="12:12">
      <c r="L34" s="7" t="s">
        <v>651</v>
      </c>
    </row>
    <row r="35" spans="12:12">
      <c r="L35" s="7" t="s">
        <v>652</v>
      </c>
    </row>
    <row r="36" spans="12:12">
      <c r="L36" s="7" t="s">
        <v>653</v>
      </c>
    </row>
    <row r="37" spans="12:12">
      <c r="L37" s="7" t="s">
        <v>654</v>
      </c>
    </row>
    <row r="38" spans="12:12">
      <c r="L38" s="7" t="s">
        <v>655</v>
      </c>
    </row>
    <row r="39" spans="12:12">
      <c r="L39" s="7" t="s">
        <v>656</v>
      </c>
    </row>
    <row r="40" spans="12:12">
      <c r="L40" s="7" t="s">
        <v>657</v>
      </c>
    </row>
    <row r="41" spans="12:12">
      <c r="L41" s="7" t="s">
        <v>658</v>
      </c>
    </row>
    <row r="42" spans="12:12">
      <c r="L42" s="7" t="s">
        <v>659</v>
      </c>
    </row>
    <row r="43" spans="12:12">
      <c r="L43" s="7" t="s">
        <v>660</v>
      </c>
    </row>
    <row r="44" spans="12:12">
      <c r="L44" s="7" t="s">
        <v>661</v>
      </c>
    </row>
    <row r="45" spans="12:12">
      <c r="L45" s="7" t="s">
        <v>662</v>
      </c>
    </row>
    <row r="46" spans="12:12">
      <c r="L46" s="7" t="s">
        <v>663</v>
      </c>
    </row>
    <row r="47" spans="12:12">
      <c r="L47" s="7" t="s">
        <v>664</v>
      </c>
    </row>
    <row r="48" spans="12:12">
      <c r="L48" s="7" t="s">
        <v>665</v>
      </c>
    </row>
    <row r="49" spans="12:12">
      <c r="L49" s="7" t="s">
        <v>666</v>
      </c>
    </row>
    <row r="50" spans="12:12">
      <c r="L50" s="7" t="s">
        <v>667</v>
      </c>
    </row>
    <row r="51" spans="12:12">
      <c r="L51" s="7" t="s">
        <v>668</v>
      </c>
    </row>
    <row r="52" spans="12:12">
      <c r="L52" s="7" t="s">
        <v>669</v>
      </c>
    </row>
    <row r="53" spans="12:12">
      <c r="L53" s="7" t="s">
        <v>670</v>
      </c>
    </row>
    <row r="54" spans="12:12">
      <c r="L54" s="7" t="s">
        <v>671</v>
      </c>
    </row>
    <row r="55" spans="12:12">
      <c r="L55" s="7" t="s">
        <v>672</v>
      </c>
    </row>
    <row r="56" spans="12:12">
      <c r="L56" s="7" t="s">
        <v>673</v>
      </c>
    </row>
    <row r="57" spans="12:12">
      <c r="L57" s="7" t="s">
        <v>674</v>
      </c>
    </row>
    <row r="58" spans="12:12">
      <c r="L58" s="7" t="s">
        <v>675</v>
      </c>
    </row>
    <row r="59" spans="12:12">
      <c r="L59" s="7" t="s">
        <v>676</v>
      </c>
    </row>
    <row r="60" spans="12:12">
      <c r="L60" s="7" t="s">
        <v>677</v>
      </c>
    </row>
    <row r="61" spans="12:12">
      <c r="L61" s="7" t="s">
        <v>678</v>
      </c>
    </row>
    <row r="62" spans="12:12">
      <c r="L62" s="7" t="s">
        <v>679</v>
      </c>
    </row>
    <row r="63" spans="12:12">
      <c r="L63" s="7" t="s">
        <v>680</v>
      </c>
    </row>
    <row r="64" spans="12:12">
      <c r="L64" s="7" t="s">
        <v>681</v>
      </c>
    </row>
    <row r="65" spans="12:12">
      <c r="L65" s="7" t="s">
        <v>682</v>
      </c>
    </row>
    <row r="66" spans="12:12">
      <c r="L66" s="7" t="s">
        <v>683</v>
      </c>
    </row>
    <row r="67" spans="12:12">
      <c r="L67" s="7" t="s">
        <v>684</v>
      </c>
    </row>
    <row r="68" spans="12:12">
      <c r="L68" s="7" t="s">
        <v>685</v>
      </c>
    </row>
    <row r="69" spans="12:12">
      <c r="L69" s="7" t="s">
        <v>686</v>
      </c>
    </row>
    <row r="70" spans="12:12">
      <c r="L70" s="7" t="s">
        <v>687</v>
      </c>
    </row>
    <row r="71" spans="12:12">
      <c r="L71" s="7" t="s">
        <v>688</v>
      </c>
    </row>
    <row r="72" spans="12:12">
      <c r="L72" s="7" t="s">
        <v>689</v>
      </c>
    </row>
    <row r="73" spans="12:12">
      <c r="L73" s="7" t="s">
        <v>690</v>
      </c>
    </row>
    <row r="74" spans="12:12">
      <c r="L74" s="7" t="s">
        <v>691</v>
      </c>
    </row>
    <row r="75" spans="12:12">
      <c r="L75" s="7" t="s">
        <v>692</v>
      </c>
    </row>
    <row r="76" spans="12:12">
      <c r="L76" s="7" t="s">
        <v>693</v>
      </c>
    </row>
    <row r="77" spans="12:12">
      <c r="L77" s="7" t="s">
        <v>694</v>
      </c>
    </row>
    <row r="78" spans="12:12">
      <c r="L78" s="7" t="s">
        <v>695</v>
      </c>
    </row>
    <row r="79" spans="12:12">
      <c r="L79" s="7" t="s">
        <v>696</v>
      </c>
    </row>
    <row r="80" spans="12:12">
      <c r="L80" s="7" t="s">
        <v>697</v>
      </c>
    </row>
    <row r="81" spans="12:12">
      <c r="L81" s="7" t="s">
        <v>698</v>
      </c>
    </row>
    <row r="82" spans="12:12">
      <c r="L82" s="7" t="s">
        <v>699</v>
      </c>
    </row>
    <row r="83" spans="12:12">
      <c r="L83" s="7" t="s">
        <v>700</v>
      </c>
    </row>
    <row r="84" spans="12:12">
      <c r="L84" s="7" t="s">
        <v>701</v>
      </c>
    </row>
    <row r="85" spans="12:12">
      <c r="L85" s="7" t="s">
        <v>702</v>
      </c>
    </row>
    <row r="86" spans="12:12">
      <c r="L86" s="7" t="s">
        <v>703</v>
      </c>
    </row>
    <row r="87" spans="12:12">
      <c r="L87" s="7" t="s">
        <v>704</v>
      </c>
    </row>
    <row r="88" spans="12:12">
      <c r="L88" s="7" t="s">
        <v>705</v>
      </c>
    </row>
    <row r="89" spans="12:12">
      <c r="L89" s="7" t="s">
        <v>706</v>
      </c>
    </row>
    <row r="90" spans="12:12">
      <c r="L90" s="7" t="s">
        <v>707</v>
      </c>
    </row>
    <row r="91" spans="12:12">
      <c r="L91" s="7" t="s">
        <v>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EBCF2-FD31-D343-991B-2A4D725CB406}">
  <sheetPr>
    <tabColor theme="9" tint="0.39997558519241921"/>
  </sheetPr>
  <dimension ref="B2:X91"/>
  <sheetViews>
    <sheetView topLeftCell="I1" workbookViewId="0">
      <selection activeCell="J3" sqref="J3"/>
    </sheetView>
  </sheetViews>
  <sheetFormatPr baseColWidth="10" defaultRowHeight="16"/>
  <cols>
    <col min="1" max="1" width="10.83203125" style="1"/>
    <col min="2" max="2" width="17" style="1" bestFit="1" customWidth="1"/>
    <col min="3" max="4" width="10.83203125" style="1"/>
    <col min="5" max="5" width="16.5" style="1" bestFit="1" customWidth="1"/>
    <col min="6" max="9" width="10.83203125" style="1"/>
    <col min="10" max="10" width="17.6640625" style="1" bestFit="1" customWidth="1"/>
    <col min="11" max="11" width="20.5" style="1" bestFit="1" customWidth="1"/>
    <col min="12" max="12" width="10.83203125" style="1"/>
    <col min="13" max="13" width="26.33203125" style="1" bestFit="1" customWidth="1"/>
    <col min="14" max="17" width="17.6640625" style="1" bestFit="1" customWidth="1"/>
    <col min="18" max="18" width="10.83203125" style="1"/>
    <col min="19" max="19" width="89.83203125" style="1" customWidth="1"/>
    <col min="20" max="20" width="80.5" style="1" bestFit="1" customWidth="1"/>
    <col min="21" max="21" width="82.1640625" style="1" customWidth="1"/>
    <col min="22" max="22" width="77.5" style="1" bestFit="1" customWidth="1"/>
    <col min="23" max="23" width="10.83203125" style="1"/>
    <col min="24" max="24" width="74.83203125" style="1" bestFit="1" customWidth="1"/>
    <col min="25" max="16384" width="10.83203125" style="1"/>
  </cols>
  <sheetData>
    <row r="2" spans="2:24">
      <c r="B2" s="13" t="s">
        <v>26</v>
      </c>
      <c r="C2" s="13" t="s">
        <v>7</v>
      </c>
      <c r="D2" s="13" t="s">
        <v>4</v>
      </c>
      <c r="E2" s="13" t="s">
        <v>40</v>
      </c>
      <c r="J2" s="13" t="s">
        <v>0</v>
      </c>
      <c r="K2" s="13" t="s">
        <v>9</v>
      </c>
      <c r="M2" s="13" t="s">
        <v>15</v>
      </c>
      <c r="N2" s="13" t="s">
        <v>709</v>
      </c>
      <c r="O2" s="13" t="s">
        <v>710</v>
      </c>
      <c r="P2" s="13" t="s">
        <v>711</v>
      </c>
      <c r="Q2" s="13" t="s">
        <v>712</v>
      </c>
      <c r="X2" s="1" t="s">
        <v>836</v>
      </c>
    </row>
    <row r="3" spans="2:24">
      <c r="B3" s="11">
        <v>1</v>
      </c>
      <c r="C3" s="12"/>
      <c r="D3" s="12"/>
      <c r="E3" s="7"/>
      <c r="J3" s="1" t="s">
        <v>596</v>
      </c>
      <c r="K3" s="1" t="s">
        <v>357</v>
      </c>
      <c r="M3" s="7" t="s">
        <v>620</v>
      </c>
      <c r="N3" s="1" t="s">
        <v>596</v>
      </c>
      <c r="O3" s="1" t="s">
        <v>604</v>
      </c>
      <c r="P3" s="1" t="s">
        <v>598</v>
      </c>
      <c r="Q3" s="1" t="s">
        <v>587</v>
      </c>
      <c r="S3" s="1" t="str">
        <f>"Exec dbo.w_sp_AddAuthorFollowers  'custom','"&amp;M3&amp;"','"&amp;N3&amp;"'"</f>
        <v>Exec dbo.w_sp_AddAuthorFollowers  'custom','Amitesh.Kumar','Clark.Gregg'</v>
      </c>
      <c r="T3" s="1" t="str">
        <f>"Exec dbo.w_sp_AddAuthorFollowers  'custom','"&amp;M3&amp;"','"&amp;O3&amp;"'"</f>
        <v>Exec dbo.w_sp_AddAuthorFollowers  'custom','Amitesh.Kumar','Nikolaj.Costa'</v>
      </c>
      <c r="U3" s="1" t="str">
        <f>"Exec dbo.w_sp_AddAuthorFollowers  'custom','"&amp;M3&amp;"','"&amp;P3&amp;"'"</f>
        <v>Exec dbo.w_sp_AddAuthorFollowers  'custom','Amitesh.Kumar','Emilia.Clarke'</v>
      </c>
      <c r="V3" s="1" t="str">
        <f>"Exec dbo.w_sp_AddAuthorFollowers  'custom','"&amp;M3&amp;"','"&amp;Q3&amp;"'"</f>
        <v>Exec dbo.w_sp_AddAuthorFollowers  'custom','Amitesh.Kumar','Chris.Evans'</v>
      </c>
      <c r="X3" s="1" t="str">
        <f>"Exec dbo.w_sp_AddUserActivity  'bulk','','"&amp;M3&amp;"','Subscriber','',10"</f>
        <v>Exec dbo.w_sp_AddUserActivity  'bulk','','Amitesh.Kumar','Subscriber','',10</v>
      </c>
    </row>
    <row r="4" spans="2:24">
      <c r="B4" s="11">
        <v>2</v>
      </c>
      <c r="C4" s="12"/>
      <c r="D4" s="12"/>
      <c r="E4" s="7"/>
      <c r="J4" s="1" t="s">
        <v>598</v>
      </c>
      <c r="K4" s="1" t="s">
        <v>357</v>
      </c>
      <c r="M4" s="7" t="s">
        <v>621</v>
      </c>
      <c r="N4" s="1" t="s">
        <v>616</v>
      </c>
      <c r="O4" s="1" t="s">
        <v>613</v>
      </c>
      <c r="P4" s="1" t="s">
        <v>607</v>
      </c>
      <c r="Q4" s="1" t="s">
        <v>599</v>
      </c>
      <c r="S4" s="1" t="str">
        <f t="shared" ref="S4:S67" si="0">"Exec dbo.w_sp_AddAuthorFollowers  'custom','"&amp;M4&amp;"','"&amp;N4&amp;"'"</f>
        <v>Exec dbo.w_sp_AddAuthorFollowers  'custom','Anjali.Baranwal','Jerome.Flynn'</v>
      </c>
      <c r="T4" s="1" t="str">
        <f t="shared" ref="T4:T67" si="1">"Exec dbo.w_sp_AddAuthorFollowers  'custom','"&amp;M4&amp;"','"&amp;O4&amp;"'"</f>
        <v>Exec dbo.w_sp_AddAuthorFollowers  'custom','Anjali.Baranwal','Rory.Meccan'</v>
      </c>
      <c r="U4" s="1" t="str">
        <f t="shared" ref="U4:U67" si="2">"Exec dbo.w_sp_AddAuthorFollowers  'custom','"&amp;M4&amp;"','"&amp;P4&amp;"'"</f>
        <v>Exec dbo.w_sp_AddAuthorFollowers  'custom','Anjali.Baranwal','Iain.Glen'</v>
      </c>
      <c r="V4" s="1" t="str">
        <f t="shared" ref="V4:V67" si="3">"Exec dbo.w_sp_AddAuthorFollowers  'custom','"&amp;M4&amp;"','"&amp;Q4&amp;"'"</f>
        <v>Exec dbo.w_sp_AddAuthorFollowers  'custom','Anjali.Baranwal','Kit.Harington'</v>
      </c>
      <c r="X4" s="1" t="str">
        <f t="shared" ref="X4:X67" si="4">"Exec dbo.w_sp_AddUserActivity  'bulk','','"&amp;M4&amp;"','Subscriber','',10"</f>
        <v>Exec dbo.w_sp_AddUserActivity  'bulk','','Anjali.Baranwal','Subscriber','',10</v>
      </c>
    </row>
    <row r="5" spans="2:24">
      <c r="B5" s="11">
        <v>3</v>
      </c>
      <c r="C5" s="12"/>
      <c r="D5" s="12"/>
      <c r="E5" s="7"/>
      <c r="J5" s="1" t="s">
        <v>616</v>
      </c>
      <c r="K5" s="1" t="s">
        <v>357</v>
      </c>
      <c r="M5" s="7" t="s">
        <v>622</v>
      </c>
      <c r="N5" s="1" t="s">
        <v>603</v>
      </c>
      <c r="O5" s="1" t="s">
        <v>604</v>
      </c>
      <c r="P5" s="1" t="s">
        <v>600</v>
      </c>
      <c r="Q5" s="1" t="s">
        <v>599</v>
      </c>
      <c r="S5" s="1" t="str">
        <f t="shared" si="0"/>
        <v>Exec dbo.w_sp_AddAuthorFollowers  'custom','Anshuman.Mishra','Lena.Headley'</v>
      </c>
      <c r="T5" s="1" t="str">
        <f t="shared" si="1"/>
        <v>Exec dbo.w_sp_AddAuthorFollowers  'custom','Anshuman.Mishra','Nikolaj.Costa'</v>
      </c>
      <c r="U5" s="1" t="str">
        <f t="shared" si="2"/>
        <v>Exec dbo.w_sp_AddAuthorFollowers  'custom','Anshuman.Mishra','Sophie.Turner'</v>
      </c>
      <c r="V5" s="1" t="str">
        <f t="shared" si="3"/>
        <v>Exec dbo.w_sp_AddAuthorFollowers  'custom','Anshuman.Mishra','Kit.Harington'</v>
      </c>
      <c r="X5" s="1" t="str">
        <f t="shared" si="4"/>
        <v>Exec dbo.w_sp_AddUserActivity  'bulk','','Anshuman.Mishra','Subscriber','',10</v>
      </c>
    </row>
    <row r="6" spans="2:24">
      <c r="B6" s="11">
        <v>4</v>
      </c>
      <c r="C6" s="12"/>
      <c r="D6" s="12"/>
      <c r="E6" s="7"/>
      <c r="J6" s="1" t="s">
        <v>600</v>
      </c>
      <c r="K6" s="1" t="s">
        <v>357</v>
      </c>
      <c r="M6" s="7" t="s">
        <v>623</v>
      </c>
      <c r="N6" s="1" t="s">
        <v>612</v>
      </c>
      <c r="O6" s="1" t="s">
        <v>611</v>
      </c>
      <c r="P6" s="1" t="s">
        <v>603</v>
      </c>
      <c r="Q6" s="1" t="s">
        <v>605</v>
      </c>
      <c r="S6" s="1" t="str">
        <f t="shared" si="0"/>
        <v>Exec dbo.w_sp_AddAuthorFollowers  'custom','Scarlett.Johnson','John.Bradley'</v>
      </c>
      <c r="T6" s="1" t="str">
        <f t="shared" si="1"/>
        <v>Exec dbo.w_sp_AddAuthorFollowers  'custom','Scarlett.Johnson','Conleth.Hill'</v>
      </c>
      <c r="U6" s="1" t="str">
        <f t="shared" si="2"/>
        <v>Exec dbo.w_sp_AddAuthorFollowers  'custom','Scarlett.Johnson','Lena.Headley'</v>
      </c>
      <c r="V6" s="1" t="str">
        <f t="shared" si="3"/>
        <v>Exec dbo.w_sp_AddAuthorFollowers  'custom','Scarlett.Johnson','Isaac.Hemstad'</v>
      </c>
      <c r="X6" s="1" t="str">
        <f t="shared" si="4"/>
        <v>Exec dbo.w_sp_AddUserActivity  'bulk','','Scarlett.Johnson','Subscriber','',10</v>
      </c>
    </row>
    <row r="7" spans="2:24">
      <c r="B7" s="11">
        <v>5</v>
      </c>
      <c r="C7" s="12"/>
      <c r="D7" s="12"/>
      <c r="E7" s="7"/>
      <c r="J7" s="1" t="s">
        <v>606</v>
      </c>
      <c r="K7" s="1" t="s">
        <v>568</v>
      </c>
      <c r="M7" s="7" t="s">
        <v>624</v>
      </c>
      <c r="N7" s="1" t="s">
        <v>606</v>
      </c>
      <c r="O7" s="1" t="s">
        <v>587</v>
      </c>
      <c r="P7" s="1" t="s">
        <v>600</v>
      </c>
      <c r="Q7" s="1" t="s">
        <v>613</v>
      </c>
      <c r="S7" s="1" t="str">
        <f t="shared" si="0"/>
        <v>Exec dbo.w_sp_AddAuthorFollowers  'custom','Deepthi.Kumar','Gwen.Christie'</v>
      </c>
      <c r="T7" s="1" t="str">
        <f t="shared" si="1"/>
        <v>Exec dbo.w_sp_AddAuthorFollowers  'custom','Deepthi.Kumar','Chris.Evans'</v>
      </c>
      <c r="U7" s="1" t="str">
        <f t="shared" si="2"/>
        <v>Exec dbo.w_sp_AddAuthorFollowers  'custom','Deepthi.Kumar','Sophie.Turner'</v>
      </c>
      <c r="V7" s="1" t="str">
        <f t="shared" si="3"/>
        <v>Exec dbo.w_sp_AddAuthorFollowers  'custom','Deepthi.Kumar','Rory.Meccan'</v>
      </c>
      <c r="X7" s="1" t="str">
        <f t="shared" si="4"/>
        <v>Exec dbo.w_sp_AddUserActivity  'bulk','','Deepthi.Kumar','Subscriber','',10</v>
      </c>
    </row>
    <row r="8" spans="2:24">
      <c r="B8" s="11">
        <v>6</v>
      </c>
      <c r="C8" s="12"/>
      <c r="D8" s="12"/>
      <c r="E8" s="7"/>
      <c r="J8" s="1" t="s">
        <v>604</v>
      </c>
      <c r="K8" s="1" t="s">
        <v>568</v>
      </c>
      <c r="M8" s="7" t="s">
        <v>625</v>
      </c>
      <c r="N8" s="1" t="s">
        <v>616</v>
      </c>
      <c r="O8" s="1" t="s">
        <v>613</v>
      </c>
      <c r="P8" s="1" t="s">
        <v>607</v>
      </c>
      <c r="Q8" s="1" t="s">
        <v>599</v>
      </c>
      <c r="S8" s="1" t="str">
        <f t="shared" si="0"/>
        <v>Exec dbo.w_sp_AddAuthorFollowers  'custom','Dhanasekara.Pandian','Jerome.Flynn'</v>
      </c>
      <c r="T8" s="1" t="str">
        <f t="shared" si="1"/>
        <v>Exec dbo.w_sp_AddAuthorFollowers  'custom','Dhanasekara.Pandian','Rory.Meccan'</v>
      </c>
      <c r="U8" s="1" t="str">
        <f t="shared" si="2"/>
        <v>Exec dbo.w_sp_AddAuthorFollowers  'custom','Dhanasekara.Pandian','Iain.Glen'</v>
      </c>
      <c r="V8" s="1" t="str">
        <f t="shared" si="3"/>
        <v>Exec dbo.w_sp_AddAuthorFollowers  'custom','Dhanasekara.Pandian','Kit.Harington'</v>
      </c>
      <c r="X8" s="1" t="str">
        <f t="shared" si="4"/>
        <v>Exec dbo.w_sp_AddUserActivity  'bulk','','Dhanasekara.Pandian','Subscriber','',10</v>
      </c>
    </row>
    <row r="9" spans="2:24">
      <c r="B9" s="11">
        <v>7</v>
      </c>
      <c r="C9" s="12"/>
      <c r="D9" s="12"/>
      <c r="E9" s="7"/>
      <c r="J9" s="1" t="s">
        <v>613</v>
      </c>
      <c r="K9" s="1" t="s">
        <v>568</v>
      </c>
      <c r="M9" s="7" t="s">
        <v>626</v>
      </c>
      <c r="N9" s="1" t="s">
        <v>596</v>
      </c>
      <c r="O9" s="1" t="s">
        <v>590</v>
      </c>
      <c r="P9" s="1" t="s">
        <v>588</v>
      </c>
      <c r="Q9" s="1" t="s">
        <v>589</v>
      </c>
      <c r="S9" s="1" t="str">
        <f t="shared" si="0"/>
        <v>Exec dbo.w_sp_AddAuthorFollowers  'custom','Fathima.Zahera','Clark.Gregg'</v>
      </c>
      <c r="T9" s="1" t="str">
        <f t="shared" si="1"/>
        <v>Exec dbo.w_sp_AddAuthorFollowers  'custom','Fathima.Zahera','Tom.Hill'</v>
      </c>
      <c r="U9" s="1" t="str">
        <f t="shared" si="2"/>
        <v>Exec dbo.w_sp_AddAuthorFollowers  'custom','Fathima.Zahera','Mark.Ruffalo'</v>
      </c>
      <c r="V9" s="1" t="str">
        <f t="shared" si="3"/>
        <v>Exec dbo.w_sp_AddAuthorFollowers  'custom','Fathima.Zahera','Jeremy.Renner'</v>
      </c>
      <c r="X9" s="1" t="str">
        <f t="shared" si="4"/>
        <v>Exec dbo.w_sp_AddUserActivity  'bulk','','Fathima.Zahera','Subscriber','',10</v>
      </c>
    </row>
    <row r="10" spans="2:24">
      <c r="B10" s="11">
        <v>8</v>
      </c>
      <c r="C10" s="12"/>
      <c r="D10" s="12"/>
      <c r="E10" s="7"/>
      <c r="J10" s="1" t="s">
        <v>609</v>
      </c>
      <c r="K10" s="1" t="s">
        <v>585</v>
      </c>
      <c r="M10" s="7" t="s">
        <v>627</v>
      </c>
      <c r="N10" s="1" t="s">
        <v>599</v>
      </c>
      <c r="O10" s="1" t="s">
        <v>587</v>
      </c>
      <c r="P10" s="1" t="s">
        <v>613</v>
      </c>
      <c r="Q10" s="1" t="s">
        <v>596</v>
      </c>
      <c r="S10" s="1" t="str">
        <f t="shared" si="0"/>
        <v>Exec dbo.w_sp_AddAuthorFollowers  'custom','Jai.Ganesh','Kit.Harington'</v>
      </c>
      <c r="T10" s="1" t="str">
        <f t="shared" si="1"/>
        <v>Exec dbo.w_sp_AddAuthorFollowers  'custom','Jai.Ganesh','Chris.Evans'</v>
      </c>
      <c r="U10" s="1" t="str">
        <f t="shared" si="2"/>
        <v>Exec dbo.w_sp_AddAuthorFollowers  'custom','Jai.Ganesh','Rory.Meccan'</v>
      </c>
      <c r="V10" s="1" t="str">
        <f t="shared" si="3"/>
        <v>Exec dbo.w_sp_AddAuthorFollowers  'custom','Jai.Ganesh','Clark.Gregg'</v>
      </c>
      <c r="X10" s="1" t="str">
        <f t="shared" si="4"/>
        <v>Exec dbo.w_sp_AddUserActivity  'bulk','','Jai.Ganesh','Subscriber','',10</v>
      </c>
    </row>
    <row r="11" spans="2:24">
      <c r="B11" s="11">
        <v>9</v>
      </c>
      <c r="C11" s="12"/>
      <c r="D11" s="12"/>
      <c r="E11" s="7"/>
      <c r="J11" s="1" t="s">
        <v>607</v>
      </c>
      <c r="K11" s="1" t="s">
        <v>585</v>
      </c>
      <c r="M11" s="7" t="s">
        <v>628</v>
      </c>
      <c r="N11" s="1" t="s">
        <v>603</v>
      </c>
      <c r="O11" s="1" t="s">
        <v>598</v>
      </c>
      <c r="P11" s="1" t="s">
        <v>600</v>
      </c>
      <c r="Q11" s="1" t="s">
        <v>606</v>
      </c>
      <c r="S11" s="1" t="str">
        <f t="shared" si="0"/>
        <v>Exec dbo.w_sp_AddAuthorFollowers  'custom','Joseph.Gonsalves','Lena.Headley'</v>
      </c>
      <c r="T11" s="1" t="str">
        <f t="shared" si="1"/>
        <v>Exec dbo.w_sp_AddAuthorFollowers  'custom','Joseph.Gonsalves','Emilia.Clarke'</v>
      </c>
      <c r="U11" s="1" t="str">
        <f t="shared" si="2"/>
        <v>Exec dbo.w_sp_AddAuthorFollowers  'custom','Joseph.Gonsalves','Sophie.Turner'</v>
      </c>
      <c r="V11" s="1" t="str">
        <f t="shared" si="3"/>
        <v>Exec dbo.w_sp_AddAuthorFollowers  'custom','Joseph.Gonsalves','Gwen.Christie'</v>
      </c>
      <c r="X11" s="1" t="str">
        <f t="shared" si="4"/>
        <v>Exec dbo.w_sp_AddUserActivity  'bulk','','Joseph.Gonsalves','Subscriber','',10</v>
      </c>
    </row>
    <row r="12" spans="2:24">
      <c r="B12" s="11">
        <v>10</v>
      </c>
      <c r="C12" s="12"/>
      <c r="D12" s="12"/>
      <c r="E12" s="7"/>
      <c r="J12" s="1" t="s">
        <v>612</v>
      </c>
      <c r="K12" s="1" t="s">
        <v>585</v>
      </c>
      <c r="M12" s="7" t="s">
        <v>629</v>
      </c>
      <c r="N12" s="1" t="s">
        <v>596</v>
      </c>
      <c r="O12" s="1" t="s">
        <v>604</v>
      </c>
      <c r="P12" s="1" t="s">
        <v>598</v>
      </c>
      <c r="Q12" s="1" t="s">
        <v>587</v>
      </c>
      <c r="S12" s="1" t="str">
        <f t="shared" si="0"/>
        <v>Exec dbo.w_sp_AddAuthorFollowers  'custom','Kamalakkannan.Kandswamy','Clark.Gregg'</v>
      </c>
      <c r="T12" s="1" t="str">
        <f t="shared" si="1"/>
        <v>Exec dbo.w_sp_AddAuthorFollowers  'custom','Kamalakkannan.Kandswamy','Nikolaj.Costa'</v>
      </c>
      <c r="U12" s="1" t="str">
        <f t="shared" si="2"/>
        <v>Exec dbo.w_sp_AddAuthorFollowers  'custom','Kamalakkannan.Kandswamy','Emilia.Clarke'</v>
      </c>
      <c r="V12" s="1" t="str">
        <f t="shared" si="3"/>
        <v>Exec dbo.w_sp_AddAuthorFollowers  'custom','Kamalakkannan.Kandswamy','Chris.Evans'</v>
      </c>
      <c r="X12" s="1" t="str">
        <f t="shared" si="4"/>
        <v>Exec dbo.w_sp_AddUserActivity  'bulk','','Kamalakkannan.Kandswamy','Subscriber','',10</v>
      </c>
    </row>
    <row r="13" spans="2:24">
      <c r="B13" s="11">
        <v>11</v>
      </c>
      <c r="C13" s="12"/>
      <c r="D13" s="12"/>
      <c r="E13" s="7"/>
      <c r="J13" s="1" t="s">
        <v>608</v>
      </c>
      <c r="K13" s="1" t="s">
        <v>585</v>
      </c>
      <c r="M13" s="7" t="s">
        <v>630</v>
      </c>
      <c r="N13" s="1" t="s">
        <v>613</v>
      </c>
      <c r="O13" s="1" t="s">
        <v>587</v>
      </c>
      <c r="P13" s="1" t="s">
        <v>588</v>
      </c>
      <c r="Q13" s="1" t="s">
        <v>596</v>
      </c>
      <c r="S13" s="1" t="str">
        <f t="shared" si="0"/>
        <v>Exec dbo.w_sp_AddAuthorFollowers  'custom','Karthik.Ramani','Rory.Meccan'</v>
      </c>
      <c r="T13" s="1" t="str">
        <f t="shared" si="1"/>
        <v>Exec dbo.w_sp_AddAuthorFollowers  'custom','Karthik.Ramani','Chris.Evans'</v>
      </c>
      <c r="U13" s="1" t="str">
        <f t="shared" si="2"/>
        <v>Exec dbo.w_sp_AddAuthorFollowers  'custom','Karthik.Ramani','Mark.Ruffalo'</v>
      </c>
      <c r="V13" s="1" t="str">
        <f t="shared" si="3"/>
        <v>Exec dbo.w_sp_AddAuthorFollowers  'custom','Karthik.Ramani','Clark.Gregg'</v>
      </c>
      <c r="X13" s="1" t="str">
        <f t="shared" si="4"/>
        <v>Exec dbo.w_sp_AddUserActivity  'bulk','','Karthik.Ramani','Subscriber','',10</v>
      </c>
    </row>
    <row r="14" spans="2:24">
      <c r="B14" s="11">
        <v>12</v>
      </c>
      <c r="C14" s="12"/>
      <c r="D14" s="12"/>
      <c r="E14" s="7"/>
      <c r="J14" s="1" t="s">
        <v>587</v>
      </c>
      <c r="K14" s="1" t="s">
        <v>617</v>
      </c>
      <c r="M14" s="7" t="s">
        <v>631</v>
      </c>
      <c r="N14" s="1" t="s">
        <v>616</v>
      </c>
      <c r="O14" s="1" t="s">
        <v>613</v>
      </c>
      <c r="P14" s="1" t="s">
        <v>607</v>
      </c>
      <c r="Q14" s="1" t="s">
        <v>599</v>
      </c>
      <c r="S14" s="1" t="str">
        <f t="shared" si="0"/>
        <v>Exec dbo.w_sp_AddAuthorFollowers  'custom','Kishore.Kumar','Jerome.Flynn'</v>
      </c>
      <c r="T14" s="1" t="str">
        <f t="shared" si="1"/>
        <v>Exec dbo.w_sp_AddAuthorFollowers  'custom','Kishore.Kumar','Rory.Meccan'</v>
      </c>
      <c r="U14" s="1" t="str">
        <f t="shared" si="2"/>
        <v>Exec dbo.w_sp_AddAuthorFollowers  'custom','Kishore.Kumar','Iain.Glen'</v>
      </c>
      <c r="V14" s="1" t="str">
        <f t="shared" si="3"/>
        <v>Exec dbo.w_sp_AddAuthorFollowers  'custom','Kishore.Kumar','Kit.Harington'</v>
      </c>
      <c r="X14" s="1" t="str">
        <f t="shared" si="4"/>
        <v>Exec dbo.w_sp_AddUserActivity  'bulk','','Kishore.Kumar','Subscriber','',10</v>
      </c>
    </row>
    <row r="15" spans="2:24">
      <c r="B15" s="11">
        <v>13</v>
      </c>
      <c r="C15" s="12"/>
      <c r="D15" s="12"/>
      <c r="E15" s="7"/>
      <c r="J15" s="1" t="s">
        <v>611</v>
      </c>
      <c r="K15" s="1" t="s">
        <v>617</v>
      </c>
      <c r="M15" s="7" t="s">
        <v>632</v>
      </c>
      <c r="N15" s="1" t="s">
        <v>608</v>
      </c>
      <c r="O15" s="1" t="s">
        <v>604</v>
      </c>
      <c r="P15" s="1" t="s">
        <v>599</v>
      </c>
      <c r="Q15" s="1" t="s">
        <v>588</v>
      </c>
      <c r="S15" s="1" t="str">
        <f t="shared" si="0"/>
        <v>Exec dbo.w_sp_AddAuthorFollowers  'custom','Krishna.Swamy','Nathalie.Emmanuel'</v>
      </c>
      <c r="T15" s="1" t="str">
        <f t="shared" si="1"/>
        <v>Exec dbo.w_sp_AddAuthorFollowers  'custom','Krishna.Swamy','Nikolaj.Costa'</v>
      </c>
      <c r="U15" s="1" t="str">
        <f t="shared" si="2"/>
        <v>Exec dbo.w_sp_AddAuthorFollowers  'custom','Krishna.Swamy','Kit.Harington'</v>
      </c>
      <c r="V15" s="1" t="str">
        <f t="shared" si="3"/>
        <v>Exec dbo.w_sp_AddAuthorFollowers  'custom','Krishna.Swamy','Mark.Ruffalo'</v>
      </c>
      <c r="X15" s="1" t="str">
        <f t="shared" si="4"/>
        <v>Exec dbo.w_sp_AddUserActivity  'bulk','','Krishna.Swamy','Subscriber','',10</v>
      </c>
    </row>
    <row r="16" spans="2:24">
      <c r="B16" s="11">
        <v>14</v>
      </c>
      <c r="C16" s="12"/>
      <c r="D16" s="12"/>
      <c r="E16" s="7"/>
      <c r="J16" s="1" t="s">
        <v>599</v>
      </c>
      <c r="K16" s="1" t="s">
        <v>617</v>
      </c>
      <c r="M16" s="7" t="s">
        <v>633</v>
      </c>
      <c r="N16" s="1" t="s">
        <v>612</v>
      </c>
      <c r="O16" s="1" t="s">
        <v>611</v>
      </c>
      <c r="P16" s="1" t="s">
        <v>603</v>
      </c>
      <c r="Q16" s="1" t="s">
        <v>605</v>
      </c>
      <c r="S16" s="1" t="str">
        <f t="shared" si="0"/>
        <v>Exec dbo.w_sp_AddAuthorFollowers  'custom','Kumar.Anupam','John.Bradley'</v>
      </c>
      <c r="T16" s="1" t="str">
        <f t="shared" si="1"/>
        <v>Exec dbo.w_sp_AddAuthorFollowers  'custom','Kumar.Anupam','Conleth.Hill'</v>
      </c>
      <c r="U16" s="1" t="str">
        <f t="shared" si="2"/>
        <v>Exec dbo.w_sp_AddAuthorFollowers  'custom','Kumar.Anupam','Lena.Headley'</v>
      </c>
      <c r="V16" s="1" t="str">
        <f t="shared" si="3"/>
        <v>Exec dbo.w_sp_AddAuthorFollowers  'custom','Kumar.Anupam','Isaac.Hemstad'</v>
      </c>
      <c r="X16" s="1" t="str">
        <f t="shared" si="4"/>
        <v>Exec dbo.w_sp_AddUserActivity  'bulk','','Kumar.Anupam','Subscriber','',10</v>
      </c>
    </row>
    <row r="17" spans="2:24">
      <c r="B17" s="11">
        <v>15</v>
      </c>
      <c r="C17" s="12"/>
      <c r="D17" s="12"/>
      <c r="E17" s="7"/>
      <c r="J17" s="1" t="s">
        <v>614</v>
      </c>
      <c r="K17" s="1" t="s">
        <v>617</v>
      </c>
      <c r="M17" s="7" t="s">
        <v>634</v>
      </c>
      <c r="N17" s="1" t="s">
        <v>587</v>
      </c>
      <c r="O17" s="1" t="s">
        <v>613</v>
      </c>
      <c r="P17" s="1" t="s">
        <v>596</v>
      </c>
      <c r="Q17" s="1" t="s">
        <v>608</v>
      </c>
      <c r="S17" s="1" t="str">
        <f t="shared" si="0"/>
        <v>Exec dbo.w_sp_AddAuthorFollowers  'custom','Madhuri.Dixit','Chris.Evans'</v>
      </c>
      <c r="T17" s="1" t="str">
        <f t="shared" si="1"/>
        <v>Exec dbo.w_sp_AddAuthorFollowers  'custom','Madhuri.Dixit','Rory.Meccan'</v>
      </c>
      <c r="U17" s="1" t="str">
        <f t="shared" si="2"/>
        <v>Exec dbo.w_sp_AddAuthorFollowers  'custom','Madhuri.Dixit','Clark.Gregg'</v>
      </c>
      <c r="V17" s="1" t="str">
        <f t="shared" si="3"/>
        <v>Exec dbo.w_sp_AddAuthorFollowers  'custom','Madhuri.Dixit','Nathalie.Emmanuel'</v>
      </c>
      <c r="X17" s="1" t="str">
        <f t="shared" si="4"/>
        <v>Exec dbo.w_sp_AddUserActivity  'bulk','','Madhuri.Dixit','Subscriber','',10</v>
      </c>
    </row>
    <row r="18" spans="2:24">
      <c r="B18" s="11">
        <v>16</v>
      </c>
      <c r="C18" s="12"/>
      <c r="D18" s="12"/>
      <c r="E18" s="7"/>
      <c r="J18" s="1" t="s">
        <v>594</v>
      </c>
      <c r="K18" s="1" t="s">
        <v>617</v>
      </c>
      <c r="M18" s="7" t="s">
        <v>635</v>
      </c>
      <c r="N18" s="1" t="s">
        <v>603</v>
      </c>
      <c r="O18" s="1" t="s">
        <v>604</v>
      </c>
      <c r="P18" s="1" t="s">
        <v>600</v>
      </c>
      <c r="Q18" s="1" t="s">
        <v>598</v>
      </c>
      <c r="S18" s="1" t="str">
        <f t="shared" si="0"/>
        <v>Exec dbo.w_sp_AddAuthorFollowers  'custom','Manish.Patel','Lena.Headley'</v>
      </c>
      <c r="T18" s="1" t="str">
        <f t="shared" si="1"/>
        <v>Exec dbo.w_sp_AddAuthorFollowers  'custom','Manish.Patel','Nikolaj.Costa'</v>
      </c>
      <c r="U18" s="1" t="str">
        <f t="shared" si="2"/>
        <v>Exec dbo.w_sp_AddAuthorFollowers  'custom','Manish.Patel','Sophie.Turner'</v>
      </c>
      <c r="V18" s="1" t="str">
        <f t="shared" si="3"/>
        <v>Exec dbo.w_sp_AddAuthorFollowers  'custom','Manish.Patel','Emilia.Clarke'</v>
      </c>
      <c r="X18" s="1" t="str">
        <f t="shared" si="4"/>
        <v>Exec dbo.w_sp_AddUserActivity  'bulk','','Manish.Patel','Subscriber','',10</v>
      </c>
    </row>
    <row r="19" spans="2:24">
      <c r="B19" s="11">
        <v>17</v>
      </c>
      <c r="C19" s="12"/>
      <c r="D19" s="12"/>
      <c r="E19" s="7"/>
      <c r="J19" s="1" t="s">
        <v>610</v>
      </c>
      <c r="K19" s="1" t="s">
        <v>64</v>
      </c>
      <c r="M19" s="7" t="s">
        <v>636</v>
      </c>
      <c r="N19" s="1" t="s">
        <v>606</v>
      </c>
      <c r="O19" s="1" t="s">
        <v>604</v>
      </c>
      <c r="P19" s="1" t="s">
        <v>599</v>
      </c>
      <c r="Q19" s="1" t="s">
        <v>588</v>
      </c>
      <c r="S19" s="1" t="str">
        <f t="shared" si="0"/>
        <v>Exec dbo.w_sp_AddAuthorFollowers  'custom','Manodip.Acharya','Gwen.Christie'</v>
      </c>
      <c r="T19" s="1" t="str">
        <f t="shared" si="1"/>
        <v>Exec dbo.w_sp_AddAuthorFollowers  'custom','Manodip.Acharya','Nikolaj.Costa'</v>
      </c>
      <c r="U19" s="1" t="str">
        <f t="shared" si="2"/>
        <v>Exec dbo.w_sp_AddAuthorFollowers  'custom','Manodip.Acharya','Kit.Harington'</v>
      </c>
      <c r="V19" s="1" t="str">
        <f t="shared" si="3"/>
        <v>Exec dbo.w_sp_AddAuthorFollowers  'custom','Manodip.Acharya','Mark.Ruffalo'</v>
      </c>
      <c r="X19" s="1" t="str">
        <f t="shared" si="4"/>
        <v>Exec dbo.w_sp_AddUserActivity  'bulk','','Manodip.Acharya','Subscriber','',10</v>
      </c>
    </row>
    <row r="20" spans="2:24">
      <c r="B20" s="11">
        <v>18</v>
      </c>
      <c r="C20" s="12"/>
      <c r="D20" s="12"/>
      <c r="E20" s="7"/>
      <c r="J20" s="1" t="s">
        <v>603</v>
      </c>
      <c r="K20" s="1" t="s">
        <v>64</v>
      </c>
      <c r="M20" s="7" t="s">
        <v>637</v>
      </c>
      <c r="N20" s="1" t="s">
        <v>596</v>
      </c>
      <c r="O20" s="1" t="s">
        <v>604</v>
      </c>
      <c r="P20" s="1" t="s">
        <v>601</v>
      </c>
      <c r="Q20" s="1" t="s">
        <v>593</v>
      </c>
      <c r="S20" s="1" t="str">
        <f t="shared" si="0"/>
        <v>Exec dbo.w_sp_AddAuthorFollowers  'custom','Manu.Jayaraj','Clark.Gregg'</v>
      </c>
      <c r="T20" s="1" t="str">
        <f t="shared" si="1"/>
        <v>Exec dbo.w_sp_AddAuthorFollowers  'custom','Manu.Jayaraj','Nikolaj.Costa'</v>
      </c>
      <c r="U20" s="1" t="str">
        <f t="shared" si="2"/>
        <v>Exec dbo.w_sp_AddAuthorFollowers  'custom','Manu.Jayaraj','Maisie.Williams'</v>
      </c>
      <c r="V20" s="1" t="str">
        <f t="shared" si="3"/>
        <v>Exec dbo.w_sp_AddAuthorFollowers  'custom','Manu.Jayaraj','Keyurkumar.Bhat'</v>
      </c>
      <c r="X20" s="1" t="str">
        <f t="shared" si="4"/>
        <v>Exec dbo.w_sp_AddUserActivity  'bulk','','Manu.Jayaraj','Subscriber','',10</v>
      </c>
    </row>
    <row r="21" spans="2:24">
      <c r="B21" s="11">
        <v>19</v>
      </c>
      <c r="C21" s="12"/>
      <c r="D21" s="12"/>
      <c r="E21" s="7"/>
      <c r="J21" s="1" t="s">
        <v>590</v>
      </c>
      <c r="K21" s="1" t="s">
        <v>64</v>
      </c>
      <c r="M21" s="7" t="s">
        <v>638</v>
      </c>
      <c r="N21" s="1" t="s">
        <v>596</v>
      </c>
      <c r="O21" s="1" t="s">
        <v>604</v>
      </c>
      <c r="P21" s="1" t="s">
        <v>598</v>
      </c>
      <c r="Q21" s="1" t="s">
        <v>588</v>
      </c>
      <c r="S21" s="1" t="str">
        <f t="shared" si="0"/>
        <v>Exec dbo.w_sp_AddAuthorFollowers  'custom','Mathew.Varghese','Clark.Gregg'</v>
      </c>
      <c r="T21" s="1" t="str">
        <f t="shared" si="1"/>
        <v>Exec dbo.w_sp_AddAuthorFollowers  'custom','Mathew.Varghese','Nikolaj.Costa'</v>
      </c>
      <c r="U21" s="1" t="str">
        <f t="shared" si="2"/>
        <v>Exec dbo.w_sp_AddAuthorFollowers  'custom','Mathew.Varghese','Emilia.Clarke'</v>
      </c>
      <c r="V21" s="1" t="str">
        <f t="shared" si="3"/>
        <v>Exec dbo.w_sp_AddAuthorFollowers  'custom','Mathew.Varghese','Mark.Ruffalo'</v>
      </c>
      <c r="X21" s="1" t="str">
        <f t="shared" si="4"/>
        <v>Exec dbo.w_sp_AddUserActivity  'bulk','','Mathew.Varghese','Subscriber','',10</v>
      </c>
    </row>
    <row r="22" spans="2:24">
      <c r="B22" s="11">
        <v>20</v>
      </c>
      <c r="C22" s="12"/>
      <c r="D22" s="12"/>
      <c r="E22" s="7"/>
      <c r="J22" s="1" t="s">
        <v>615</v>
      </c>
      <c r="K22" s="1" t="s">
        <v>618</v>
      </c>
      <c r="M22" s="7" t="s">
        <v>639</v>
      </c>
      <c r="N22" s="1" t="s">
        <v>596</v>
      </c>
      <c r="O22" s="1" t="s">
        <v>604</v>
      </c>
      <c r="P22" s="1" t="s">
        <v>601</v>
      </c>
      <c r="Q22" s="1" t="s">
        <v>593</v>
      </c>
      <c r="S22" s="1" t="str">
        <f t="shared" si="0"/>
        <v>Exec dbo.w_sp_AddAuthorFollowers  'custom','Mitul.Kumar','Clark.Gregg'</v>
      </c>
      <c r="T22" s="1" t="str">
        <f t="shared" si="1"/>
        <v>Exec dbo.w_sp_AddAuthorFollowers  'custom','Mitul.Kumar','Nikolaj.Costa'</v>
      </c>
      <c r="U22" s="1" t="str">
        <f t="shared" si="2"/>
        <v>Exec dbo.w_sp_AddAuthorFollowers  'custom','Mitul.Kumar','Maisie.Williams'</v>
      </c>
      <c r="V22" s="1" t="str">
        <f t="shared" si="3"/>
        <v>Exec dbo.w_sp_AddAuthorFollowers  'custom','Mitul.Kumar','Keyurkumar.Bhat'</v>
      </c>
      <c r="X22" s="1" t="str">
        <f t="shared" si="4"/>
        <v>Exec dbo.w_sp_AddUserActivity  'bulk','','Mitul.Kumar','Subscriber','',10</v>
      </c>
    </row>
    <row r="23" spans="2:24">
      <c r="B23" s="11">
        <v>21</v>
      </c>
      <c r="C23" s="12"/>
      <c r="D23" s="12"/>
      <c r="E23" s="7"/>
      <c r="J23" s="1" t="s">
        <v>605</v>
      </c>
      <c r="K23" s="1" t="s">
        <v>61</v>
      </c>
      <c r="M23" s="7" t="s">
        <v>640</v>
      </c>
      <c r="N23" s="1" t="s">
        <v>596</v>
      </c>
      <c r="O23" s="1" t="s">
        <v>587</v>
      </c>
      <c r="P23" s="1" t="s">
        <v>600</v>
      </c>
      <c r="Q23" s="1" t="s">
        <v>608</v>
      </c>
      <c r="S23" s="1" t="str">
        <f t="shared" si="0"/>
        <v>Exec dbo.w_sp_AddAuthorFollowers  'custom','Chloe.Bennet','Clark.Gregg'</v>
      </c>
      <c r="T23" s="1" t="str">
        <f t="shared" si="1"/>
        <v>Exec dbo.w_sp_AddAuthorFollowers  'custom','Chloe.Bennet','Chris.Evans'</v>
      </c>
      <c r="U23" s="1" t="str">
        <f t="shared" si="2"/>
        <v>Exec dbo.w_sp_AddAuthorFollowers  'custom','Chloe.Bennet','Sophie.Turner'</v>
      </c>
      <c r="V23" s="1" t="str">
        <f t="shared" si="3"/>
        <v>Exec dbo.w_sp_AddAuthorFollowers  'custom','Chloe.Bennet','Nathalie.Emmanuel'</v>
      </c>
      <c r="X23" s="1" t="str">
        <f t="shared" si="4"/>
        <v>Exec dbo.w_sp_AddUserActivity  'bulk','','Chloe.Bennet','Subscriber','',10</v>
      </c>
    </row>
    <row r="24" spans="2:24">
      <c r="B24" s="11">
        <v>22</v>
      </c>
      <c r="C24" s="12"/>
      <c r="D24" s="12"/>
      <c r="E24" s="7"/>
      <c r="J24" s="1" t="s">
        <v>589</v>
      </c>
      <c r="K24" s="1" t="s">
        <v>61</v>
      </c>
      <c r="M24" s="7" t="s">
        <v>641</v>
      </c>
      <c r="N24" s="1" t="s">
        <v>596</v>
      </c>
      <c r="O24" s="1" t="s">
        <v>604</v>
      </c>
      <c r="P24" s="1" t="s">
        <v>598</v>
      </c>
      <c r="Q24" s="1" t="s">
        <v>587</v>
      </c>
      <c r="S24" s="1" t="str">
        <f t="shared" si="0"/>
        <v>Exec dbo.w_sp_AddAuthorFollowers  'custom','Ming.Wen','Clark.Gregg'</v>
      </c>
      <c r="T24" s="1" t="str">
        <f t="shared" si="1"/>
        <v>Exec dbo.w_sp_AddAuthorFollowers  'custom','Ming.Wen','Nikolaj.Costa'</v>
      </c>
      <c r="U24" s="1" t="str">
        <f t="shared" si="2"/>
        <v>Exec dbo.w_sp_AddAuthorFollowers  'custom','Ming.Wen','Emilia.Clarke'</v>
      </c>
      <c r="V24" s="1" t="str">
        <f t="shared" si="3"/>
        <v>Exec dbo.w_sp_AddAuthorFollowers  'custom','Ming.Wen','Chris.Evans'</v>
      </c>
      <c r="X24" s="1" t="str">
        <f t="shared" si="4"/>
        <v>Exec dbo.w_sp_AddUserActivity  'bulk','','Ming.Wen','Subscriber','',10</v>
      </c>
    </row>
    <row r="25" spans="2:24">
      <c r="B25" s="11">
        <v>23</v>
      </c>
      <c r="C25" s="12"/>
      <c r="D25" s="12"/>
      <c r="E25" s="7"/>
      <c r="J25" s="1" t="s">
        <v>593</v>
      </c>
      <c r="K25" s="1" t="s">
        <v>61</v>
      </c>
      <c r="M25" s="7" t="s">
        <v>642</v>
      </c>
      <c r="N25" s="1" t="s">
        <v>596</v>
      </c>
      <c r="O25" s="1" t="s">
        <v>590</v>
      </c>
      <c r="P25" s="1" t="s">
        <v>588</v>
      </c>
      <c r="Q25" s="1" t="s">
        <v>589</v>
      </c>
      <c r="S25" s="1" t="str">
        <f t="shared" si="0"/>
        <v>Exec dbo.w_sp_AddAuthorFollowers  'custom','Elizabeth.Hegde','Clark.Gregg'</v>
      </c>
      <c r="T25" s="1" t="str">
        <f t="shared" si="1"/>
        <v>Exec dbo.w_sp_AddAuthorFollowers  'custom','Elizabeth.Hegde','Tom.Hill'</v>
      </c>
      <c r="U25" s="1" t="str">
        <f t="shared" si="2"/>
        <v>Exec dbo.w_sp_AddAuthorFollowers  'custom','Elizabeth.Hegde','Mark.Ruffalo'</v>
      </c>
      <c r="V25" s="1" t="str">
        <f t="shared" si="3"/>
        <v>Exec dbo.w_sp_AddAuthorFollowers  'custom','Elizabeth.Hegde','Jeremy.Renner'</v>
      </c>
      <c r="X25" s="1" t="str">
        <f t="shared" si="4"/>
        <v>Exec dbo.w_sp_AddUserActivity  'bulk','','Elizabeth.Hegde','Subscriber','',10</v>
      </c>
    </row>
    <row r="26" spans="2:24">
      <c r="B26" s="11">
        <v>24</v>
      </c>
      <c r="C26" s="12"/>
      <c r="D26" s="12"/>
      <c r="E26" s="7"/>
      <c r="J26" s="1" t="s">
        <v>591</v>
      </c>
      <c r="K26" s="1" t="s">
        <v>66</v>
      </c>
      <c r="M26" s="7" t="s">
        <v>643</v>
      </c>
      <c r="N26" s="1" t="s">
        <v>596</v>
      </c>
      <c r="O26" s="1" t="s">
        <v>606</v>
      </c>
      <c r="P26" s="1" t="s">
        <v>587</v>
      </c>
      <c r="Q26" s="1" t="s">
        <v>591</v>
      </c>
      <c r="S26" s="1" t="str">
        <f t="shared" si="0"/>
        <v>Exec dbo.w_sp_AddAuthorFollowers  'custom','Henry.Simmons','Clark.Gregg'</v>
      </c>
      <c r="T26" s="1" t="str">
        <f t="shared" si="1"/>
        <v>Exec dbo.w_sp_AddAuthorFollowers  'custom','Henry.Simmons','Gwen.Christie'</v>
      </c>
      <c r="U26" s="1" t="str">
        <f t="shared" si="2"/>
        <v>Exec dbo.w_sp_AddAuthorFollowers  'custom','Henry.Simmons','Chris.Evans'</v>
      </c>
      <c r="V26" s="1" t="str">
        <f t="shared" si="3"/>
        <v>Exec dbo.w_sp_AddAuthorFollowers  'custom','Henry.Simmons','Girish.Dengi'</v>
      </c>
      <c r="X26" s="1" t="str">
        <f t="shared" si="4"/>
        <v>Exec dbo.w_sp_AddUserActivity  'bulk','','Henry.Simmons','Subscriber','',10</v>
      </c>
    </row>
    <row r="27" spans="2:24">
      <c r="B27" s="11">
        <v>25</v>
      </c>
      <c r="C27" s="12"/>
      <c r="D27" s="12"/>
      <c r="E27" s="7"/>
      <c r="J27" s="1" t="s">
        <v>601</v>
      </c>
      <c r="K27" s="1" t="s">
        <v>66</v>
      </c>
      <c r="M27" s="7" t="s">
        <v>644</v>
      </c>
      <c r="N27" s="1" t="s">
        <v>596</v>
      </c>
      <c r="O27" s="1" t="s">
        <v>604</v>
      </c>
      <c r="P27" s="1" t="s">
        <v>598</v>
      </c>
      <c r="Q27" s="1" t="s">
        <v>587</v>
      </c>
      <c r="S27" s="1" t="str">
        <f t="shared" si="0"/>
        <v>Exec dbo.w_sp_AddAuthorFollowers  'custom','Jeff.Ward','Clark.Gregg'</v>
      </c>
      <c r="T27" s="1" t="str">
        <f t="shared" si="1"/>
        <v>Exec dbo.w_sp_AddAuthorFollowers  'custom','Jeff.Ward','Nikolaj.Costa'</v>
      </c>
      <c r="U27" s="1" t="str">
        <f t="shared" si="2"/>
        <v>Exec dbo.w_sp_AddAuthorFollowers  'custom','Jeff.Ward','Emilia.Clarke'</v>
      </c>
      <c r="V27" s="1" t="str">
        <f t="shared" si="3"/>
        <v>Exec dbo.w_sp_AddAuthorFollowers  'custom','Jeff.Ward','Chris.Evans'</v>
      </c>
      <c r="X27" s="1" t="str">
        <f t="shared" si="4"/>
        <v>Exec dbo.w_sp_AddUserActivity  'bulk','','Jeff.Ward','Subscriber','',10</v>
      </c>
    </row>
    <row r="28" spans="2:24">
      <c r="B28" s="11">
        <v>26</v>
      </c>
      <c r="C28" s="12"/>
      <c r="D28" s="12"/>
      <c r="E28" s="7"/>
      <c r="J28" s="1" t="s">
        <v>595</v>
      </c>
      <c r="K28" s="1" t="s">
        <v>66</v>
      </c>
      <c r="M28" s="7" t="s">
        <v>645</v>
      </c>
      <c r="N28" s="1" t="s">
        <v>596</v>
      </c>
      <c r="O28" s="1" t="s">
        <v>599</v>
      </c>
      <c r="P28" s="1" t="s">
        <v>613</v>
      </c>
      <c r="Q28" s="1" t="s">
        <v>608</v>
      </c>
      <c r="S28" s="1" t="str">
        <f t="shared" si="0"/>
        <v>Exec dbo.w_sp_AddAuthorFollowers  'custom','Stan.Lee','Clark.Gregg'</v>
      </c>
      <c r="T28" s="1" t="str">
        <f t="shared" si="1"/>
        <v>Exec dbo.w_sp_AddAuthorFollowers  'custom','Stan.Lee','Kit.Harington'</v>
      </c>
      <c r="U28" s="1" t="str">
        <f t="shared" si="2"/>
        <v>Exec dbo.w_sp_AddAuthorFollowers  'custom','Stan.Lee','Rory.Meccan'</v>
      </c>
      <c r="V28" s="1" t="str">
        <f t="shared" si="3"/>
        <v>Exec dbo.w_sp_AddAuthorFollowers  'custom','Stan.Lee','Nathalie.Emmanuel'</v>
      </c>
      <c r="X28" s="1" t="str">
        <f t="shared" si="4"/>
        <v>Exec dbo.w_sp_AddUserActivity  'bulk','','Stan.Lee','Subscriber','',10</v>
      </c>
    </row>
    <row r="29" spans="2:24">
      <c r="B29" s="11">
        <v>27</v>
      </c>
      <c r="C29" s="12"/>
      <c r="D29" s="12"/>
      <c r="E29" s="7"/>
      <c r="J29" s="1" t="s">
        <v>597</v>
      </c>
      <c r="K29" s="1" t="s">
        <v>62</v>
      </c>
      <c r="M29" s="7" t="s">
        <v>646</v>
      </c>
      <c r="N29" s="1" t="s">
        <v>596</v>
      </c>
      <c r="O29" s="1" t="s">
        <v>604</v>
      </c>
      <c r="P29" s="1" t="s">
        <v>601</v>
      </c>
      <c r="Q29" s="1" t="s">
        <v>593</v>
      </c>
      <c r="S29" s="1" t="str">
        <f t="shared" si="0"/>
        <v>Exec dbo.w_sp_AddAuthorFollowers  'custom','Nick.Blood','Clark.Gregg'</v>
      </c>
      <c r="T29" s="1" t="str">
        <f t="shared" si="1"/>
        <v>Exec dbo.w_sp_AddAuthorFollowers  'custom','Nick.Blood','Nikolaj.Costa'</v>
      </c>
      <c r="U29" s="1" t="str">
        <f t="shared" si="2"/>
        <v>Exec dbo.w_sp_AddAuthorFollowers  'custom','Nick.Blood','Maisie.Williams'</v>
      </c>
      <c r="V29" s="1" t="str">
        <f t="shared" si="3"/>
        <v>Exec dbo.w_sp_AddAuthorFollowers  'custom','Nick.Blood','Keyurkumar.Bhat'</v>
      </c>
      <c r="X29" s="1" t="str">
        <f t="shared" si="4"/>
        <v>Exec dbo.w_sp_AddUserActivity  'bulk','','Nick.Blood','Subscriber','',10</v>
      </c>
    </row>
    <row r="30" spans="2:24">
      <c r="B30" s="11">
        <v>28</v>
      </c>
      <c r="C30" s="12"/>
      <c r="D30" s="12"/>
      <c r="E30" s="7"/>
      <c r="J30" s="1" t="s">
        <v>592</v>
      </c>
      <c r="K30" s="1" t="s">
        <v>62</v>
      </c>
      <c r="M30" s="7" t="s">
        <v>647</v>
      </c>
      <c r="N30" s="1" t="s">
        <v>612</v>
      </c>
      <c r="O30" s="1" t="s">
        <v>611</v>
      </c>
      <c r="P30" s="1" t="s">
        <v>603</v>
      </c>
      <c r="Q30" s="1" t="s">
        <v>605</v>
      </c>
      <c r="S30" s="1" t="str">
        <f t="shared" si="0"/>
        <v>Exec dbo.w_sp_AddAuthorFollowers  'custom','Luke.Mitchell','John.Bradley'</v>
      </c>
      <c r="T30" s="1" t="str">
        <f t="shared" si="1"/>
        <v>Exec dbo.w_sp_AddAuthorFollowers  'custom','Luke.Mitchell','Conleth.Hill'</v>
      </c>
      <c r="U30" s="1" t="str">
        <f t="shared" si="2"/>
        <v>Exec dbo.w_sp_AddAuthorFollowers  'custom','Luke.Mitchell','Lena.Headley'</v>
      </c>
      <c r="V30" s="1" t="str">
        <f t="shared" si="3"/>
        <v>Exec dbo.w_sp_AddAuthorFollowers  'custom','Luke.Mitchell','Isaac.Hemstad'</v>
      </c>
      <c r="X30" s="1" t="str">
        <f t="shared" si="4"/>
        <v>Exec dbo.w_sp_AddUserActivity  'bulk','','Luke.Mitchell','Subscriber','',10</v>
      </c>
    </row>
    <row r="31" spans="2:24">
      <c r="B31" s="11">
        <v>29</v>
      </c>
      <c r="C31" s="12"/>
      <c r="D31" s="12"/>
      <c r="E31" s="7"/>
      <c r="J31" s="1" t="s">
        <v>588</v>
      </c>
      <c r="K31" s="1" t="s">
        <v>62</v>
      </c>
      <c r="M31" s="7" t="s">
        <v>648</v>
      </c>
      <c r="N31" s="1" t="s">
        <v>596</v>
      </c>
      <c r="O31" s="1" t="s">
        <v>589</v>
      </c>
      <c r="P31" s="1" t="s">
        <v>600</v>
      </c>
      <c r="Q31" s="1" t="s">
        <v>608</v>
      </c>
      <c r="S31" s="1" t="str">
        <f t="shared" si="0"/>
        <v>Exec dbo.w_sp_AddAuthorFollowers  'custom','Nirmala.Ramani','Clark.Gregg'</v>
      </c>
      <c r="T31" s="1" t="str">
        <f t="shared" si="1"/>
        <v>Exec dbo.w_sp_AddAuthorFollowers  'custom','Nirmala.Ramani','Jeremy.Renner'</v>
      </c>
      <c r="U31" s="1" t="str">
        <f t="shared" si="2"/>
        <v>Exec dbo.w_sp_AddAuthorFollowers  'custom','Nirmala.Ramani','Sophie.Turner'</v>
      </c>
      <c r="V31" s="1" t="str">
        <f t="shared" si="3"/>
        <v>Exec dbo.w_sp_AddAuthorFollowers  'custom','Nirmala.Ramani','Nathalie.Emmanuel'</v>
      </c>
      <c r="X31" s="1" t="str">
        <f t="shared" si="4"/>
        <v>Exec dbo.w_sp_AddUserActivity  'bulk','','Nirmala.Ramani','Subscriber','',10</v>
      </c>
    </row>
    <row r="32" spans="2:24">
      <c r="B32" s="11">
        <v>30</v>
      </c>
      <c r="C32" s="12"/>
      <c r="D32" s="12"/>
      <c r="E32" s="7"/>
      <c r="J32" s="1" t="s">
        <v>602</v>
      </c>
      <c r="K32" s="1" t="s">
        <v>62</v>
      </c>
      <c r="M32" s="7" t="s">
        <v>649</v>
      </c>
      <c r="N32" s="1" t="s">
        <v>596</v>
      </c>
      <c r="O32" s="1" t="s">
        <v>604</v>
      </c>
      <c r="P32" s="1" t="s">
        <v>598</v>
      </c>
      <c r="Q32" s="1" t="s">
        <v>587</v>
      </c>
      <c r="S32" s="1" t="str">
        <f t="shared" si="0"/>
        <v>Exec dbo.w_sp_AddAuthorFollowers  'custom','Nishit.Rai','Clark.Gregg'</v>
      </c>
      <c r="T32" s="1" t="str">
        <f t="shared" si="1"/>
        <v>Exec dbo.w_sp_AddAuthorFollowers  'custom','Nishit.Rai','Nikolaj.Costa'</v>
      </c>
      <c r="U32" s="1" t="str">
        <f t="shared" si="2"/>
        <v>Exec dbo.w_sp_AddAuthorFollowers  'custom','Nishit.Rai','Emilia.Clarke'</v>
      </c>
      <c r="V32" s="1" t="str">
        <f t="shared" si="3"/>
        <v>Exec dbo.w_sp_AddAuthorFollowers  'custom','Nishit.Rai','Chris.Evans'</v>
      </c>
      <c r="X32" s="1" t="str">
        <f t="shared" si="4"/>
        <v>Exec dbo.w_sp_AddUserActivity  'bulk','','Nishit.Rai','Subscriber','',10</v>
      </c>
    </row>
    <row r="33" spans="2:24">
      <c r="B33" s="11">
        <v>31</v>
      </c>
      <c r="C33" s="12"/>
      <c r="D33" s="12"/>
      <c r="E33" s="7"/>
      <c r="M33" s="7" t="s">
        <v>650</v>
      </c>
      <c r="N33" s="1" t="s">
        <v>596</v>
      </c>
      <c r="O33" s="1" t="s">
        <v>604</v>
      </c>
      <c r="P33" s="1" t="s">
        <v>601</v>
      </c>
      <c r="Q33" s="1" t="s">
        <v>593</v>
      </c>
      <c r="S33" s="1" t="str">
        <f t="shared" si="0"/>
        <v>Exec dbo.w_sp_AddAuthorFollowers  'custom','Padmini.Rangam','Clark.Gregg'</v>
      </c>
      <c r="T33" s="1" t="str">
        <f t="shared" si="1"/>
        <v>Exec dbo.w_sp_AddAuthorFollowers  'custom','Padmini.Rangam','Nikolaj.Costa'</v>
      </c>
      <c r="U33" s="1" t="str">
        <f t="shared" si="2"/>
        <v>Exec dbo.w_sp_AddAuthorFollowers  'custom','Padmini.Rangam','Maisie.Williams'</v>
      </c>
      <c r="V33" s="1" t="str">
        <f t="shared" si="3"/>
        <v>Exec dbo.w_sp_AddAuthorFollowers  'custom','Padmini.Rangam','Keyurkumar.Bhat'</v>
      </c>
      <c r="X33" s="1" t="str">
        <f t="shared" si="4"/>
        <v>Exec dbo.w_sp_AddUserActivity  'bulk','','Padmini.Rangam','Subscriber','',10</v>
      </c>
    </row>
    <row r="34" spans="2:24">
      <c r="B34" s="11">
        <v>32</v>
      </c>
      <c r="C34" s="12"/>
      <c r="D34" s="12"/>
      <c r="E34" s="7"/>
      <c r="M34" s="7" t="s">
        <v>651</v>
      </c>
      <c r="N34" s="1" t="s">
        <v>596</v>
      </c>
      <c r="O34" s="1" t="s">
        <v>590</v>
      </c>
      <c r="P34" s="1" t="s">
        <v>588</v>
      </c>
      <c r="Q34" s="1" t="s">
        <v>589</v>
      </c>
      <c r="S34" s="1" t="str">
        <f t="shared" si="0"/>
        <v>Exec dbo.w_sp_AddAuthorFollowers  'custom','Paritosh.Kumar','Clark.Gregg'</v>
      </c>
      <c r="T34" s="1" t="str">
        <f t="shared" si="1"/>
        <v>Exec dbo.w_sp_AddAuthorFollowers  'custom','Paritosh.Kumar','Tom.Hill'</v>
      </c>
      <c r="U34" s="1" t="str">
        <f t="shared" si="2"/>
        <v>Exec dbo.w_sp_AddAuthorFollowers  'custom','Paritosh.Kumar','Mark.Ruffalo'</v>
      </c>
      <c r="V34" s="1" t="str">
        <f t="shared" si="3"/>
        <v>Exec dbo.w_sp_AddAuthorFollowers  'custom','Paritosh.Kumar','Jeremy.Renner'</v>
      </c>
      <c r="X34" s="1" t="str">
        <f t="shared" si="4"/>
        <v>Exec dbo.w_sp_AddUserActivity  'bulk','','Paritosh.Kumar','Subscriber','',10</v>
      </c>
    </row>
    <row r="35" spans="2:24">
      <c r="B35" s="11">
        <v>33</v>
      </c>
      <c r="C35" s="12"/>
      <c r="D35" s="12"/>
      <c r="E35" s="7"/>
      <c r="M35" s="7" t="s">
        <v>652</v>
      </c>
      <c r="N35" s="1" t="s">
        <v>596</v>
      </c>
      <c r="O35" s="1" t="s">
        <v>604</v>
      </c>
      <c r="P35" s="1" t="s">
        <v>598</v>
      </c>
      <c r="Q35" s="1" t="s">
        <v>587</v>
      </c>
      <c r="S35" s="1" t="str">
        <f t="shared" si="0"/>
        <v>Exec dbo.w_sp_AddAuthorFollowers  'custom','Parmar.Singh','Clark.Gregg'</v>
      </c>
      <c r="T35" s="1" t="str">
        <f t="shared" si="1"/>
        <v>Exec dbo.w_sp_AddAuthorFollowers  'custom','Parmar.Singh','Nikolaj.Costa'</v>
      </c>
      <c r="U35" s="1" t="str">
        <f t="shared" si="2"/>
        <v>Exec dbo.w_sp_AddAuthorFollowers  'custom','Parmar.Singh','Emilia.Clarke'</v>
      </c>
      <c r="V35" s="1" t="str">
        <f t="shared" si="3"/>
        <v>Exec dbo.w_sp_AddAuthorFollowers  'custom','Parmar.Singh','Chris.Evans'</v>
      </c>
      <c r="X35" s="1" t="str">
        <f t="shared" si="4"/>
        <v>Exec dbo.w_sp_AddUserActivity  'bulk','','Parmar.Singh','Subscriber','',10</v>
      </c>
    </row>
    <row r="36" spans="2:24">
      <c r="B36" s="11">
        <v>34</v>
      </c>
      <c r="C36" s="12"/>
      <c r="D36" s="12"/>
      <c r="E36" s="7"/>
      <c r="M36" s="7" t="s">
        <v>653</v>
      </c>
      <c r="N36" s="1" t="s">
        <v>596</v>
      </c>
      <c r="O36" s="1" t="s">
        <v>604</v>
      </c>
      <c r="P36" s="1" t="s">
        <v>601</v>
      </c>
      <c r="Q36" s="1" t="s">
        <v>593</v>
      </c>
      <c r="S36" s="1" t="str">
        <f t="shared" si="0"/>
        <v>Exec dbo.w_sp_AddAuthorFollowers  'custom','Patraksha.Sarkar','Clark.Gregg'</v>
      </c>
      <c r="T36" s="1" t="str">
        <f t="shared" si="1"/>
        <v>Exec dbo.w_sp_AddAuthorFollowers  'custom','Patraksha.Sarkar','Nikolaj.Costa'</v>
      </c>
      <c r="U36" s="1" t="str">
        <f t="shared" si="2"/>
        <v>Exec dbo.w_sp_AddAuthorFollowers  'custom','Patraksha.Sarkar','Maisie.Williams'</v>
      </c>
      <c r="V36" s="1" t="str">
        <f t="shared" si="3"/>
        <v>Exec dbo.w_sp_AddAuthorFollowers  'custom','Patraksha.Sarkar','Keyurkumar.Bhat'</v>
      </c>
      <c r="X36" s="1" t="str">
        <f t="shared" si="4"/>
        <v>Exec dbo.w_sp_AddUserActivity  'bulk','','Patraksha.Sarkar','Subscriber','',10</v>
      </c>
    </row>
    <row r="37" spans="2:24">
      <c r="B37" s="11">
        <v>35</v>
      </c>
      <c r="C37" s="12"/>
      <c r="D37" s="12"/>
      <c r="E37" s="7"/>
      <c r="M37" s="7" t="s">
        <v>654</v>
      </c>
      <c r="N37" s="1" t="s">
        <v>596</v>
      </c>
      <c r="O37" s="1" t="s">
        <v>590</v>
      </c>
      <c r="P37" s="1" t="s">
        <v>588</v>
      </c>
      <c r="Q37" s="1" t="s">
        <v>589</v>
      </c>
      <c r="S37" s="1" t="str">
        <f t="shared" si="0"/>
        <v>Exec dbo.w_sp_AddAuthorFollowers  'custom','Pavithra.Prem','Clark.Gregg'</v>
      </c>
      <c r="T37" s="1" t="str">
        <f t="shared" si="1"/>
        <v>Exec dbo.w_sp_AddAuthorFollowers  'custom','Pavithra.Prem','Tom.Hill'</v>
      </c>
      <c r="U37" s="1" t="str">
        <f t="shared" si="2"/>
        <v>Exec dbo.w_sp_AddAuthorFollowers  'custom','Pavithra.Prem','Mark.Ruffalo'</v>
      </c>
      <c r="V37" s="1" t="str">
        <f t="shared" si="3"/>
        <v>Exec dbo.w_sp_AddAuthorFollowers  'custom','Pavithra.Prem','Jeremy.Renner'</v>
      </c>
      <c r="X37" s="1" t="str">
        <f t="shared" si="4"/>
        <v>Exec dbo.w_sp_AddUserActivity  'bulk','','Pavithra.Prem','Subscriber','',10</v>
      </c>
    </row>
    <row r="38" spans="2:24">
      <c r="B38" s="11">
        <v>36</v>
      </c>
      <c r="C38" s="12"/>
      <c r="D38" s="12"/>
      <c r="E38" s="7"/>
      <c r="M38" s="7" t="s">
        <v>655</v>
      </c>
      <c r="N38" s="1" t="s">
        <v>598</v>
      </c>
      <c r="O38" s="1" t="s">
        <v>589</v>
      </c>
      <c r="P38" s="1" t="s">
        <v>599</v>
      </c>
      <c r="Q38" s="1" t="s">
        <v>587</v>
      </c>
      <c r="S38" s="1" t="str">
        <f t="shared" si="0"/>
        <v>Exec dbo.w_sp_AddAuthorFollowers  'custom','PavithraManjunath.Manjunath','Emilia.Clarke'</v>
      </c>
      <c r="T38" s="1" t="str">
        <f t="shared" si="1"/>
        <v>Exec dbo.w_sp_AddAuthorFollowers  'custom','PavithraManjunath.Manjunath','Jeremy.Renner'</v>
      </c>
      <c r="U38" s="1" t="str">
        <f t="shared" si="2"/>
        <v>Exec dbo.w_sp_AddAuthorFollowers  'custom','PavithraManjunath.Manjunath','Kit.Harington'</v>
      </c>
      <c r="V38" s="1" t="str">
        <f t="shared" si="3"/>
        <v>Exec dbo.w_sp_AddAuthorFollowers  'custom','PavithraManjunath.Manjunath','Chris.Evans'</v>
      </c>
      <c r="X38" s="1" t="str">
        <f t="shared" si="4"/>
        <v>Exec dbo.w_sp_AddUserActivity  'bulk','','PavithraManjunath.Manjunath','Subscriber','',10</v>
      </c>
    </row>
    <row r="39" spans="2:24">
      <c r="B39" s="11">
        <v>37</v>
      </c>
      <c r="C39" s="12"/>
      <c r="D39" s="12"/>
      <c r="E39" s="7"/>
      <c r="M39" s="7" t="s">
        <v>656</v>
      </c>
      <c r="N39" s="1" t="s">
        <v>616</v>
      </c>
      <c r="O39" s="1" t="s">
        <v>613</v>
      </c>
      <c r="P39" s="1" t="s">
        <v>607</v>
      </c>
      <c r="Q39" s="1" t="s">
        <v>599</v>
      </c>
      <c r="S39" s="1" t="str">
        <f t="shared" si="0"/>
        <v>Exec dbo.w_sp_AddAuthorFollowers  'custom','Piyush.Goyal','Jerome.Flynn'</v>
      </c>
      <c r="T39" s="1" t="str">
        <f t="shared" si="1"/>
        <v>Exec dbo.w_sp_AddAuthorFollowers  'custom','Piyush.Goyal','Rory.Meccan'</v>
      </c>
      <c r="U39" s="1" t="str">
        <f t="shared" si="2"/>
        <v>Exec dbo.w_sp_AddAuthorFollowers  'custom','Piyush.Goyal','Iain.Glen'</v>
      </c>
      <c r="V39" s="1" t="str">
        <f t="shared" si="3"/>
        <v>Exec dbo.w_sp_AddAuthorFollowers  'custom','Piyush.Goyal','Kit.Harington'</v>
      </c>
      <c r="X39" s="1" t="str">
        <f t="shared" si="4"/>
        <v>Exec dbo.w_sp_AddUserActivity  'bulk','','Piyush.Goyal','Subscriber','',10</v>
      </c>
    </row>
    <row r="40" spans="2:24">
      <c r="B40" s="11">
        <v>38</v>
      </c>
      <c r="C40" s="12"/>
      <c r="D40" s="12"/>
      <c r="E40" s="7"/>
      <c r="M40" s="7" t="s">
        <v>657</v>
      </c>
      <c r="N40" s="1" t="s">
        <v>602</v>
      </c>
      <c r="O40" s="1" t="s">
        <v>604</v>
      </c>
      <c r="P40" s="1" t="s">
        <v>602</v>
      </c>
      <c r="Q40" s="1" t="s">
        <v>591</v>
      </c>
      <c r="S40" s="1" t="str">
        <f t="shared" si="0"/>
        <v>Exec dbo.w_sp_AddAuthorFollowers  'custom','Piyush.Kantilal','Peter.Dinklage'</v>
      </c>
      <c r="T40" s="1" t="str">
        <f t="shared" si="1"/>
        <v>Exec dbo.w_sp_AddAuthorFollowers  'custom','Piyush.Kantilal','Nikolaj.Costa'</v>
      </c>
      <c r="U40" s="1" t="str">
        <f t="shared" si="2"/>
        <v>Exec dbo.w_sp_AddAuthorFollowers  'custom','Piyush.Kantilal','Peter.Dinklage'</v>
      </c>
      <c r="V40" s="1" t="str">
        <f t="shared" si="3"/>
        <v>Exec dbo.w_sp_AddAuthorFollowers  'custom','Piyush.Kantilal','Girish.Dengi'</v>
      </c>
      <c r="X40" s="1" t="str">
        <f t="shared" si="4"/>
        <v>Exec dbo.w_sp_AddUserActivity  'bulk','','Piyush.Kantilal','Subscriber','',10</v>
      </c>
    </row>
    <row r="41" spans="2:24">
      <c r="B41" s="11">
        <v>39</v>
      </c>
      <c r="C41" s="12"/>
      <c r="D41" s="12"/>
      <c r="E41" s="7"/>
      <c r="M41" s="7" t="s">
        <v>658</v>
      </c>
      <c r="N41" s="1" t="s">
        <v>598</v>
      </c>
      <c r="O41" s="1" t="s">
        <v>604</v>
      </c>
      <c r="P41" s="1" t="s">
        <v>600</v>
      </c>
      <c r="Q41" s="1" t="s">
        <v>606</v>
      </c>
      <c r="S41" s="1" t="str">
        <f t="shared" si="0"/>
        <v>Exec dbo.w_sp_AddAuthorFollowers  'custom','Ponnammal.Ramachandran','Emilia.Clarke'</v>
      </c>
      <c r="T41" s="1" t="str">
        <f t="shared" si="1"/>
        <v>Exec dbo.w_sp_AddAuthorFollowers  'custom','Ponnammal.Ramachandran','Nikolaj.Costa'</v>
      </c>
      <c r="U41" s="1" t="str">
        <f t="shared" si="2"/>
        <v>Exec dbo.w_sp_AddAuthorFollowers  'custom','Ponnammal.Ramachandran','Sophie.Turner'</v>
      </c>
      <c r="V41" s="1" t="str">
        <f t="shared" si="3"/>
        <v>Exec dbo.w_sp_AddAuthorFollowers  'custom','Ponnammal.Ramachandran','Gwen.Christie'</v>
      </c>
      <c r="X41" s="1" t="str">
        <f t="shared" si="4"/>
        <v>Exec dbo.w_sp_AddUserActivity  'bulk','','Ponnammal.Ramachandran','Subscriber','',10</v>
      </c>
    </row>
    <row r="42" spans="2:24">
      <c r="B42" s="11">
        <v>40</v>
      </c>
      <c r="C42" s="12"/>
      <c r="D42" s="12"/>
      <c r="E42" s="7"/>
      <c r="M42" s="7" t="s">
        <v>659</v>
      </c>
      <c r="N42" s="1" t="s">
        <v>599</v>
      </c>
      <c r="O42" s="1" t="s">
        <v>604</v>
      </c>
      <c r="P42" s="1" t="s">
        <v>587</v>
      </c>
      <c r="Q42" s="1" t="s">
        <v>608</v>
      </c>
      <c r="S42" s="1" t="str">
        <f t="shared" si="0"/>
        <v>Exec dbo.w_sp_AddAuthorFollowers  'custom','Prabath.Kantilal','Kit.Harington'</v>
      </c>
      <c r="T42" s="1" t="str">
        <f t="shared" si="1"/>
        <v>Exec dbo.w_sp_AddAuthorFollowers  'custom','Prabath.Kantilal','Nikolaj.Costa'</v>
      </c>
      <c r="U42" s="1" t="str">
        <f t="shared" si="2"/>
        <v>Exec dbo.w_sp_AddAuthorFollowers  'custom','Prabath.Kantilal','Chris.Evans'</v>
      </c>
      <c r="V42" s="1" t="str">
        <f t="shared" si="3"/>
        <v>Exec dbo.w_sp_AddAuthorFollowers  'custom','Prabath.Kantilal','Nathalie.Emmanuel'</v>
      </c>
      <c r="X42" s="1" t="str">
        <f t="shared" si="4"/>
        <v>Exec dbo.w_sp_AddUserActivity  'bulk','','Prabath.Kantilal','Subscriber','',10</v>
      </c>
    </row>
    <row r="43" spans="2:24">
      <c r="B43" s="11">
        <v>41</v>
      </c>
      <c r="C43" s="12"/>
      <c r="D43" s="12"/>
      <c r="E43" s="7"/>
      <c r="M43" s="7" t="s">
        <v>660</v>
      </c>
      <c r="N43" s="1" t="s">
        <v>603</v>
      </c>
      <c r="O43" s="1" t="s">
        <v>604</v>
      </c>
      <c r="P43" s="1" t="s">
        <v>613</v>
      </c>
      <c r="Q43" s="1" t="s">
        <v>591</v>
      </c>
      <c r="S43" s="1" t="str">
        <f t="shared" si="0"/>
        <v>Exec dbo.w_sp_AddAuthorFollowers  'custom','Pradeep.Diwanji','Lena.Headley'</v>
      </c>
      <c r="T43" s="1" t="str">
        <f t="shared" si="1"/>
        <v>Exec dbo.w_sp_AddAuthorFollowers  'custom','Pradeep.Diwanji','Nikolaj.Costa'</v>
      </c>
      <c r="U43" s="1" t="str">
        <f t="shared" si="2"/>
        <v>Exec dbo.w_sp_AddAuthorFollowers  'custom','Pradeep.Diwanji','Rory.Meccan'</v>
      </c>
      <c r="V43" s="1" t="str">
        <f t="shared" si="3"/>
        <v>Exec dbo.w_sp_AddAuthorFollowers  'custom','Pradeep.Diwanji','Girish.Dengi'</v>
      </c>
      <c r="X43" s="1" t="str">
        <f t="shared" si="4"/>
        <v>Exec dbo.w_sp_AddUserActivity  'bulk','','Pradeep.Diwanji','Subscriber','',10</v>
      </c>
    </row>
    <row r="44" spans="2:24">
      <c r="B44" s="11">
        <v>42</v>
      </c>
      <c r="C44" s="12"/>
      <c r="D44" s="12"/>
      <c r="E44" s="7"/>
      <c r="M44" s="7" t="s">
        <v>661</v>
      </c>
      <c r="N44" s="1" t="s">
        <v>602</v>
      </c>
      <c r="O44" s="1" t="s">
        <v>597</v>
      </c>
      <c r="P44" s="1" t="s">
        <v>589</v>
      </c>
      <c r="Q44" s="1" t="s">
        <v>591</v>
      </c>
      <c r="S44" s="1" t="str">
        <f t="shared" si="0"/>
        <v>Exec dbo.w_sp_AddAuthorFollowers  'custom','PradeepKumar.Kumar','Peter.Dinklage'</v>
      </c>
      <c r="T44" s="1" t="str">
        <f t="shared" si="1"/>
        <v>Exec dbo.w_sp_AddAuthorFollowers  'custom','PradeepKumar.Kumar','Brett.Dalton'</v>
      </c>
      <c r="U44" s="1" t="str">
        <f t="shared" si="2"/>
        <v>Exec dbo.w_sp_AddAuthorFollowers  'custom','PradeepKumar.Kumar','Jeremy.Renner'</v>
      </c>
      <c r="V44" s="1" t="str">
        <f t="shared" si="3"/>
        <v>Exec dbo.w_sp_AddAuthorFollowers  'custom','PradeepKumar.Kumar','Girish.Dengi'</v>
      </c>
      <c r="X44" s="1" t="str">
        <f t="shared" si="4"/>
        <v>Exec dbo.w_sp_AddUserActivity  'bulk','','PradeepKumar.Kumar','Subscriber','',10</v>
      </c>
    </row>
    <row r="45" spans="2:24">
      <c r="B45" s="11">
        <v>43</v>
      </c>
      <c r="C45" s="12"/>
      <c r="D45" s="12"/>
      <c r="E45" s="7"/>
      <c r="M45" s="7" t="s">
        <v>662</v>
      </c>
      <c r="N45" s="1" t="s">
        <v>612</v>
      </c>
      <c r="O45" s="1" t="s">
        <v>611</v>
      </c>
      <c r="P45" s="1" t="s">
        <v>603</v>
      </c>
      <c r="Q45" s="1" t="s">
        <v>605</v>
      </c>
      <c r="S45" s="1" t="str">
        <f t="shared" si="0"/>
        <v>Exec dbo.w_sp_AddAuthorFollowers  'custom','Pragya.Jha','John.Bradley'</v>
      </c>
      <c r="T45" s="1" t="str">
        <f t="shared" si="1"/>
        <v>Exec dbo.w_sp_AddAuthorFollowers  'custom','Pragya.Jha','Conleth.Hill'</v>
      </c>
      <c r="U45" s="1" t="str">
        <f t="shared" si="2"/>
        <v>Exec dbo.w_sp_AddAuthorFollowers  'custom','Pragya.Jha','Lena.Headley'</v>
      </c>
      <c r="V45" s="1" t="str">
        <f t="shared" si="3"/>
        <v>Exec dbo.w_sp_AddAuthorFollowers  'custom','Pragya.Jha','Isaac.Hemstad'</v>
      </c>
      <c r="X45" s="1" t="str">
        <f t="shared" si="4"/>
        <v>Exec dbo.w_sp_AddUserActivity  'bulk','','Pragya.Jha','Subscriber','',10</v>
      </c>
    </row>
    <row r="46" spans="2:24">
      <c r="B46" s="11">
        <v>44</v>
      </c>
      <c r="C46" s="12"/>
      <c r="D46" s="12"/>
      <c r="E46" s="7"/>
      <c r="M46" s="7" t="s">
        <v>663</v>
      </c>
      <c r="N46" s="1" t="s">
        <v>599</v>
      </c>
      <c r="O46" s="1" t="s">
        <v>589</v>
      </c>
      <c r="P46" s="1" t="s">
        <v>597</v>
      </c>
      <c r="Q46" s="1" t="s">
        <v>608</v>
      </c>
      <c r="S46" s="1" t="str">
        <f t="shared" si="0"/>
        <v>Exec dbo.w_sp_AddAuthorFollowers  'custom','Rajshekhar.Aurade','Kit.Harington'</v>
      </c>
      <c r="T46" s="1" t="str">
        <f t="shared" si="1"/>
        <v>Exec dbo.w_sp_AddAuthorFollowers  'custom','Rajshekhar.Aurade','Jeremy.Renner'</v>
      </c>
      <c r="U46" s="1" t="str">
        <f t="shared" si="2"/>
        <v>Exec dbo.w_sp_AddAuthorFollowers  'custom','Rajshekhar.Aurade','Brett.Dalton'</v>
      </c>
      <c r="V46" s="1" t="str">
        <f t="shared" si="3"/>
        <v>Exec dbo.w_sp_AddAuthorFollowers  'custom','Rajshekhar.Aurade','Nathalie.Emmanuel'</v>
      </c>
      <c r="X46" s="1" t="str">
        <f t="shared" si="4"/>
        <v>Exec dbo.w_sp_AddUserActivity  'bulk','','Rajshekhar.Aurade','Subscriber','',10</v>
      </c>
    </row>
    <row r="47" spans="2:24">
      <c r="B47" s="11">
        <v>45</v>
      </c>
      <c r="C47" s="12"/>
      <c r="D47" s="12"/>
      <c r="E47" s="7"/>
      <c r="M47" s="7" t="s">
        <v>664</v>
      </c>
      <c r="N47" s="1" t="s">
        <v>616</v>
      </c>
      <c r="O47" s="1" t="s">
        <v>613</v>
      </c>
      <c r="P47" s="1" t="s">
        <v>607</v>
      </c>
      <c r="Q47" s="1" t="s">
        <v>599</v>
      </c>
      <c r="S47" s="1" t="str">
        <f t="shared" si="0"/>
        <v>Exec dbo.w_sp_AddAuthorFollowers  'custom','Rohith.Kumar','Jerome.Flynn'</v>
      </c>
      <c r="T47" s="1" t="str">
        <f t="shared" si="1"/>
        <v>Exec dbo.w_sp_AddAuthorFollowers  'custom','Rohith.Kumar','Rory.Meccan'</v>
      </c>
      <c r="U47" s="1" t="str">
        <f t="shared" si="2"/>
        <v>Exec dbo.w_sp_AddAuthorFollowers  'custom','Rohith.Kumar','Iain.Glen'</v>
      </c>
      <c r="V47" s="1" t="str">
        <f t="shared" si="3"/>
        <v>Exec dbo.w_sp_AddAuthorFollowers  'custom','Rohith.Kumar','Kit.Harington'</v>
      </c>
      <c r="X47" s="1" t="str">
        <f t="shared" si="4"/>
        <v>Exec dbo.w_sp_AddUserActivity  'bulk','','Rohith.Kumar','Subscriber','',10</v>
      </c>
    </row>
    <row r="48" spans="2:24">
      <c r="B48" s="11">
        <v>46</v>
      </c>
      <c r="C48" s="12"/>
      <c r="D48" s="12"/>
      <c r="E48" s="7"/>
      <c r="M48" s="7" t="s">
        <v>665</v>
      </c>
      <c r="N48" s="1" t="s">
        <v>598</v>
      </c>
      <c r="O48" s="1" t="s">
        <v>599</v>
      </c>
      <c r="P48" s="1" t="s">
        <v>608</v>
      </c>
      <c r="Q48" s="1" t="s">
        <v>601</v>
      </c>
      <c r="S48" s="1" t="str">
        <f t="shared" si="0"/>
        <v>Exec dbo.w_sp_AddAuthorFollowers  'custom','Sandeep.Ramesh','Emilia.Clarke'</v>
      </c>
      <c r="T48" s="1" t="str">
        <f t="shared" si="1"/>
        <v>Exec dbo.w_sp_AddAuthorFollowers  'custom','Sandeep.Ramesh','Kit.Harington'</v>
      </c>
      <c r="U48" s="1" t="str">
        <f t="shared" si="2"/>
        <v>Exec dbo.w_sp_AddAuthorFollowers  'custom','Sandeep.Ramesh','Nathalie.Emmanuel'</v>
      </c>
      <c r="V48" s="1" t="str">
        <f t="shared" si="3"/>
        <v>Exec dbo.w_sp_AddAuthorFollowers  'custom','Sandeep.Ramesh','Maisie.Williams'</v>
      </c>
      <c r="X48" s="1" t="str">
        <f t="shared" si="4"/>
        <v>Exec dbo.w_sp_AddUserActivity  'bulk','','Sandeep.Ramesh','Subscriber','',10</v>
      </c>
    </row>
    <row r="49" spans="2:24">
      <c r="B49" s="11">
        <v>47</v>
      </c>
      <c r="C49" s="12"/>
      <c r="D49" s="12"/>
      <c r="E49" s="7"/>
      <c r="M49" s="7" t="s">
        <v>666</v>
      </c>
      <c r="N49" s="1" t="s">
        <v>587</v>
      </c>
      <c r="O49" s="1" t="s">
        <v>597</v>
      </c>
      <c r="P49" s="1" t="s">
        <v>589</v>
      </c>
      <c r="Q49" s="1" t="s">
        <v>608</v>
      </c>
      <c r="S49" s="1" t="str">
        <f t="shared" si="0"/>
        <v>Exec dbo.w_sp_AddAuthorFollowers  'custom','Sharat.Patel','Chris.Evans'</v>
      </c>
      <c r="T49" s="1" t="str">
        <f t="shared" si="1"/>
        <v>Exec dbo.w_sp_AddAuthorFollowers  'custom','Sharat.Patel','Brett.Dalton'</v>
      </c>
      <c r="U49" s="1" t="str">
        <f t="shared" si="2"/>
        <v>Exec dbo.w_sp_AddAuthorFollowers  'custom','Sharat.Patel','Jeremy.Renner'</v>
      </c>
      <c r="V49" s="1" t="str">
        <f t="shared" si="3"/>
        <v>Exec dbo.w_sp_AddAuthorFollowers  'custom','Sharat.Patel','Nathalie.Emmanuel'</v>
      </c>
      <c r="X49" s="1" t="str">
        <f t="shared" si="4"/>
        <v>Exec dbo.w_sp_AddUserActivity  'bulk','','Sharat.Patel','Subscriber','',10</v>
      </c>
    </row>
    <row r="50" spans="2:24">
      <c r="B50" s="11">
        <v>48</v>
      </c>
      <c r="C50" s="12"/>
      <c r="D50" s="12"/>
      <c r="E50" s="7"/>
      <c r="M50" s="7" t="s">
        <v>667</v>
      </c>
      <c r="N50" s="1" t="s">
        <v>596</v>
      </c>
      <c r="O50" s="1" t="s">
        <v>590</v>
      </c>
      <c r="P50" s="1" t="s">
        <v>588</v>
      </c>
      <c r="Q50" s="1" t="s">
        <v>589</v>
      </c>
      <c r="S50" s="1" t="str">
        <f t="shared" si="0"/>
        <v>Exec dbo.w_sp_AddAuthorFollowers  'custom','Shriman.Mishra','Clark.Gregg'</v>
      </c>
      <c r="T50" s="1" t="str">
        <f t="shared" si="1"/>
        <v>Exec dbo.w_sp_AddAuthorFollowers  'custom','Shriman.Mishra','Tom.Hill'</v>
      </c>
      <c r="U50" s="1" t="str">
        <f t="shared" si="2"/>
        <v>Exec dbo.w_sp_AddAuthorFollowers  'custom','Shriman.Mishra','Mark.Ruffalo'</v>
      </c>
      <c r="V50" s="1" t="str">
        <f t="shared" si="3"/>
        <v>Exec dbo.w_sp_AddAuthorFollowers  'custom','Shriman.Mishra','Jeremy.Renner'</v>
      </c>
      <c r="X50" s="1" t="str">
        <f t="shared" si="4"/>
        <v>Exec dbo.w_sp_AddUserActivity  'bulk','','Shriman.Mishra','Subscriber','',10</v>
      </c>
    </row>
    <row r="51" spans="2:24">
      <c r="B51" s="11">
        <v>49</v>
      </c>
      <c r="C51" s="12"/>
      <c r="D51" s="12"/>
      <c r="E51" s="7"/>
      <c r="M51" s="7" t="s">
        <v>668</v>
      </c>
      <c r="N51" s="1" t="s">
        <v>596</v>
      </c>
      <c r="O51" s="1" t="s">
        <v>604</v>
      </c>
      <c r="P51" s="1" t="s">
        <v>598</v>
      </c>
      <c r="Q51" s="1" t="s">
        <v>587</v>
      </c>
      <c r="S51" s="1" t="str">
        <f t="shared" si="0"/>
        <v>Exec dbo.w_sp_AddAuthorFollowers  'custom','Siddhartha.Moghe','Clark.Gregg'</v>
      </c>
      <c r="T51" s="1" t="str">
        <f t="shared" si="1"/>
        <v>Exec dbo.w_sp_AddAuthorFollowers  'custom','Siddhartha.Moghe','Nikolaj.Costa'</v>
      </c>
      <c r="U51" s="1" t="str">
        <f t="shared" si="2"/>
        <v>Exec dbo.w_sp_AddAuthorFollowers  'custom','Siddhartha.Moghe','Emilia.Clarke'</v>
      </c>
      <c r="V51" s="1" t="str">
        <f t="shared" si="3"/>
        <v>Exec dbo.w_sp_AddAuthorFollowers  'custom','Siddhartha.Moghe','Chris.Evans'</v>
      </c>
      <c r="X51" s="1" t="str">
        <f t="shared" si="4"/>
        <v>Exec dbo.w_sp_AddUserActivity  'bulk','','Siddhartha.Moghe','Subscriber','',10</v>
      </c>
    </row>
    <row r="52" spans="2:24">
      <c r="B52" s="11">
        <v>50</v>
      </c>
      <c r="C52" s="12"/>
      <c r="D52" s="12"/>
      <c r="E52" s="7"/>
      <c r="M52" s="7" t="s">
        <v>669</v>
      </c>
      <c r="N52" s="1" t="s">
        <v>596</v>
      </c>
      <c r="O52" s="1" t="s">
        <v>608</v>
      </c>
      <c r="P52" s="1" t="s">
        <v>587</v>
      </c>
      <c r="Q52" s="1" t="s">
        <v>588</v>
      </c>
      <c r="S52" s="1" t="str">
        <f t="shared" si="0"/>
        <v>Exec dbo.w_sp_AddAuthorFollowers  'custom','Sobhan.Mahapatra','Clark.Gregg'</v>
      </c>
      <c r="T52" s="1" t="str">
        <f t="shared" si="1"/>
        <v>Exec dbo.w_sp_AddAuthorFollowers  'custom','Sobhan.Mahapatra','Nathalie.Emmanuel'</v>
      </c>
      <c r="U52" s="1" t="str">
        <f t="shared" si="2"/>
        <v>Exec dbo.w_sp_AddAuthorFollowers  'custom','Sobhan.Mahapatra','Chris.Evans'</v>
      </c>
      <c r="V52" s="1" t="str">
        <f t="shared" si="3"/>
        <v>Exec dbo.w_sp_AddAuthorFollowers  'custom','Sobhan.Mahapatra','Mark.Ruffalo'</v>
      </c>
      <c r="X52" s="1" t="str">
        <f t="shared" si="4"/>
        <v>Exec dbo.w_sp_AddUserActivity  'bulk','','Sobhan.Mahapatra','Subscriber','',10</v>
      </c>
    </row>
    <row r="53" spans="2:24">
      <c r="M53" s="7" t="s">
        <v>670</v>
      </c>
      <c r="N53" s="1" t="s">
        <v>596</v>
      </c>
      <c r="O53" s="1" t="s">
        <v>604</v>
      </c>
      <c r="P53" s="1" t="s">
        <v>597</v>
      </c>
      <c r="Q53" s="1" t="s">
        <v>601</v>
      </c>
      <c r="S53" s="1" t="str">
        <f t="shared" si="0"/>
        <v>Exec dbo.w_sp_AddAuthorFollowers  'custom','Sovan.Pratihar','Clark.Gregg'</v>
      </c>
      <c r="T53" s="1" t="str">
        <f t="shared" si="1"/>
        <v>Exec dbo.w_sp_AddAuthorFollowers  'custom','Sovan.Pratihar','Nikolaj.Costa'</v>
      </c>
      <c r="U53" s="1" t="str">
        <f t="shared" si="2"/>
        <v>Exec dbo.w_sp_AddAuthorFollowers  'custom','Sovan.Pratihar','Brett.Dalton'</v>
      </c>
      <c r="V53" s="1" t="str">
        <f t="shared" si="3"/>
        <v>Exec dbo.w_sp_AddAuthorFollowers  'custom','Sovan.Pratihar','Maisie.Williams'</v>
      </c>
      <c r="X53" s="1" t="str">
        <f t="shared" si="4"/>
        <v>Exec dbo.w_sp_AddUserActivity  'bulk','','Sovan.Pratihar','Subscriber','',10</v>
      </c>
    </row>
    <row r="54" spans="2:24">
      <c r="M54" s="7" t="s">
        <v>671</v>
      </c>
      <c r="N54" s="1" t="s">
        <v>600</v>
      </c>
      <c r="O54" s="1" t="s">
        <v>604</v>
      </c>
      <c r="P54" s="1" t="s">
        <v>606</v>
      </c>
      <c r="Q54" s="1" t="s">
        <v>588</v>
      </c>
      <c r="S54" s="1" t="str">
        <f t="shared" si="0"/>
        <v>Exec dbo.w_sp_AddAuthorFollowers  'custom','Sreejith.Kumar','Sophie.Turner'</v>
      </c>
      <c r="T54" s="1" t="str">
        <f t="shared" si="1"/>
        <v>Exec dbo.w_sp_AddAuthorFollowers  'custom','Sreejith.Kumar','Nikolaj.Costa'</v>
      </c>
      <c r="U54" s="1" t="str">
        <f t="shared" si="2"/>
        <v>Exec dbo.w_sp_AddAuthorFollowers  'custom','Sreejith.Kumar','Gwen.Christie'</v>
      </c>
      <c r="V54" s="1" t="str">
        <f t="shared" si="3"/>
        <v>Exec dbo.w_sp_AddAuthorFollowers  'custom','Sreejith.Kumar','Mark.Ruffalo'</v>
      </c>
      <c r="X54" s="1" t="str">
        <f t="shared" si="4"/>
        <v>Exec dbo.w_sp_AddUserActivity  'bulk','','Sreejith.Kumar','Subscriber','',10</v>
      </c>
    </row>
    <row r="55" spans="2:24">
      <c r="M55" s="7" t="s">
        <v>672</v>
      </c>
      <c r="N55" s="1" t="s">
        <v>602</v>
      </c>
      <c r="O55" s="1" t="s">
        <v>604</v>
      </c>
      <c r="P55" s="1" t="s">
        <v>601</v>
      </c>
      <c r="Q55" s="1" t="s">
        <v>587</v>
      </c>
      <c r="S55" s="1" t="str">
        <f t="shared" si="0"/>
        <v>Exec dbo.w_sp_AddAuthorFollowers  'custom','SREENIVASALU.Rao','Peter.Dinklage'</v>
      </c>
      <c r="T55" s="1" t="str">
        <f t="shared" si="1"/>
        <v>Exec dbo.w_sp_AddAuthorFollowers  'custom','SREENIVASALU.Rao','Nikolaj.Costa'</v>
      </c>
      <c r="U55" s="1" t="str">
        <f t="shared" si="2"/>
        <v>Exec dbo.w_sp_AddAuthorFollowers  'custom','SREENIVASALU.Rao','Maisie.Williams'</v>
      </c>
      <c r="V55" s="1" t="str">
        <f t="shared" si="3"/>
        <v>Exec dbo.w_sp_AddAuthorFollowers  'custom','SREENIVASALU.Rao','Chris.Evans'</v>
      </c>
      <c r="X55" s="1" t="str">
        <f t="shared" si="4"/>
        <v>Exec dbo.w_sp_AddUserActivity  'bulk','','SREENIVASALU.Rao','Subscriber','',10</v>
      </c>
    </row>
    <row r="56" spans="2:24">
      <c r="M56" s="7" t="s">
        <v>673</v>
      </c>
      <c r="N56" s="24" t="s">
        <v>598</v>
      </c>
      <c r="O56" s="1" t="s">
        <v>589</v>
      </c>
      <c r="P56" s="1" t="s">
        <v>597</v>
      </c>
      <c r="Q56" s="1" t="s">
        <v>588</v>
      </c>
      <c r="S56" s="1" t="str">
        <f t="shared" si="0"/>
        <v>Exec dbo.w_sp_AddAuthorFollowers  'custom','Srikanth.Mallya','Emilia.Clarke'</v>
      </c>
      <c r="T56" s="1" t="str">
        <f t="shared" si="1"/>
        <v>Exec dbo.w_sp_AddAuthorFollowers  'custom','Srikanth.Mallya','Jeremy.Renner'</v>
      </c>
      <c r="U56" s="1" t="str">
        <f t="shared" si="2"/>
        <v>Exec dbo.w_sp_AddAuthorFollowers  'custom','Srikanth.Mallya','Brett.Dalton'</v>
      </c>
      <c r="V56" s="1" t="str">
        <f t="shared" si="3"/>
        <v>Exec dbo.w_sp_AddAuthorFollowers  'custom','Srikanth.Mallya','Mark.Ruffalo'</v>
      </c>
      <c r="X56" s="1" t="str">
        <f t="shared" si="4"/>
        <v>Exec dbo.w_sp_AddUserActivity  'bulk','','Srikanth.Mallya','Subscriber','',10</v>
      </c>
    </row>
    <row r="57" spans="2:24">
      <c r="M57" s="7" t="s">
        <v>674</v>
      </c>
      <c r="N57" s="1" t="s">
        <v>612</v>
      </c>
      <c r="O57" s="1" t="s">
        <v>611</v>
      </c>
      <c r="P57" s="1" t="s">
        <v>603</v>
      </c>
      <c r="Q57" s="1" t="s">
        <v>605</v>
      </c>
      <c r="S57" s="1" t="str">
        <f t="shared" si="0"/>
        <v>Exec dbo.w_sp_AddAuthorFollowers  'custom','SRIKANTHA.Reddy','John.Bradley'</v>
      </c>
      <c r="T57" s="1" t="str">
        <f t="shared" si="1"/>
        <v>Exec dbo.w_sp_AddAuthorFollowers  'custom','SRIKANTHA.Reddy','Conleth.Hill'</v>
      </c>
      <c r="U57" s="1" t="str">
        <f t="shared" si="2"/>
        <v>Exec dbo.w_sp_AddAuthorFollowers  'custom','SRIKANTHA.Reddy','Lena.Headley'</v>
      </c>
      <c r="V57" s="1" t="str">
        <f t="shared" si="3"/>
        <v>Exec dbo.w_sp_AddAuthorFollowers  'custom','SRIKANTHA.Reddy','Isaac.Hemstad'</v>
      </c>
      <c r="X57" s="1" t="str">
        <f t="shared" si="4"/>
        <v>Exec dbo.w_sp_AddUserActivity  'bulk','','SRIKANTHA.Reddy','Subscriber','',10</v>
      </c>
    </row>
    <row r="58" spans="2:24">
      <c r="M58" s="7" t="s">
        <v>675</v>
      </c>
      <c r="N58" s="1" t="s">
        <v>599</v>
      </c>
      <c r="O58" s="1" t="s">
        <v>601</v>
      </c>
      <c r="P58" s="1" t="s">
        <v>589</v>
      </c>
      <c r="Q58" s="1" t="s">
        <v>588</v>
      </c>
      <c r="S58" s="1" t="str">
        <f t="shared" si="0"/>
        <v>Exec dbo.w_sp_AddAuthorFollowers  'custom','Subramanya.Rao','Kit.Harington'</v>
      </c>
      <c r="T58" s="1" t="str">
        <f t="shared" si="1"/>
        <v>Exec dbo.w_sp_AddAuthorFollowers  'custom','Subramanya.Rao','Maisie.Williams'</v>
      </c>
      <c r="U58" s="1" t="str">
        <f t="shared" si="2"/>
        <v>Exec dbo.w_sp_AddAuthorFollowers  'custom','Subramanya.Rao','Jeremy.Renner'</v>
      </c>
      <c r="V58" s="1" t="str">
        <f t="shared" si="3"/>
        <v>Exec dbo.w_sp_AddAuthorFollowers  'custom','Subramanya.Rao','Mark.Ruffalo'</v>
      </c>
      <c r="X58" s="1" t="str">
        <f t="shared" si="4"/>
        <v>Exec dbo.w_sp_AddUserActivity  'bulk','','Subramanya.Rao','Subscriber','',10</v>
      </c>
    </row>
    <row r="59" spans="2:24">
      <c r="M59" s="7" t="s">
        <v>676</v>
      </c>
      <c r="N59" s="1" t="s">
        <v>616</v>
      </c>
      <c r="O59" s="1" t="s">
        <v>613</v>
      </c>
      <c r="P59" s="1" t="s">
        <v>607</v>
      </c>
      <c r="Q59" s="1" t="s">
        <v>599</v>
      </c>
      <c r="S59" s="1" t="str">
        <f t="shared" si="0"/>
        <v>Exec dbo.w_sp_AddAuthorFollowers  'custom','Subramonian.Swamy','Jerome.Flynn'</v>
      </c>
      <c r="T59" s="1" t="str">
        <f t="shared" si="1"/>
        <v>Exec dbo.w_sp_AddAuthorFollowers  'custom','Subramonian.Swamy','Rory.Meccan'</v>
      </c>
      <c r="U59" s="1" t="str">
        <f t="shared" si="2"/>
        <v>Exec dbo.w_sp_AddAuthorFollowers  'custom','Subramonian.Swamy','Iain.Glen'</v>
      </c>
      <c r="V59" s="1" t="str">
        <f t="shared" si="3"/>
        <v>Exec dbo.w_sp_AddAuthorFollowers  'custom','Subramonian.Swamy','Kit.Harington'</v>
      </c>
      <c r="X59" s="1" t="str">
        <f t="shared" si="4"/>
        <v>Exec dbo.w_sp_AddUserActivity  'bulk','','Subramonian.Swamy','Subscriber','',10</v>
      </c>
    </row>
    <row r="60" spans="2:24">
      <c r="M60" s="7" t="s">
        <v>677</v>
      </c>
      <c r="N60" s="1" t="s">
        <v>587</v>
      </c>
      <c r="O60" s="1" t="s">
        <v>597</v>
      </c>
      <c r="P60" s="1" t="s">
        <v>601</v>
      </c>
      <c r="Q60" s="1" t="s">
        <v>588</v>
      </c>
      <c r="S60" s="1" t="str">
        <f t="shared" si="0"/>
        <v>Exec dbo.w_sp_AddAuthorFollowers  'custom','Sudeep.Kumar','Chris.Evans'</v>
      </c>
      <c r="T60" s="1" t="str">
        <f t="shared" si="1"/>
        <v>Exec dbo.w_sp_AddAuthorFollowers  'custom','Sudeep.Kumar','Brett.Dalton'</v>
      </c>
      <c r="U60" s="1" t="str">
        <f t="shared" si="2"/>
        <v>Exec dbo.w_sp_AddAuthorFollowers  'custom','Sudeep.Kumar','Maisie.Williams'</v>
      </c>
      <c r="V60" s="1" t="str">
        <f t="shared" si="3"/>
        <v>Exec dbo.w_sp_AddAuthorFollowers  'custom','Sudeep.Kumar','Mark.Ruffalo'</v>
      </c>
      <c r="X60" s="1" t="str">
        <f t="shared" si="4"/>
        <v>Exec dbo.w_sp_AddUserActivity  'bulk','','Sudeep.Kumar','Subscriber','',10</v>
      </c>
    </row>
    <row r="61" spans="2:24">
      <c r="M61" s="7" t="s">
        <v>678</v>
      </c>
      <c r="N61" s="1" t="s">
        <v>612</v>
      </c>
      <c r="O61" s="1" t="s">
        <v>611</v>
      </c>
      <c r="P61" s="1" t="s">
        <v>603</v>
      </c>
      <c r="Q61" s="1" t="s">
        <v>605</v>
      </c>
      <c r="S61" s="1" t="str">
        <f t="shared" si="0"/>
        <v>Exec dbo.w_sp_AddAuthorFollowers  'custom','Sudhir.Prabhu','John.Bradley'</v>
      </c>
      <c r="T61" s="1" t="str">
        <f t="shared" si="1"/>
        <v>Exec dbo.w_sp_AddAuthorFollowers  'custom','Sudhir.Prabhu','Conleth.Hill'</v>
      </c>
      <c r="U61" s="1" t="str">
        <f t="shared" si="2"/>
        <v>Exec dbo.w_sp_AddAuthorFollowers  'custom','Sudhir.Prabhu','Lena.Headley'</v>
      </c>
      <c r="V61" s="1" t="str">
        <f t="shared" si="3"/>
        <v>Exec dbo.w_sp_AddAuthorFollowers  'custom','Sudhir.Prabhu','Isaac.Hemstad'</v>
      </c>
      <c r="X61" s="1" t="str">
        <f t="shared" si="4"/>
        <v>Exec dbo.w_sp_AddUserActivity  'bulk','','Sudhir.Prabhu','Subscriber','',10</v>
      </c>
    </row>
    <row r="62" spans="2:24">
      <c r="M62" s="7" t="s">
        <v>679</v>
      </c>
      <c r="N62" s="1" t="s">
        <v>606</v>
      </c>
      <c r="O62" s="1" t="s">
        <v>589</v>
      </c>
      <c r="P62" s="1" t="s">
        <v>588</v>
      </c>
      <c r="Q62" s="1" t="s">
        <v>616</v>
      </c>
      <c r="S62" s="1" t="str">
        <f t="shared" si="0"/>
        <v>Exec dbo.w_sp_AddAuthorFollowers  'custom','Sugeesh.Chandran','Gwen.Christie'</v>
      </c>
      <c r="T62" s="1" t="str">
        <f t="shared" si="1"/>
        <v>Exec dbo.w_sp_AddAuthorFollowers  'custom','Sugeesh.Chandran','Jeremy.Renner'</v>
      </c>
      <c r="U62" s="1" t="str">
        <f t="shared" si="2"/>
        <v>Exec dbo.w_sp_AddAuthorFollowers  'custom','Sugeesh.Chandran','Mark.Ruffalo'</v>
      </c>
      <c r="V62" s="1" t="str">
        <f t="shared" si="3"/>
        <v>Exec dbo.w_sp_AddAuthorFollowers  'custom','Sugeesh.Chandran','Jerome.Flynn'</v>
      </c>
      <c r="X62" s="1" t="str">
        <f t="shared" si="4"/>
        <v>Exec dbo.w_sp_AddUserActivity  'bulk','','Sugeesh.Chandran','Subscriber','',10</v>
      </c>
    </row>
    <row r="63" spans="2:24">
      <c r="M63" s="7" t="s">
        <v>680</v>
      </c>
      <c r="N63" s="1" t="s">
        <v>600</v>
      </c>
      <c r="O63" s="1" t="s">
        <v>599</v>
      </c>
      <c r="P63" s="1" t="s">
        <v>587</v>
      </c>
      <c r="Q63" s="1" t="s">
        <v>616</v>
      </c>
      <c r="S63" s="1" t="str">
        <f t="shared" si="0"/>
        <v>Exec dbo.w_sp_AddAuthorFollowers  'custom','Suhas.Kini','Sophie.Turner'</v>
      </c>
      <c r="T63" s="1" t="str">
        <f t="shared" si="1"/>
        <v>Exec dbo.w_sp_AddAuthorFollowers  'custom','Suhas.Kini','Kit.Harington'</v>
      </c>
      <c r="U63" s="1" t="str">
        <f t="shared" si="2"/>
        <v>Exec dbo.w_sp_AddAuthorFollowers  'custom','Suhas.Kini','Chris.Evans'</v>
      </c>
      <c r="V63" s="1" t="str">
        <f t="shared" si="3"/>
        <v>Exec dbo.w_sp_AddAuthorFollowers  'custom','Suhas.Kini','Jerome.Flynn'</v>
      </c>
      <c r="X63" s="1" t="str">
        <f t="shared" si="4"/>
        <v>Exec dbo.w_sp_AddUserActivity  'bulk','','Suhas.Kini','Subscriber','',10</v>
      </c>
    </row>
    <row r="64" spans="2:24">
      <c r="M64" s="7" t="s">
        <v>681</v>
      </c>
      <c r="N64" s="1" t="s">
        <v>602</v>
      </c>
      <c r="O64" s="1" t="s">
        <v>615</v>
      </c>
      <c r="P64" s="1" t="s">
        <v>601</v>
      </c>
      <c r="Q64" s="1" t="s">
        <v>616</v>
      </c>
      <c r="S64" s="1" t="str">
        <f t="shared" si="0"/>
        <v>Exec dbo.w_sp_AddAuthorFollowers  'custom','Sukeshini.Kumari','Peter.Dinklage'</v>
      </c>
      <c r="T64" s="1" t="str">
        <f t="shared" si="1"/>
        <v>Exec dbo.w_sp_AddAuthorFollowers  'custom','Sukeshini.Kumari','Aidan.Gillan'</v>
      </c>
      <c r="U64" s="1" t="str">
        <f t="shared" si="2"/>
        <v>Exec dbo.w_sp_AddAuthorFollowers  'custom','Sukeshini.Kumari','Maisie.Williams'</v>
      </c>
      <c r="V64" s="1" t="str">
        <f t="shared" si="3"/>
        <v>Exec dbo.w_sp_AddAuthorFollowers  'custom','Sukeshini.Kumari','Jerome.Flynn'</v>
      </c>
      <c r="X64" s="1" t="str">
        <f t="shared" si="4"/>
        <v>Exec dbo.w_sp_AddUserActivity  'bulk','','Sukeshini.Kumari','Subscriber','',10</v>
      </c>
    </row>
    <row r="65" spans="13:24">
      <c r="M65" s="7" t="s">
        <v>682</v>
      </c>
      <c r="N65" s="24" t="s">
        <v>598</v>
      </c>
      <c r="O65" s="1" t="s">
        <v>588</v>
      </c>
      <c r="P65" s="1" t="s">
        <v>616</v>
      </c>
      <c r="Q65" s="1" t="s">
        <v>608</v>
      </c>
      <c r="S65" s="1" t="str">
        <f t="shared" si="0"/>
        <v>Exec dbo.w_sp_AddAuthorFollowers  'custom','Suma.Meda','Emilia.Clarke'</v>
      </c>
      <c r="T65" s="1" t="str">
        <f t="shared" si="1"/>
        <v>Exec dbo.w_sp_AddAuthorFollowers  'custom','Suma.Meda','Mark.Ruffalo'</v>
      </c>
      <c r="U65" s="1" t="str">
        <f t="shared" si="2"/>
        <v>Exec dbo.w_sp_AddAuthorFollowers  'custom','Suma.Meda','Jerome.Flynn'</v>
      </c>
      <c r="V65" s="1" t="str">
        <f t="shared" si="3"/>
        <v>Exec dbo.w_sp_AddAuthorFollowers  'custom','Suma.Meda','Nathalie.Emmanuel'</v>
      </c>
      <c r="X65" s="1" t="str">
        <f t="shared" si="4"/>
        <v>Exec dbo.w_sp_AddUserActivity  'bulk','','Suma.Meda','Subscriber','',10</v>
      </c>
    </row>
    <row r="66" spans="13:24">
      <c r="M66" s="7" t="s">
        <v>683</v>
      </c>
      <c r="N66" s="1" t="s">
        <v>616</v>
      </c>
      <c r="O66" s="1" t="s">
        <v>613</v>
      </c>
      <c r="P66" s="1" t="s">
        <v>607</v>
      </c>
      <c r="Q66" s="1" t="s">
        <v>599</v>
      </c>
      <c r="S66" s="1" t="str">
        <f t="shared" si="0"/>
        <v>Exec dbo.w_sp_AddAuthorFollowers  'custom','Sumanth.Rao','Jerome.Flynn'</v>
      </c>
      <c r="T66" s="1" t="str">
        <f t="shared" si="1"/>
        <v>Exec dbo.w_sp_AddAuthorFollowers  'custom','Sumanth.Rao','Rory.Meccan'</v>
      </c>
      <c r="U66" s="1" t="str">
        <f t="shared" si="2"/>
        <v>Exec dbo.w_sp_AddAuthorFollowers  'custom','Sumanth.Rao','Iain.Glen'</v>
      </c>
      <c r="V66" s="1" t="str">
        <f t="shared" si="3"/>
        <v>Exec dbo.w_sp_AddAuthorFollowers  'custom','Sumanth.Rao','Kit.Harington'</v>
      </c>
      <c r="X66" s="1" t="str">
        <f t="shared" si="4"/>
        <v>Exec dbo.w_sp_AddUserActivity  'bulk','','Sumanth.Rao','Subscriber','',10</v>
      </c>
    </row>
    <row r="67" spans="13:24">
      <c r="M67" s="7" t="s">
        <v>684</v>
      </c>
      <c r="N67" s="1" t="s">
        <v>599</v>
      </c>
      <c r="O67" s="1" t="s">
        <v>601</v>
      </c>
      <c r="P67" s="1" t="s">
        <v>589</v>
      </c>
      <c r="Q67" s="1" t="s">
        <v>608</v>
      </c>
      <c r="S67" s="1" t="str">
        <f t="shared" si="0"/>
        <v>Exec dbo.w_sp_AddAuthorFollowers  'custom','Sunand.Sahu','Kit.Harington'</v>
      </c>
      <c r="T67" s="1" t="str">
        <f t="shared" si="1"/>
        <v>Exec dbo.w_sp_AddAuthorFollowers  'custom','Sunand.Sahu','Maisie.Williams'</v>
      </c>
      <c r="U67" s="1" t="str">
        <f t="shared" si="2"/>
        <v>Exec dbo.w_sp_AddAuthorFollowers  'custom','Sunand.Sahu','Jeremy.Renner'</v>
      </c>
      <c r="V67" s="1" t="str">
        <f t="shared" si="3"/>
        <v>Exec dbo.w_sp_AddAuthorFollowers  'custom','Sunand.Sahu','Nathalie.Emmanuel'</v>
      </c>
      <c r="X67" s="1" t="str">
        <f t="shared" si="4"/>
        <v>Exec dbo.w_sp_AddUserActivity  'bulk','','Sunand.Sahu','Subscriber','',10</v>
      </c>
    </row>
    <row r="68" spans="13:24">
      <c r="M68" s="7" t="s">
        <v>685</v>
      </c>
      <c r="N68" s="1" t="s">
        <v>603</v>
      </c>
      <c r="O68" s="1" t="s">
        <v>615</v>
      </c>
      <c r="P68" s="1" t="s">
        <v>588</v>
      </c>
      <c r="Q68" s="1" t="s">
        <v>616</v>
      </c>
      <c r="S68" s="1" t="str">
        <f t="shared" ref="S68:S91" si="5">"Exec dbo.w_sp_AddAuthorFollowers  'custom','"&amp;M68&amp;"','"&amp;N68&amp;"'"</f>
        <v>Exec dbo.w_sp_AddAuthorFollowers  'custom','Sunil.Narayan','Lena.Headley'</v>
      </c>
      <c r="T68" s="1" t="str">
        <f t="shared" ref="T68:T91" si="6">"Exec dbo.w_sp_AddAuthorFollowers  'custom','"&amp;M68&amp;"','"&amp;O68&amp;"'"</f>
        <v>Exec dbo.w_sp_AddAuthorFollowers  'custom','Sunil.Narayan','Aidan.Gillan'</v>
      </c>
      <c r="U68" s="1" t="str">
        <f t="shared" ref="U68:U91" si="7">"Exec dbo.w_sp_AddAuthorFollowers  'custom','"&amp;M68&amp;"','"&amp;P68&amp;"'"</f>
        <v>Exec dbo.w_sp_AddAuthorFollowers  'custom','Sunil.Narayan','Mark.Ruffalo'</v>
      </c>
      <c r="V68" s="1" t="str">
        <f t="shared" ref="V68:V91" si="8">"Exec dbo.w_sp_AddAuthorFollowers  'custom','"&amp;M68&amp;"','"&amp;Q68&amp;"'"</f>
        <v>Exec dbo.w_sp_AddAuthorFollowers  'custom','Sunil.Narayan','Jerome.Flynn'</v>
      </c>
      <c r="X68" s="1" t="str">
        <f t="shared" ref="X68:X91" si="9">"Exec dbo.w_sp_AddUserActivity  'bulk','','"&amp;M68&amp;"','Subscriber','',10"</f>
        <v>Exec dbo.w_sp_AddUserActivity  'bulk','','Sunil.Narayan','Subscriber','',10</v>
      </c>
    </row>
    <row r="69" spans="13:24">
      <c r="M69" s="7" t="s">
        <v>686</v>
      </c>
      <c r="N69" s="1" t="s">
        <v>599</v>
      </c>
      <c r="O69" s="1" t="s">
        <v>589</v>
      </c>
      <c r="P69" s="1" t="s">
        <v>606</v>
      </c>
      <c r="Q69" s="1" t="s">
        <v>608</v>
      </c>
      <c r="S69" s="1" t="str">
        <f t="shared" si="5"/>
        <v>Exec dbo.w_sp_AddAuthorFollowers  'custom','Sunil.Sharma','Kit.Harington'</v>
      </c>
      <c r="T69" s="1" t="str">
        <f t="shared" si="6"/>
        <v>Exec dbo.w_sp_AddAuthorFollowers  'custom','Sunil.Sharma','Jeremy.Renner'</v>
      </c>
      <c r="U69" s="1" t="str">
        <f t="shared" si="7"/>
        <v>Exec dbo.w_sp_AddAuthorFollowers  'custom','Sunil.Sharma','Gwen.Christie'</v>
      </c>
      <c r="V69" s="1" t="str">
        <f t="shared" si="8"/>
        <v>Exec dbo.w_sp_AddAuthorFollowers  'custom','Sunil.Sharma','Nathalie.Emmanuel'</v>
      </c>
      <c r="X69" s="1" t="str">
        <f t="shared" si="9"/>
        <v>Exec dbo.w_sp_AddUserActivity  'bulk','','Sunil.Sharma','Subscriber','',10</v>
      </c>
    </row>
    <row r="70" spans="13:24">
      <c r="M70" s="7" t="s">
        <v>687</v>
      </c>
      <c r="N70" s="1" t="s">
        <v>616</v>
      </c>
      <c r="O70" s="1" t="s">
        <v>613</v>
      </c>
      <c r="P70" s="1" t="s">
        <v>607</v>
      </c>
      <c r="Q70" s="1" t="s">
        <v>599</v>
      </c>
      <c r="S70" s="1" t="str">
        <f t="shared" si="5"/>
        <v>Exec dbo.w_sp_AddAuthorFollowers  'custom','Supriya.Prasad','Jerome.Flynn'</v>
      </c>
      <c r="T70" s="1" t="str">
        <f t="shared" si="6"/>
        <v>Exec dbo.w_sp_AddAuthorFollowers  'custom','Supriya.Prasad','Rory.Meccan'</v>
      </c>
      <c r="U70" s="1" t="str">
        <f t="shared" si="7"/>
        <v>Exec dbo.w_sp_AddAuthorFollowers  'custom','Supriya.Prasad','Iain.Glen'</v>
      </c>
      <c r="V70" s="1" t="str">
        <f t="shared" si="8"/>
        <v>Exec dbo.w_sp_AddAuthorFollowers  'custom','Supriya.Prasad','Kit.Harington'</v>
      </c>
      <c r="X70" s="1" t="str">
        <f t="shared" si="9"/>
        <v>Exec dbo.w_sp_AddUserActivity  'bulk','','Supriya.Prasad','Subscriber','',10</v>
      </c>
    </row>
    <row r="71" spans="13:24">
      <c r="M71" s="7" t="s">
        <v>688</v>
      </c>
      <c r="N71" s="24" t="s">
        <v>598</v>
      </c>
      <c r="O71" s="1" t="s">
        <v>589</v>
      </c>
      <c r="P71" s="1" t="s">
        <v>588</v>
      </c>
      <c r="Q71" s="1" t="s">
        <v>616</v>
      </c>
      <c r="S71" s="1" t="str">
        <f t="shared" si="5"/>
        <v>Exec dbo.w_sp_AddAuthorFollowers  'custom','Suresh.Kumar','Emilia.Clarke'</v>
      </c>
      <c r="T71" s="1" t="str">
        <f t="shared" si="6"/>
        <v>Exec dbo.w_sp_AddAuthorFollowers  'custom','Suresh.Kumar','Jeremy.Renner'</v>
      </c>
      <c r="U71" s="1" t="str">
        <f t="shared" si="7"/>
        <v>Exec dbo.w_sp_AddAuthorFollowers  'custom','Suresh.Kumar','Mark.Ruffalo'</v>
      </c>
      <c r="V71" s="1" t="str">
        <f t="shared" si="8"/>
        <v>Exec dbo.w_sp_AddAuthorFollowers  'custom','Suresh.Kumar','Jerome.Flynn'</v>
      </c>
      <c r="X71" s="1" t="str">
        <f t="shared" si="9"/>
        <v>Exec dbo.w_sp_AddUserActivity  'bulk','','Suresh.Kumar','Subscriber','',10</v>
      </c>
    </row>
    <row r="72" spans="13:24">
      <c r="M72" s="7" t="s">
        <v>689</v>
      </c>
      <c r="N72" s="1" t="s">
        <v>603</v>
      </c>
      <c r="O72" s="1" t="s">
        <v>588</v>
      </c>
      <c r="P72" s="1" t="s">
        <v>599</v>
      </c>
      <c r="Q72" s="1" t="s">
        <v>615</v>
      </c>
      <c r="S72" s="1" t="str">
        <f t="shared" si="5"/>
        <v>Exec dbo.w_sp_AddAuthorFollowers  'custom','Sushma.Numula','Lena.Headley'</v>
      </c>
      <c r="T72" s="1" t="str">
        <f t="shared" si="6"/>
        <v>Exec dbo.w_sp_AddAuthorFollowers  'custom','Sushma.Numula','Mark.Ruffalo'</v>
      </c>
      <c r="U72" s="1" t="str">
        <f t="shared" si="7"/>
        <v>Exec dbo.w_sp_AddAuthorFollowers  'custom','Sushma.Numula','Kit.Harington'</v>
      </c>
      <c r="V72" s="1" t="str">
        <f t="shared" si="8"/>
        <v>Exec dbo.w_sp_AddAuthorFollowers  'custom','Sushma.Numula','Aidan.Gillan'</v>
      </c>
      <c r="X72" s="1" t="str">
        <f t="shared" si="9"/>
        <v>Exec dbo.w_sp_AddUserActivity  'bulk','','Sushma.Numula','Subscriber','',10</v>
      </c>
    </row>
    <row r="73" spans="13:24">
      <c r="M73" s="7" t="s">
        <v>690</v>
      </c>
      <c r="N73" s="1" t="s">
        <v>616</v>
      </c>
      <c r="O73" s="1" t="s">
        <v>613</v>
      </c>
      <c r="P73" s="1" t="s">
        <v>607</v>
      </c>
      <c r="Q73" s="1" t="s">
        <v>599</v>
      </c>
      <c r="S73" s="1" t="str">
        <f t="shared" si="5"/>
        <v>Exec dbo.w_sp_AddAuthorFollowers  'custom','Tejendra.Gupta','Jerome.Flynn'</v>
      </c>
      <c r="T73" s="1" t="str">
        <f t="shared" si="6"/>
        <v>Exec dbo.w_sp_AddAuthorFollowers  'custom','Tejendra.Gupta','Rory.Meccan'</v>
      </c>
      <c r="U73" s="1" t="str">
        <f t="shared" si="7"/>
        <v>Exec dbo.w_sp_AddAuthorFollowers  'custom','Tejendra.Gupta','Iain.Glen'</v>
      </c>
      <c r="V73" s="1" t="str">
        <f t="shared" si="8"/>
        <v>Exec dbo.w_sp_AddAuthorFollowers  'custom','Tejendra.Gupta','Kit.Harington'</v>
      </c>
      <c r="X73" s="1" t="str">
        <f t="shared" si="9"/>
        <v>Exec dbo.w_sp_AddUserActivity  'bulk','','Tejendra.Gupta','Subscriber','',10</v>
      </c>
    </row>
    <row r="74" spans="13:24">
      <c r="M74" s="7" t="s">
        <v>691</v>
      </c>
      <c r="N74" s="1" t="s">
        <v>587</v>
      </c>
      <c r="O74" s="1" t="s">
        <v>599</v>
      </c>
      <c r="P74" s="1" t="s">
        <v>601</v>
      </c>
      <c r="Q74" s="1" t="s">
        <v>616</v>
      </c>
      <c r="S74" s="1" t="str">
        <f t="shared" si="5"/>
        <v>Exec dbo.w_sp_AddAuthorFollowers  'custom','Thulasidhar.Reddy','Chris.Evans'</v>
      </c>
      <c r="T74" s="1" t="str">
        <f t="shared" si="6"/>
        <v>Exec dbo.w_sp_AddAuthorFollowers  'custom','Thulasidhar.Reddy','Kit.Harington'</v>
      </c>
      <c r="U74" s="1" t="str">
        <f t="shared" si="7"/>
        <v>Exec dbo.w_sp_AddAuthorFollowers  'custom','Thulasidhar.Reddy','Maisie.Williams'</v>
      </c>
      <c r="V74" s="1" t="str">
        <f t="shared" si="8"/>
        <v>Exec dbo.w_sp_AddAuthorFollowers  'custom','Thulasidhar.Reddy','Jerome.Flynn'</v>
      </c>
      <c r="X74" s="1" t="str">
        <f t="shared" si="9"/>
        <v>Exec dbo.w_sp_AddUserActivity  'bulk','','Thulasidhar.Reddy','Subscriber','',10</v>
      </c>
    </row>
    <row r="75" spans="13:24">
      <c r="M75" s="7" t="s">
        <v>692</v>
      </c>
      <c r="N75" s="1" t="s">
        <v>602</v>
      </c>
      <c r="O75" s="1" t="s">
        <v>589</v>
      </c>
      <c r="P75" s="1" t="s">
        <v>616</v>
      </c>
      <c r="Q75" s="1" t="s">
        <v>608</v>
      </c>
      <c r="S75" s="1" t="str">
        <f t="shared" si="5"/>
        <v>Exec dbo.w_sp_AddAuthorFollowers  'custom','TUSHAR.Tamboli','Peter.Dinklage'</v>
      </c>
      <c r="T75" s="1" t="str">
        <f t="shared" si="6"/>
        <v>Exec dbo.w_sp_AddAuthorFollowers  'custom','TUSHAR.Tamboli','Jeremy.Renner'</v>
      </c>
      <c r="U75" s="1" t="str">
        <f t="shared" si="7"/>
        <v>Exec dbo.w_sp_AddAuthorFollowers  'custom','TUSHAR.Tamboli','Jerome.Flynn'</v>
      </c>
      <c r="V75" s="1" t="str">
        <f t="shared" si="8"/>
        <v>Exec dbo.w_sp_AddAuthorFollowers  'custom','TUSHAR.Tamboli','Nathalie.Emmanuel'</v>
      </c>
      <c r="X75" s="1" t="str">
        <f t="shared" si="9"/>
        <v>Exec dbo.w_sp_AddUserActivity  'bulk','','TUSHAR.Tamboli','Subscriber','',10</v>
      </c>
    </row>
    <row r="76" spans="13:24">
      <c r="M76" s="7" t="s">
        <v>693</v>
      </c>
      <c r="N76" s="1" t="s">
        <v>600</v>
      </c>
      <c r="O76" s="1" t="s">
        <v>587</v>
      </c>
      <c r="P76" s="1" t="s">
        <v>615</v>
      </c>
      <c r="Q76" s="1" t="s">
        <v>588</v>
      </c>
      <c r="S76" s="1" t="str">
        <f t="shared" si="5"/>
        <v>Exec dbo.w_sp_AddAuthorFollowers  'custom','Udayasree.Narayan','Sophie.Turner'</v>
      </c>
      <c r="T76" s="1" t="str">
        <f t="shared" si="6"/>
        <v>Exec dbo.w_sp_AddAuthorFollowers  'custom','Udayasree.Narayan','Chris.Evans'</v>
      </c>
      <c r="U76" s="1" t="str">
        <f t="shared" si="7"/>
        <v>Exec dbo.w_sp_AddAuthorFollowers  'custom','Udayasree.Narayan','Aidan.Gillan'</v>
      </c>
      <c r="V76" s="1" t="str">
        <f t="shared" si="8"/>
        <v>Exec dbo.w_sp_AddAuthorFollowers  'custom','Udayasree.Narayan','Mark.Ruffalo'</v>
      </c>
      <c r="X76" s="1" t="str">
        <f t="shared" si="9"/>
        <v>Exec dbo.w_sp_AddUserActivity  'bulk','','Udayasree.Narayan','Subscriber','',10</v>
      </c>
    </row>
    <row r="77" spans="13:24">
      <c r="M77" s="7" t="s">
        <v>694</v>
      </c>
      <c r="N77" s="1" t="s">
        <v>596</v>
      </c>
      <c r="O77" s="1" t="s">
        <v>604</v>
      </c>
      <c r="P77" s="1" t="s">
        <v>598</v>
      </c>
      <c r="Q77" s="1" t="s">
        <v>587</v>
      </c>
      <c r="S77" s="1" t="str">
        <f t="shared" si="5"/>
        <v>Exec dbo.w_sp_AddAuthorFollowers  'custom','Usha.Sharma','Clark.Gregg'</v>
      </c>
      <c r="T77" s="1" t="str">
        <f t="shared" si="6"/>
        <v>Exec dbo.w_sp_AddAuthorFollowers  'custom','Usha.Sharma','Nikolaj.Costa'</v>
      </c>
      <c r="U77" s="1" t="str">
        <f t="shared" si="7"/>
        <v>Exec dbo.w_sp_AddAuthorFollowers  'custom','Usha.Sharma','Emilia.Clarke'</v>
      </c>
      <c r="V77" s="1" t="str">
        <f t="shared" si="8"/>
        <v>Exec dbo.w_sp_AddAuthorFollowers  'custom','Usha.Sharma','Chris.Evans'</v>
      </c>
      <c r="X77" s="1" t="str">
        <f t="shared" si="9"/>
        <v>Exec dbo.w_sp_AddUserActivity  'bulk','','Usha.Sharma','Subscriber','',10</v>
      </c>
    </row>
    <row r="78" spans="13:24">
      <c r="M78" s="7" t="s">
        <v>695</v>
      </c>
      <c r="N78" s="1" t="s">
        <v>596</v>
      </c>
      <c r="O78" s="1" t="s">
        <v>590</v>
      </c>
      <c r="P78" s="1" t="s">
        <v>588</v>
      </c>
      <c r="Q78" s="1" t="s">
        <v>589</v>
      </c>
      <c r="S78" s="1" t="str">
        <f t="shared" si="5"/>
        <v>Exec dbo.w_sp_AddAuthorFollowers  'custom','Vaibhav.Kumar','Clark.Gregg'</v>
      </c>
      <c r="T78" s="1" t="str">
        <f t="shared" si="6"/>
        <v>Exec dbo.w_sp_AddAuthorFollowers  'custom','Vaibhav.Kumar','Tom.Hill'</v>
      </c>
      <c r="U78" s="1" t="str">
        <f t="shared" si="7"/>
        <v>Exec dbo.w_sp_AddAuthorFollowers  'custom','Vaibhav.Kumar','Mark.Ruffalo'</v>
      </c>
      <c r="V78" s="1" t="str">
        <f t="shared" si="8"/>
        <v>Exec dbo.w_sp_AddAuthorFollowers  'custom','Vaibhav.Kumar','Jeremy.Renner'</v>
      </c>
      <c r="X78" s="1" t="str">
        <f t="shared" si="9"/>
        <v>Exec dbo.w_sp_AddUserActivity  'bulk','','Vaibhav.Kumar','Subscriber','',10</v>
      </c>
    </row>
    <row r="79" spans="13:24">
      <c r="M79" s="7" t="s">
        <v>696</v>
      </c>
      <c r="N79" s="1" t="s">
        <v>596</v>
      </c>
      <c r="O79" s="1" t="s">
        <v>604</v>
      </c>
      <c r="P79" s="1" t="s">
        <v>601</v>
      </c>
      <c r="Q79" s="1" t="s">
        <v>593</v>
      </c>
      <c r="S79" s="1" t="str">
        <f t="shared" si="5"/>
        <v>Exec dbo.w_sp_AddAuthorFollowers  'custom','Vaibhav.Saxena','Clark.Gregg'</v>
      </c>
      <c r="T79" s="1" t="str">
        <f t="shared" si="6"/>
        <v>Exec dbo.w_sp_AddAuthorFollowers  'custom','Vaibhav.Saxena','Nikolaj.Costa'</v>
      </c>
      <c r="U79" s="1" t="str">
        <f t="shared" si="7"/>
        <v>Exec dbo.w_sp_AddAuthorFollowers  'custom','Vaibhav.Saxena','Maisie.Williams'</v>
      </c>
      <c r="V79" s="1" t="str">
        <f t="shared" si="8"/>
        <v>Exec dbo.w_sp_AddAuthorFollowers  'custom','Vaibhav.Saxena','Keyurkumar.Bhat'</v>
      </c>
      <c r="X79" s="1" t="str">
        <f t="shared" si="9"/>
        <v>Exec dbo.w_sp_AddUserActivity  'bulk','','Vaibhav.Saxena','Subscriber','',10</v>
      </c>
    </row>
    <row r="80" spans="13:24">
      <c r="M80" s="7" t="s">
        <v>697</v>
      </c>
      <c r="N80" s="1" t="s">
        <v>596</v>
      </c>
      <c r="O80" s="1" t="s">
        <v>599</v>
      </c>
      <c r="P80" s="1" t="s">
        <v>589</v>
      </c>
      <c r="Q80" s="1" t="s">
        <v>615</v>
      </c>
      <c r="S80" s="1" t="str">
        <f t="shared" si="5"/>
        <v>Exec dbo.w_sp_AddAuthorFollowers  'custom','Vasant.Ghooli','Clark.Gregg'</v>
      </c>
      <c r="T80" s="1" t="str">
        <f t="shared" si="6"/>
        <v>Exec dbo.w_sp_AddAuthorFollowers  'custom','Vasant.Ghooli','Kit.Harington'</v>
      </c>
      <c r="U80" s="1" t="str">
        <f t="shared" si="7"/>
        <v>Exec dbo.w_sp_AddAuthorFollowers  'custom','Vasant.Ghooli','Jeremy.Renner'</v>
      </c>
      <c r="V80" s="1" t="str">
        <f t="shared" si="8"/>
        <v>Exec dbo.w_sp_AddAuthorFollowers  'custom','Vasant.Ghooli','Aidan.Gillan'</v>
      </c>
      <c r="X80" s="1" t="str">
        <f t="shared" si="9"/>
        <v>Exec dbo.w_sp_AddUserActivity  'bulk','','Vasant.Ghooli','Subscriber','',10</v>
      </c>
    </row>
    <row r="81" spans="13:24">
      <c r="M81" s="7" t="s">
        <v>698</v>
      </c>
      <c r="N81" s="1" t="s">
        <v>596</v>
      </c>
      <c r="O81" s="1" t="s">
        <v>604</v>
      </c>
      <c r="P81" s="1" t="s">
        <v>598</v>
      </c>
      <c r="Q81" s="1" t="s">
        <v>587</v>
      </c>
      <c r="S81" s="1" t="str">
        <f t="shared" si="5"/>
        <v>Exec dbo.w_sp_AddAuthorFollowers  'custom','Veena.Mehta','Clark.Gregg'</v>
      </c>
      <c r="T81" s="1" t="str">
        <f t="shared" si="6"/>
        <v>Exec dbo.w_sp_AddAuthorFollowers  'custom','Veena.Mehta','Nikolaj.Costa'</v>
      </c>
      <c r="U81" s="1" t="str">
        <f t="shared" si="7"/>
        <v>Exec dbo.w_sp_AddAuthorFollowers  'custom','Veena.Mehta','Emilia.Clarke'</v>
      </c>
      <c r="V81" s="1" t="str">
        <f t="shared" si="8"/>
        <v>Exec dbo.w_sp_AddAuthorFollowers  'custom','Veena.Mehta','Chris.Evans'</v>
      </c>
      <c r="X81" s="1" t="str">
        <f t="shared" si="9"/>
        <v>Exec dbo.w_sp_AddUserActivity  'bulk','','Veena.Mehta','Subscriber','',10</v>
      </c>
    </row>
    <row r="82" spans="13:24">
      <c r="M82" s="7" t="s">
        <v>699</v>
      </c>
      <c r="N82" s="1" t="s">
        <v>596</v>
      </c>
      <c r="O82" s="1" t="s">
        <v>590</v>
      </c>
      <c r="P82" s="1" t="s">
        <v>588</v>
      </c>
      <c r="Q82" s="1" t="s">
        <v>589</v>
      </c>
      <c r="S82" s="1" t="str">
        <f t="shared" si="5"/>
        <v>Exec dbo.w_sp_AddAuthorFollowers  'custom','Vijay.Kumar','Clark.Gregg'</v>
      </c>
      <c r="T82" s="1" t="str">
        <f t="shared" si="6"/>
        <v>Exec dbo.w_sp_AddAuthorFollowers  'custom','Vijay.Kumar','Tom.Hill'</v>
      </c>
      <c r="U82" s="1" t="str">
        <f t="shared" si="7"/>
        <v>Exec dbo.w_sp_AddAuthorFollowers  'custom','Vijay.Kumar','Mark.Ruffalo'</v>
      </c>
      <c r="V82" s="1" t="str">
        <f t="shared" si="8"/>
        <v>Exec dbo.w_sp_AddAuthorFollowers  'custom','Vijay.Kumar','Jeremy.Renner'</v>
      </c>
      <c r="X82" s="1" t="str">
        <f t="shared" si="9"/>
        <v>Exec dbo.w_sp_AddUserActivity  'bulk','','Vijay.Kumar','Subscriber','',10</v>
      </c>
    </row>
    <row r="83" spans="13:24">
      <c r="M83" s="7" t="s">
        <v>700</v>
      </c>
      <c r="N83" s="1" t="s">
        <v>596</v>
      </c>
      <c r="O83" s="24" t="s">
        <v>598</v>
      </c>
      <c r="P83" s="1" t="s">
        <v>606</v>
      </c>
      <c r="Q83" s="1" t="s">
        <v>601</v>
      </c>
      <c r="S83" s="1" t="str">
        <f t="shared" si="5"/>
        <v>Exec dbo.w_sp_AddAuthorFollowers  'custom','Vijaya.Kumar','Clark.Gregg'</v>
      </c>
      <c r="T83" s="1" t="str">
        <f t="shared" si="6"/>
        <v>Exec dbo.w_sp_AddAuthorFollowers  'custom','Vijaya.Kumar','Emilia.Clarke'</v>
      </c>
      <c r="U83" s="1" t="str">
        <f t="shared" si="7"/>
        <v>Exec dbo.w_sp_AddAuthorFollowers  'custom','Vijaya.Kumar','Gwen.Christie'</v>
      </c>
      <c r="V83" s="1" t="str">
        <f t="shared" si="8"/>
        <v>Exec dbo.w_sp_AddAuthorFollowers  'custom','Vijaya.Kumar','Maisie.Williams'</v>
      </c>
      <c r="X83" s="1" t="str">
        <f t="shared" si="9"/>
        <v>Exec dbo.w_sp_AddUserActivity  'bulk','','Vijaya.Kumar','Subscriber','',10</v>
      </c>
    </row>
    <row r="84" spans="13:24">
      <c r="M84" s="7" t="s">
        <v>701</v>
      </c>
      <c r="N84" s="1" t="s">
        <v>596</v>
      </c>
      <c r="O84" s="1" t="s">
        <v>604</v>
      </c>
      <c r="P84" s="1" t="s">
        <v>598</v>
      </c>
      <c r="Q84" s="1" t="s">
        <v>587</v>
      </c>
      <c r="S84" s="1" t="str">
        <f t="shared" si="5"/>
        <v>Exec dbo.w_sp_AddAuthorFollowers  'custom','Vijaykumar.Peddibhotla','Clark.Gregg'</v>
      </c>
      <c r="T84" s="1" t="str">
        <f t="shared" si="6"/>
        <v>Exec dbo.w_sp_AddAuthorFollowers  'custom','Vijaykumar.Peddibhotla','Nikolaj.Costa'</v>
      </c>
      <c r="U84" s="1" t="str">
        <f t="shared" si="7"/>
        <v>Exec dbo.w_sp_AddAuthorFollowers  'custom','Vijaykumar.Peddibhotla','Emilia.Clarke'</v>
      </c>
      <c r="V84" s="1" t="str">
        <f t="shared" si="8"/>
        <v>Exec dbo.w_sp_AddAuthorFollowers  'custom','Vijaykumar.Peddibhotla','Chris.Evans'</v>
      </c>
      <c r="X84" s="1" t="str">
        <f t="shared" si="9"/>
        <v>Exec dbo.w_sp_AddUserActivity  'bulk','','Vijaykumar.Peddibhotla','Subscriber','',10</v>
      </c>
    </row>
    <row r="85" spans="13:24">
      <c r="M85" s="7" t="s">
        <v>702</v>
      </c>
      <c r="N85" s="1" t="s">
        <v>596</v>
      </c>
      <c r="O85" s="1" t="s">
        <v>604</v>
      </c>
      <c r="P85" s="1" t="s">
        <v>601</v>
      </c>
      <c r="Q85" s="1" t="s">
        <v>593</v>
      </c>
      <c r="S85" s="1" t="str">
        <f t="shared" si="5"/>
        <v>Exec dbo.w_sp_AddAuthorFollowers  'custom','Vijaykumar.Sadhana','Clark.Gregg'</v>
      </c>
      <c r="T85" s="1" t="str">
        <f t="shared" si="6"/>
        <v>Exec dbo.w_sp_AddAuthorFollowers  'custom','Vijaykumar.Sadhana','Nikolaj.Costa'</v>
      </c>
      <c r="U85" s="1" t="str">
        <f t="shared" si="7"/>
        <v>Exec dbo.w_sp_AddAuthorFollowers  'custom','Vijaykumar.Sadhana','Maisie.Williams'</v>
      </c>
      <c r="V85" s="1" t="str">
        <f t="shared" si="8"/>
        <v>Exec dbo.w_sp_AddAuthorFollowers  'custom','Vijaykumar.Sadhana','Keyurkumar.Bhat'</v>
      </c>
      <c r="X85" s="1" t="str">
        <f t="shared" si="9"/>
        <v>Exec dbo.w_sp_AddUserActivity  'bulk','','Vijaykumar.Sadhana','Subscriber','',10</v>
      </c>
    </row>
    <row r="86" spans="13:24">
      <c r="M86" s="7" t="s">
        <v>703</v>
      </c>
      <c r="N86" s="1" t="s">
        <v>596</v>
      </c>
      <c r="O86" s="1" t="s">
        <v>587</v>
      </c>
      <c r="P86" s="1" t="s">
        <v>599</v>
      </c>
      <c r="Q86" s="1" t="s">
        <v>615</v>
      </c>
      <c r="S86" s="1" t="str">
        <f t="shared" si="5"/>
        <v>Exec dbo.w_sp_AddAuthorFollowers  'custom','Vinayak.Kumashi','Clark.Gregg'</v>
      </c>
      <c r="T86" s="1" t="str">
        <f t="shared" si="6"/>
        <v>Exec dbo.w_sp_AddAuthorFollowers  'custom','Vinayak.Kumashi','Chris.Evans'</v>
      </c>
      <c r="U86" s="1" t="str">
        <f t="shared" si="7"/>
        <v>Exec dbo.w_sp_AddAuthorFollowers  'custom','Vinayak.Kumashi','Kit.Harington'</v>
      </c>
      <c r="V86" s="1" t="str">
        <f t="shared" si="8"/>
        <v>Exec dbo.w_sp_AddAuthorFollowers  'custom','Vinayak.Kumashi','Aidan.Gillan'</v>
      </c>
      <c r="X86" s="1" t="str">
        <f t="shared" si="9"/>
        <v>Exec dbo.w_sp_AddUserActivity  'bulk','','Vinayak.Kumashi','Subscriber','',10</v>
      </c>
    </row>
    <row r="87" spans="13:24">
      <c r="M87" s="7" t="s">
        <v>704</v>
      </c>
      <c r="N87" s="1" t="s">
        <v>596</v>
      </c>
      <c r="O87" s="1" t="s">
        <v>604</v>
      </c>
      <c r="P87" s="1" t="s">
        <v>601</v>
      </c>
      <c r="Q87" s="1" t="s">
        <v>593</v>
      </c>
      <c r="S87" s="1" t="str">
        <f t="shared" si="5"/>
        <v>Exec dbo.w_sp_AddAuthorFollowers  'custom','Vinayaka.Venkat','Clark.Gregg'</v>
      </c>
      <c r="T87" s="1" t="str">
        <f t="shared" si="6"/>
        <v>Exec dbo.w_sp_AddAuthorFollowers  'custom','Vinayaka.Venkat','Nikolaj.Costa'</v>
      </c>
      <c r="U87" s="1" t="str">
        <f t="shared" si="7"/>
        <v>Exec dbo.w_sp_AddAuthorFollowers  'custom','Vinayaka.Venkat','Maisie.Williams'</v>
      </c>
      <c r="V87" s="1" t="str">
        <f t="shared" si="8"/>
        <v>Exec dbo.w_sp_AddAuthorFollowers  'custom','Vinayaka.Venkat','Keyurkumar.Bhat'</v>
      </c>
      <c r="X87" s="1" t="str">
        <f t="shared" si="9"/>
        <v>Exec dbo.w_sp_AddUserActivity  'bulk','','Vinayaka.Venkat','Subscriber','',10</v>
      </c>
    </row>
    <row r="88" spans="13:24">
      <c r="M88" s="7" t="s">
        <v>705</v>
      </c>
      <c r="N88" s="1" t="s">
        <v>596</v>
      </c>
      <c r="O88" s="1" t="s">
        <v>604</v>
      </c>
      <c r="P88" s="1" t="s">
        <v>598</v>
      </c>
      <c r="Q88" s="1" t="s">
        <v>587</v>
      </c>
      <c r="S88" s="1" t="str">
        <f t="shared" si="5"/>
        <v>Exec dbo.w_sp_AddAuthorFollowers  'custom','Vishal.Tyagi','Clark.Gregg'</v>
      </c>
      <c r="T88" s="1" t="str">
        <f t="shared" si="6"/>
        <v>Exec dbo.w_sp_AddAuthorFollowers  'custom','Vishal.Tyagi','Nikolaj.Costa'</v>
      </c>
      <c r="U88" s="1" t="str">
        <f t="shared" si="7"/>
        <v>Exec dbo.w_sp_AddAuthorFollowers  'custom','Vishal.Tyagi','Emilia.Clarke'</v>
      </c>
      <c r="V88" s="1" t="str">
        <f t="shared" si="8"/>
        <v>Exec dbo.w_sp_AddAuthorFollowers  'custom','Vishal.Tyagi','Chris.Evans'</v>
      </c>
      <c r="X88" s="1" t="str">
        <f t="shared" si="9"/>
        <v>Exec dbo.w_sp_AddUserActivity  'bulk','','Vishal.Tyagi','Subscriber','',10</v>
      </c>
    </row>
    <row r="89" spans="13:24">
      <c r="M89" s="7" t="s">
        <v>706</v>
      </c>
      <c r="N89" s="1" t="s">
        <v>600</v>
      </c>
      <c r="O89" s="1" t="s">
        <v>599</v>
      </c>
      <c r="P89" s="1" t="s">
        <v>589</v>
      </c>
      <c r="Q89" s="1" t="s">
        <v>601</v>
      </c>
      <c r="S89" s="1" t="str">
        <f t="shared" si="5"/>
        <v>Exec dbo.w_sp_AddAuthorFollowers  'custom','Vishnu.Reddy','Sophie.Turner'</v>
      </c>
      <c r="T89" s="1" t="str">
        <f t="shared" si="6"/>
        <v>Exec dbo.w_sp_AddAuthorFollowers  'custom','Vishnu.Reddy','Kit.Harington'</v>
      </c>
      <c r="U89" s="1" t="str">
        <f t="shared" si="7"/>
        <v>Exec dbo.w_sp_AddAuthorFollowers  'custom','Vishnu.Reddy','Jeremy.Renner'</v>
      </c>
      <c r="V89" s="1" t="str">
        <f t="shared" si="8"/>
        <v>Exec dbo.w_sp_AddAuthorFollowers  'custom','Vishnu.Reddy','Maisie.Williams'</v>
      </c>
      <c r="X89" s="1" t="str">
        <f t="shared" si="9"/>
        <v>Exec dbo.w_sp_AddUserActivity  'bulk','','Vishnu.Reddy','Subscriber','',10</v>
      </c>
    </row>
    <row r="90" spans="13:24">
      <c r="M90" s="7" t="s">
        <v>707</v>
      </c>
      <c r="N90" s="1" t="s">
        <v>616</v>
      </c>
      <c r="O90" s="1" t="s">
        <v>613</v>
      </c>
      <c r="P90" s="1" t="s">
        <v>607</v>
      </c>
      <c r="Q90" s="1" t="s">
        <v>599</v>
      </c>
      <c r="S90" s="1" t="str">
        <f t="shared" si="5"/>
        <v>Exec dbo.w_sp_AddAuthorFollowers  'custom','Vishwas.Kumar','Jerome.Flynn'</v>
      </c>
      <c r="T90" s="1" t="str">
        <f t="shared" si="6"/>
        <v>Exec dbo.w_sp_AddAuthorFollowers  'custom','Vishwas.Kumar','Rory.Meccan'</v>
      </c>
      <c r="U90" s="1" t="str">
        <f t="shared" si="7"/>
        <v>Exec dbo.w_sp_AddAuthorFollowers  'custom','Vishwas.Kumar','Iain.Glen'</v>
      </c>
      <c r="V90" s="1" t="str">
        <f t="shared" si="8"/>
        <v>Exec dbo.w_sp_AddAuthorFollowers  'custom','Vishwas.Kumar','Kit.Harington'</v>
      </c>
      <c r="X90" s="1" t="str">
        <f t="shared" si="9"/>
        <v>Exec dbo.w_sp_AddUserActivity  'bulk','','Vishwas.Kumar','Subscriber','',10</v>
      </c>
    </row>
    <row r="91" spans="13:24">
      <c r="M91" s="7" t="s">
        <v>708</v>
      </c>
      <c r="N91" s="1" t="s">
        <v>603</v>
      </c>
      <c r="O91" s="1" t="s">
        <v>606</v>
      </c>
      <c r="P91" s="1" t="s">
        <v>615</v>
      </c>
      <c r="Q91" s="1" t="s">
        <v>601</v>
      </c>
      <c r="S91" s="1" t="str">
        <f t="shared" si="5"/>
        <v>Exec dbo.w_sp_AddAuthorFollowers  'custom','Sachin.Yadav','Lena.Headley'</v>
      </c>
      <c r="T91" s="1" t="str">
        <f t="shared" si="6"/>
        <v>Exec dbo.w_sp_AddAuthorFollowers  'custom','Sachin.Yadav','Gwen.Christie'</v>
      </c>
      <c r="U91" s="1" t="str">
        <f t="shared" si="7"/>
        <v>Exec dbo.w_sp_AddAuthorFollowers  'custom','Sachin.Yadav','Aidan.Gillan'</v>
      </c>
      <c r="V91" s="1" t="str">
        <f t="shared" si="8"/>
        <v>Exec dbo.w_sp_AddAuthorFollowers  'custom','Sachin.Yadav','Maisie.Williams'</v>
      </c>
      <c r="X91" s="1" t="str">
        <f t="shared" si="9"/>
        <v>Exec dbo.w_sp_AddUserActivity  'bulk','','Sachin.Yadav','Subscriber','',10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E269C-40B7-2D48-8A09-0946A91DDF65}">
  <sheetPr>
    <tabColor theme="9" tint="0.79998168889431442"/>
  </sheetPr>
  <dimension ref="B2:X47"/>
  <sheetViews>
    <sheetView workbookViewId="0">
      <selection activeCell="L33" sqref="L33"/>
    </sheetView>
  </sheetViews>
  <sheetFormatPr baseColWidth="10" defaultRowHeight="16"/>
  <cols>
    <col min="1" max="1" width="10.83203125" style="1"/>
    <col min="2" max="2" width="13.83203125" style="1" bestFit="1" customWidth="1"/>
    <col min="3" max="3" width="8.5" style="1" bestFit="1" customWidth="1"/>
    <col min="4" max="4" width="8.33203125" style="1" bestFit="1" customWidth="1"/>
    <col min="5" max="5" width="10.5" style="1" bestFit="1" customWidth="1"/>
    <col min="6" max="6" width="13.1640625" style="1" bestFit="1" customWidth="1"/>
    <col min="7" max="7" width="16" style="1" bestFit="1" customWidth="1"/>
    <col min="8" max="10" width="10.83203125" style="1"/>
    <col min="11" max="11" width="17.6640625" style="1" bestFit="1" customWidth="1"/>
    <col min="12" max="13" width="10.83203125" style="1"/>
    <col min="14" max="14" width="20.5" style="1" bestFit="1" customWidth="1"/>
    <col min="15" max="15" width="10.83203125" style="1"/>
    <col min="16" max="16" width="21" style="1" customWidth="1"/>
    <col min="17" max="17" width="61.1640625" style="1" bestFit="1" customWidth="1"/>
    <col min="18" max="18" width="77.33203125" style="1" bestFit="1" customWidth="1"/>
    <col min="19" max="19" width="79.83203125" style="1" bestFit="1" customWidth="1"/>
    <col min="20" max="20" width="82" style="1" bestFit="1" customWidth="1"/>
    <col min="21" max="21" width="51" style="1" bestFit="1" customWidth="1"/>
    <col min="22" max="22" width="63.1640625" style="1" bestFit="1" customWidth="1"/>
    <col min="23" max="23" width="71.33203125" style="1" bestFit="1" customWidth="1"/>
    <col min="24" max="24" width="81.6640625" style="1" bestFit="1" customWidth="1"/>
    <col min="25" max="16384" width="10.83203125" style="1"/>
  </cols>
  <sheetData>
    <row r="2" spans="2:24">
      <c r="B2" s="63" t="s">
        <v>8</v>
      </c>
      <c r="C2" s="63" t="s">
        <v>4</v>
      </c>
      <c r="D2" s="63" t="s">
        <v>5</v>
      </c>
      <c r="E2" s="63" t="s">
        <v>6</v>
      </c>
      <c r="F2" s="63" t="s">
        <v>27</v>
      </c>
      <c r="G2" s="63" t="s">
        <v>37</v>
      </c>
      <c r="K2" s="25" t="s">
        <v>596</v>
      </c>
      <c r="L2" s="1" t="s">
        <v>357</v>
      </c>
      <c r="N2" s="13" t="s">
        <v>11</v>
      </c>
      <c r="Q2" s="1" t="s">
        <v>357</v>
      </c>
      <c r="R2" s="1" t="s">
        <v>568</v>
      </c>
      <c r="S2" s="1" t="s">
        <v>585</v>
      </c>
      <c r="T2" s="1" t="s">
        <v>617</v>
      </c>
      <c r="U2" s="1" t="s">
        <v>64</v>
      </c>
      <c r="V2" s="1" t="s">
        <v>618</v>
      </c>
      <c r="W2" s="1" t="s">
        <v>66</v>
      </c>
      <c r="X2" s="1" t="s">
        <v>62</v>
      </c>
    </row>
    <row r="3" spans="2:24">
      <c r="B3" s="64">
        <v>1</v>
      </c>
      <c r="C3" s="65"/>
      <c r="D3" s="65"/>
      <c r="E3" s="65"/>
      <c r="F3" s="65"/>
      <c r="G3" s="66"/>
      <c r="K3" s="26" t="s">
        <v>598</v>
      </c>
      <c r="L3" s="1" t="s">
        <v>357</v>
      </c>
      <c r="N3" s="7" t="s">
        <v>585</v>
      </c>
      <c r="Q3" s="29" t="s">
        <v>377</v>
      </c>
      <c r="R3" s="68" t="s">
        <v>582</v>
      </c>
      <c r="S3" s="41" t="s">
        <v>394</v>
      </c>
      <c r="T3" s="31" t="s">
        <v>432</v>
      </c>
      <c r="U3" s="33" t="s">
        <v>451</v>
      </c>
      <c r="V3" s="45" t="s">
        <v>489</v>
      </c>
      <c r="W3" s="46" t="s">
        <v>524</v>
      </c>
      <c r="X3" s="40" t="s">
        <v>542</v>
      </c>
    </row>
    <row r="4" spans="2:24">
      <c r="B4" s="64">
        <v>2</v>
      </c>
      <c r="C4" s="65"/>
      <c r="D4" s="65"/>
      <c r="E4" s="65"/>
      <c r="F4" s="65"/>
      <c r="G4" s="66"/>
      <c r="K4" s="28" t="s">
        <v>616</v>
      </c>
      <c r="L4" s="1" t="s">
        <v>357</v>
      </c>
      <c r="N4" s="7" t="s">
        <v>66</v>
      </c>
      <c r="Q4" s="29" t="s">
        <v>382</v>
      </c>
      <c r="R4" s="68" t="s">
        <v>571</v>
      </c>
      <c r="S4" s="41" t="s">
        <v>511</v>
      </c>
      <c r="T4" s="31" t="s">
        <v>424</v>
      </c>
      <c r="U4" s="33" t="s">
        <v>457</v>
      </c>
      <c r="V4" s="45" t="s">
        <v>490</v>
      </c>
      <c r="W4" s="46" t="s">
        <v>532</v>
      </c>
      <c r="X4" s="40" t="s">
        <v>550</v>
      </c>
    </row>
    <row r="5" spans="2:24">
      <c r="B5" s="64">
        <v>3</v>
      </c>
      <c r="C5" s="65"/>
      <c r="D5" s="65"/>
      <c r="E5" s="65"/>
      <c r="F5" s="65"/>
      <c r="G5" s="66"/>
      <c r="K5" s="30" t="s">
        <v>600</v>
      </c>
      <c r="L5" s="1" t="s">
        <v>357</v>
      </c>
      <c r="N5" s="7" t="s">
        <v>357</v>
      </c>
      <c r="Q5" s="29" t="s">
        <v>369</v>
      </c>
      <c r="R5" s="68" t="s">
        <v>584</v>
      </c>
      <c r="S5" s="70" t="s">
        <v>392</v>
      </c>
      <c r="T5" s="72" t="s">
        <v>446</v>
      </c>
      <c r="U5" s="40" t="s">
        <v>460</v>
      </c>
      <c r="V5" s="38" t="s">
        <v>493</v>
      </c>
      <c r="W5" s="46" t="s">
        <v>533</v>
      </c>
      <c r="X5" s="44" t="s">
        <v>555</v>
      </c>
    </row>
    <row r="6" spans="2:24">
      <c r="B6" s="64">
        <v>4</v>
      </c>
      <c r="C6" s="65"/>
      <c r="D6" s="65"/>
      <c r="E6" s="65"/>
      <c r="F6" s="65"/>
      <c r="G6" s="66"/>
      <c r="K6" s="36" t="s">
        <v>606</v>
      </c>
      <c r="L6" s="1" t="s">
        <v>568</v>
      </c>
      <c r="N6" s="7" t="s">
        <v>62</v>
      </c>
      <c r="Q6" s="29" t="s">
        <v>371</v>
      </c>
      <c r="R6" s="34" t="s">
        <v>613</v>
      </c>
      <c r="S6" s="70" t="s">
        <v>417</v>
      </c>
      <c r="T6" s="72" t="s">
        <v>450</v>
      </c>
      <c r="U6" s="40" t="s">
        <v>453</v>
      </c>
      <c r="V6" s="38" t="s">
        <v>501</v>
      </c>
      <c r="W6" s="47" t="s">
        <v>527</v>
      </c>
      <c r="X6" s="44" t="s">
        <v>565</v>
      </c>
    </row>
    <row r="7" spans="2:24">
      <c r="B7" s="64">
        <v>5</v>
      </c>
      <c r="C7" s="65"/>
      <c r="D7" s="65"/>
      <c r="E7" s="65"/>
      <c r="F7" s="65"/>
      <c r="G7" s="66"/>
      <c r="K7" s="33" t="s">
        <v>604</v>
      </c>
      <c r="L7" s="1" t="s">
        <v>568</v>
      </c>
      <c r="N7" s="7" t="s">
        <v>61</v>
      </c>
      <c r="Q7" s="29" t="s">
        <v>376</v>
      </c>
      <c r="R7" s="33" t="s">
        <v>583</v>
      </c>
      <c r="S7" s="70" t="s">
        <v>410</v>
      </c>
      <c r="T7" s="72" t="s">
        <v>422</v>
      </c>
      <c r="U7" s="40" t="s">
        <v>455</v>
      </c>
      <c r="V7" s="39" t="s">
        <v>484</v>
      </c>
      <c r="W7" s="47" t="s">
        <v>540</v>
      </c>
      <c r="X7" s="48" t="s">
        <v>566</v>
      </c>
    </row>
    <row r="8" spans="2:24">
      <c r="B8" s="64">
        <v>6</v>
      </c>
      <c r="C8" s="65"/>
      <c r="D8" s="65"/>
      <c r="E8" s="65"/>
      <c r="F8" s="65"/>
      <c r="G8" s="66"/>
      <c r="K8" s="34" t="s">
        <v>613</v>
      </c>
      <c r="L8" s="1" t="s">
        <v>568</v>
      </c>
      <c r="N8" s="7" t="s">
        <v>63</v>
      </c>
      <c r="Q8" s="29" t="s">
        <v>358</v>
      </c>
      <c r="R8" s="33" t="s">
        <v>581</v>
      </c>
      <c r="S8" s="38" t="s">
        <v>412</v>
      </c>
      <c r="T8" s="44" t="s">
        <v>447</v>
      </c>
      <c r="U8" s="39" t="s">
        <v>456</v>
      </c>
      <c r="V8" s="39" t="s">
        <v>483</v>
      </c>
      <c r="W8" s="47" t="s">
        <v>529</v>
      </c>
      <c r="X8" s="48" t="s">
        <v>553</v>
      </c>
    </row>
    <row r="9" spans="2:24">
      <c r="B9" s="64">
        <v>7</v>
      </c>
      <c r="C9" s="65"/>
      <c r="D9" s="65"/>
      <c r="E9" s="65"/>
      <c r="F9" s="65"/>
      <c r="G9" s="66"/>
      <c r="K9" s="37" t="s">
        <v>609</v>
      </c>
      <c r="L9" s="1" t="s">
        <v>585</v>
      </c>
      <c r="N9" s="7" t="s">
        <v>64</v>
      </c>
      <c r="Q9" s="29" t="s">
        <v>383</v>
      </c>
      <c r="R9" s="33" t="s">
        <v>579</v>
      </c>
      <c r="S9" s="38" t="s">
        <v>416</v>
      </c>
      <c r="T9" s="44" t="s">
        <v>420</v>
      </c>
      <c r="U9" s="39" t="s">
        <v>466</v>
      </c>
      <c r="V9" s="39" t="s">
        <v>502</v>
      </c>
      <c r="W9" s="47" t="s">
        <v>530</v>
      </c>
      <c r="X9" s="48" t="s">
        <v>561</v>
      </c>
    </row>
    <row r="10" spans="2:24">
      <c r="B10" s="64">
        <v>8</v>
      </c>
      <c r="C10" s="65"/>
      <c r="D10" s="65"/>
      <c r="E10" s="65"/>
      <c r="F10" s="65"/>
      <c r="G10" s="66"/>
      <c r="K10" s="38" t="s">
        <v>607</v>
      </c>
      <c r="L10" s="1" t="s">
        <v>585</v>
      </c>
      <c r="N10" s="7" t="s">
        <v>568</v>
      </c>
      <c r="Q10" s="29" t="s">
        <v>616</v>
      </c>
      <c r="R10" s="33" t="s">
        <v>573</v>
      </c>
      <c r="S10" s="38" t="s">
        <v>402</v>
      </c>
      <c r="T10" s="44" t="s">
        <v>423</v>
      </c>
      <c r="U10" s="39" t="s">
        <v>454</v>
      </c>
      <c r="V10" s="39" t="s">
        <v>492</v>
      </c>
      <c r="W10" s="47" t="s">
        <v>517</v>
      </c>
      <c r="X10" s="48" t="s">
        <v>548</v>
      </c>
    </row>
    <row r="11" spans="2:24">
      <c r="B11" s="64">
        <v>9</v>
      </c>
      <c r="C11" s="65"/>
      <c r="D11" s="65"/>
      <c r="E11" s="65"/>
      <c r="F11" s="65"/>
      <c r="G11" s="66"/>
      <c r="K11" s="39" t="s">
        <v>612</v>
      </c>
      <c r="L11" s="1" t="s">
        <v>585</v>
      </c>
      <c r="Q11" s="14" t="s">
        <v>363</v>
      </c>
      <c r="R11" s="74" t="s">
        <v>575</v>
      </c>
      <c r="S11" s="38" t="s">
        <v>401</v>
      </c>
      <c r="T11" s="44" t="s">
        <v>473</v>
      </c>
      <c r="U11" s="39" t="s">
        <v>467</v>
      </c>
      <c r="V11" s="39" t="s">
        <v>499</v>
      </c>
      <c r="W11" s="47" t="s">
        <v>534</v>
      </c>
      <c r="X11" s="48" t="s">
        <v>546</v>
      </c>
    </row>
    <row r="12" spans="2:24">
      <c r="B12" s="64">
        <v>10</v>
      </c>
      <c r="C12" s="65"/>
      <c r="D12" s="65"/>
      <c r="E12" s="65"/>
      <c r="F12" s="65"/>
      <c r="G12" s="66"/>
      <c r="K12" s="40" t="s">
        <v>608</v>
      </c>
      <c r="L12" s="1" t="s">
        <v>585</v>
      </c>
      <c r="Q12" s="14" t="s">
        <v>375</v>
      </c>
      <c r="R12" s="69" t="s">
        <v>604</v>
      </c>
      <c r="S12" s="39" t="s">
        <v>408</v>
      </c>
      <c r="T12" s="39" t="s">
        <v>476</v>
      </c>
      <c r="V12" s="40" t="s">
        <v>503</v>
      </c>
      <c r="W12" s="39" t="s">
        <v>514</v>
      </c>
      <c r="X12" s="34" t="s">
        <v>554</v>
      </c>
    </row>
    <row r="13" spans="2:24">
      <c r="B13" s="64">
        <v>11</v>
      </c>
      <c r="C13" s="65"/>
      <c r="D13" s="65"/>
      <c r="E13" s="65"/>
      <c r="F13" s="65"/>
      <c r="G13" s="66"/>
      <c r="K13" s="42" t="s">
        <v>587</v>
      </c>
      <c r="L13" s="1" t="s">
        <v>617</v>
      </c>
      <c r="Q13" s="14" t="s">
        <v>380</v>
      </c>
      <c r="R13" s="35" t="s">
        <v>578</v>
      </c>
      <c r="S13" s="37" t="s">
        <v>389</v>
      </c>
      <c r="T13" s="42" t="s">
        <v>426</v>
      </c>
    </row>
    <row r="14" spans="2:24">
      <c r="B14" s="64">
        <v>12</v>
      </c>
      <c r="C14" s="65"/>
      <c r="D14" s="65"/>
      <c r="E14" s="65"/>
      <c r="F14" s="65"/>
      <c r="G14" s="66"/>
      <c r="K14" s="39" t="s">
        <v>611</v>
      </c>
      <c r="L14" s="1" t="s">
        <v>617</v>
      </c>
      <c r="Q14" s="14" t="s">
        <v>379</v>
      </c>
      <c r="R14" s="35" t="s">
        <v>572</v>
      </c>
      <c r="S14" s="71" t="s">
        <v>414</v>
      </c>
      <c r="T14" s="68" t="s">
        <v>429</v>
      </c>
      <c r="U14" s="33" t="s">
        <v>463</v>
      </c>
      <c r="V14" s="45" t="s">
        <v>500</v>
      </c>
      <c r="W14" s="46" t="s">
        <v>525</v>
      </c>
      <c r="X14" s="40" t="s">
        <v>543</v>
      </c>
    </row>
    <row r="15" spans="2:24">
      <c r="B15" s="64">
        <v>13</v>
      </c>
      <c r="C15" s="65"/>
      <c r="D15" s="65"/>
      <c r="E15" s="65"/>
      <c r="F15" s="65"/>
      <c r="G15" s="66"/>
      <c r="K15" s="43" t="s">
        <v>599</v>
      </c>
      <c r="L15" s="1" t="s">
        <v>617</v>
      </c>
      <c r="Q15" s="14" t="s">
        <v>368</v>
      </c>
      <c r="R15" s="35" t="s">
        <v>580</v>
      </c>
      <c r="S15" s="71" t="s">
        <v>390</v>
      </c>
      <c r="T15" s="68" t="s">
        <v>430</v>
      </c>
      <c r="U15" s="33" t="s">
        <v>458</v>
      </c>
      <c r="V15" s="45" t="s">
        <v>494</v>
      </c>
      <c r="W15" s="46" t="s">
        <v>512</v>
      </c>
      <c r="X15" s="40" t="s">
        <v>544</v>
      </c>
    </row>
    <row r="16" spans="2:24">
      <c r="B16" s="64">
        <v>14</v>
      </c>
      <c r="C16" s="65"/>
      <c r="D16" s="65"/>
      <c r="E16" s="65"/>
      <c r="F16" s="65"/>
      <c r="G16" s="66"/>
      <c r="K16" s="44" t="s">
        <v>614</v>
      </c>
      <c r="L16" s="1" t="s">
        <v>617</v>
      </c>
      <c r="P16" s="38"/>
      <c r="Q16" s="14" t="s">
        <v>598</v>
      </c>
      <c r="R16" s="35" t="s">
        <v>577</v>
      </c>
      <c r="S16" s="71" t="s">
        <v>400</v>
      </c>
      <c r="T16" s="68" t="s">
        <v>431</v>
      </c>
      <c r="U16" s="33" t="s">
        <v>461</v>
      </c>
      <c r="V16" s="45" t="s">
        <v>485</v>
      </c>
      <c r="W16" s="46" t="s">
        <v>535</v>
      </c>
      <c r="X16" s="44" t="s">
        <v>564</v>
      </c>
    </row>
    <row r="17" spans="2:24">
      <c r="B17" s="64">
        <v>15</v>
      </c>
      <c r="C17" s="65"/>
      <c r="D17" s="65"/>
      <c r="E17" s="65"/>
      <c r="F17" s="65"/>
      <c r="G17" s="66"/>
      <c r="K17" s="34" t="s">
        <v>594</v>
      </c>
      <c r="L17" s="1" t="s">
        <v>617</v>
      </c>
      <c r="Q17" s="32" t="s">
        <v>600</v>
      </c>
      <c r="R17" s="67" t="s">
        <v>574</v>
      </c>
      <c r="S17" s="38" t="s">
        <v>395</v>
      </c>
      <c r="T17" s="44" t="s">
        <v>444</v>
      </c>
      <c r="U17" s="33" t="s">
        <v>459</v>
      </c>
      <c r="V17" s="38" t="s">
        <v>491</v>
      </c>
      <c r="W17" s="46" t="s">
        <v>518</v>
      </c>
      <c r="X17" s="44" t="s">
        <v>557</v>
      </c>
    </row>
    <row r="18" spans="2:24">
      <c r="B18" s="64">
        <v>16</v>
      </c>
      <c r="C18" s="65"/>
      <c r="D18" s="65"/>
      <c r="E18" s="65"/>
      <c r="F18" s="65"/>
      <c r="G18" s="66"/>
      <c r="K18" s="33" t="s">
        <v>610</v>
      </c>
      <c r="L18" s="1" t="s">
        <v>64</v>
      </c>
      <c r="Q18" s="32" t="s">
        <v>386</v>
      </c>
      <c r="R18" s="67" t="s">
        <v>569</v>
      </c>
      <c r="S18" s="38" t="s">
        <v>407</v>
      </c>
      <c r="T18" s="44" t="s">
        <v>443</v>
      </c>
      <c r="U18" s="40" t="s">
        <v>462</v>
      </c>
      <c r="V18" s="38" t="s">
        <v>496</v>
      </c>
      <c r="W18" s="46" t="s">
        <v>516</v>
      </c>
      <c r="X18" s="44" t="s">
        <v>551</v>
      </c>
    </row>
    <row r="19" spans="2:24">
      <c r="B19" s="64">
        <v>17</v>
      </c>
      <c r="C19" s="65"/>
      <c r="D19" s="65"/>
      <c r="E19" s="65"/>
      <c r="F19" s="65"/>
      <c r="G19" s="66"/>
      <c r="K19" s="40" t="s">
        <v>603</v>
      </c>
      <c r="L19" s="1" t="s">
        <v>64</v>
      </c>
      <c r="Q19" s="32" t="s">
        <v>366</v>
      </c>
      <c r="R19" s="67" t="s">
        <v>576</v>
      </c>
      <c r="S19" s="38" t="s">
        <v>403</v>
      </c>
      <c r="T19" s="44" t="s">
        <v>435</v>
      </c>
      <c r="U19" s="39" t="s">
        <v>452</v>
      </c>
      <c r="V19" s="39" t="s">
        <v>488</v>
      </c>
      <c r="W19" s="47" t="s">
        <v>526</v>
      </c>
      <c r="X19" s="48" t="s">
        <v>563</v>
      </c>
    </row>
    <row r="20" spans="2:24">
      <c r="B20" s="64">
        <v>18</v>
      </c>
      <c r="C20" s="65"/>
      <c r="D20" s="65"/>
      <c r="E20" s="65"/>
      <c r="F20" s="65"/>
      <c r="G20" s="66"/>
      <c r="K20" s="39" t="s">
        <v>590</v>
      </c>
      <c r="L20" s="1" t="s">
        <v>64</v>
      </c>
      <c r="Q20" s="32" t="s">
        <v>388</v>
      </c>
      <c r="R20" s="67" t="s">
        <v>570</v>
      </c>
      <c r="S20" s="39" t="s">
        <v>409</v>
      </c>
      <c r="T20" s="43" t="s">
        <v>427</v>
      </c>
      <c r="U20" s="39" t="s">
        <v>465</v>
      </c>
      <c r="V20" s="40" t="s">
        <v>497</v>
      </c>
      <c r="W20" s="47" t="s">
        <v>541</v>
      </c>
      <c r="X20" s="48" t="s">
        <v>559</v>
      </c>
    </row>
    <row r="21" spans="2:24">
      <c r="B21" s="64">
        <v>19</v>
      </c>
      <c r="C21" s="65"/>
      <c r="D21" s="65"/>
      <c r="E21" s="65"/>
      <c r="F21" s="65"/>
      <c r="G21" s="66"/>
      <c r="K21" s="45" t="s">
        <v>615</v>
      </c>
      <c r="L21" s="1" t="s">
        <v>618</v>
      </c>
      <c r="N21" s="27" t="s">
        <v>713</v>
      </c>
      <c r="Q21" s="32" t="s">
        <v>367</v>
      </c>
      <c r="R21" s="36" t="s">
        <v>606</v>
      </c>
      <c r="S21" s="39" t="s">
        <v>409</v>
      </c>
      <c r="T21" s="43" t="s">
        <v>471</v>
      </c>
      <c r="U21" s="39" t="s">
        <v>464</v>
      </c>
      <c r="V21" s="40" t="s">
        <v>482</v>
      </c>
      <c r="W21" s="39" t="s">
        <v>519</v>
      </c>
      <c r="X21" s="48" t="s">
        <v>562</v>
      </c>
    </row>
    <row r="22" spans="2:24">
      <c r="B22" s="64">
        <v>20</v>
      </c>
      <c r="C22" s="65"/>
      <c r="D22" s="65"/>
      <c r="E22" s="65"/>
      <c r="F22" s="65"/>
      <c r="G22" s="66"/>
      <c r="K22" s="38" t="s">
        <v>605</v>
      </c>
      <c r="L22" s="1" t="s">
        <v>61</v>
      </c>
      <c r="N22" s="27" t="s">
        <v>713</v>
      </c>
      <c r="Q22" s="32" t="s">
        <v>373</v>
      </c>
      <c r="S22" s="39" t="s">
        <v>409</v>
      </c>
      <c r="T22" s="43" t="s">
        <v>434</v>
      </c>
      <c r="V22" s="40" t="s">
        <v>495</v>
      </c>
      <c r="W22" s="39" t="s">
        <v>538</v>
      </c>
      <c r="X22" s="34" t="s">
        <v>567</v>
      </c>
    </row>
    <row r="23" spans="2:24">
      <c r="B23" s="64">
        <v>21</v>
      </c>
      <c r="C23" s="65"/>
      <c r="D23" s="65"/>
      <c r="E23" s="65"/>
      <c r="F23" s="65"/>
      <c r="G23" s="66"/>
      <c r="K23" s="39" t="s">
        <v>589</v>
      </c>
      <c r="L23" s="1" t="s">
        <v>61</v>
      </c>
      <c r="N23" s="27" t="s">
        <v>713</v>
      </c>
      <c r="Q23" s="32" t="s">
        <v>384</v>
      </c>
      <c r="S23" s="39" t="s">
        <v>508</v>
      </c>
      <c r="T23" s="43" t="s">
        <v>475</v>
      </c>
      <c r="V23" s="40" t="s">
        <v>498</v>
      </c>
      <c r="W23" s="39" t="s">
        <v>536</v>
      </c>
      <c r="X23" s="34" t="s">
        <v>547</v>
      </c>
    </row>
    <row r="24" spans="2:24">
      <c r="B24" s="64">
        <v>22</v>
      </c>
      <c r="C24" s="65"/>
      <c r="D24" s="65"/>
      <c r="E24" s="65"/>
      <c r="F24" s="65"/>
      <c r="G24" s="66"/>
      <c r="K24" s="40" t="s">
        <v>593</v>
      </c>
      <c r="L24" s="1" t="s">
        <v>61</v>
      </c>
      <c r="N24" s="27" t="s">
        <v>713</v>
      </c>
      <c r="Q24" s="32" t="s">
        <v>361</v>
      </c>
      <c r="S24" s="39" t="s">
        <v>413</v>
      </c>
      <c r="T24" s="43" t="s">
        <v>421</v>
      </c>
      <c r="V24" s="40" t="s">
        <v>486</v>
      </c>
      <c r="W24" s="39" t="s">
        <v>537</v>
      </c>
      <c r="X24" s="34" t="s">
        <v>556</v>
      </c>
    </row>
    <row r="25" spans="2:24">
      <c r="B25" s="64">
        <v>23</v>
      </c>
      <c r="C25" s="65"/>
      <c r="D25" s="65"/>
      <c r="E25" s="65"/>
      <c r="F25" s="65"/>
      <c r="G25" s="66"/>
      <c r="K25" s="46" t="s">
        <v>591</v>
      </c>
      <c r="L25" s="1" t="s">
        <v>66</v>
      </c>
      <c r="N25" s="27" t="s">
        <v>713</v>
      </c>
      <c r="Q25" s="32" t="s">
        <v>370</v>
      </c>
      <c r="S25" s="39" t="s">
        <v>406</v>
      </c>
      <c r="T25" s="43" t="s">
        <v>478</v>
      </c>
      <c r="V25" s="40" t="s">
        <v>504</v>
      </c>
      <c r="W25" s="39" t="s">
        <v>528</v>
      </c>
      <c r="X25" s="34" t="s">
        <v>545</v>
      </c>
    </row>
    <row r="26" spans="2:24">
      <c r="B26" s="64">
        <v>24</v>
      </c>
      <c r="C26" s="65"/>
      <c r="D26" s="65"/>
      <c r="E26" s="65"/>
      <c r="F26" s="65"/>
      <c r="G26" s="66"/>
      <c r="K26" s="47" t="s">
        <v>601</v>
      </c>
      <c r="L26" s="1" t="s">
        <v>66</v>
      </c>
      <c r="N26" s="27" t="s">
        <v>713</v>
      </c>
      <c r="Q26" s="32" t="s">
        <v>372</v>
      </c>
      <c r="S26" s="37" t="s">
        <v>510</v>
      </c>
      <c r="T26" s="39" t="s">
        <v>428</v>
      </c>
      <c r="V26" s="40" t="s">
        <v>487</v>
      </c>
      <c r="W26" s="39" t="s">
        <v>539</v>
      </c>
      <c r="X26" s="34" t="s">
        <v>549</v>
      </c>
    </row>
    <row r="27" spans="2:24">
      <c r="B27" s="64">
        <v>25</v>
      </c>
      <c r="C27" s="65"/>
      <c r="D27" s="65"/>
      <c r="E27" s="65"/>
      <c r="F27" s="65"/>
      <c r="G27" s="66"/>
      <c r="K27" s="39" t="s">
        <v>595</v>
      </c>
      <c r="L27" s="1" t="s">
        <v>66</v>
      </c>
      <c r="N27" s="27" t="s">
        <v>713</v>
      </c>
      <c r="Q27" s="12" t="s">
        <v>365</v>
      </c>
      <c r="S27" s="37" t="s">
        <v>418</v>
      </c>
      <c r="T27" s="39" t="s">
        <v>440</v>
      </c>
      <c r="W27" s="39" t="s">
        <v>523</v>
      </c>
      <c r="X27" s="34" t="s">
        <v>552</v>
      </c>
    </row>
    <row r="28" spans="2:24">
      <c r="K28" s="40" t="s">
        <v>597</v>
      </c>
      <c r="L28" s="1" t="s">
        <v>62</v>
      </c>
      <c r="N28" s="27" t="s">
        <v>713</v>
      </c>
      <c r="Q28" s="12" t="s">
        <v>364</v>
      </c>
      <c r="S28" s="37" t="s">
        <v>415</v>
      </c>
      <c r="T28" s="39" t="s">
        <v>449</v>
      </c>
      <c r="W28" s="39" t="s">
        <v>513</v>
      </c>
      <c r="X28" s="34" t="s">
        <v>560</v>
      </c>
    </row>
    <row r="29" spans="2:24">
      <c r="K29" s="44" t="s">
        <v>592</v>
      </c>
      <c r="L29" s="1" t="s">
        <v>62</v>
      </c>
      <c r="N29" s="27" t="s">
        <v>713</v>
      </c>
      <c r="Q29" s="12" t="s">
        <v>381</v>
      </c>
      <c r="S29" s="37" t="s">
        <v>393</v>
      </c>
      <c r="T29" s="39" t="s">
        <v>469</v>
      </c>
      <c r="W29" s="39" t="s">
        <v>521</v>
      </c>
      <c r="X29" s="34" t="s">
        <v>558</v>
      </c>
    </row>
    <row r="30" spans="2:24">
      <c r="K30" s="48" t="s">
        <v>588</v>
      </c>
      <c r="L30" s="1" t="s">
        <v>62</v>
      </c>
      <c r="N30" s="27" t="s">
        <v>713</v>
      </c>
      <c r="Q30" s="12" t="s">
        <v>378</v>
      </c>
      <c r="S30" s="37" t="s">
        <v>398</v>
      </c>
      <c r="T30" s="39" t="s">
        <v>470</v>
      </c>
      <c r="W30" s="39" t="s">
        <v>522</v>
      </c>
    </row>
    <row r="31" spans="2:24">
      <c r="K31" s="34" t="s">
        <v>602</v>
      </c>
      <c r="L31" s="1" t="s">
        <v>62</v>
      </c>
      <c r="N31" s="27" t="s">
        <v>713</v>
      </c>
      <c r="Q31" s="12" t="s">
        <v>387</v>
      </c>
      <c r="S31" s="37" t="s">
        <v>396</v>
      </c>
      <c r="T31" s="39" t="s">
        <v>438</v>
      </c>
      <c r="W31" s="39" t="s">
        <v>520</v>
      </c>
    </row>
    <row r="32" spans="2:24">
      <c r="Q32" s="12" t="s">
        <v>385</v>
      </c>
      <c r="S32" s="37" t="s">
        <v>507</v>
      </c>
      <c r="T32" s="39" t="s">
        <v>472</v>
      </c>
      <c r="W32" s="39" t="s">
        <v>531</v>
      </c>
    </row>
    <row r="33" spans="9:23">
      <c r="I33" s="1" t="s">
        <v>596</v>
      </c>
      <c r="J33" s="1" t="s">
        <v>599</v>
      </c>
      <c r="K33" s="1" t="s">
        <v>613</v>
      </c>
      <c r="L33" s="1" t="s">
        <v>608</v>
      </c>
      <c r="Q33" s="12" t="s">
        <v>359</v>
      </c>
      <c r="S33" s="37" t="s">
        <v>404</v>
      </c>
      <c r="T33" s="39" t="s">
        <v>474</v>
      </c>
      <c r="W33" s="39" t="s">
        <v>515</v>
      </c>
    </row>
    <row r="34" spans="9:23">
      <c r="Q34" s="73" t="s">
        <v>374</v>
      </c>
      <c r="S34" s="37" t="s">
        <v>506</v>
      </c>
      <c r="T34" s="39" t="s">
        <v>436</v>
      </c>
    </row>
    <row r="35" spans="9:23">
      <c r="Q35" s="73" t="s">
        <v>360</v>
      </c>
      <c r="S35" s="41" t="s">
        <v>397</v>
      </c>
      <c r="T35" s="42" t="s">
        <v>442</v>
      </c>
    </row>
    <row r="36" spans="9:23">
      <c r="Q36" s="73" t="s">
        <v>362</v>
      </c>
      <c r="S36" s="41" t="s">
        <v>411</v>
      </c>
      <c r="T36" s="42" t="s">
        <v>479</v>
      </c>
    </row>
    <row r="37" spans="9:23">
      <c r="Q37" s="73" t="s">
        <v>596</v>
      </c>
      <c r="S37" s="41" t="s">
        <v>419</v>
      </c>
      <c r="T37" s="42" t="s">
        <v>445</v>
      </c>
    </row>
    <row r="38" spans="9:23">
      <c r="S38" s="41" t="s">
        <v>509</v>
      </c>
      <c r="T38" s="42" t="s">
        <v>441</v>
      </c>
    </row>
    <row r="39" spans="9:23">
      <c r="S39" s="41" t="s">
        <v>405</v>
      </c>
      <c r="T39" s="42" t="s">
        <v>437</v>
      </c>
    </row>
    <row r="40" spans="9:23">
      <c r="S40" s="41" t="s">
        <v>505</v>
      </c>
      <c r="T40" s="42" t="s">
        <v>433</v>
      </c>
    </row>
    <row r="41" spans="9:23">
      <c r="S41" s="41" t="s">
        <v>399</v>
      </c>
      <c r="T41" s="42" t="s">
        <v>477</v>
      </c>
    </row>
    <row r="42" spans="9:23">
      <c r="S42" s="41" t="s">
        <v>391</v>
      </c>
      <c r="T42" s="42" t="s">
        <v>439</v>
      </c>
    </row>
    <row r="43" spans="9:23">
      <c r="T43" s="42" t="s">
        <v>448</v>
      </c>
    </row>
    <row r="44" spans="9:23">
      <c r="T44" s="42" t="s">
        <v>425</v>
      </c>
    </row>
    <row r="45" spans="9:23">
      <c r="T45" s="42" t="s">
        <v>480</v>
      </c>
    </row>
    <row r="46" spans="9:23">
      <c r="T46" s="42" t="s">
        <v>468</v>
      </c>
    </row>
    <row r="47" spans="9:23">
      <c r="T47" s="42" t="s">
        <v>481</v>
      </c>
    </row>
  </sheetData>
  <sortState xmlns:xlrd2="http://schemas.microsoft.com/office/spreadsheetml/2017/richdata2" ref="R3:R21">
    <sortCondition sortBy="cellColor" ref="R3:R21" dxfId="2"/>
    <sortCondition sortBy="cellColor" ref="R3:R21" dxfId="1"/>
    <sortCondition sortBy="cellColor" ref="R3:R21" dxfId="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6AE14-2765-5241-9728-8469C99B7F0C}">
  <dimension ref="B2:T36"/>
  <sheetViews>
    <sheetView topLeftCell="J1" workbookViewId="0">
      <selection activeCell="W1" sqref="W1:Z1048576"/>
    </sheetView>
  </sheetViews>
  <sheetFormatPr baseColWidth="10" defaultRowHeight="16"/>
  <cols>
    <col min="1" max="1" width="10.83203125" style="1"/>
    <col min="2" max="2" width="22.33203125" style="1" customWidth="1"/>
    <col min="3" max="3" width="21.83203125" style="1" customWidth="1"/>
    <col min="4" max="5" width="10.83203125" style="1"/>
    <col min="6" max="6" width="19.1640625" style="1" customWidth="1"/>
    <col min="7" max="7" width="13.6640625" style="1" bestFit="1" customWidth="1"/>
    <col min="8" max="8" width="18.33203125" style="1" bestFit="1" customWidth="1"/>
    <col min="9" max="9" width="16.33203125" style="1" bestFit="1" customWidth="1"/>
    <col min="10" max="10" width="10.83203125" style="1"/>
    <col min="11" max="12" width="13.83203125" style="1" bestFit="1" customWidth="1"/>
    <col min="13" max="13" width="16.5" style="1" bestFit="1" customWidth="1"/>
    <col min="14" max="14" width="14.5" style="1" bestFit="1" customWidth="1"/>
    <col min="15" max="15" width="10.83203125" style="1"/>
    <col min="16" max="16" width="13.6640625" style="86" bestFit="1" customWidth="1"/>
    <col min="17" max="17" width="21" style="86" customWidth="1"/>
    <col min="18" max="18" width="23.33203125" style="86" customWidth="1"/>
    <col min="19" max="19" width="14.33203125" style="86" bestFit="1" customWidth="1"/>
    <col min="20" max="20" width="41.33203125" style="1" bestFit="1" customWidth="1"/>
    <col min="21" max="16384" width="10.83203125" style="1"/>
  </cols>
  <sheetData>
    <row r="2" spans="2:20">
      <c r="B2" s="88" t="s">
        <v>837</v>
      </c>
      <c r="C2" s="88"/>
      <c r="F2" s="88" t="s">
        <v>840</v>
      </c>
      <c r="G2" s="88"/>
      <c r="H2" s="88"/>
      <c r="I2" s="88"/>
      <c r="K2" s="88" t="s">
        <v>875</v>
      </c>
      <c r="L2" s="88"/>
      <c r="M2" s="88"/>
      <c r="N2" s="88"/>
      <c r="P2" s="89" t="s">
        <v>872</v>
      </c>
      <c r="Q2" s="89"/>
      <c r="R2" s="89"/>
      <c r="S2" s="89"/>
    </row>
    <row r="3" spans="2:20">
      <c r="B3" s="84" t="s">
        <v>356</v>
      </c>
      <c r="C3" s="84" t="s">
        <v>842</v>
      </c>
      <c r="F3" s="10" t="s">
        <v>834</v>
      </c>
      <c r="G3" s="10" t="s">
        <v>838</v>
      </c>
      <c r="H3" s="10" t="s">
        <v>839</v>
      </c>
      <c r="I3" s="10" t="s">
        <v>877</v>
      </c>
      <c r="K3" s="84" t="s">
        <v>843</v>
      </c>
      <c r="L3" s="84" t="s">
        <v>862</v>
      </c>
      <c r="M3" s="84" t="s">
        <v>844</v>
      </c>
      <c r="N3" s="84" t="s">
        <v>842</v>
      </c>
      <c r="P3" s="84" t="s">
        <v>845</v>
      </c>
      <c r="Q3" s="84" t="s">
        <v>846</v>
      </c>
      <c r="R3" s="84" t="s">
        <v>847</v>
      </c>
      <c r="S3" s="84" t="s">
        <v>876</v>
      </c>
      <c r="T3" s="87"/>
    </row>
    <row r="4" spans="2:20">
      <c r="B4" s="8" t="s">
        <v>357</v>
      </c>
      <c r="C4" s="8">
        <v>720</v>
      </c>
      <c r="F4" s="7" t="s">
        <v>596</v>
      </c>
      <c r="G4" s="19" t="s">
        <v>57</v>
      </c>
      <c r="H4" s="82" t="s">
        <v>878</v>
      </c>
      <c r="I4" s="19">
        <v>39</v>
      </c>
      <c r="K4" s="8">
        <v>1</v>
      </c>
      <c r="L4" s="8" t="s">
        <v>863</v>
      </c>
      <c r="M4" s="8">
        <v>19</v>
      </c>
      <c r="N4" s="8">
        <v>284</v>
      </c>
      <c r="P4" s="8">
        <v>2019</v>
      </c>
      <c r="Q4" s="8">
        <v>1</v>
      </c>
      <c r="R4" s="8" t="s">
        <v>848</v>
      </c>
      <c r="S4" s="8">
        <v>15</v>
      </c>
    </row>
    <row r="5" spans="2:20" ht="17">
      <c r="B5" s="8" t="s">
        <v>63</v>
      </c>
      <c r="C5" s="85">
        <v>606</v>
      </c>
      <c r="F5" s="7" t="s">
        <v>604</v>
      </c>
      <c r="G5" s="20" t="s">
        <v>57</v>
      </c>
      <c r="H5" s="82" t="s">
        <v>878</v>
      </c>
      <c r="I5" s="20">
        <v>31</v>
      </c>
      <c r="K5" s="8">
        <v>2</v>
      </c>
      <c r="L5" s="8" t="s">
        <v>864</v>
      </c>
      <c r="M5" s="85">
        <v>0</v>
      </c>
      <c r="N5" s="8">
        <v>134</v>
      </c>
      <c r="P5" s="8">
        <v>2019</v>
      </c>
      <c r="Q5" s="85">
        <v>2</v>
      </c>
      <c r="R5" s="8" t="s">
        <v>849</v>
      </c>
      <c r="S5" s="8">
        <v>15</v>
      </c>
    </row>
    <row r="6" spans="2:20" ht="17">
      <c r="B6" s="8" t="s">
        <v>585</v>
      </c>
      <c r="C6" s="85">
        <v>312</v>
      </c>
      <c r="F6" s="7" t="s">
        <v>599</v>
      </c>
      <c r="G6" s="20" t="s">
        <v>53</v>
      </c>
      <c r="H6" s="82" t="s">
        <v>879</v>
      </c>
      <c r="I6" s="20">
        <v>28</v>
      </c>
      <c r="K6" s="8">
        <v>3</v>
      </c>
      <c r="L6" s="8" t="s">
        <v>865</v>
      </c>
      <c r="M6" s="85">
        <v>9</v>
      </c>
      <c r="N6" s="8">
        <v>342</v>
      </c>
      <c r="P6" s="8">
        <v>2019</v>
      </c>
      <c r="Q6" s="85">
        <v>3</v>
      </c>
      <c r="R6" s="8" t="s">
        <v>850</v>
      </c>
      <c r="S6" s="8">
        <v>33</v>
      </c>
    </row>
    <row r="7" spans="2:20" ht="17">
      <c r="B7" s="8" t="s">
        <v>568</v>
      </c>
      <c r="C7" s="85">
        <v>283</v>
      </c>
      <c r="F7" s="7" t="s">
        <v>587</v>
      </c>
      <c r="G7" s="20" t="s">
        <v>53</v>
      </c>
      <c r="H7" s="82" t="s">
        <v>879</v>
      </c>
      <c r="I7" s="20">
        <v>27</v>
      </c>
      <c r="K7" s="8">
        <v>4</v>
      </c>
      <c r="L7" s="8" t="s">
        <v>866</v>
      </c>
      <c r="M7" s="85">
        <v>40</v>
      </c>
      <c r="N7" s="8">
        <v>254</v>
      </c>
      <c r="P7" s="8">
        <v>2019</v>
      </c>
      <c r="Q7" s="85">
        <v>5</v>
      </c>
      <c r="R7" s="8" t="s">
        <v>851</v>
      </c>
      <c r="S7" s="8">
        <v>5</v>
      </c>
    </row>
    <row r="8" spans="2:20" ht="17">
      <c r="B8" s="8" t="s">
        <v>64</v>
      </c>
      <c r="C8" s="85">
        <v>101</v>
      </c>
      <c r="F8" s="7" t="s">
        <v>588</v>
      </c>
      <c r="G8" s="20" t="s">
        <v>53</v>
      </c>
      <c r="H8" s="82" t="s">
        <v>879</v>
      </c>
      <c r="I8" s="20">
        <v>22</v>
      </c>
      <c r="K8" s="8">
        <v>5</v>
      </c>
      <c r="L8" s="8" t="s">
        <v>867</v>
      </c>
      <c r="M8" s="85">
        <v>34</v>
      </c>
      <c r="N8" s="8">
        <v>519</v>
      </c>
      <c r="P8" s="8">
        <v>2019</v>
      </c>
      <c r="Q8" s="85">
        <v>6</v>
      </c>
      <c r="R8" s="8" t="s">
        <v>852</v>
      </c>
      <c r="S8" s="8">
        <v>34</v>
      </c>
    </row>
    <row r="9" spans="2:20">
      <c r="F9" s="7" t="s">
        <v>598</v>
      </c>
      <c r="G9" s="19" t="s">
        <v>54</v>
      </c>
      <c r="H9" s="82" t="s">
        <v>880</v>
      </c>
      <c r="I9" s="19">
        <v>21</v>
      </c>
      <c r="K9" s="8">
        <v>6</v>
      </c>
      <c r="L9" s="8" t="s">
        <v>868</v>
      </c>
      <c r="M9" s="85">
        <v>22</v>
      </c>
      <c r="N9" s="8">
        <v>221</v>
      </c>
      <c r="P9" s="8">
        <v>2019</v>
      </c>
      <c r="Q9" s="85">
        <v>7</v>
      </c>
      <c r="R9" s="8" t="s">
        <v>853</v>
      </c>
      <c r="S9" s="8">
        <v>6</v>
      </c>
    </row>
    <row r="10" spans="2:20" ht="16" customHeight="1">
      <c r="F10" s="7" t="s">
        <v>589</v>
      </c>
      <c r="G10" s="20" t="s">
        <v>54</v>
      </c>
      <c r="H10" s="82" t="s">
        <v>880</v>
      </c>
      <c r="I10" s="20">
        <v>21</v>
      </c>
      <c r="K10" s="8">
        <v>7</v>
      </c>
      <c r="L10" s="8" t="s">
        <v>869</v>
      </c>
      <c r="M10" s="85">
        <v>23</v>
      </c>
      <c r="N10" s="8">
        <v>268</v>
      </c>
      <c r="P10" s="8">
        <v>2019</v>
      </c>
      <c r="Q10" s="85">
        <v>9</v>
      </c>
      <c r="R10" s="8" t="s">
        <v>854</v>
      </c>
      <c r="S10" s="8">
        <v>10</v>
      </c>
    </row>
    <row r="11" spans="2:20" ht="16" customHeight="1">
      <c r="F11" s="7" t="s">
        <v>601</v>
      </c>
      <c r="G11" s="20" t="s">
        <v>54</v>
      </c>
      <c r="H11" s="82" t="s">
        <v>880</v>
      </c>
      <c r="I11" s="20">
        <v>19</v>
      </c>
      <c r="P11" s="8">
        <v>2019</v>
      </c>
      <c r="Q11" s="85">
        <v>10</v>
      </c>
      <c r="R11" s="8" t="s">
        <v>855</v>
      </c>
      <c r="S11" s="8">
        <v>14</v>
      </c>
    </row>
    <row r="12" spans="2:20" ht="17">
      <c r="B12" s="88" t="s">
        <v>841</v>
      </c>
      <c r="C12" s="88"/>
      <c r="F12" s="7" t="s">
        <v>616</v>
      </c>
      <c r="G12" s="20" t="s">
        <v>54</v>
      </c>
      <c r="H12" s="82" t="s">
        <v>880</v>
      </c>
      <c r="I12" s="20">
        <v>18</v>
      </c>
      <c r="P12" s="8">
        <v>2019</v>
      </c>
      <c r="Q12" s="85">
        <v>11</v>
      </c>
      <c r="R12" s="8" t="s">
        <v>856</v>
      </c>
      <c r="S12" s="8">
        <v>4</v>
      </c>
    </row>
    <row r="13" spans="2:20" ht="16" customHeight="1">
      <c r="B13" s="84" t="s">
        <v>356</v>
      </c>
      <c r="C13" s="84" t="s">
        <v>3</v>
      </c>
      <c r="F13" s="7" t="s">
        <v>613</v>
      </c>
      <c r="G13" s="20" t="s">
        <v>54</v>
      </c>
      <c r="H13" s="82" t="s">
        <v>880</v>
      </c>
      <c r="I13" s="20">
        <v>16</v>
      </c>
      <c r="P13" s="8">
        <v>2020</v>
      </c>
      <c r="Q13" s="85">
        <v>1</v>
      </c>
      <c r="R13" s="8" t="s">
        <v>848</v>
      </c>
      <c r="S13" s="8">
        <v>10</v>
      </c>
    </row>
    <row r="14" spans="2:20">
      <c r="B14" s="8" t="s">
        <v>63</v>
      </c>
      <c r="C14" s="8">
        <v>45</v>
      </c>
      <c r="F14" s="7" t="s">
        <v>608</v>
      </c>
      <c r="G14" s="19" t="s">
        <v>55</v>
      </c>
      <c r="H14" s="82" t="s">
        <v>881</v>
      </c>
      <c r="I14" s="19">
        <v>14</v>
      </c>
      <c r="P14" s="8">
        <v>2020</v>
      </c>
      <c r="Q14" s="85">
        <v>3</v>
      </c>
      <c r="R14" s="8" t="s">
        <v>850</v>
      </c>
      <c r="S14" s="8">
        <v>1</v>
      </c>
    </row>
    <row r="15" spans="2:20" ht="16" customHeight="1">
      <c r="B15" s="8" t="s">
        <v>585</v>
      </c>
      <c r="C15" s="85">
        <v>38</v>
      </c>
      <c r="F15" s="7" t="s">
        <v>603</v>
      </c>
      <c r="G15" s="20" t="s">
        <v>55</v>
      </c>
      <c r="H15" s="82" t="s">
        <v>881</v>
      </c>
      <c r="I15" s="20">
        <v>13</v>
      </c>
    </row>
    <row r="16" spans="2:20" ht="16" customHeight="1">
      <c r="B16" s="8" t="s">
        <v>357</v>
      </c>
      <c r="C16" s="85">
        <v>31</v>
      </c>
      <c r="F16" s="7" t="s">
        <v>600</v>
      </c>
      <c r="G16" s="20" t="s">
        <v>55</v>
      </c>
      <c r="H16" s="82" t="s">
        <v>881</v>
      </c>
      <c r="I16" s="20">
        <v>11</v>
      </c>
    </row>
    <row r="17" spans="2:18" ht="16" customHeight="1">
      <c r="B17" s="8" t="s">
        <v>64</v>
      </c>
      <c r="C17" s="85">
        <v>17</v>
      </c>
      <c r="F17" s="7" t="s">
        <v>606</v>
      </c>
      <c r="G17" s="20" t="s">
        <v>55</v>
      </c>
      <c r="H17" s="82" t="s">
        <v>881</v>
      </c>
      <c r="I17" s="20">
        <v>10</v>
      </c>
      <c r="P17" s="88" t="s">
        <v>873</v>
      </c>
      <c r="Q17" s="88"/>
      <c r="R17" s="88"/>
    </row>
    <row r="18" spans="2:18" ht="17">
      <c r="B18" s="8" t="s">
        <v>568</v>
      </c>
      <c r="C18" s="85">
        <v>16</v>
      </c>
      <c r="F18" s="7" t="s">
        <v>607</v>
      </c>
      <c r="G18" s="20" t="s">
        <v>55</v>
      </c>
      <c r="H18" s="82" t="s">
        <v>881</v>
      </c>
      <c r="I18" s="20">
        <v>10</v>
      </c>
      <c r="P18" s="81" t="s">
        <v>845</v>
      </c>
      <c r="Q18" s="81" t="s">
        <v>857</v>
      </c>
      <c r="R18" s="81" t="s">
        <v>876</v>
      </c>
    </row>
    <row r="19" spans="2:18">
      <c r="F19" s="7" t="s">
        <v>593</v>
      </c>
      <c r="G19" s="19" t="s">
        <v>55</v>
      </c>
      <c r="H19" s="82" t="s">
        <v>881</v>
      </c>
      <c r="I19" s="19">
        <v>8</v>
      </c>
      <c r="P19" s="82">
        <v>2019</v>
      </c>
      <c r="Q19" s="82" t="s">
        <v>858</v>
      </c>
      <c r="R19" s="82">
        <v>63</v>
      </c>
    </row>
    <row r="20" spans="2:18" ht="17">
      <c r="B20" s="88" t="s">
        <v>870</v>
      </c>
      <c r="C20" s="88"/>
      <c r="F20" s="7" t="s">
        <v>590</v>
      </c>
      <c r="G20" s="20" t="s">
        <v>55</v>
      </c>
      <c r="H20" s="82" t="s">
        <v>881</v>
      </c>
      <c r="I20" s="20">
        <v>7</v>
      </c>
      <c r="P20" s="82">
        <v>2019</v>
      </c>
      <c r="Q20" s="83" t="s">
        <v>859</v>
      </c>
      <c r="R20" s="82">
        <v>39</v>
      </c>
    </row>
    <row r="21" spans="2:18" ht="17">
      <c r="B21" s="84" t="s">
        <v>834</v>
      </c>
      <c r="C21" s="84" t="s">
        <v>876</v>
      </c>
      <c r="D21" s="87"/>
      <c r="F21" s="7" t="s">
        <v>615</v>
      </c>
      <c r="G21" s="20" t="s">
        <v>55</v>
      </c>
      <c r="H21" s="82" t="s">
        <v>881</v>
      </c>
      <c r="I21" s="20">
        <v>7</v>
      </c>
      <c r="P21" s="82">
        <v>2019</v>
      </c>
      <c r="Q21" s="83" t="s">
        <v>860</v>
      </c>
      <c r="R21" s="82">
        <v>16</v>
      </c>
    </row>
    <row r="22" spans="2:18" ht="17">
      <c r="B22" s="8" t="s">
        <v>587</v>
      </c>
      <c r="C22" s="8">
        <v>14</v>
      </c>
      <c r="F22" s="7" t="s">
        <v>597</v>
      </c>
      <c r="G22" s="20" t="s">
        <v>55</v>
      </c>
      <c r="H22" s="82" t="s">
        <v>881</v>
      </c>
      <c r="I22" s="20">
        <v>6</v>
      </c>
      <c r="P22" s="82">
        <v>2019</v>
      </c>
      <c r="Q22" s="83" t="s">
        <v>861</v>
      </c>
      <c r="R22" s="82">
        <v>18</v>
      </c>
    </row>
    <row r="23" spans="2:18" ht="17">
      <c r="B23" s="8" t="s">
        <v>608</v>
      </c>
      <c r="C23" s="85">
        <v>13</v>
      </c>
      <c r="F23" s="7" t="s">
        <v>611</v>
      </c>
      <c r="G23" s="20" t="s">
        <v>55</v>
      </c>
      <c r="H23" s="82" t="s">
        <v>881</v>
      </c>
      <c r="I23" s="20">
        <v>6</v>
      </c>
      <c r="P23" s="82">
        <v>2020</v>
      </c>
      <c r="Q23" s="83" t="s">
        <v>858</v>
      </c>
      <c r="R23" s="82">
        <v>11</v>
      </c>
    </row>
    <row r="24" spans="2:18">
      <c r="B24" s="8" t="s">
        <v>609</v>
      </c>
      <c r="C24" s="85">
        <v>10</v>
      </c>
      <c r="F24" s="7" t="s">
        <v>605</v>
      </c>
      <c r="G24" s="19" t="s">
        <v>55</v>
      </c>
      <c r="H24" s="82" t="s">
        <v>881</v>
      </c>
      <c r="I24" s="19">
        <v>6</v>
      </c>
    </row>
    <row r="25" spans="2:18" ht="16" customHeight="1">
      <c r="B25" s="8" t="s">
        <v>611</v>
      </c>
      <c r="C25" s="85">
        <v>10</v>
      </c>
      <c r="F25" s="7" t="s">
        <v>612</v>
      </c>
      <c r="G25" s="20" t="s">
        <v>55</v>
      </c>
      <c r="H25" s="82" t="s">
        <v>881</v>
      </c>
      <c r="I25" s="20">
        <v>6</v>
      </c>
    </row>
    <row r="26" spans="2:18" ht="16" customHeight="1">
      <c r="B26" s="8" t="s">
        <v>614</v>
      </c>
      <c r="C26" s="85">
        <v>10</v>
      </c>
      <c r="F26" s="7" t="s">
        <v>602</v>
      </c>
      <c r="G26" s="20" t="s">
        <v>56</v>
      </c>
      <c r="H26" s="82" t="s">
        <v>882</v>
      </c>
      <c r="I26" s="20">
        <v>5</v>
      </c>
      <c r="P26" s="88" t="s">
        <v>874</v>
      </c>
      <c r="Q26" s="88"/>
    </row>
    <row r="27" spans="2:18" ht="16" customHeight="1">
      <c r="B27" s="8" t="s">
        <v>596</v>
      </c>
      <c r="C27" s="85">
        <v>10</v>
      </c>
      <c r="F27" s="7" t="s">
        <v>591</v>
      </c>
      <c r="G27" s="20" t="s">
        <v>56</v>
      </c>
      <c r="H27" s="82" t="s">
        <v>882</v>
      </c>
      <c r="I27" s="20">
        <v>4</v>
      </c>
      <c r="P27" s="81" t="s">
        <v>845</v>
      </c>
      <c r="Q27" s="81" t="s">
        <v>876</v>
      </c>
    </row>
    <row r="28" spans="2:18">
      <c r="B28" s="8" t="s">
        <v>607</v>
      </c>
      <c r="C28" s="8">
        <v>10</v>
      </c>
      <c r="P28" s="82">
        <v>2019</v>
      </c>
      <c r="Q28" s="82">
        <v>136</v>
      </c>
    </row>
    <row r="29" spans="2:18">
      <c r="P29" s="82">
        <v>2020</v>
      </c>
      <c r="Q29" s="83">
        <v>11</v>
      </c>
    </row>
    <row r="30" spans="2:18">
      <c r="B30" s="88" t="s">
        <v>871</v>
      </c>
      <c r="C30" s="88"/>
    </row>
    <row r="31" spans="2:18">
      <c r="B31" s="84" t="s">
        <v>15</v>
      </c>
      <c r="C31" s="84" t="s">
        <v>876</v>
      </c>
    </row>
    <row r="32" spans="2:18">
      <c r="B32" s="8" t="s">
        <v>620</v>
      </c>
      <c r="C32" s="8">
        <v>34</v>
      </c>
    </row>
    <row r="33" spans="2:3">
      <c r="B33" s="8" t="s">
        <v>624</v>
      </c>
      <c r="C33" s="85">
        <v>34</v>
      </c>
    </row>
    <row r="34" spans="2:3">
      <c r="B34" s="8" t="s">
        <v>621</v>
      </c>
      <c r="C34" s="85">
        <v>26</v>
      </c>
    </row>
    <row r="35" spans="2:3">
      <c r="B35" s="8" t="s">
        <v>622</v>
      </c>
      <c r="C35" s="85">
        <v>24</v>
      </c>
    </row>
    <row r="36" spans="2:3">
      <c r="B36" s="8" t="s">
        <v>623</v>
      </c>
      <c r="C36" s="85">
        <v>19</v>
      </c>
    </row>
  </sheetData>
  <mergeCells count="9">
    <mergeCell ref="B30:C30"/>
    <mergeCell ref="P17:R17"/>
    <mergeCell ref="K2:N2"/>
    <mergeCell ref="P2:S2"/>
    <mergeCell ref="P26:Q26"/>
    <mergeCell ref="F2:I2"/>
    <mergeCell ref="B2:C2"/>
    <mergeCell ref="B12:C12"/>
    <mergeCell ref="B20:C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7E71-7F33-8A47-BF81-A10E816E3B3F}">
  <sheetPr filterMode="1">
    <tabColor theme="9" tint="0.39997558519241921"/>
  </sheetPr>
  <dimension ref="B2:J121"/>
  <sheetViews>
    <sheetView workbookViewId="0">
      <selection activeCell="C2" sqref="C2:D16"/>
    </sheetView>
  </sheetViews>
  <sheetFormatPr baseColWidth="10" defaultRowHeight="16"/>
  <cols>
    <col min="1" max="2" width="10.83203125" style="1"/>
    <col min="3" max="3" width="26.33203125" style="1" bestFit="1" customWidth="1"/>
    <col min="4" max="4" width="16.83203125" style="1" bestFit="1" customWidth="1"/>
    <col min="5" max="5" width="14.83203125" style="1" customWidth="1"/>
    <col min="6" max="6" width="37.1640625" style="1" customWidth="1"/>
    <col min="7" max="7" width="15.6640625" style="1" customWidth="1"/>
    <col min="8" max="8" width="19.5" style="1" bestFit="1" customWidth="1"/>
    <col min="9" max="9" width="17" style="1" customWidth="1"/>
    <col min="10" max="10" width="16.83203125" style="1" customWidth="1"/>
    <col min="11" max="16384" width="10.83203125" style="1"/>
  </cols>
  <sheetData>
    <row r="2" spans="2:10">
      <c r="B2" s="13" t="s">
        <v>7</v>
      </c>
      <c r="C2" s="13" t="s">
        <v>15</v>
      </c>
      <c r="D2" s="13" t="s">
        <v>10</v>
      </c>
      <c r="E2" s="13" t="s">
        <v>139</v>
      </c>
      <c r="F2" s="13" t="s">
        <v>13</v>
      </c>
      <c r="G2" s="13" t="s">
        <v>42</v>
      </c>
      <c r="H2" s="13" t="s">
        <v>43</v>
      </c>
      <c r="I2" s="13" t="s">
        <v>16</v>
      </c>
      <c r="J2" s="13" t="s">
        <v>17</v>
      </c>
    </row>
    <row r="3" spans="2:10" ht="16" customHeight="1">
      <c r="B3" s="11">
        <v>1</v>
      </c>
      <c r="C3" s="7" t="str">
        <f t="shared" ref="C3:C34" si="0">D3&amp;"."&amp;E3</f>
        <v>Amitesh.Kumar</v>
      </c>
      <c r="D3" s="19" t="s">
        <v>126</v>
      </c>
      <c r="E3" s="7" t="s">
        <v>84</v>
      </c>
      <c r="F3" s="7" t="str">
        <f>D3&amp;"."&amp;E3&amp;"@nomail.com"</f>
        <v>Amitesh.Kumar@nomail.com</v>
      </c>
      <c r="G3" s="7" t="s">
        <v>238</v>
      </c>
      <c r="H3" s="7" t="s">
        <v>224</v>
      </c>
      <c r="I3" s="49">
        <v>43750</v>
      </c>
      <c r="J3" s="14" t="s">
        <v>619</v>
      </c>
    </row>
    <row r="4" spans="2:10" ht="17" customHeight="1">
      <c r="B4" s="11">
        <v>2</v>
      </c>
      <c r="C4" s="7" t="str">
        <f t="shared" si="0"/>
        <v>Anjali.Baranwal</v>
      </c>
      <c r="D4" s="20" t="s">
        <v>201</v>
      </c>
      <c r="E4" s="7" t="s">
        <v>97</v>
      </c>
      <c r="F4" s="7" t="str">
        <f t="shared" ref="F4:F67" si="1">D4&amp;"."&amp;E4&amp;"@nomail.com"</f>
        <v>Anjali.Baranwal@nomail.com</v>
      </c>
      <c r="G4" s="7" t="s">
        <v>238</v>
      </c>
      <c r="H4" s="7" t="s">
        <v>225</v>
      </c>
      <c r="I4" s="49">
        <v>43751</v>
      </c>
      <c r="J4" s="14" t="s">
        <v>619</v>
      </c>
    </row>
    <row r="5" spans="2:10" ht="17">
      <c r="B5" s="11">
        <v>3</v>
      </c>
      <c r="C5" s="7" t="str">
        <f t="shared" si="0"/>
        <v>Anshuman.Mishra</v>
      </c>
      <c r="D5" s="20" t="s">
        <v>202</v>
      </c>
      <c r="E5" s="7" t="s">
        <v>90</v>
      </c>
      <c r="F5" s="7" t="str">
        <f t="shared" si="1"/>
        <v>Anshuman.Mishra@nomail.com</v>
      </c>
      <c r="G5" s="7" t="s">
        <v>238</v>
      </c>
      <c r="H5" s="7" t="s">
        <v>226</v>
      </c>
      <c r="I5" s="49">
        <v>43752</v>
      </c>
      <c r="J5" s="14" t="s">
        <v>619</v>
      </c>
    </row>
    <row r="6" spans="2:10" ht="17">
      <c r="B6" s="11">
        <v>4</v>
      </c>
      <c r="C6" s="7" t="str">
        <f t="shared" si="0"/>
        <v>Scarlett.Johnson</v>
      </c>
      <c r="D6" s="20" t="s">
        <v>347</v>
      </c>
      <c r="E6" s="7" t="s">
        <v>348</v>
      </c>
      <c r="F6" s="7" t="str">
        <f t="shared" si="1"/>
        <v>Scarlett.Johnson@nomail.com</v>
      </c>
      <c r="G6" s="7" t="s">
        <v>238</v>
      </c>
      <c r="H6" s="7" t="s">
        <v>227</v>
      </c>
      <c r="I6" s="49">
        <v>43753</v>
      </c>
      <c r="J6" s="14" t="s">
        <v>619</v>
      </c>
    </row>
    <row r="7" spans="2:10" ht="17" hidden="1">
      <c r="B7" s="11">
        <v>5</v>
      </c>
      <c r="C7" s="7" t="str">
        <f t="shared" si="0"/>
        <v>Chris.Evans</v>
      </c>
      <c r="D7" s="21" t="s">
        <v>349</v>
      </c>
      <c r="E7" s="7" t="s">
        <v>350</v>
      </c>
      <c r="F7" s="7" t="str">
        <f t="shared" si="1"/>
        <v>Chris.Evans@nomail.com</v>
      </c>
      <c r="G7" s="7" t="s">
        <v>238</v>
      </c>
      <c r="H7" s="7" t="s">
        <v>228</v>
      </c>
      <c r="I7" s="22">
        <v>43754</v>
      </c>
      <c r="J7" s="14" t="s">
        <v>327</v>
      </c>
    </row>
    <row r="8" spans="2:10" ht="17" hidden="1">
      <c r="B8" s="11">
        <v>6</v>
      </c>
      <c r="C8" s="7" t="str">
        <f t="shared" si="0"/>
        <v>Mark.Ruffalo</v>
      </c>
      <c r="D8" s="20" t="s">
        <v>351</v>
      </c>
      <c r="E8" s="7" t="s">
        <v>352</v>
      </c>
      <c r="F8" s="7" t="str">
        <f t="shared" si="1"/>
        <v>Mark.Ruffalo@nomail.com</v>
      </c>
      <c r="G8" s="7" t="s">
        <v>238</v>
      </c>
      <c r="H8" s="7" t="s">
        <v>229</v>
      </c>
      <c r="I8" s="22">
        <v>43755</v>
      </c>
      <c r="J8" s="14" t="s">
        <v>327</v>
      </c>
    </row>
    <row r="9" spans="2:10" ht="17" hidden="1">
      <c r="B9" s="11">
        <v>7</v>
      </c>
      <c r="C9" s="7" t="str">
        <f t="shared" si="0"/>
        <v>Jeremy.Renner</v>
      </c>
      <c r="D9" s="20" t="s">
        <v>353</v>
      </c>
      <c r="E9" s="7" t="s">
        <v>354</v>
      </c>
      <c r="F9" s="7" t="str">
        <f t="shared" si="1"/>
        <v>Jeremy.Renner@nomail.com</v>
      </c>
      <c r="G9" s="7" t="s">
        <v>238</v>
      </c>
      <c r="H9" s="7" t="s">
        <v>230</v>
      </c>
      <c r="I9" s="22">
        <v>43483</v>
      </c>
      <c r="J9" s="14" t="s">
        <v>327</v>
      </c>
    </row>
    <row r="10" spans="2:10" ht="17" hidden="1">
      <c r="B10" s="11">
        <v>8</v>
      </c>
      <c r="C10" s="7" t="str">
        <f t="shared" si="0"/>
        <v>Tom.Hill</v>
      </c>
      <c r="D10" s="20" t="s">
        <v>355</v>
      </c>
      <c r="E10" s="7" t="s">
        <v>316</v>
      </c>
      <c r="F10" s="7" t="str">
        <f t="shared" si="1"/>
        <v>Tom.Hill@nomail.com</v>
      </c>
      <c r="G10" s="7" t="s">
        <v>238</v>
      </c>
      <c r="H10" s="7" t="s">
        <v>231</v>
      </c>
      <c r="I10" s="22">
        <v>43484</v>
      </c>
      <c r="J10" s="14" t="s">
        <v>327</v>
      </c>
    </row>
    <row r="11" spans="2:10" ht="17">
      <c r="B11" s="11">
        <v>9</v>
      </c>
      <c r="C11" s="7" t="str">
        <f t="shared" si="0"/>
        <v>Deepthi.Kumar</v>
      </c>
      <c r="D11" s="20" t="s">
        <v>203</v>
      </c>
      <c r="E11" s="7" t="s">
        <v>84</v>
      </c>
      <c r="F11" s="7" t="str">
        <f t="shared" si="1"/>
        <v>Deepthi.Kumar@nomail.com</v>
      </c>
      <c r="G11" s="7" t="s">
        <v>238</v>
      </c>
      <c r="H11" s="7" t="s">
        <v>232</v>
      </c>
      <c r="I11" s="49">
        <v>43485</v>
      </c>
      <c r="J11" s="14" t="s">
        <v>619</v>
      </c>
    </row>
    <row r="12" spans="2:10">
      <c r="B12" s="11">
        <v>10</v>
      </c>
      <c r="C12" s="7" t="str">
        <f t="shared" si="0"/>
        <v>Dhanasekara.Pandian</v>
      </c>
      <c r="D12" s="18" t="s">
        <v>117</v>
      </c>
      <c r="E12" s="7" t="s">
        <v>118</v>
      </c>
      <c r="F12" s="7" t="str">
        <f t="shared" si="1"/>
        <v>Dhanasekara.Pandian@nomail.com</v>
      </c>
      <c r="G12" s="7" t="s">
        <v>238</v>
      </c>
      <c r="H12" s="7" t="s">
        <v>233</v>
      </c>
      <c r="I12" s="49">
        <v>43486</v>
      </c>
      <c r="J12" s="14" t="s">
        <v>619</v>
      </c>
    </row>
    <row r="13" spans="2:10" ht="17">
      <c r="B13" s="11">
        <v>11</v>
      </c>
      <c r="C13" s="7" t="str">
        <f t="shared" si="0"/>
        <v>Fathima.Zahera</v>
      </c>
      <c r="D13" s="21" t="s">
        <v>136</v>
      </c>
      <c r="E13" s="7" t="s">
        <v>137</v>
      </c>
      <c r="F13" s="7" t="str">
        <f t="shared" si="1"/>
        <v>Fathima.Zahera@nomail.com</v>
      </c>
      <c r="G13" s="7" t="s">
        <v>238</v>
      </c>
      <c r="H13" s="7" t="s">
        <v>234</v>
      </c>
      <c r="I13" s="49">
        <v>43487</v>
      </c>
      <c r="J13" s="14" t="s">
        <v>619</v>
      </c>
    </row>
    <row r="14" spans="2:10" ht="17" hidden="1">
      <c r="B14" s="11">
        <v>12</v>
      </c>
      <c r="C14" s="7" t="str">
        <f t="shared" si="0"/>
        <v>Girish.Dengi</v>
      </c>
      <c r="D14" s="20" t="s">
        <v>204</v>
      </c>
      <c r="E14" s="7" t="s">
        <v>98</v>
      </c>
      <c r="F14" s="7" t="str">
        <f t="shared" si="1"/>
        <v>Girish.Dengi@nomail.com</v>
      </c>
      <c r="G14" s="7" t="s">
        <v>238</v>
      </c>
      <c r="H14" s="7" t="s">
        <v>235</v>
      </c>
      <c r="I14" s="22">
        <v>43488</v>
      </c>
      <c r="J14" s="14" t="s">
        <v>327</v>
      </c>
    </row>
    <row r="15" spans="2:10" ht="17">
      <c r="B15" s="11">
        <v>13</v>
      </c>
      <c r="C15" s="7" t="str">
        <f t="shared" si="0"/>
        <v>Jai.Ganesh</v>
      </c>
      <c r="D15" s="21" t="s">
        <v>205</v>
      </c>
      <c r="E15" s="7" t="s">
        <v>99</v>
      </c>
      <c r="F15" s="7" t="str">
        <f t="shared" si="1"/>
        <v>Jai.Ganesh@nomail.com</v>
      </c>
      <c r="G15" s="7" t="s">
        <v>238</v>
      </c>
      <c r="H15" s="7" t="s">
        <v>236</v>
      </c>
      <c r="I15" s="49">
        <v>43489</v>
      </c>
      <c r="J15" s="14" t="s">
        <v>619</v>
      </c>
    </row>
    <row r="16" spans="2:10" ht="17">
      <c r="B16" s="11">
        <v>14</v>
      </c>
      <c r="C16" s="7" t="str">
        <f t="shared" si="0"/>
        <v>Joseph.Gonsalves</v>
      </c>
      <c r="D16" s="21" t="s">
        <v>206</v>
      </c>
      <c r="E16" s="7" t="s">
        <v>102</v>
      </c>
      <c r="F16" s="7" t="str">
        <f t="shared" si="1"/>
        <v>Joseph.Gonsalves@nomail.com</v>
      </c>
      <c r="G16" s="7" t="s">
        <v>238</v>
      </c>
      <c r="H16" s="7" t="s">
        <v>237</v>
      </c>
      <c r="I16" s="49">
        <v>43490</v>
      </c>
      <c r="J16" s="14" t="s">
        <v>619</v>
      </c>
    </row>
    <row r="17" spans="2:10" ht="17">
      <c r="B17" s="11">
        <v>15</v>
      </c>
      <c r="C17" s="7" t="str">
        <f t="shared" si="0"/>
        <v>Kamalakkannan.Kandswamy</v>
      </c>
      <c r="D17" s="21" t="s">
        <v>147</v>
      </c>
      <c r="E17" s="7" t="s">
        <v>148</v>
      </c>
      <c r="F17" s="7" t="str">
        <f t="shared" si="1"/>
        <v>Kamalakkannan.Kandswamy@nomail.com</v>
      </c>
      <c r="G17" s="7" t="s">
        <v>256</v>
      </c>
      <c r="H17" s="7" t="s">
        <v>239</v>
      </c>
      <c r="I17" s="49">
        <v>43491</v>
      </c>
      <c r="J17" s="14" t="s">
        <v>619</v>
      </c>
    </row>
    <row r="18" spans="2:10" ht="17">
      <c r="B18" s="11">
        <v>16</v>
      </c>
      <c r="C18" s="7" t="str">
        <f t="shared" si="0"/>
        <v>Karthik.Ramani</v>
      </c>
      <c r="D18" s="21" t="s">
        <v>149</v>
      </c>
      <c r="E18" s="7" t="s">
        <v>127</v>
      </c>
      <c r="F18" s="7" t="str">
        <f t="shared" si="1"/>
        <v>Karthik.Ramani@nomail.com</v>
      </c>
      <c r="G18" s="7" t="s">
        <v>256</v>
      </c>
      <c r="H18" s="7" t="s">
        <v>240</v>
      </c>
      <c r="I18" s="49">
        <v>43492</v>
      </c>
      <c r="J18" s="14" t="s">
        <v>619</v>
      </c>
    </row>
    <row r="19" spans="2:10" ht="17" hidden="1">
      <c r="B19" s="11">
        <v>17</v>
      </c>
      <c r="C19" s="7" t="str">
        <f t="shared" si="0"/>
        <v>Kaushlendra.Pandey</v>
      </c>
      <c r="D19" s="21" t="s">
        <v>150</v>
      </c>
      <c r="E19" s="7" t="s">
        <v>128</v>
      </c>
      <c r="F19" s="7" t="str">
        <f t="shared" si="1"/>
        <v>Kaushlendra.Pandey@nomail.com</v>
      </c>
      <c r="G19" s="7" t="s">
        <v>256</v>
      </c>
      <c r="H19" s="7" t="s">
        <v>241</v>
      </c>
      <c r="I19" s="22">
        <v>43501</v>
      </c>
      <c r="J19" s="14" t="s">
        <v>327</v>
      </c>
    </row>
    <row r="20" spans="2:10" ht="17" hidden="1">
      <c r="B20" s="11">
        <v>18</v>
      </c>
      <c r="C20" s="7" t="str">
        <f t="shared" si="0"/>
        <v>Keyurkumar.Bhat</v>
      </c>
      <c r="D20" s="21" t="s">
        <v>151</v>
      </c>
      <c r="E20" s="7" t="s">
        <v>129</v>
      </c>
      <c r="F20" s="7" t="str">
        <f t="shared" si="1"/>
        <v>Keyurkumar.Bhat@nomail.com</v>
      </c>
      <c r="G20" s="7" t="s">
        <v>256</v>
      </c>
      <c r="H20" s="7" t="s">
        <v>242</v>
      </c>
      <c r="I20" s="22">
        <v>43502</v>
      </c>
      <c r="J20" s="14" t="s">
        <v>327</v>
      </c>
    </row>
    <row r="21" spans="2:10" ht="17">
      <c r="B21" s="11">
        <v>19</v>
      </c>
      <c r="C21" s="7" t="str">
        <f t="shared" si="0"/>
        <v>Kishore.Kumar</v>
      </c>
      <c r="D21" s="20" t="s">
        <v>207</v>
      </c>
      <c r="E21" s="7" t="s">
        <v>84</v>
      </c>
      <c r="F21" s="7" t="str">
        <f t="shared" si="1"/>
        <v>Kishore.Kumar@nomail.com</v>
      </c>
      <c r="G21" s="7" t="s">
        <v>256</v>
      </c>
      <c r="H21" s="7" t="s">
        <v>243</v>
      </c>
      <c r="I21" s="49">
        <v>43503</v>
      </c>
      <c r="J21" s="14" t="s">
        <v>619</v>
      </c>
    </row>
    <row r="22" spans="2:10">
      <c r="B22" s="11">
        <v>20</v>
      </c>
      <c r="C22" s="7" t="str">
        <f t="shared" si="0"/>
        <v>Krishna.Swamy</v>
      </c>
      <c r="D22" s="18" t="s">
        <v>125</v>
      </c>
      <c r="E22" s="7" t="s">
        <v>108</v>
      </c>
      <c r="F22" s="7" t="str">
        <f t="shared" si="1"/>
        <v>Krishna.Swamy@nomail.com</v>
      </c>
      <c r="G22" s="7" t="s">
        <v>256</v>
      </c>
      <c r="H22" s="7" t="s">
        <v>244</v>
      </c>
      <c r="I22" s="49">
        <v>43504</v>
      </c>
      <c r="J22" s="14" t="s">
        <v>619</v>
      </c>
    </row>
    <row r="23" spans="2:10" ht="17">
      <c r="B23" s="11">
        <v>21</v>
      </c>
      <c r="C23" s="7" t="str">
        <f t="shared" si="0"/>
        <v>Kumar.Anupam</v>
      </c>
      <c r="D23" s="20" t="s">
        <v>84</v>
      </c>
      <c r="E23" s="7" t="s">
        <v>101</v>
      </c>
      <c r="F23" s="7" t="str">
        <f t="shared" si="1"/>
        <v>Kumar.Anupam@nomail.com</v>
      </c>
      <c r="G23" s="7" t="s">
        <v>256</v>
      </c>
      <c r="H23" s="7" t="s">
        <v>245</v>
      </c>
      <c r="I23" s="49">
        <v>43505</v>
      </c>
      <c r="J23" s="14" t="s">
        <v>619</v>
      </c>
    </row>
    <row r="24" spans="2:10" ht="17">
      <c r="B24" s="11">
        <v>22</v>
      </c>
      <c r="C24" s="7" t="str">
        <f t="shared" si="0"/>
        <v>Madhuri.Dixit</v>
      </c>
      <c r="D24" s="21" t="s">
        <v>152</v>
      </c>
      <c r="E24" s="7" t="s">
        <v>132</v>
      </c>
      <c r="F24" s="7" t="str">
        <f t="shared" si="1"/>
        <v>Madhuri.Dixit@nomail.com</v>
      </c>
      <c r="G24" s="7" t="s">
        <v>256</v>
      </c>
      <c r="H24" s="7" t="s">
        <v>246</v>
      </c>
      <c r="I24" s="49">
        <v>43506</v>
      </c>
      <c r="J24" s="14" t="s">
        <v>619</v>
      </c>
    </row>
    <row r="25" spans="2:10" ht="17" hidden="1">
      <c r="B25" s="11">
        <v>23</v>
      </c>
      <c r="C25" s="7" t="str">
        <f t="shared" si="0"/>
        <v>Mahesh.Nayak</v>
      </c>
      <c r="D25" s="21" t="s">
        <v>153</v>
      </c>
      <c r="E25" s="7" t="s">
        <v>133</v>
      </c>
      <c r="F25" s="7" t="str">
        <f t="shared" si="1"/>
        <v>Mahesh.Nayak@nomail.com</v>
      </c>
      <c r="G25" s="7" t="s">
        <v>256</v>
      </c>
      <c r="H25" s="7" t="s">
        <v>247</v>
      </c>
      <c r="I25" s="22">
        <v>43507</v>
      </c>
      <c r="J25" s="14" t="s">
        <v>327</v>
      </c>
    </row>
    <row r="26" spans="2:10" ht="17" hidden="1">
      <c r="B26" s="11">
        <v>24</v>
      </c>
      <c r="C26" s="7" t="str">
        <f t="shared" si="0"/>
        <v>Mamata.Puswar</v>
      </c>
      <c r="D26" s="20" t="s">
        <v>208</v>
      </c>
      <c r="E26" s="7" t="s">
        <v>103</v>
      </c>
      <c r="F26" s="7" t="str">
        <f t="shared" si="1"/>
        <v>Mamata.Puswar@nomail.com</v>
      </c>
      <c r="G26" s="7" t="s">
        <v>256</v>
      </c>
      <c r="H26" s="7" t="s">
        <v>248</v>
      </c>
      <c r="I26" s="22">
        <v>43508</v>
      </c>
      <c r="J26" s="14" t="s">
        <v>327</v>
      </c>
    </row>
    <row r="27" spans="2:10" ht="17">
      <c r="B27" s="11">
        <v>25</v>
      </c>
      <c r="C27" s="7" t="str">
        <f t="shared" si="0"/>
        <v>Manish.Patel</v>
      </c>
      <c r="D27" s="21" t="s">
        <v>154</v>
      </c>
      <c r="E27" s="7" t="s">
        <v>88</v>
      </c>
      <c r="F27" s="7" t="str">
        <f t="shared" si="1"/>
        <v>Manish.Patel@nomail.com</v>
      </c>
      <c r="G27" s="7" t="s">
        <v>256</v>
      </c>
      <c r="H27" s="7" t="s">
        <v>249</v>
      </c>
      <c r="I27" s="49">
        <v>43509</v>
      </c>
      <c r="J27" s="14" t="s">
        <v>619</v>
      </c>
    </row>
    <row r="28" spans="2:10" ht="17">
      <c r="B28" s="11">
        <v>26</v>
      </c>
      <c r="C28" s="7" t="str">
        <f t="shared" si="0"/>
        <v>Manodip.Acharya</v>
      </c>
      <c r="D28" s="21" t="s">
        <v>155</v>
      </c>
      <c r="E28" s="7" t="s">
        <v>134</v>
      </c>
      <c r="F28" s="7" t="str">
        <f t="shared" si="1"/>
        <v>Manodip.Acharya@nomail.com</v>
      </c>
      <c r="G28" s="7" t="s">
        <v>256</v>
      </c>
      <c r="H28" s="7" t="s">
        <v>250</v>
      </c>
      <c r="I28" s="49">
        <v>43530</v>
      </c>
      <c r="J28" s="14" t="s">
        <v>619</v>
      </c>
    </row>
    <row r="29" spans="2:10" ht="17">
      <c r="B29" s="11">
        <v>27</v>
      </c>
      <c r="C29" s="7" t="str">
        <f t="shared" si="0"/>
        <v>Manu.Jayaraj</v>
      </c>
      <c r="D29" s="21" t="s">
        <v>156</v>
      </c>
      <c r="E29" s="7" t="s">
        <v>135</v>
      </c>
      <c r="F29" s="7" t="str">
        <f t="shared" si="1"/>
        <v>Manu.Jayaraj@nomail.com</v>
      </c>
      <c r="G29" s="7" t="s">
        <v>256</v>
      </c>
      <c r="H29" s="7" t="s">
        <v>251</v>
      </c>
      <c r="I29" s="49">
        <v>43531</v>
      </c>
      <c r="J29" s="14" t="s">
        <v>619</v>
      </c>
    </row>
    <row r="30" spans="2:10" ht="17">
      <c r="B30" s="11">
        <v>28</v>
      </c>
      <c r="C30" s="7" t="str">
        <f t="shared" si="0"/>
        <v>Mathew.Varghese</v>
      </c>
      <c r="D30" s="20" t="s">
        <v>209</v>
      </c>
      <c r="E30" s="7" t="s">
        <v>100</v>
      </c>
      <c r="F30" s="7" t="str">
        <f t="shared" si="1"/>
        <v>Mathew.Varghese@nomail.com</v>
      </c>
      <c r="G30" s="7" t="s">
        <v>256</v>
      </c>
      <c r="H30" s="7" t="s">
        <v>252</v>
      </c>
      <c r="I30" s="49">
        <v>43532</v>
      </c>
      <c r="J30" s="14" t="s">
        <v>619</v>
      </c>
    </row>
    <row r="31" spans="2:10" ht="17">
      <c r="B31" s="11">
        <v>29</v>
      </c>
      <c r="C31" s="7" t="str">
        <f t="shared" si="0"/>
        <v>Mitul.Kumar</v>
      </c>
      <c r="D31" s="20" t="s">
        <v>210</v>
      </c>
      <c r="E31" s="7" t="s">
        <v>84</v>
      </c>
      <c r="F31" s="7" t="str">
        <f t="shared" si="1"/>
        <v>Mitul.Kumar@nomail.com</v>
      </c>
      <c r="G31" s="7" t="s">
        <v>256</v>
      </c>
      <c r="H31" s="7" t="s">
        <v>253</v>
      </c>
      <c r="I31" s="49">
        <v>43533</v>
      </c>
      <c r="J31" s="14" t="s">
        <v>619</v>
      </c>
    </row>
    <row r="32" spans="2:10" ht="17">
      <c r="B32" s="11">
        <v>30</v>
      </c>
      <c r="C32" s="7" t="str">
        <f t="shared" si="0"/>
        <v>Chloe.Bennet</v>
      </c>
      <c r="D32" s="21" t="s">
        <v>328</v>
      </c>
      <c r="E32" s="7" t="s">
        <v>329</v>
      </c>
      <c r="F32" s="7" t="str">
        <f t="shared" si="1"/>
        <v>Chloe.Bennet@nomail.com</v>
      </c>
      <c r="G32" s="7" t="s">
        <v>256</v>
      </c>
      <c r="H32" s="7" t="s">
        <v>254</v>
      </c>
      <c r="I32" s="49">
        <v>43534</v>
      </c>
      <c r="J32" s="14" t="s">
        <v>619</v>
      </c>
    </row>
    <row r="33" spans="2:10" ht="17" hidden="1">
      <c r="B33" s="11">
        <v>31</v>
      </c>
      <c r="C33" s="7" t="str">
        <f t="shared" si="0"/>
        <v>Clark.Gregg</v>
      </c>
      <c r="D33" s="20" t="s">
        <v>330</v>
      </c>
      <c r="E33" s="7" t="s">
        <v>331</v>
      </c>
      <c r="F33" s="7" t="str">
        <f t="shared" si="1"/>
        <v>Clark.Gregg@nomail.com</v>
      </c>
      <c r="G33" s="7" t="s">
        <v>256</v>
      </c>
      <c r="H33" s="7" t="s">
        <v>255</v>
      </c>
      <c r="I33" s="22">
        <v>43535</v>
      </c>
      <c r="J33" s="14" t="s">
        <v>327</v>
      </c>
    </row>
    <row r="34" spans="2:10" ht="17">
      <c r="B34" s="11">
        <v>32</v>
      </c>
      <c r="C34" s="7" t="str">
        <f t="shared" si="0"/>
        <v>Ming.Wen</v>
      </c>
      <c r="D34" s="21" t="s">
        <v>332</v>
      </c>
      <c r="E34" s="7" t="s">
        <v>333</v>
      </c>
      <c r="F34" s="7" t="str">
        <f t="shared" si="1"/>
        <v>Ming.Wen@nomail.com</v>
      </c>
      <c r="G34" s="7" t="s">
        <v>278</v>
      </c>
      <c r="H34" s="7" t="s">
        <v>257</v>
      </c>
      <c r="I34" s="49">
        <v>43536</v>
      </c>
      <c r="J34" s="14" t="s">
        <v>619</v>
      </c>
    </row>
    <row r="35" spans="2:10" ht="17">
      <c r="B35" s="11">
        <v>33</v>
      </c>
      <c r="C35" s="7" t="str">
        <f t="shared" ref="C35:C66" si="2">D35&amp;"."&amp;E35</f>
        <v>Elizabeth.Hegde</v>
      </c>
      <c r="D35" s="21" t="s">
        <v>334</v>
      </c>
      <c r="E35" s="7" t="s">
        <v>157</v>
      </c>
      <c r="F35" s="7" t="str">
        <f t="shared" si="1"/>
        <v>Elizabeth.Hegde@nomail.com</v>
      </c>
      <c r="G35" s="7" t="s">
        <v>278</v>
      </c>
      <c r="H35" s="7" t="s">
        <v>258</v>
      </c>
      <c r="I35" s="49">
        <v>43537</v>
      </c>
      <c r="J35" s="14" t="s">
        <v>619</v>
      </c>
    </row>
    <row r="36" spans="2:10" ht="17">
      <c r="B36" s="11">
        <v>34</v>
      </c>
      <c r="C36" s="7" t="str">
        <f t="shared" si="2"/>
        <v>Henry.Simmons</v>
      </c>
      <c r="D36" s="20" t="s">
        <v>335</v>
      </c>
      <c r="E36" s="7" t="s">
        <v>336</v>
      </c>
      <c r="F36" s="7" t="str">
        <f t="shared" si="1"/>
        <v>Henry.Simmons@nomail.com</v>
      </c>
      <c r="G36" s="7" t="s">
        <v>278</v>
      </c>
      <c r="H36" s="7" t="s">
        <v>259</v>
      </c>
      <c r="I36" s="49">
        <v>43538</v>
      </c>
      <c r="J36" s="14" t="s">
        <v>619</v>
      </c>
    </row>
    <row r="37" spans="2:10" ht="17" hidden="1">
      <c r="B37" s="11">
        <v>35</v>
      </c>
      <c r="C37" s="7" t="str">
        <f t="shared" si="2"/>
        <v>Brett.Dalton</v>
      </c>
      <c r="D37" s="21" t="s">
        <v>337</v>
      </c>
      <c r="E37" s="7" t="s">
        <v>338</v>
      </c>
      <c r="F37" s="7" t="str">
        <f t="shared" si="1"/>
        <v>Brett.Dalton@nomail.com</v>
      </c>
      <c r="G37" s="7" t="s">
        <v>278</v>
      </c>
      <c r="H37" s="7" t="s">
        <v>260</v>
      </c>
      <c r="I37" s="22">
        <v>43539</v>
      </c>
      <c r="J37" s="14" t="s">
        <v>327</v>
      </c>
    </row>
    <row r="38" spans="2:10" ht="17">
      <c r="B38" s="11">
        <v>36</v>
      </c>
      <c r="C38" s="7" t="str">
        <f t="shared" si="2"/>
        <v>Jeff.Ward</v>
      </c>
      <c r="D38" s="21" t="s">
        <v>339</v>
      </c>
      <c r="E38" s="7" t="s">
        <v>340</v>
      </c>
      <c r="F38" s="7" t="str">
        <f t="shared" si="1"/>
        <v>Jeff.Ward@nomail.com</v>
      </c>
      <c r="G38" s="7" t="s">
        <v>278</v>
      </c>
      <c r="H38" s="7" t="s">
        <v>261</v>
      </c>
      <c r="I38" s="49">
        <v>43540</v>
      </c>
      <c r="J38" s="14" t="s">
        <v>619</v>
      </c>
    </row>
    <row r="39" spans="2:10" ht="17">
      <c r="B39" s="11">
        <v>37</v>
      </c>
      <c r="C39" s="7" t="str">
        <f t="shared" si="2"/>
        <v>Stan.Lee</v>
      </c>
      <c r="D39" s="21" t="s">
        <v>341</v>
      </c>
      <c r="E39" s="7" t="s">
        <v>342</v>
      </c>
      <c r="F39" s="7" t="str">
        <f t="shared" si="1"/>
        <v>Stan.Lee@nomail.com</v>
      </c>
      <c r="G39" s="7" t="s">
        <v>278</v>
      </c>
      <c r="H39" s="7" t="s">
        <v>262</v>
      </c>
      <c r="I39" s="49">
        <v>43541</v>
      </c>
      <c r="J39" s="14" t="s">
        <v>619</v>
      </c>
    </row>
    <row r="40" spans="2:10">
      <c r="B40" s="11">
        <v>38</v>
      </c>
      <c r="C40" s="7" t="str">
        <f t="shared" si="2"/>
        <v>Nick.Blood</v>
      </c>
      <c r="D40" s="19" t="s">
        <v>343</v>
      </c>
      <c r="E40" s="7" t="s">
        <v>344</v>
      </c>
      <c r="F40" s="7" t="str">
        <f t="shared" si="1"/>
        <v>Nick.Blood@nomail.com</v>
      </c>
      <c r="G40" s="7" t="s">
        <v>278</v>
      </c>
      <c r="H40" s="7" t="s">
        <v>263</v>
      </c>
      <c r="I40" s="49">
        <v>43542</v>
      </c>
      <c r="J40" s="14" t="s">
        <v>619</v>
      </c>
    </row>
    <row r="41" spans="2:10" ht="17">
      <c r="B41" s="11">
        <v>39</v>
      </c>
      <c r="C41" s="7" t="str">
        <f t="shared" si="2"/>
        <v>Luke.Mitchell</v>
      </c>
      <c r="D41" s="21" t="s">
        <v>345</v>
      </c>
      <c r="E41" s="7" t="s">
        <v>346</v>
      </c>
      <c r="F41" s="7" t="str">
        <f t="shared" si="1"/>
        <v>Luke.Mitchell@nomail.com</v>
      </c>
      <c r="G41" s="7" t="s">
        <v>278</v>
      </c>
      <c r="H41" s="7" t="s">
        <v>264</v>
      </c>
      <c r="I41" s="49">
        <v>43574</v>
      </c>
      <c r="J41" s="14" t="s">
        <v>619</v>
      </c>
    </row>
    <row r="42" spans="2:10" ht="17">
      <c r="B42" s="11">
        <v>40</v>
      </c>
      <c r="C42" s="7" t="str">
        <f t="shared" si="2"/>
        <v>Nirmala.Ramani</v>
      </c>
      <c r="D42" s="21" t="s">
        <v>158</v>
      </c>
      <c r="E42" s="7" t="s">
        <v>127</v>
      </c>
      <c r="F42" s="7" t="str">
        <f t="shared" si="1"/>
        <v>Nirmala.Ramani@nomail.com</v>
      </c>
      <c r="G42" s="7" t="s">
        <v>278</v>
      </c>
      <c r="H42" s="7" t="s">
        <v>265</v>
      </c>
      <c r="I42" s="49">
        <v>43575</v>
      </c>
      <c r="J42" s="14" t="s">
        <v>619</v>
      </c>
    </row>
    <row r="43" spans="2:10" ht="17">
      <c r="B43" s="11">
        <v>41</v>
      </c>
      <c r="C43" s="7" t="str">
        <f t="shared" si="2"/>
        <v>Nishit.Rai</v>
      </c>
      <c r="D43" s="21" t="s">
        <v>159</v>
      </c>
      <c r="E43" s="7" t="s">
        <v>141</v>
      </c>
      <c r="F43" s="7" t="str">
        <f t="shared" si="1"/>
        <v>Nishit.Rai@nomail.com</v>
      </c>
      <c r="G43" s="7" t="s">
        <v>278</v>
      </c>
      <c r="H43" s="7" t="s">
        <v>266</v>
      </c>
      <c r="I43" s="49">
        <v>43576</v>
      </c>
      <c r="J43" s="14" t="s">
        <v>619</v>
      </c>
    </row>
    <row r="44" spans="2:10" ht="17">
      <c r="B44" s="11">
        <v>42</v>
      </c>
      <c r="C44" s="7" t="str">
        <f t="shared" si="2"/>
        <v>Padmini.Rangam</v>
      </c>
      <c r="D44" s="21" t="s">
        <v>160</v>
      </c>
      <c r="E44" s="7" t="s">
        <v>142</v>
      </c>
      <c r="F44" s="7" t="str">
        <f t="shared" si="1"/>
        <v>Padmini.Rangam@nomail.com</v>
      </c>
      <c r="G44" s="7" t="s">
        <v>278</v>
      </c>
      <c r="H44" s="7" t="s">
        <v>267</v>
      </c>
      <c r="I44" s="49">
        <v>43577</v>
      </c>
      <c r="J44" s="14" t="s">
        <v>619</v>
      </c>
    </row>
    <row r="45" spans="2:10" ht="17">
      <c r="B45" s="11">
        <v>43</v>
      </c>
      <c r="C45" s="7" t="str">
        <f t="shared" si="2"/>
        <v>Paritosh.Kumar</v>
      </c>
      <c r="D45" s="21" t="s">
        <v>161</v>
      </c>
      <c r="E45" s="7" t="s">
        <v>84</v>
      </c>
      <c r="F45" s="7" t="str">
        <f t="shared" si="1"/>
        <v>Paritosh.Kumar@nomail.com</v>
      </c>
      <c r="G45" s="7" t="s">
        <v>278</v>
      </c>
      <c r="H45" s="7" t="s">
        <v>268</v>
      </c>
      <c r="I45" s="49">
        <v>43578</v>
      </c>
      <c r="J45" s="14" t="s">
        <v>619</v>
      </c>
    </row>
    <row r="46" spans="2:10" ht="17">
      <c r="B46" s="11">
        <v>44</v>
      </c>
      <c r="C46" s="7" t="str">
        <f t="shared" si="2"/>
        <v>Parmar.Singh</v>
      </c>
      <c r="D46" s="21" t="s">
        <v>162</v>
      </c>
      <c r="E46" s="7" t="s">
        <v>143</v>
      </c>
      <c r="F46" s="7" t="str">
        <f t="shared" si="1"/>
        <v>Parmar.Singh@nomail.com</v>
      </c>
      <c r="G46" s="7" t="s">
        <v>278</v>
      </c>
      <c r="H46" s="7" t="s">
        <v>269</v>
      </c>
      <c r="I46" s="49">
        <v>43579</v>
      </c>
      <c r="J46" s="14" t="s">
        <v>619</v>
      </c>
    </row>
    <row r="47" spans="2:10" ht="17">
      <c r="B47" s="11">
        <v>45</v>
      </c>
      <c r="C47" s="7" t="str">
        <f t="shared" si="2"/>
        <v>Patraksha.Sarkar</v>
      </c>
      <c r="D47" s="21" t="s">
        <v>163</v>
      </c>
      <c r="E47" s="7" t="s">
        <v>144</v>
      </c>
      <c r="F47" s="7" t="str">
        <f t="shared" si="1"/>
        <v>Patraksha.Sarkar@nomail.com</v>
      </c>
      <c r="G47" s="7" t="s">
        <v>278</v>
      </c>
      <c r="H47" s="7" t="s">
        <v>270</v>
      </c>
      <c r="I47" s="49">
        <v>43580</v>
      </c>
      <c r="J47" s="14" t="s">
        <v>619</v>
      </c>
    </row>
    <row r="48" spans="2:10" ht="17">
      <c r="B48" s="11">
        <v>46</v>
      </c>
      <c r="C48" s="7" t="str">
        <f t="shared" si="2"/>
        <v>Pavithra.Prem</v>
      </c>
      <c r="D48" s="21" t="s">
        <v>164</v>
      </c>
      <c r="E48" s="7" t="s">
        <v>145</v>
      </c>
      <c r="F48" s="7" t="str">
        <f t="shared" si="1"/>
        <v>Pavithra.Prem@nomail.com</v>
      </c>
      <c r="G48" s="7" t="s">
        <v>278</v>
      </c>
      <c r="H48" s="7" t="s">
        <v>271</v>
      </c>
      <c r="I48" s="49">
        <v>43581</v>
      </c>
      <c r="J48" s="14" t="s">
        <v>619</v>
      </c>
    </row>
    <row r="49" spans="2:10">
      <c r="B49" s="11">
        <v>47</v>
      </c>
      <c r="C49" s="7" t="str">
        <f t="shared" si="2"/>
        <v>PavithraManjunath.Manjunath</v>
      </c>
      <c r="D49" s="19" t="s">
        <v>211</v>
      </c>
      <c r="E49" s="7" t="s">
        <v>81</v>
      </c>
      <c r="F49" s="7" t="str">
        <f t="shared" si="1"/>
        <v>PavithraManjunath.Manjunath@nomail.com</v>
      </c>
      <c r="G49" s="7" t="s">
        <v>278</v>
      </c>
      <c r="H49" s="7" t="s">
        <v>272</v>
      </c>
      <c r="I49" s="49">
        <v>43582</v>
      </c>
      <c r="J49" s="14" t="s">
        <v>619</v>
      </c>
    </row>
    <row r="50" spans="2:10" ht="17">
      <c r="B50" s="11">
        <v>48</v>
      </c>
      <c r="C50" s="7" t="str">
        <f t="shared" si="2"/>
        <v>Piyush.Goyal</v>
      </c>
      <c r="D50" s="21" t="s">
        <v>165</v>
      </c>
      <c r="E50" s="7" t="s">
        <v>146</v>
      </c>
      <c r="F50" s="7" t="str">
        <f t="shared" si="1"/>
        <v>Piyush.Goyal@nomail.com</v>
      </c>
      <c r="G50" s="7" t="s">
        <v>278</v>
      </c>
      <c r="H50" s="7" t="s">
        <v>273</v>
      </c>
      <c r="I50" s="49">
        <v>43583</v>
      </c>
      <c r="J50" s="14" t="s">
        <v>619</v>
      </c>
    </row>
    <row r="51" spans="2:10">
      <c r="B51" s="11">
        <v>49</v>
      </c>
      <c r="C51" s="7" t="str">
        <f t="shared" si="2"/>
        <v>Piyush.Kantilal</v>
      </c>
      <c r="D51" s="19" t="s">
        <v>165</v>
      </c>
      <c r="E51" s="7" t="s">
        <v>82</v>
      </c>
      <c r="F51" s="7" t="str">
        <f t="shared" si="1"/>
        <v>Piyush.Kantilal@nomail.com</v>
      </c>
      <c r="G51" s="7" t="s">
        <v>278</v>
      </c>
      <c r="H51" s="7" t="s">
        <v>274</v>
      </c>
      <c r="I51" s="49">
        <v>43614</v>
      </c>
      <c r="J51" s="14" t="s">
        <v>619</v>
      </c>
    </row>
    <row r="52" spans="2:10" ht="17">
      <c r="B52" s="11">
        <v>50</v>
      </c>
      <c r="C52" s="7" t="str">
        <f t="shared" si="2"/>
        <v>Ponnammal.Ramachandran</v>
      </c>
      <c r="D52" s="21" t="s">
        <v>130</v>
      </c>
      <c r="E52" s="7" t="s">
        <v>131</v>
      </c>
      <c r="F52" s="7" t="str">
        <f t="shared" si="1"/>
        <v>Ponnammal.Ramachandran@nomail.com</v>
      </c>
      <c r="G52" s="7" t="s">
        <v>278</v>
      </c>
      <c r="H52" s="7" t="s">
        <v>275</v>
      </c>
      <c r="I52" s="49">
        <v>43615</v>
      </c>
      <c r="J52" s="14" t="s">
        <v>619</v>
      </c>
    </row>
    <row r="53" spans="2:10">
      <c r="B53" s="11">
        <v>51</v>
      </c>
      <c r="C53" s="7" t="str">
        <f t="shared" si="2"/>
        <v>Prabath.Kantilal</v>
      </c>
      <c r="D53" s="7" t="s">
        <v>166</v>
      </c>
      <c r="E53" s="7" t="s">
        <v>82</v>
      </c>
      <c r="F53" s="7" t="str">
        <f t="shared" si="1"/>
        <v>Prabath.Kantilal@nomail.com</v>
      </c>
      <c r="G53" s="7" t="s">
        <v>278</v>
      </c>
      <c r="H53" s="7" t="s">
        <v>276</v>
      </c>
      <c r="I53" s="49">
        <v>43616</v>
      </c>
      <c r="J53" s="14" t="s">
        <v>619</v>
      </c>
    </row>
    <row r="54" spans="2:10">
      <c r="B54" s="11">
        <v>52</v>
      </c>
      <c r="C54" s="7" t="str">
        <f t="shared" si="2"/>
        <v>Pradeep.Diwanji</v>
      </c>
      <c r="D54" s="19" t="s">
        <v>212</v>
      </c>
      <c r="E54" s="7" t="s">
        <v>83</v>
      </c>
      <c r="F54" s="7" t="str">
        <f t="shared" si="1"/>
        <v>Pradeep.Diwanji@nomail.com</v>
      </c>
      <c r="G54" s="7" t="s">
        <v>278</v>
      </c>
      <c r="H54" s="7" t="s">
        <v>277</v>
      </c>
      <c r="I54" s="49">
        <v>43617</v>
      </c>
      <c r="J54" s="14" t="s">
        <v>619</v>
      </c>
    </row>
    <row r="55" spans="2:10">
      <c r="B55" s="11">
        <v>53</v>
      </c>
      <c r="C55" s="7" t="str">
        <f t="shared" si="2"/>
        <v>PradeepKumar.Kumar</v>
      </c>
      <c r="D55" s="19" t="s">
        <v>213</v>
      </c>
      <c r="E55" s="7" t="s">
        <v>84</v>
      </c>
      <c r="F55" s="7" t="str">
        <f t="shared" si="1"/>
        <v>PradeepKumar.Kumar@nomail.com</v>
      </c>
      <c r="G55" s="7" t="s">
        <v>256</v>
      </c>
      <c r="H55" s="7" t="s">
        <v>250</v>
      </c>
      <c r="I55" s="49">
        <v>43618</v>
      </c>
      <c r="J55" s="14" t="s">
        <v>619</v>
      </c>
    </row>
    <row r="56" spans="2:10">
      <c r="B56" s="11">
        <v>54</v>
      </c>
      <c r="C56" s="7" t="str">
        <f t="shared" si="2"/>
        <v>Pragya.Jha</v>
      </c>
      <c r="D56" s="19" t="s">
        <v>85</v>
      </c>
      <c r="E56" s="7" t="s">
        <v>214</v>
      </c>
      <c r="F56" s="7" t="str">
        <f t="shared" si="1"/>
        <v>Pragya.Jha@nomail.com</v>
      </c>
      <c r="G56" s="7" t="s">
        <v>256</v>
      </c>
      <c r="H56" s="7" t="s">
        <v>251</v>
      </c>
      <c r="I56" s="49">
        <v>43619</v>
      </c>
      <c r="J56" s="14" t="s">
        <v>619</v>
      </c>
    </row>
    <row r="57" spans="2:10">
      <c r="B57" s="11">
        <v>55</v>
      </c>
      <c r="C57" s="7" t="str">
        <f t="shared" si="2"/>
        <v>Rajshekhar.Aurade</v>
      </c>
      <c r="D57" s="19" t="s">
        <v>215</v>
      </c>
      <c r="E57" s="7" t="s">
        <v>86</v>
      </c>
      <c r="F57" s="7" t="str">
        <f t="shared" si="1"/>
        <v>Rajshekhar.Aurade@nomail.com</v>
      </c>
      <c r="G57" s="7" t="s">
        <v>256</v>
      </c>
      <c r="H57" s="7" t="s">
        <v>252</v>
      </c>
      <c r="I57" s="49">
        <v>43620</v>
      </c>
      <c r="J57" s="14" t="s">
        <v>619</v>
      </c>
    </row>
    <row r="58" spans="2:10">
      <c r="B58" s="11">
        <v>56</v>
      </c>
      <c r="C58" s="7" t="str">
        <f t="shared" si="2"/>
        <v>Rohith.Kumar</v>
      </c>
      <c r="D58" s="19" t="s">
        <v>216</v>
      </c>
      <c r="E58" s="7" t="s">
        <v>84</v>
      </c>
      <c r="F58" s="7" t="str">
        <f t="shared" si="1"/>
        <v>Rohith.Kumar@nomail.com</v>
      </c>
      <c r="G58" s="7" t="s">
        <v>256</v>
      </c>
      <c r="H58" s="7" t="s">
        <v>253</v>
      </c>
      <c r="I58" s="49">
        <v>43621</v>
      </c>
      <c r="J58" s="14" t="s">
        <v>619</v>
      </c>
    </row>
    <row r="59" spans="2:10">
      <c r="B59" s="11">
        <v>57</v>
      </c>
      <c r="C59" s="7" t="str">
        <f t="shared" si="2"/>
        <v>Sandeep.Ramesh</v>
      </c>
      <c r="D59" s="19" t="s">
        <v>217</v>
      </c>
      <c r="E59" s="7" t="s">
        <v>87</v>
      </c>
      <c r="F59" s="7" t="str">
        <f t="shared" si="1"/>
        <v>Sandeep.Ramesh@nomail.com</v>
      </c>
      <c r="G59" s="7" t="s">
        <v>256</v>
      </c>
      <c r="H59" s="7" t="s">
        <v>254</v>
      </c>
      <c r="I59" s="49">
        <v>43622</v>
      </c>
      <c r="J59" s="14" t="s">
        <v>619</v>
      </c>
    </row>
    <row r="60" spans="2:10">
      <c r="B60" s="11">
        <v>58</v>
      </c>
      <c r="C60" s="7" t="str">
        <f t="shared" si="2"/>
        <v>Sharat.Patel</v>
      </c>
      <c r="D60" s="19" t="s">
        <v>218</v>
      </c>
      <c r="E60" s="7" t="s">
        <v>88</v>
      </c>
      <c r="F60" s="7" t="str">
        <f t="shared" si="1"/>
        <v>Sharat.Patel@nomail.com</v>
      </c>
      <c r="G60" s="7" t="s">
        <v>256</v>
      </c>
      <c r="H60" s="7" t="s">
        <v>255</v>
      </c>
      <c r="I60" s="49">
        <v>43623</v>
      </c>
      <c r="J60" s="14" t="s">
        <v>619</v>
      </c>
    </row>
    <row r="61" spans="2:10">
      <c r="B61" s="11">
        <v>59</v>
      </c>
      <c r="C61" s="7" t="str">
        <f t="shared" si="2"/>
        <v>Shriman.Mishra</v>
      </c>
      <c r="D61" s="19" t="s">
        <v>89</v>
      </c>
      <c r="E61" s="7" t="s">
        <v>90</v>
      </c>
      <c r="F61" s="7" t="str">
        <f t="shared" si="1"/>
        <v>Shriman.Mishra@nomail.com</v>
      </c>
      <c r="G61" s="7" t="s">
        <v>278</v>
      </c>
      <c r="H61" s="7" t="s">
        <v>257</v>
      </c>
      <c r="I61" s="49">
        <v>43624</v>
      </c>
      <c r="J61" s="14" t="s">
        <v>619</v>
      </c>
    </row>
    <row r="62" spans="2:10">
      <c r="B62" s="11">
        <v>60</v>
      </c>
      <c r="C62" s="7" t="str">
        <f t="shared" si="2"/>
        <v>Siddhartha.Moghe</v>
      </c>
      <c r="D62" s="19" t="s">
        <v>91</v>
      </c>
      <c r="E62" s="7" t="s">
        <v>92</v>
      </c>
      <c r="F62" s="7" t="str">
        <f t="shared" si="1"/>
        <v>Siddhartha.Moghe@nomail.com</v>
      </c>
      <c r="G62" s="7" t="s">
        <v>278</v>
      </c>
      <c r="H62" s="7" t="s">
        <v>258</v>
      </c>
      <c r="I62" s="49">
        <v>43625</v>
      </c>
      <c r="J62" s="14" t="s">
        <v>619</v>
      </c>
    </row>
    <row r="63" spans="2:10">
      <c r="B63" s="11">
        <v>61</v>
      </c>
      <c r="C63" s="7" t="str">
        <f t="shared" si="2"/>
        <v>Sobhan.Mahapatra</v>
      </c>
      <c r="D63" s="18" t="s">
        <v>167</v>
      </c>
      <c r="E63" s="7" t="s">
        <v>104</v>
      </c>
      <c r="F63" s="7" t="str">
        <f t="shared" si="1"/>
        <v>Sobhan.Mahapatra@nomail.com</v>
      </c>
      <c r="G63" s="7" t="s">
        <v>278</v>
      </c>
      <c r="H63" s="7" t="s">
        <v>259</v>
      </c>
      <c r="I63" s="49">
        <v>43626</v>
      </c>
      <c r="J63" s="14" t="s">
        <v>619</v>
      </c>
    </row>
    <row r="64" spans="2:10">
      <c r="B64" s="11">
        <v>62</v>
      </c>
      <c r="C64" s="7" t="str">
        <f t="shared" si="2"/>
        <v>Sovan.Pratihar</v>
      </c>
      <c r="D64" s="18" t="s">
        <v>168</v>
      </c>
      <c r="E64" s="7" t="s">
        <v>105</v>
      </c>
      <c r="F64" s="7" t="str">
        <f t="shared" si="1"/>
        <v>Sovan.Pratihar@nomail.com</v>
      </c>
      <c r="G64" s="7" t="s">
        <v>278</v>
      </c>
      <c r="H64" s="7" t="s">
        <v>260</v>
      </c>
      <c r="I64" s="49">
        <v>43627</v>
      </c>
      <c r="J64" s="14" t="s">
        <v>619</v>
      </c>
    </row>
    <row r="65" spans="2:10">
      <c r="B65" s="11">
        <v>63</v>
      </c>
      <c r="C65" s="7" t="str">
        <f t="shared" si="2"/>
        <v>Sreejith.Kumar</v>
      </c>
      <c r="D65" s="18" t="s">
        <v>169</v>
      </c>
      <c r="E65" s="7" t="s">
        <v>84</v>
      </c>
      <c r="F65" s="7" t="str">
        <f t="shared" si="1"/>
        <v>Sreejith.Kumar@nomail.com</v>
      </c>
      <c r="G65" s="7" t="s">
        <v>278</v>
      </c>
      <c r="H65" s="7" t="s">
        <v>261</v>
      </c>
      <c r="I65" s="49">
        <v>43659</v>
      </c>
      <c r="J65" s="14" t="s">
        <v>619</v>
      </c>
    </row>
    <row r="66" spans="2:10">
      <c r="B66" s="11">
        <v>64</v>
      </c>
      <c r="C66" s="7" t="str">
        <f t="shared" si="2"/>
        <v>SREENIVASALU.Rao</v>
      </c>
      <c r="D66" s="18" t="s">
        <v>170</v>
      </c>
      <c r="E66" s="7" t="s">
        <v>106</v>
      </c>
      <c r="F66" s="7" t="str">
        <f t="shared" si="1"/>
        <v>SREENIVASALU.Rao@nomail.com</v>
      </c>
      <c r="G66" s="7" t="s">
        <v>278</v>
      </c>
      <c r="H66" s="7" t="s">
        <v>262</v>
      </c>
      <c r="I66" s="49">
        <v>43660</v>
      </c>
      <c r="J66" s="14" t="s">
        <v>619</v>
      </c>
    </row>
    <row r="67" spans="2:10">
      <c r="B67" s="11">
        <v>65</v>
      </c>
      <c r="C67" s="7" t="str">
        <f t="shared" ref="C67:C98" si="3">D67&amp;"."&amp;E67</f>
        <v>Srikanth.Mallya</v>
      </c>
      <c r="D67" s="19" t="s">
        <v>219</v>
      </c>
      <c r="E67" s="7" t="s">
        <v>93</v>
      </c>
      <c r="F67" s="7" t="str">
        <f t="shared" si="1"/>
        <v>Srikanth.Mallya@nomail.com</v>
      </c>
      <c r="G67" s="7" t="s">
        <v>278</v>
      </c>
      <c r="H67" s="7" t="s">
        <v>263</v>
      </c>
      <c r="I67" s="49">
        <v>43661</v>
      </c>
      <c r="J67" s="14" t="s">
        <v>619</v>
      </c>
    </row>
    <row r="68" spans="2:10">
      <c r="B68" s="11">
        <v>66</v>
      </c>
      <c r="C68" s="7" t="str">
        <f t="shared" si="3"/>
        <v>SRIKANTHA.Reddy</v>
      </c>
      <c r="D68" s="18" t="s">
        <v>171</v>
      </c>
      <c r="E68" s="7" t="s">
        <v>107</v>
      </c>
      <c r="F68" s="7" t="str">
        <f t="shared" ref="F68:F121" si="4">D68&amp;"."&amp;E68&amp;"@nomail.com"</f>
        <v>SRIKANTHA.Reddy@nomail.com</v>
      </c>
      <c r="G68" s="7" t="s">
        <v>278</v>
      </c>
      <c r="H68" s="7" t="s">
        <v>264</v>
      </c>
      <c r="I68" s="49">
        <v>43662</v>
      </c>
      <c r="J68" s="14" t="s">
        <v>619</v>
      </c>
    </row>
    <row r="69" spans="2:10">
      <c r="B69" s="11">
        <v>67</v>
      </c>
      <c r="C69" s="7" t="str">
        <f t="shared" si="3"/>
        <v>Subramanya.Rao</v>
      </c>
      <c r="D69" s="18" t="s">
        <v>172</v>
      </c>
      <c r="E69" s="7" t="s">
        <v>106</v>
      </c>
      <c r="F69" s="7" t="str">
        <f t="shared" si="4"/>
        <v>Subramanya.Rao@nomail.com</v>
      </c>
      <c r="G69" s="7" t="s">
        <v>238</v>
      </c>
      <c r="H69" s="7" t="s">
        <v>232</v>
      </c>
      <c r="I69" s="49">
        <v>43663</v>
      </c>
      <c r="J69" s="14" t="s">
        <v>619</v>
      </c>
    </row>
    <row r="70" spans="2:10">
      <c r="B70" s="11">
        <v>68</v>
      </c>
      <c r="C70" s="7" t="str">
        <f t="shared" si="3"/>
        <v>Subramonian.Swamy</v>
      </c>
      <c r="D70" s="18" t="s">
        <v>173</v>
      </c>
      <c r="E70" s="7" t="s">
        <v>108</v>
      </c>
      <c r="F70" s="7" t="str">
        <f t="shared" si="4"/>
        <v>Subramonian.Swamy@nomail.com</v>
      </c>
      <c r="G70" s="7" t="s">
        <v>238</v>
      </c>
      <c r="H70" s="7" t="s">
        <v>233</v>
      </c>
      <c r="I70" s="49">
        <v>43664</v>
      </c>
      <c r="J70" s="14" t="s">
        <v>619</v>
      </c>
    </row>
    <row r="71" spans="2:10">
      <c r="B71" s="11">
        <v>69</v>
      </c>
      <c r="C71" s="7" t="str">
        <f t="shared" si="3"/>
        <v>Sudeep.Kumar</v>
      </c>
      <c r="D71" s="18" t="s">
        <v>174</v>
      </c>
      <c r="E71" s="7" t="s">
        <v>84</v>
      </c>
      <c r="F71" s="7" t="str">
        <f t="shared" si="4"/>
        <v>Sudeep.Kumar@nomail.com</v>
      </c>
      <c r="G71" s="7" t="s">
        <v>238</v>
      </c>
      <c r="H71" s="7" t="s">
        <v>234</v>
      </c>
      <c r="I71" s="49">
        <v>43665</v>
      </c>
      <c r="J71" s="14" t="s">
        <v>619</v>
      </c>
    </row>
    <row r="72" spans="2:10">
      <c r="B72" s="11">
        <v>70</v>
      </c>
      <c r="C72" s="7" t="str">
        <f t="shared" si="3"/>
        <v>Sudhir.Prabhu</v>
      </c>
      <c r="D72" s="18" t="s">
        <v>175</v>
      </c>
      <c r="E72" s="7" t="s">
        <v>109</v>
      </c>
      <c r="F72" s="7" t="str">
        <f t="shared" si="4"/>
        <v>Sudhir.Prabhu@nomail.com</v>
      </c>
      <c r="G72" s="7" t="s">
        <v>238</v>
      </c>
      <c r="H72" s="7" t="s">
        <v>235</v>
      </c>
      <c r="I72" s="49">
        <v>43666</v>
      </c>
      <c r="J72" s="14" t="s">
        <v>619</v>
      </c>
    </row>
    <row r="73" spans="2:10">
      <c r="B73" s="11">
        <v>71</v>
      </c>
      <c r="C73" s="7" t="str">
        <f t="shared" si="3"/>
        <v>Sugeesh.Chandran</v>
      </c>
      <c r="D73" s="18" t="s">
        <v>176</v>
      </c>
      <c r="E73" s="7" t="s">
        <v>110</v>
      </c>
      <c r="F73" s="7" t="str">
        <f t="shared" si="4"/>
        <v>Sugeesh.Chandran@nomail.com</v>
      </c>
      <c r="G73" s="7" t="s">
        <v>238</v>
      </c>
      <c r="H73" s="7" t="s">
        <v>236</v>
      </c>
      <c r="I73" s="49">
        <v>43667</v>
      </c>
      <c r="J73" s="14" t="s">
        <v>619</v>
      </c>
    </row>
    <row r="74" spans="2:10">
      <c r="B74" s="11">
        <v>72</v>
      </c>
      <c r="C74" s="7" t="str">
        <f t="shared" si="3"/>
        <v>Suhas.Kini</v>
      </c>
      <c r="D74" s="18" t="s">
        <v>177</v>
      </c>
      <c r="E74" s="7" t="s">
        <v>111</v>
      </c>
      <c r="F74" s="7" t="str">
        <f t="shared" si="4"/>
        <v>Suhas.Kini@nomail.com</v>
      </c>
      <c r="G74" s="7" t="s">
        <v>238</v>
      </c>
      <c r="H74" s="7" t="s">
        <v>237</v>
      </c>
      <c r="I74" s="49">
        <v>43668</v>
      </c>
      <c r="J74" s="14" t="s">
        <v>619</v>
      </c>
    </row>
    <row r="75" spans="2:10" ht="17">
      <c r="B75" s="11">
        <v>73</v>
      </c>
      <c r="C75" s="7" t="str">
        <f t="shared" si="3"/>
        <v>Sukeshini.Kumari</v>
      </c>
      <c r="D75" s="21" t="s">
        <v>138</v>
      </c>
      <c r="E75" s="7" t="s">
        <v>140</v>
      </c>
      <c r="F75" s="7" t="str">
        <f t="shared" si="4"/>
        <v>Sukeshini.Kumari@nomail.com</v>
      </c>
      <c r="G75" s="7" t="s">
        <v>256</v>
      </c>
      <c r="H75" s="7" t="s">
        <v>239</v>
      </c>
      <c r="I75" s="49">
        <v>43718</v>
      </c>
      <c r="J75" s="14" t="s">
        <v>619</v>
      </c>
    </row>
    <row r="76" spans="2:10">
      <c r="B76" s="11">
        <v>74</v>
      </c>
      <c r="C76" s="7" t="str">
        <f t="shared" si="3"/>
        <v>Suma.Meda</v>
      </c>
      <c r="D76" s="18" t="s">
        <v>178</v>
      </c>
      <c r="E76" s="7" t="s">
        <v>112</v>
      </c>
      <c r="F76" s="7" t="str">
        <f t="shared" si="4"/>
        <v>Suma.Meda@nomail.com</v>
      </c>
      <c r="G76" s="7" t="s">
        <v>256</v>
      </c>
      <c r="H76" s="7" t="s">
        <v>240</v>
      </c>
      <c r="I76" s="49">
        <v>43719</v>
      </c>
      <c r="J76" s="14" t="s">
        <v>619</v>
      </c>
    </row>
    <row r="77" spans="2:10">
      <c r="B77" s="11">
        <v>75</v>
      </c>
      <c r="C77" s="7" t="str">
        <f t="shared" si="3"/>
        <v>Sumanth.Rao</v>
      </c>
      <c r="D77" s="18" t="s">
        <v>179</v>
      </c>
      <c r="E77" s="7" t="s">
        <v>106</v>
      </c>
      <c r="F77" s="7" t="str">
        <f t="shared" si="4"/>
        <v>Sumanth.Rao@nomail.com</v>
      </c>
      <c r="G77" s="7" t="s">
        <v>256</v>
      </c>
      <c r="H77" s="7" t="s">
        <v>241</v>
      </c>
      <c r="I77" s="49">
        <v>43720</v>
      </c>
      <c r="J77" s="14" t="s">
        <v>619</v>
      </c>
    </row>
    <row r="78" spans="2:10">
      <c r="B78" s="11">
        <v>76</v>
      </c>
      <c r="C78" s="7" t="str">
        <f t="shared" si="3"/>
        <v>Sunand.Sahu</v>
      </c>
      <c r="D78" s="18" t="s">
        <v>180</v>
      </c>
      <c r="E78" s="7" t="s">
        <v>113</v>
      </c>
      <c r="F78" s="7" t="str">
        <f t="shared" si="4"/>
        <v>Sunand.Sahu@nomail.com</v>
      </c>
      <c r="G78" s="7" t="s">
        <v>256</v>
      </c>
      <c r="H78" s="7" t="s">
        <v>242</v>
      </c>
      <c r="I78" s="49">
        <v>43721</v>
      </c>
      <c r="J78" s="14" t="s">
        <v>619</v>
      </c>
    </row>
    <row r="79" spans="2:10">
      <c r="B79" s="11">
        <v>77</v>
      </c>
      <c r="C79" s="7" t="str">
        <f t="shared" si="3"/>
        <v>Sunil.Narayan</v>
      </c>
      <c r="D79" s="18" t="s">
        <v>181</v>
      </c>
      <c r="E79" s="7" t="s">
        <v>114</v>
      </c>
      <c r="F79" s="7" t="str">
        <f t="shared" si="4"/>
        <v>Sunil.Narayan@nomail.com</v>
      </c>
      <c r="G79" s="7" t="s">
        <v>256</v>
      </c>
      <c r="H79" s="7" t="s">
        <v>243</v>
      </c>
      <c r="I79" s="49">
        <v>43722</v>
      </c>
      <c r="J79" s="14" t="s">
        <v>619</v>
      </c>
    </row>
    <row r="80" spans="2:10">
      <c r="B80" s="11">
        <v>78</v>
      </c>
      <c r="C80" s="7" t="str">
        <f t="shared" si="3"/>
        <v>Sunil.Sharma</v>
      </c>
      <c r="D80" s="19" t="s">
        <v>181</v>
      </c>
      <c r="E80" s="7" t="s">
        <v>94</v>
      </c>
      <c r="F80" s="7" t="str">
        <f t="shared" si="4"/>
        <v>Sunil.Sharma@nomail.com</v>
      </c>
      <c r="G80" s="7" t="s">
        <v>256</v>
      </c>
      <c r="H80" s="7" t="s">
        <v>244</v>
      </c>
      <c r="I80" s="49">
        <v>43723</v>
      </c>
      <c r="J80" s="14" t="s">
        <v>619</v>
      </c>
    </row>
    <row r="81" spans="2:10">
      <c r="B81" s="11">
        <v>79</v>
      </c>
      <c r="C81" s="7" t="str">
        <f t="shared" si="3"/>
        <v>Supriya.Prasad</v>
      </c>
      <c r="D81" s="18" t="s">
        <v>182</v>
      </c>
      <c r="E81" s="7" t="s">
        <v>115</v>
      </c>
      <c r="F81" s="7" t="str">
        <f t="shared" si="4"/>
        <v>Supriya.Prasad@nomail.com</v>
      </c>
      <c r="G81" s="7" t="s">
        <v>278</v>
      </c>
      <c r="H81" s="7" t="s">
        <v>263</v>
      </c>
      <c r="I81" s="49">
        <v>43752</v>
      </c>
      <c r="J81" s="14" t="s">
        <v>619</v>
      </c>
    </row>
    <row r="82" spans="2:10">
      <c r="B82" s="11">
        <v>80</v>
      </c>
      <c r="C82" s="7" t="str">
        <f t="shared" si="3"/>
        <v>Suresh.Kumar</v>
      </c>
      <c r="D82" s="18" t="s">
        <v>183</v>
      </c>
      <c r="E82" s="7" t="s">
        <v>84</v>
      </c>
      <c r="F82" s="7" t="str">
        <f t="shared" si="4"/>
        <v>Suresh.Kumar@nomail.com</v>
      </c>
      <c r="G82" s="7" t="s">
        <v>278</v>
      </c>
      <c r="H82" s="7" t="s">
        <v>264</v>
      </c>
      <c r="I82" s="49">
        <v>43753</v>
      </c>
      <c r="J82" s="14" t="s">
        <v>619</v>
      </c>
    </row>
    <row r="83" spans="2:10">
      <c r="B83" s="11">
        <v>81</v>
      </c>
      <c r="C83" s="7" t="str">
        <f t="shared" si="3"/>
        <v>Sushma.Numula</v>
      </c>
      <c r="D83" s="18" t="s">
        <v>184</v>
      </c>
      <c r="E83" s="7" t="s">
        <v>116</v>
      </c>
      <c r="F83" s="7" t="str">
        <f t="shared" si="4"/>
        <v>Sushma.Numula@nomail.com</v>
      </c>
      <c r="G83" s="7" t="s">
        <v>278</v>
      </c>
      <c r="H83" s="7" t="s">
        <v>265</v>
      </c>
      <c r="I83" s="49">
        <v>43754</v>
      </c>
      <c r="J83" s="14" t="s">
        <v>619</v>
      </c>
    </row>
    <row r="84" spans="2:10">
      <c r="B84" s="11">
        <v>82</v>
      </c>
      <c r="C84" s="7" t="str">
        <f t="shared" si="3"/>
        <v>Tejendra.Gupta</v>
      </c>
      <c r="D84" s="18" t="s">
        <v>185</v>
      </c>
      <c r="E84" s="7" t="s">
        <v>119</v>
      </c>
      <c r="F84" s="7" t="str">
        <f t="shared" si="4"/>
        <v>Tejendra.Gupta@nomail.com</v>
      </c>
      <c r="G84" s="7" t="s">
        <v>278</v>
      </c>
      <c r="H84" s="7" t="s">
        <v>266</v>
      </c>
      <c r="I84" s="49">
        <v>43755</v>
      </c>
      <c r="J84" s="14" t="s">
        <v>619</v>
      </c>
    </row>
    <row r="85" spans="2:10">
      <c r="B85" s="11">
        <v>83</v>
      </c>
      <c r="C85" s="7" t="str">
        <f t="shared" si="3"/>
        <v>Thulasidhar.Reddy</v>
      </c>
      <c r="D85" s="18" t="s">
        <v>186</v>
      </c>
      <c r="E85" s="7" t="s">
        <v>107</v>
      </c>
      <c r="F85" s="7" t="str">
        <f t="shared" si="4"/>
        <v>Thulasidhar.Reddy@nomail.com</v>
      </c>
      <c r="G85" s="7" t="s">
        <v>278</v>
      </c>
      <c r="H85" s="7" t="s">
        <v>267</v>
      </c>
      <c r="I85" s="49">
        <v>43756</v>
      </c>
      <c r="J85" s="14" t="s">
        <v>619</v>
      </c>
    </row>
    <row r="86" spans="2:10">
      <c r="B86" s="11">
        <v>84</v>
      </c>
      <c r="C86" s="7" t="str">
        <f t="shared" si="3"/>
        <v>TUSHAR.Tamboli</v>
      </c>
      <c r="D86" s="18" t="s">
        <v>187</v>
      </c>
      <c r="E86" s="7" t="s">
        <v>120</v>
      </c>
      <c r="F86" s="7" t="str">
        <f t="shared" si="4"/>
        <v>TUSHAR.Tamboli@nomail.com</v>
      </c>
      <c r="G86" s="7" t="s">
        <v>278</v>
      </c>
      <c r="H86" s="7" t="s">
        <v>268</v>
      </c>
      <c r="I86" s="49">
        <v>43772</v>
      </c>
      <c r="J86" s="14" t="s">
        <v>619</v>
      </c>
    </row>
    <row r="87" spans="2:10">
      <c r="B87" s="11">
        <v>85</v>
      </c>
      <c r="C87" s="7" t="str">
        <f t="shared" si="3"/>
        <v>Udayasree.Narayan</v>
      </c>
      <c r="D87" s="18" t="s">
        <v>188</v>
      </c>
      <c r="E87" s="7" t="s">
        <v>114</v>
      </c>
      <c r="F87" s="7" t="str">
        <f t="shared" si="4"/>
        <v>Udayasree.Narayan@nomail.com</v>
      </c>
      <c r="G87" s="7" t="s">
        <v>278</v>
      </c>
      <c r="H87" s="7" t="s">
        <v>269</v>
      </c>
      <c r="I87" s="49">
        <v>43773</v>
      </c>
      <c r="J87" s="14" t="s">
        <v>619</v>
      </c>
    </row>
    <row r="88" spans="2:10">
      <c r="B88" s="11">
        <v>86</v>
      </c>
      <c r="C88" s="7" t="str">
        <f t="shared" si="3"/>
        <v>Usha.Sharma</v>
      </c>
      <c r="D88" s="18" t="s">
        <v>189</v>
      </c>
      <c r="E88" s="7" t="s">
        <v>94</v>
      </c>
      <c r="F88" s="7" t="str">
        <f t="shared" si="4"/>
        <v>Usha.Sharma@nomail.com</v>
      </c>
      <c r="G88" s="7" t="s">
        <v>278</v>
      </c>
      <c r="H88" s="7" t="s">
        <v>270</v>
      </c>
      <c r="I88" s="49">
        <v>43774</v>
      </c>
      <c r="J88" s="14" t="s">
        <v>619</v>
      </c>
    </row>
    <row r="89" spans="2:10">
      <c r="B89" s="11">
        <v>87</v>
      </c>
      <c r="C89" s="7" t="str">
        <f t="shared" si="3"/>
        <v>Vaibhav.Kumar</v>
      </c>
      <c r="D89" s="18" t="s">
        <v>190</v>
      </c>
      <c r="E89" s="7" t="s">
        <v>84</v>
      </c>
      <c r="F89" s="7" t="str">
        <f t="shared" si="4"/>
        <v>Vaibhav.Kumar@nomail.com</v>
      </c>
      <c r="G89" s="7" t="s">
        <v>278</v>
      </c>
      <c r="H89" s="7" t="s">
        <v>271</v>
      </c>
      <c r="I89" s="49">
        <v>43775</v>
      </c>
      <c r="J89" s="14" t="s">
        <v>619</v>
      </c>
    </row>
    <row r="90" spans="2:10">
      <c r="B90" s="11">
        <v>88</v>
      </c>
      <c r="C90" s="7" t="str">
        <f t="shared" si="3"/>
        <v>Vaibhav.Saxena</v>
      </c>
      <c r="D90" s="19" t="s">
        <v>190</v>
      </c>
      <c r="E90" s="7" t="s">
        <v>95</v>
      </c>
      <c r="F90" s="7" t="str">
        <f t="shared" si="4"/>
        <v>Vaibhav.Saxena@nomail.com</v>
      </c>
      <c r="G90" s="7" t="s">
        <v>278</v>
      </c>
      <c r="H90" s="7" t="s">
        <v>272</v>
      </c>
      <c r="I90" s="49">
        <v>43776</v>
      </c>
      <c r="J90" s="14" t="s">
        <v>619</v>
      </c>
    </row>
    <row r="91" spans="2:10">
      <c r="B91" s="11">
        <v>89</v>
      </c>
      <c r="C91" s="7" t="str">
        <f t="shared" si="3"/>
        <v>Vasant.Ghooli</v>
      </c>
      <c r="D91" s="18" t="s">
        <v>220</v>
      </c>
      <c r="E91" s="7" t="s">
        <v>96</v>
      </c>
      <c r="F91" s="7" t="str">
        <f t="shared" si="4"/>
        <v>Vasant.Ghooli@nomail.com</v>
      </c>
      <c r="G91" s="7" t="s">
        <v>278</v>
      </c>
      <c r="H91" s="7" t="s">
        <v>273</v>
      </c>
      <c r="I91" s="49">
        <v>43777</v>
      </c>
      <c r="J91" s="14" t="s">
        <v>619</v>
      </c>
    </row>
    <row r="92" spans="2:10">
      <c r="B92" s="11">
        <v>90</v>
      </c>
      <c r="C92" s="7" t="str">
        <f t="shared" si="3"/>
        <v>Veena.Mehta</v>
      </c>
      <c r="D92" s="18" t="s">
        <v>191</v>
      </c>
      <c r="E92" s="7" t="s">
        <v>121</v>
      </c>
      <c r="F92" s="7" t="str">
        <f t="shared" si="4"/>
        <v>Veena.Mehta@nomail.com</v>
      </c>
      <c r="G92" s="7" t="s">
        <v>278</v>
      </c>
      <c r="H92" s="7" t="s">
        <v>274</v>
      </c>
      <c r="I92" s="49">
        <v>43839</v>
      </c>
      <c r="J92" s="14" t="s">
        <v>619</v>
      </c>
    </row>
    <row r="93" spans="2:10">
      <c r="B93" s="11">
        <v>91</v>
      </c>
      <c r="C93" s="7" t="str">
        <f t="shared" si="3"/>
        <v>Vijay.Kumar</v>
      </c>
      <c r="D93" s="18" t="s">
        <v>192</v>
      </c>
      <c r="E93" s="7" t="s">
        <v>84</v>
      </c>
      <c r="F93" s="7" t="str">
        <f t="shared" si="4"/>
        <v>Vijay.Kumar@nomail.com</v>
      </c>
      <c r="G93" s="7" t="s">
        <v>278</v>
      </c>
      <c r="H93" s="7" t="s">
        <v>275</v>
      </c>
      <c r="I93" s="49">
        <v>43840</v>
      </c>
      <c r="J93" s="14" t="s">
        <v>619</v>
      </c>
    </row>
    <row r="94" spans="2:10">
      <c r="B94" s="11">
        <v>92</v>
      </c>
      <c r="C94" s="7" t="str">
        <f t="shared" si="3"/>
        <v>Vijaya.Kumar</v>
      </c>
      <c r="D94" s="19" t="s">
        <v>221</v>
      </c>
      <c r="E94" s="7" t="s">
        <v>84</v>
      </c>
      <c r="F94" s="7" t="str">
        <f t="shared" si="4"/>
        <v>Vijaya.Kumar@nomail.com</v>
      </c>
      <c r="G94" s="7" t="s">
        <v>284</v>
      </c>
      <c r="H94" s="7" t="s">
        <v>279</v>
      </c>
      <c r="I94" s="49">
        <v>43841</v>
      </c>
      <c r="J94" s="14" t="s">
        <v>619</v>
      </c>
    </row>
    <row r="95" spans="2:10">
      <c r="B95" s="11">
        <v>93</v>
      </c>
      <c r="C95" s="7" t="str">
        <f t="shared" si="3"/>
        <v>Vijaykumar.Peddibhotla</v>
      </c>
      <c r="D95" s="18" t="s">
        <v>193</v>
      </c>
      <c r="E95" s="7" t="s">
        <v>194</v>
      </c>
      <c r="F95" s="7" t="str">
        <f t="shared" si="4"/>
        <v>Vijaykumar.Peddibhotla@nomail.com</v>
      </c>
      <c r="G95" s="7" t="s">
        <v>284</v>
      </c>
      <c r="H95" s="7" t="s">
        <v>285</v>
      </c>
      <c r="I95" s="49">
        <v>43842</v>
      </c>
      <c r="J95" s="14" t="s">
        <v>619</v>
      </c>
    </row>
    <row r="96" spans="2:10">
      <c r="B96" s="11">
        <v>94</v>
      </c>
      <c r="C96" s="7" t="str">
        <f t="shared" si="3"/>
        <v>Vijaykumar.Sadhana</v>
      </c>
      <c r="D96" s="18" t="s">
        <v>193</v>
      </c>
      <c r="E96" s="7" t="s">
        <v>122</v>
      </c>
      <c r="F96" s="7" t="str">
        <f t="shared" si="4"/>
        <v>Vijaykumar.Sadhana@nomail.com</v>
      </c>
      <c r="G96" s="7" t="s">
        <v>284</v>
      </c>
      <c r="H96" s="7" t="s">
        <v>286</v>
      </c>
      <c r="I96" s="49">
        <v>43843</v>
      </c>
      <c r="J96" s="14" t="s">
        <v>619</v>
      </c>
    </row>
    <row r="97" spans="2:10">
      <c r="B97" s="11">
        <v>95</v>
      </c>
      <c r="C97" s="7" t="str">
        <f t="shared" si="3"/>
        <v>Vinayak.Kumashi</v>
      </c>
      <c r="D97" s="18" t="s">
        <v>195</v>
      </c>
      <c r="E97" s="7" t="s">
        <v>196</v>
      </c>
      <c r="F97" s="7" t="str">
        <f t="shared" si="4"/>
        <v>Vinayak.Kumashi@nomail.com</v>
      </c>
      <c r="G97" s="7" t="s">
        <v>284</v>
      </c>
      <c r="H97" s="7" t="s">
        <v>287</v>
      </c>
      <c r="I97" s="49">
        <v>43844</v>
      </c>
      <c r="J97" s="14" t="s">
        <v>619</v>
      </c>
    </row>
    <row r="98" spans="2:10">
      <c r="B98" s="11">
        <v>96</v>
      </c>
      <c r="C98" s="7" t="str">
        <f t="shared" si="3"/>
        <v>Vinayaka.Venkat</v>
      </c>
      <c r="D98" s="18" t="s">
        <v>197</v>
      </c>
      <c r="E98" s="7" t="s">
        <v>123</v>
      </c>
      <c r="F98" s="7" t="str">
        <f t="shared" si="4"/>
        <v>Vinayaka.Venkat@nomail.com</v>
      </c>
      <c r="G98" s="7" t="s">
        <v>284</v>
      </c>
      <c r="H98" s="7" t="s">
        <v>280</v>
      </c>
      <c r="I98" s="49">
        <v>43845</v>
      </c>
      <c r="J98" s="14" t="s">
        <v>619</v>
      </c>
    </row>
    <row r="99" spans="2:10">
      <c r="B99" s="11">
        <v>97</v>
      </c>
      <c r="C99" s="7" t="str">
        <f t="shared" ref="C99:C121" si="5">D99&amp;"."&amp;E99</f>
        <v>Vishal.Tyagi</v>
      </c>
      <c r="D99" s="18" t="s">
        <v>198</v>
      </c>
      <c r="E99" s="7" t="s">
        <v>124</v>
      </c>
      <c r="F99" s="7" t="str">
        <f t="shared" si="4"/>
        <v>Vishal.Tyagi@nomail.com</v>
      </c>
      <c r="G99" s="7" t="s">
        <v>284</v>
      </c>
      <c r="H99" s="7" t="s">
        <v>281</v>
      </c>
      <c r="I99" s="49">
        <v>43846</v>
      </c>
      <c r="J99" s="14" t="s">
        <v>619</v>
      </c>
    </row>
    <row r="100" spans="2:10">
      <c r="B100" s="11">
        <v>98</v>
      </c>
      <c r="C100" s="7" t="str">
        <f t="shared" si="5"/>
        <v>Vishnu.Reddy</v>
      </c>
      <c r="D100" s="18" t="s">
        <v>199</v>
      </c>
      <c r="E100" s="7" t="s">
        <v>107</v>
      </c>
      <c r="F100" s="7" t="str">
        <f t="shared" si="4"/>
        <v>Vishnu.Reddy@nomail.com</v>
      </c>
      <c r="G100" s="7" t="s">
        <v>284</v>
      </c>
      <c r="H100" s="7" t="s">
        <v>288</v>
      </c>
      <c r="I100" s="49">
        <v>43847</v>
      </c>
      <c r="J100" s="14" t="s">
        <v>619</v>
      </c>
    </row>
    <row r="101" spans="2:10">
      <c r="B101" s="11">
        <v>99</v>
      </c>
      <c r="C101" s="7" t="str">
        <f t="shared" si="5"/>
        <v>Vishwas.Kumar</v>
      </c>
      <c r="D101" s="18" t="s">
        <v>200</v>
      </c>
      <c r="E101" s="7" t="s">
        <v>84</v>
      </c>
      <c r="F101" s="7" t="str">
        <f t="shared" si="4"/>
        <v>Vishwas.Kumar@nomail.com</v>
      </c>
      <c r="G101" s="7" t="s">
        <v>284</v>
      </c>
      <c r="H101" s="7" t="s">
        <v>282</v>
      </c>
      <c r="I101" s="49">
        <v>43848</v>
      </c>
      <c r="J101" s="14" t="s">
        <v>619</v>
      </c>
    </row>
    <row r="102" spans="2:10">
      <c r="B102" s="11">
        <v>100</v>
      </c>
      <c r="C102" s="7" t="str">
        <f t="shared" si="5"/>
        <v>Sachin.Yadav</v>
      </c>
      <c r="D102" s="18" t="s">
        <v>222</v>
      </c>
      <c r="E102" s="7" t="s">
        <v>223</v>
      </c>
      <c r="F102" s="7" t="str">
        <f t="shared" si="4"/>
        <v>Sachin.Yadav@nomail.com</v>
      </c>
      <c r="G102" s="7" t="s">
        <v>284</v>
      </c>
      <c r="H102" s="7" t="s">
        <v>283</v>
      </c>
      <c r="I102" s="49">
        <v>43849</v>
      </c>
      <c r="J102" s="14" t="s">
        <v>619</v>
      </c>
    </row>
    <row r="103" spans="2:10" hidden="1">
      <c r="B103" s="11">
        <v>101</v>
      </c>
      <c r="C103" s="7" t="str">
        <f t="shared" si="5"/>
        <v>Emilia.Clarke</v>
      </c>
      <c r="D103" s="18" t="s">
        <v>289</v>
      </c>
      <c r="E103" s="7" t="s">
        <v>290</v>
      </c>
      <c r="F103" s="7" t="str">
        <f t="shared" si="4"/>
        <v>Emilia.Clarke@nomail.com</v>
      </c>
      <c r="G103" s="7" t="s">
        <v>278</v>
      </c>
      <c r="H103" s="7" t="s">
        <v>271</v>
      </c>
      <c r="I103" s="22">
        <v>43581</v>
      </c>
      <c r="J103" s="14" t="s">
        <v>327</v>
      </c>
    </row>
    <row r="104" spans="2:10" hidden="1">
      <c r="B104" s="11">
        <v>102</v>
      </c>
      <c r="C104" s="7" t="str">
        <f t="shared" si="5"/>
        <v>Kit.Harington</v>
      </c>
      <c r="D104" s="18" t="s">
        <v>291</v>
      </c>
      <c r="E104" s="7" t="s">
        <v>292</v>
      </c>
      <c r="F104" s="7" t="str">
        <f t="shared" si="4"/>
        <v>Kit.Harington@nomail.com</v>
      </c>
      <c r="G104" s="7" t="s">
        <v>278</v>
      </c>
      <c r="H104" s="7" t="s">
        <v>272</v>
      </c>
      <c r="I104" s="22">
        <v>43616</v>
      </c>
      <c r="J104" s="14" t="s">
        <v>327</v>
      </c>
    </row>
    <row r="105" spans="2:10" hidden="1">
      <c r="B105" s="11">
        <v>103</v>
      </c>
      <c r="C105" s="7" t="str">
        <f t="shared" si="5"/>
        <v>Sophie.Turner</v>
      </c>
      <c r="D105" s="18" t="s">
        <v>293</v>
      </c>
      <c r="E105" s="7" t="s">
        <v>294</v>
      </c>
      <c r="F105" s="7" t="str">
        <f t="shared" si="4"/>
        <v>Sophie.Turner@nomail.com</v>
      </c>
      <c r="G105" s="7" t="s">
        <v>278</v>
      </c>
      <c r="H105" s="7" t="s">
        <v>273</v>
      </c>
      <c r="I105" s="22">
        <v>43623</v>
      </c>
      <c r="J105" s="14" t="s">
        <v>327</v>
      </c>
    </row>
    <row r="106" spans="2:10" hidden="1">
      <c r="B106" s="11">
        <v>104</v>
      </c>
      <c r="C106" s="7" t="str">
        <f t="shared" si="5"/>
        <v>Maisie.Williams</v>
      </c>
      <c r="D106" s="18" t="s">
        <v>295</v>
      </c>
      <c r="E106" s="7" t="s">
        <v>296</v>
      </c>
      <c r="F106" s="7" t="str">
        <f t="shared" si="4"/>
        <v>Maisie.Williams@nomail.com</v>
      </c>
      <c r="G106" s="7" t="s">
        <v>278</v>
      </c>
      <c r="H106" s="7" t="s">
        <v>274</v>
      </c>
      <c r="I106" s="22">
        <v>43661</v>
      </c>
      <c r="J106" s="14" t="s">
        <v>327</v>
      </c>
    </row>
    <row r="107" spans="2:10" hidden="1">
      <c r="B107" s="11">
        <v>105</v>
      </c>
      <c r="C107" s="7" t="str">
        <f t="shared" si="5"/>
        <v>Peter.Dinklage</v>
      </c>
      <c r="D107" s="18" t="s">
        <v>297</v>
      </c>
      <c r="E107" s="7" t="s">
        <v>298</v>
      </c>
      <c r="F107" s="7" t="str">
        <f t="shared" si="4"/>
        <v>Peter.Dinklage@nomail.com</v>
      </c>
      <c r="G107" s="7" t="s">
        <v>256</v>
      </c>
      <c r="H107" s="7" t="s">
        <v>246</v>
      </c>
      <c r="I107" s="22">
        <v>43662</v>
      </c>
      <c r="J107" s="14" t="s">
        <v>327</v>
      </c>
    </row>
    <row r="108" spans="2:10" hidden="1">
      <c r="B108" s="11">
        <v>106</v>
      </c>
      <c r="C108" s="7" t="str">
        <f t="shared" si="5"/>
        <v>Lena.Headley</v>
      </c>
      <c r="D108" s="18" t="s">
        <v>299</v>
      </c>
      <c r="E108" s="7" t="s">
        <v>300</v>
      </c>
      <c r="F108" s="7" t="str">
        <f t="shared" si="4"/>
        <v>Lena.Headley@nomail.com</v>
      </c>
      <c r="G108" s="7" t="s">
        <v>256</v>
      </c>
      <c r="H108" s="7" t="s">
        <v>247</v>
      </c>
      <c r="I108" s="22">
        <v>43774</v>
      </c>
      <c r="J108" s="14" t="s">
        <v>327</v>
      </c>
    </row>
    <row r="109" spans="2:10" hidden="1">
      <c r="B109" s="11">
        <v>107</v>
      </c>
      <c r="C109" s="7" t="str">
        <f t="shared" si="5"/>
        <v>Nikolaj.Costa</v>
      </c>
      <c r="D109" s="18" t="s">
        <v>301</v>
      </c>
      <c r="E109" s="7" t="s">
        <v>302</v>
      </c>
      <c r="F109" s="7" t="str">
        <f t="shared" si="4"/>
        <v>Nikolaj.Costa@nomail.com</v>
      </c>
      <c r="G109" s="7" t="s">
        <v>256</v>
      </c>
      <c r="H109" s="7" t="s">
        <v>248</v>
      </c>
      <c r="I109" s="22">
        <v>43846</v>
      </c>
      <c r="J109" s="14" t="s">
        <v>327</v>
      </c>
    </row>
    <row r="110" spans="2:10" hidden="1">
      <c r="B110" s="11">
        <v>109</v>
      </c>
      <c r="C110" s="7" t="str">
        <f t="shared" si="5"/>
        <v>Isaac.Hemstad</v>
      </c>
      <c r="D110" s="18" t="s">
        <v>303</v>
      </c>
      <c r="E110" s="7" t="s">
        <v>304</v>
      </c>
      <c r="F110" s="7" t="str">
        <f t="shared" si="4"/>
        <v>Isaac.Hemstad@nomail.com</v>
      </c>
      <c r="G110" s="7" t="s">
        <v>238</v>
      </c>
      <c r="H110" s="7" t="s">
        <v>226</v>
      </c>
      <c r="I110" s="22">
        <v>43753</v>
      </c>
      <c r="J110" s="14" t="s">
        <v>327</v>
      </c>
    </row>
    <row r="111" spans="2:10" hidden="1">
      <c r="B111" s="11">
        <v>110</v>
      </c>
      <c r="C111" s="7" t="str">
        <f t="shared" si="5"/>
        <v>Gwen.Christie</v>
      </c>
      <c r="D111" s="18" t="s">
        <v>305</v>
      </c>
      <c r="E111" s="7" t="s">
        <v>306</v>
      </c>
      <c r="F111" s="7" t="str">
        <f t="shared" si="4"/>
        <v>Gwen.Christie@nomail.com</v>
      </c>
      <c r="G111" s="7" t="s">
        <v>238</v>
      </c>
      <c r="H111" s="7" t="s">
        <v>227</v>
      </c>
      <c r="I111" s="22">
        <v>43486</v>
      </c>
      <c r="J111" s="14" t="s">
        <v>327</v>
      </c>
    </row>
    <row r="112" spans="2:10" hidden="1">
      <c r="B112" s="11">
        <v>111</v>
      </c>
      <c r="C112" s="7" t="str">
        <f t="shared" si="5"/>
        <v>Iain.Glen</v>
      </c>
      <c r="D112" s="18" t="s">
        <v>307</v>
      </c>
      <c r="E112" s="7" t="s">
        <v>308</v>
      </c>
      <c r="F112" s="7" t="str">
        <f t="shared" si="4"/>
        <v>Iain.Glen@nomail.com</v>
      </c>
      <c r="G112" s="7" t="s">
        <v>238</v>
      </c>
      <c r="H112" s="7" t="s">
        <v>228</v>
      </c>
      <c r="I112" s="22">
        <v>43508</v>
      </c>
      <c r="J112" s="14" t="s">
        <v>327</v>
      </c>
    </row>
    <row r="113" spans="2:10" hidden="1">
      <c r="B113" s="11">
        <v>112</v>
      </c>
      <c r="C113" s="7" t="str">
        <f t="shared" si="5"/>
        <v>Nathalie.Emmanuel</v>
      </c>
      <c r="D113" s="18" t="s">
        <v>309</v>
      </c>
      <c r="E113" s="7" t="s">
        <v>310</v>
      </c>
      <c r="F113" s="7" t="str">
        <f t="shared" si="4"/>
        <v>Nathalie.Emmanuel@nomail.com</v>
      </c>
      <c r="G113" s="7" t="s">
        <v>238</v>
      </c>
      <c r="H113" s="7" t="s">
        <v>229</v>
      </c>
      <c r="I113" s="22">
        <v>43533</v>
      </c>
      <c r="J113" s="14" t="s">
        <v>327</v>
      </c>
    </row>
    <row r="114" spans="2:10" hidden="1">
      <c r="B114" s="11">
        <v>113</v>
      </c>
      <c r="C114" s="7" t="str">
        <f t="shared" si="5"/>
        <v>Alfie.Allen</v>
      </c>
      <c r="D114" s="18" t="s">
        <v>311</v>
      </c>
      <c r="E114" s="7" t="s">
        <v>312</v>
      </c>
      <c r="F114" s="7" t="str">
        <f t="shared" si="4"/>
        <v>Alfie.Allen@nomail.com</v>
      </c>
      <c r="G114" s="7" t="s">
        <v>238</v>
      </c>
      <c r="H114" s="7" t="s">
        <v>230</v>
      </c>
      <c r="I114" s="22">
        <v>43539</v>
      </c>
      <c r="J114" s="14" t="s">
        <v>327</v>
      </c>
    </row>
    <row r="115" spans="2:10" hidden="1">
      <c r="B115" s="11">
        <v>114</v>
      </c>
      <c r="C115" s="7" t="str">
        <f t="shared" si="5"/>
        <v>Carice.Houten</v>
      </c>
      <c r="D115" s="18" t="s">
        <v>313</v>
      </c>
      <c r="E115" s="7" t="s">
        <v>314</v>
      </c>
      <c r="F115" s="7" t="str">
        <f t="shared" si="4"/>
        <v>Carice.Houten@nomail.com</v>
      </c>
      <c r="G115" s="7" t="s">
        <v>284</v>
      </c>
      <c r="H115" s="7" t="s">
        <v>287</v>
      </c>
      <c r="I115" s="22">
        <v>43660</v>
      </c>
      <c r="J115" s="14" t="s">
        <v>327</v>
      </c>
    </row>
    <row r="116" spans="2:10" hidden="1">
      <c r="B116" s="11">
        <v>115</v>
      </c>
      <c r="C116" s="7" t="str">
        <f t="shared" si="5"/>
        <v>Conleth.Hill</v>
      </c>
      <c r="D116" s="18" t="s">
        <v>315</v>
      </c>
      <c r="E116" s="7" t="s">
        <v>316</v>
      </c>
      <c r="F116" s="7" t="str">
        <f t="shared" si="4"/>
        <v>Conleth.Hill@nomail.com</v>
      </c>
      <c r="G116" s="7" t="s">
        <v>284</v>
      </c>
      <c r="H116" s="7" t="s">
        <v>280</v>
      </c>
      <c r="I116" s="22">
        <v>43723</v>
      </c>
      <c r="J116" s="14" t="s">
        <v>327</v>
      </c>
    </row>
    <row r="117" spans="2:10" hidden="1">
      <c r="B117" s="11">
        <v>116</v>
      </c>
      <c r="C117" s="7" t="str">
        <f t="shared" si="5"/>
        <v>John.Bradley</v>
      </c>
      <c r="D117" s="18" t="s">
        <v>317</v>
      </c>
      <c r="E117" s="7" t="s">
        <v>318</v>
      </c>
      <c r="F117" s="7" t="str">
        <f t="shared" si="4"/>
        <v>John.Bradley@nomail.com</v>
      </c>
      <c r="G117" s="7" t="s">
        <v>278</v>
      </c>
      <c r="H117" s="7" t="s">
        <v>264</v>
      </c>
      <c r="I117" s="22">
        <v>43844</v>
      </c>
      <c r="J117" s="14" t="s">
        <v>327</v>
      </c>
    </row>
    <row r="118" spans="2:10" hidden="1">
      <c r="B118" s="11">
        <v>117</v>
      </c>
      <c r="C118" s="7" t="str">
        <f t="shared" si="5"/>
        <v>Rory.Meccan</v>
      </c>
      <c r="D118" s="18" t="s">
        <v>319</v>
      </c>
      <c r="E118" s="7" t="s">
        <v>320</v>
      </c>
      <c r="F118" s="7" t="str">
        <f t="shared" si="4"/>
        <v>Rory.Meccan@nomail.com</v>
      </c>
      <c r="G118" s="7" t="s">
        <v>278</v>
      </c>
      <c r="H118" s="7" t="s">
        <v>265</v>
      </c>
      <c r="I118" s="22">
        <v>43615</v>
      </c>
      <c r="J118" s="14" t="s">
        <v>327</v>
      </c>
    </row>
    <row r="119" spans="2:10" hidden="1">
      <c r="B119" s="11">
        <v>118</v>
      </c>
      <c r="C119" s="7" t="str">
        <f t="shared" si="5"/>
        <v>Liam.Cunningham</v>
      </c>
      <c r="D119" s="18" t="s">
        <v>321</v>
      </c>
      <c r="E119" s="7" t="s">
        <v>322</v>
      </c>
      <c r="F119" s="7" t="str">
        <f t="shared" si="4"/>
        <v>Liam.Cunningham@nomail.com</v>
      </c>
      <c r="G119" s="7" t="s">
        <v>278</v>
      </c>
      <c r="H119" s="7" t="s">
        <v>259</v>
      </c>
      <c r="I119" s="22">
        <v>43616</v>
      </c>
      <c r="J119" s="14" t="s">
        <v>327</v>
      </c>
    </row>
    <row r="120" spans="2:10" hidden="1">
      <c r="B120" s="11">
        <v>119</v>
      </c>
      <c r="C120" s="7" t="str">
        <f t="shared" si="5"/>
        <v>Aidan.Gillan</v>
      </c>
      <c r="D120" s="18" t="s">
        <v>323</v>
      </c>
      <c r="E120" s="7" t="s">
        <v>324</v>
      </c>
      <c r="F120" s="7" t="str">
        <f t="shared" si="4"/>
        <v>Aidan.Gillan@nomail.com</v>
      </c>
      <c r="G120" s="7" t="s">
        <v>278</v>
      </c>
      <c r="H120" s="7" t="s">
        <v>260</v>
      </c>
      <c r="I120" s="22">
        <v>43617</v>
      </c>
      <c r="J120" s="14" t="s">
        <v>327</v>
      </c>
    </row>
    <row r="121" spans="2:10" hidden="1">
      <c r="B121" s="11">
        <v>120</v>
      </c>
      <c r="C121" s="7" t="str">
        <f t="shared" si="5"/>
        <v>Jerome.Flynn</v>
      </c>
      <c r="D121" s="18" t="s">
        <v>325</v>
      </c>
      <c r="E121" s="7" t="s">
        <v>326</v>
      </c>
      <c r="F121" s="7" t="str">
        <f t="shared" si="4"/>
        <v>Jerome.Flynn@nomail.com</v>
      </c>
      <c r="G121" s="7" t="s">
        <v>278</v>
      </c>
      <c r="H121" s="7" t="s">
        <v>261</v>
      </c>
      <c r="I121" s="22">
        <v>43618</v>
      </c>
      <c r="J121" s="14" t="s">
        <v>327</v>
      </c>
    </row>
  </sheetData>
  <autoFilter ref="B2:J121" xr:uid="{18DAD587-8A88-064B-A880-2B9BF1903FC3}">
    <filterColumn colId="8">
      <filters>
        <filter val="No"/>
      </filters>
    </filterColumn>
  </autoFilter>
  <sortState xmlns:xlrd2="http://schemas.microsoft.com/office/spreadsheetml/2017/richdata2" ref="D3:F102">
    <sortCondition ref="D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D4E55-97F0-A040-AF1B-731DA5922B13}">
  <sheetPr>
    <tabColor theme="9" tint="0.39997558519241921"/>
  </sheetPr>
  <dimension ref="B2:K121"/>
  <sheetViews>
    <sheetView workbookViewId="0">
      <selection activeCell="H136" sqref="H136"/>
    </sheetView>
  </sheetViews>
  <sheetFormatPr baseColWidth="10" defaultRowHeight="16"/>
  <cols>
    <col min="2" max="2" width="17.6640625" bestFit="1" customWidth="1"/>
    <col min="3" max="3" width="29.5" bestFit="1" customWidth="1"/>
    <col min="4" max="4" width="11.1640625" bestFit="1" customWidth="1"/>
    <col min="5" max="5" width="38.33203125" bestFit="1" customWidth="1"/>
    <col min="6" max="6" width="9" bestFit="1" customWidth="1"/>
    <col min="7" max="7" width="15.33203125" bestFit="1" customWidth="1"/>
    <col min="8" max="8" width="11.33203125" bestFit="1" customWidth="1"/>
    <col min="9" max="9" width="8" bestFit="1" customWidth="1"/>
    <col min="10" max="10" width="128.83203125" bestFit="1" customWidth="1"/>
  </cols>
  <sheetData>
    <row r="2" spans="2:10">
      <c r="B2" t="s">
        <v>15</v>
      </c>
      <c r="C2" t="s">
        <v>13</v>
      </c>
      <c r="D2" t="s">
        <v>10</v>
      </c>
      <c r="E2" t="s">
        <v>139</v>
      </c>
      <c r="F2" t="s">
        <v>42</v>
      </c>
      <c r="G2" t="s">
        <v>43</v>
      </c>
      <c r="H2" t="s">
        <v>16</v>
      </c>
      <c r="I2" t="s">
        <v>17</v>
      </c>
    </row>
    <row r="3" spans="2:10">
      <c r="B3" t="s">
        <v>587</v>
      </c>
      <c r="C3" t="s">
        <v>715</v>
      </c>
      <c r="D3" t="s">
        <v>349</v>
      </c>
      <c r="E3" t="s">
        <v>350</v>
      </c>
      <c r="F3" t="s">
        <v>238</v>
      </c>
      <c r="G3" t="s">
        <v>228</v>
      </c>
      <c r="H3" s="49">
        <v>43754</v>
      </c>
      <c r="I3" t="s">
        <v>327</v>
      </c>
    </row>
    <row r="4" spans="2:10">
      <c r="B4" t="s">
        <v>588</v>
      </c>
      <c r="C4" t="s">
        <v>716</v>
      </c>
      <c r="D4" t="s">
        <v>351</v>
      </c>
      <c r="E4" t="s">
        <v>352</v>
      </c>
      <c r="F4" t="s">
        <v>238</v>
      </c>
      <c r="G4" t="s">
        <v>229</v>
      </c>
      <c r="H4" s="49">
        <v>43755</v>
      </c>
      <c r="I4" t="s">
        <v>327</v>
      </c>
      <c r="J4" t="str">
        <f>",('"&amp;B4&amp;"','"&amp;C4&amp;"','"&amp;D4&amp;"','"&amp;E4&amp;"','"&amp;F4&amp;"','"&amp;G4&amp;"','10/17/2019','true')"</f>
        <v>,('Mark.Ruffalo','Mark.Ruffalo@nomail.com','Mark','Ruffalo','Alabama','Theodore','10/17/2019','true')</v>
      </c>
    </row>
    <row r="5" spans="2:10">
      <c r="B5" t="s">
        <v>589</v>
      </c>
      <c r="C5" t="s">
        <v>717</v>
      </c>
      <c r="D5" t="s">
        <v>353</v>
      </c>
      <c r="E5" t="s">
        <v>354</v>
      </c>
      <c r="F5" t="s">
        <v>238</v>
      </c>
      <c r="G5" t="s">
        <v>230</v>
      </c>
      <c r="H5" s="49">
        <v>43483</v>
      </c>
      <c r="I5" t="s">
        <v>327</v>
      </c>
      <c r="J5" t="str">
        <f>",('"&amp;B5&amp;"','"&amp;C5&amp;"','"&amp;D5&amp;"','"&amp;E5&amp;"','"&amp;F5&amp;"','"&amp;G5&amp;"','1/18/2019','true')"</f>
        <v>,('Jeremy.Renner','Jeremy.Renner@nomail.com','Jeremy','Renner','Alabama','Meridianville','1/18/2019','true')</v>
      </c>
    </row>
    <row r="6" spans="2:10">
      <c r="B6" t="s">
        <v>590</v>
      </c>
      <c r="C6" t="s">
        <v>718</v>
      </c>
      <c r="D6" t="s">
        <v>355</v>
      </c>
      <c r="E6" t="s">
        <v>316</v>
      </c>
      <c r="F6" t="s">
        <v>238</v>
      </c>
      <c r="G6" t="s">
        <v>231</v>
      </c>
      <c r="H6" s="49">
        <v>43484</v>
      </c>
      <c r="I6" t="s">
        <v>327</v>
      </c>
      <c r="J6" t="str">
        <f>",('"&amp;B6&amp;"','"&amp;C6&amp;"','"&amp;D6&amp;"','"&amp;E6&amp;"','"&amp;F6&amp;"','"&amp;G6&amp;"','1/19/2019','true')"</f>
        <v>,('Tom.Hill','Tom.Hill@nomail.com','Tom','Hill','Alabama','Grayson Valley','1/19/2019','true')</v>
      </c>
    </row>
    <row r="7" spans="2:10">
      <c r="B7" t="s">
        <v>591</v>
      </c>
      <c r="C7" t="s">
        <v>719</v>
      </c>
      <c r="D7" t="s">
        <v>204</v>
      </c>
      <c r="E7" t="s">
        <v>98</v>
      </c>
      <c r="F7" t="s">
        <v>238</v>
      </c>
      <c r="G7" t="s">
        <v>235</v>
      </c>
      <c r="H7" s="49">
        <v>43488</v>
      </c>
      <c r="I7" t="s">
        <v>327</v>
      </c>
      <c r="J7" t="str">
        <f>",('"&amp;B7&amp;"','"&amp;C7&amp;"','"&amp;D7&amp;"','"&amp;E7&amp;"','"&amp;F7&amp;"','"&amp;G7&amp;"','1/23/2019','true')"</f>
        <v>,('Girish.Dengi','Girish.Dengi@nomail.com','Girish','Dengi','Alabama','Pine Level','1/23/2019','true')</v>
      </c>
    </row>
    <row r="8" spans="2:10">
      <c r="B8" t="s">
        <v>592</v>
      </c>
      <c r="C8" t="s">
        <v>720</v>
      </c>
      <c r="D8" t="s">
        <v>150</v>
      </c>
      <c r="E8" t="s">
        <v>128</v>
      </c>
      <c r="F8" t="s">
        <v>256</v>
      </c>
      <c r="G8" t="s">
        <v>241</v>
      </c>
      <c r="H8" s="49">
        <v>43501</v>
      </c>
      <c r="I8" t="s">
        <v>327</v>
      </c>
      <c r="J8" t="str">
        <f>",('"&amp;B8&amp;"','"&amp;C8&amp;"','"&amp;D8&amp;"','"&amp;E8&amp;"','"&amp;F8&amp;"','"&amp;G8&amp;"','2/5/2019','true')"</f>
        <v>,('Kaushlendra.Pandey','Kaushlendra.Pandey@nomail.com','Kaushlendra','Pandey','Arizona','Catalina Foothills','2/5/2019','true')</v>
      </c>
    </row>
    <row r="9" spans="2:10">
      <c r="B9" t="s">
        <v>593</v>
      </c>
      <c r="C9" t="s">
        <v>721</v>
      </c>
      <c r="D9" t="s">
        <v>151</v>
      </c>
      <c r="E9" t="s">
        <v>129</v>
      </c>
      <c r="F9" t="s">
        <v>256</v>
      </c>
      <c r="G9" t="s">
        <v>242</v>
      </c>
      <c r="H9" s="49">
        <v>43502</v>
      </c>
      <c r="I9" t="s">
        <v>327</v>
      </c>
      <c r="J9" t="str">
        <f>",('"&amp;B9&amp;"','"&amp;C9&amp;"','"&amp;D9&amp;"','"&amp;E9&amp;"','"&amp;F9&amp;"','"&amp;G9&amp;"','2/6/2019','true')"</f>
        <v>,('Keyurkumar.Bhat','Keyurkumar.Bhat@nomail.com','Keyurkumar','Bhat','Arizona','Sun City','2/6/2019','true')</v>
      </c>
    </row>
    <row r="10" spans="2:10">
      <c r="B10" t="s">
        <v>594</v>
      </c>
      <c r="C10" t="s">
        <v>722</v>
      </c>
      <c r="D10" t="s">
        <v>153</v>
      </c>
      <c r="E10" t="s">
        <v>133</v>
      </c>
      <c r="F10" t="s">
        <v>256</v>
      </c>
      <c r="G10" t="s">
        <v>247</v>
      </c>
      <c r="H10" s="49">
        <v>43507</v>
      </c>
      <c r="I10" t="s">
        <v>327</v>
      </c>
      <c r="J10" t="str">
        <f>",('"&amp;B10&amp;"','"&amp;C10&amp;"','"&amp;D10&amp;"','"&amp;E10&amp;"','"&amp;F10&amp;"','"&amp;G10&amp;"','2/11/2019','true')"</f>
        <v>,('Mahesh.Nayak','Mahesh.Nayak@nomail.com','Mahesh','Nayak','Arizona','Green Valley','2/11/2019','true')</v>
      </c>
    </row>
    <row r="11" spans="2:10">
      <c r="B11" t="s">
        <v>595</v>
      </c>
      <c r="C11" t="s">
        <v>723</v>
      </c>
      <c r="D11" t="s">
        <v>208</v>
      </c>
      <c r="E11" t="s">
        <v>103</v>
      </c>
      <c r="F11" t="s">
        <v>256</v>
      </c>
      <c r="G11" t="s">
        <v>248</v>
      </c>
      <c r="H11" s="49">
        <v>43508</v>
      </c>
      <c r="I11" t="s">
        <v>327</v>
      </c>
      <c r="J11" t="str">
        <f>",('"&amp;B11&amp;"','"&amp;C11&amp;"','"&amp;D11&amp;"','"&amp;E11&amp;"','"&amp;F11&amp;"','"&amp;G11&amp;"','2/12/2019','true')"</f>
        <v>,('Mamata.Puswar','Mamata.Puswar@nomail.com','Mamata','Puswar','Arizona','Rio Rico','2/12/2019','true')</v>
      </c>
    </row>
    <row r="12" spans="2:10">
      <c r="B12" t="s">
        <v>596</v>
      </c>
      <c r="C12" t="s">
        <v>724</v>
      </c>
      <c r="D12" t="s">
        <v>330</v>
      </c>
      <c r="E12" t="s">
        <v>331</v>
      </c>
      <c r="F12" t="s">
        <v>256</v>
      </c>
      <c r="G12" t="s">
        <v>255</v>
      </c>
      <c r="H12" s="49">
        <v>43535</v>
      </c>
      <c r="I12" t="s">
        <v>327</v>
      </c>
      <c r="J12" t="str">
        <f>",('"&amp;B12&amp;"','"&amp;C12&amp;"','"&amp;D12&amp;"','"&amp;E12&amp;"','"&amp;F12&amp;"','"&amp;G12&amp;"','3/11/2019','true')"</f>
        <v>,('Clark.Gregg','Clark.Gregg@nomail.com','Clark','Gregg','Arizona','Tucson Estates','3/11/2019','true')</v>
      </c>
    </row>
    <row r="13" spans="2:10">
      <c r="B13" t="s">
        <v>597</v>
      </c>
      <c r="C13" t="s">
        <v>725</v>
      </c>
      <c r="D13" t="s">
        <v>337</v>
      </c>
      <c r="E13" t="s">
        <v>338</v>
      </c>
      <c r="F13" t="s">
        <v>278</v>
      </c>
      <c r="G13" t="s">
        <v>260</v>
      </c>
      <c r="H13" s="49">
        <v>43539</v>
      </c>
      <c r="I13" t="s">
        <v>327</v>
      </c>
      <c r="J13" t="str">
        <f>",('"&amp;B13&amp;"','"&amp;C13&amp;"','"&amp;D13&amp;"','"&amp;E13&amp;"','"&amp;F13&amp;"','"&amp;G13&amp;"','3/15/2019','true')"</f>
        <v>,('Brett.Dalton','Brett.Dalton@nomail.com','Brett','Dalton','California','San Francisco','3/15/2019','true')</v>
      </c>
    </row>
    <row r="14" spans="2:10">
      <c r="B14" t="s">
        <v>598</v>
      </c>
      <c r="C14" t="s">
        <v>726</v>
      </c>
      <c r="D14" t="s">
        <v>289</v>
      </c>
      <c r="E14" t="s">
        <v>290</v>
      </c>
      <c r="F14" t="s">
        <v>278</v>
      </c>
      <c r="G14" t="s">
        <v>271</v>
      </c>
      <c r="H14" s="49">
        <v>43581</v>
      </c>
      <c r="I14" t="s">
        <v>327</v>
      </c>
      <c r="J14" t="str">
        <f>",('"&amp;B14&amp;"','"&amp;C14&amp;"','"&amp;D14&amp;"','"&amp;E14&amp;"','"&amp;F14&amp;"','"&amp;G14&amp;"','4/26/2019','true')"</f>
        <v>,('Emilia.Clarke','Emilia.Clarke@nomail.com','Emilia','Clarke','California','Fremont','4/26/2019','true')</v>
      </c>
    </row>
    <row r="15" spans="2:10">
      <c r="B15" t="s">
        <v>599</v>
      </c>
      <c r="C15" t="s">
        <v>727</v>
      </c>
      <c r="D15" t="s">
        <v>291</v>
      </c>
      <c r="E15" t="s">
        <v>292</v>
      </c>
      <c r="F15" t="s">
        <v>278</v>
      </c>
      <c r="G15" t="s">
        <v>272</v>
      </c>
      <c r="H15" s="49">
        <v>43616</v>
      </c>
      <c r="I15" t="s">
        <v>327</v>
      </c>
      <c r="J15" t="str">
        <f>",('"&amp;B15&amp;"','"&amp;C15&amp;"','"&amp;D15&amp;"','"&amp;E15&amp;"','"&amp;F15&amp;"','"&amp;G15&amp;"','5/31/2019','true')"</f>
        <v>,('Kit.Harington','Kit.Harington@nomail.com','Kit','Harington','California','Irvine','5/31/2019','true')</v>
      </c>
    </row>
    <row r="16" spans="2:10">
      <c r="B16" t="s">
        <v>600</v>
      </c>
      <c r="C16" t="s">
        <v>728</v>
      </c>
      <c r="D16" t="s">
        <v>293</v>
      </c>
      <c r="E16" t="s">
        <v>294</v>
      </c>
      <c r="F16" t="s">
        <v>278</v>
      </c>
      <c r="G16" t="s">
        <v>273</v>
      </c>
      <c r="H16" s="49">
        <v>43623</v>
      </c>
      <c r="I16" t="s">
        <v>327</v>
      </c>
      <c r="J16" t="str">
        <f>",('"&amp;B16&amp;"','"&amp;C16&amp;"','"&amp;D16&amp;"','"&amp;E16&amp;"','"&amp;F16&amp;"','"&amp;G16&amp;"','6/7/2019','true')"</f>
        <v>,('Sophie.Turner','Sophie.Turner@nomail.com','Sophie','Turner','California','San Bernardino','6/7/2019','true')</v>
      </c>
    </row>
    <row r="17" spans="2:10">
      <c r="B17" t="s">
        <v>601</v>
      </c>
      <c r="C17" t="s">
        <v>729</v>
      </c>
      <c r="D17" t="s">
        <v>295</v>
      </c>
      <c r="E17" t="s">
        <v>296</v>
      </c>
      <c r="F17" t="s">
        <v>278</v>
      </c>
      <c r="G17" t="s">
        <v>274</v>
      </c>
      <c r="H17" s="49">
        <v>43661</v>
      </c>
      <c r="I17" t="s">
        <v>327</v>
      </c>
      <c r="J17" t="str">
        <f>",('"&amp;B17&amp;"','"&amp;C17&amp;"','"&amp;D17&amp;"','"&amp;E17&amp;"','"&amp;F17&amp;"','"&amp;G17&amp;"','7/15/2019','true')"</f>
        <v>,('Maisie.Williams','Maisie.Williams@nomail.com','Maisie','Williams','California','Modesto','7/15/2019','true')</v>
      </c>
    </row>
    <row r="18" spans="2:10">
      <c r="B18" t="s">
        <v>602</v>
      </c>
      <c r="C18" t="s">
        <v>730</v>
      </c>
      <c r="D18" t="s">
        <v>297</v>
      </c>
      <c r="E18" t="s">
        <v>298</v>
      </c>
      <c r="F18" t="s">
        <v>256</v>
      </c>
      <c r="G18" t="s">
        <v>246</v>
      </c>
      <c r="H18" s="49">
        <v>43662</v>
      </c>
      <c r="I18" t="s">
        <v>327</v>
      </c>
      <c r="J18" t="str">
        <f>",('"&amp;B18&amp;"','"&amp;C18&amp;"','"&amp;D18&amp;"','"&amp;E18&amp;"','"&amp;F18&amp;"','"&amp;G18&amp;"','7/16/2019','true')"</f>
        <v>,('Peter.Dinklage','Peter.Dinklage@nomail.com','Peter','Dinklage','Arizona','Anthem','7/16/2019','true')</v>
      </c>
    </row>
    <row r="19" spans="2:10">
      <c r="B19" t="s">
        <v>603</v>
      </c>
      <c r="C19" t="s">
        <v>731</v>
      </c>
      <c r="D19" t="s">
        <v>299</v>
      </c>
      <c r="E19" t="s">
        <v>300</v>
      </c>
      <c r="F19" t="s">
        <v>256</v>
      </c>
      <c r="G19" t="s">
        <v>247</v>
      </c>
      <c r="H19" s="49">
        <v>43774</v>
      </c>
      <c r="I19" t="s">
        <v>327</v>
      </c>
      <c r="J19" t="str">
        <f>",('"&amp;B19&amp;"','"&amp;C19&amp;"','"&amp;D19&amp;"','"&amp;E19&amp;"','"&amp;F19&amp;"','"&amp;G19&amp;"','11/5/2019','true')"</f>
        <v>,('Lena.Headley','Lena.Headley@nomail.com','Lena','Headley','Arizona','Green Valley','11/5/2019','true')</v>
      </c>
    </row>
    <row r="20" spans="2:10">
      <c r="B20" t="s">
        <v>604</v>
      </c>
      <c r="C20" t="s">
        <v>732</v>
      </c>
      <c r="D20" t="s">
        <v>301</v>
      </c>
      <c r="E20" t="s">
        <v>302</v>
      </c>
      <c r="F20" t="s">
        <v>256</v>
      </c>
      <c r="G20" t="s">
        <v>248</v>
      </c>
      <c r="H20" s="49">
        <v>43846</v>
      </c>
      <c r="I20" t="s">
        <v>327</v>
      </c>
      <c r="J20" t="str">
        <f>",('"&amp;B20&amp;"','"&amp;C20&amp;"','"&amp;D20&amp;"','"&amp;E20&amp;"','"&amp;F20&amp;"','"&amp;G20&amp;"','1/16/2020','true')"</f>
        <v>,('Nikolaj.Costa','Nikolaj.Costa@nomail.com','Nikolaj','Costa','Arizona','Rio Rico','1/16/2020','true')</v>
      </c>
    </row>
    <row r="21" spans="2:10">
      <c r="B21" t="s">
        <v>605</v>
      </c>
      <c r="C21" t="s">
        <v>733</v>
      </c>
      <c r="D21" t="s">
        <v>303</v>
      </c>
      <c r="E21" t="s">
        <v>304</v>
      </c>
      <c r="F21" t="s">
        <v>238</v>
      </c>
      <c r="G21" t="s">
        <v>226</v>
      </c>
      <c r="H21" s="49">
        <v>43753</v>
      </c>
      <c r="I21" t="s">
        <v>327</v>
      </c>
      <c r="J21" t="str">
        <f>",('"&amp;B21&amp;"','"&amp;C21&amp;"','"&amp;D21&amp;"','"&amp;E21&amp;"','"&amp;F21&amp;"','"&amp;G21&amp;"','10/15/2019','true')"</f>
        <v>,('Isaac.Hemstad','Isaac.Hemstad@nomail.com','Isaac','Hemstad','Alabama','Forestdale','10/15/2019','true')</v>
      </c>
    </row>
    <row r="22" spans="2:10">
      <c r="B22" t="s">
        <v>606</v>
      </c>
      <c r="C22" t="s">
        <v>734</v>
      </c>
      <c r="D22" t="s">
        <v>305</v>
      </c>
      <c r="E22" t="s">
        <v>306</v>
      </c>
      <c r="F22" t="s">
        <v>238</v>
      </c>
      <c r="G22" t="s">
        <v>227</v>
      </c>
      <c r="H22" s="49">
        <v>43486</v>
      </c>
      <c r="I22" t="s">
        <v>327</v>
      </c>
      <c r="J22" t="str">
        <f>",('"&amp;B22&amp;"','"&amp;C22&amp;"','"&amp;D22&amp;"','"&amp;E22&amp;"','"&amp;F22&amp;"','"&amp;G22&amp;"','1/21/2019','true')"</f>
        <v>,('Gwen.Christie','Gwen.Christie@nomail.com','Gwen','Christie','Alabama','Meadowbrook','1/21/2019','true')</v>
      </c>
    </row>
    <row r="23" spans="2:10">
      <c r="B23" t="s">
        <v>607</v>
      </c>
      <c r="C23" t="s">
        <v>735</v>
      </c>
      <c r="D23" t="s">
        <v>307</v>
      </c>
      <c r="E23" t="s">
        <v>308</v>
      </c>
      <c r="F23" t="s">
        <v>238</v>
      </c>
      <c r="G23" t="s">
        <v>228</v>
      </c>
      <c r="H23" s="49">
        <v>43508</v>
      </c>
      <c r="I23" t="s">
        <v>327</v>
      </c>
      <c r="J23" t="str">
        <f>",('"&amp;B23&amp;"','"&amp;C23&amp;"','"&amp;D23&amp;"','"&amp;E23&amp;"','"&amp;F23&amp;"','"&amp;G23&amp;"','2/12/2019','true')"</f>
        <v>,('Iain.Glen','Iain.Glen@nomail.com','Iain','Glen','Alabama','Brook Highland','2/12/2019','true')</v>
      </c>
    </row>
    <row r="24" spans="2:10">
      <c r="B24" t="s">
        <v>608</v>
      </c>
      <c r="C24" t="s">
        <v>736</v>
      </c>
      <c r="D24" t="s">
        <v>309</v>
      </c>
      <c r="E24" t="s">
        <v>310</v>
      </c>
      <c r="F24" t="s">
        <v>238</v>
      </c>
      <c r="G24" t="s">
        <v>229</v>
      </c>
      <c r="H24" s="49">
        <v>43533</v>
      </c>
      <c r="I24" t="s">
        <v>327</v>
      </c>
      <c r="J24" t="str">
        <f>",('"&amp;B24&amp;"','"&amp;C24&amp;"','"&amp;D24&amp;"','"&amp;E24&amp;"','"&amp;F24&amp;"','"&amp;G24&amp;"','3/9/2019','true')"</f>
        <v>,('Nathalie.Emmanuel','Nathalie.Emmanuel@nomail.com','Nathalie','Emmanuel','Alabama','Theodore','3/9/2019','true')</v>
      </c>
    </row>
    <row r="25" spans="2:10">
      <c r="B25" t="s">
        <v>609</v>
      </c>
      <c r="C25" t="s">
        <v>737</v>
      </c>
      <c r="D25" t="s">
        <v>311</v>
      </c>
      <c r="E25" t="s">
        <v>312</v>
      </c>
      <c r="F25" t="s">
        <v>238</v>
      </c>
      <c r="G25" t="s">
        <v>230</v>
      </c>
      <c r="H25" s="49">
        <v>43539</v>
      </c>
      <c r="I25" t="s">
        <v>327</v>
      </c>
      <c r="J25" t="str">
        <f>",('"&amp;B25&amp;"','"&amp;C25&amp;"','"&amp;D25&amp;"','"&amp;E25&amp;"','"&amp;F25&amp;"','"&amp;G25&amp;"','3/15/2019','true')"</f>
        <v>,('Alfie.Allen','Alfie.Allen@nomail.com','Alfie','Allen','Alabama','Meridianville','3/15/2019','true')</v>
      </c>
    </row>
    <row r="26" spans="2:10">
      <c r="B26" t="s">
        <v>610</v>
      </c>
      <c r="C26" t="s">
        <v>738</v>
      </c>
      <c r="D26" t="s">
        <v>313</v>
      </c>
      <c r="E26" t="s">
        <v>314</v>
      </c>
      <c r="F26" t="s">
        <v>284</v>
      </c>
      <c r="G26" t="s">
        <v>287</v>
      </c>
      <c r="H26" s="49">
        <v>43660</v>
      </c>
      <c r="I26" t="s">
        <v>327</v>
      </c>
      <c r="J26" t="str">
        <f>",('"&amp;B26&amp;"','"&amp;C26&amp;"','"&amp;D26&amp;"','"&amp;E26&amp;"','"&amp;F26&amp;"','"&amp;G26&amp;"','7/14/2019','true')"</f>
        <v>,('Carice.Houten','Carice.Houten@nomail.com','Carice','Houten','Missouri','Independence','7/14/2019','true')</v>
      </c>
    </row>
    <row r="27" spans="2:10">
      <c r="B27" t="s">
        <v>611</v>
      </c>
      <c r="C27" t="s">
        <v>739</v>
      </c>
      <c r="D27" t="s">
        <v>315</v>
      </c>
      <c r="E27" t="s">
        <v>316</v>
      </c>
      <c r="F27" t="s">
        <v>284</v>
      </c>
      <c r="G27" t="s">
        <v>280</v>
      </c>
      <c r="H27" s="49">
        <v>43723</v>
      </c>
      <c r="I27" t="s">
        <v>327</v>
      </c>
      <c r="J27" t="str">
        <f>",('"&amp;B27&amp;"','"&amp;C27&amp;"','"&amp;D27&amp;"','"&amp;E27&amp;"','"&amp;F27&amp;"','"&amp;G27&amp;"','9/15/2019','true')"</f>
        <v>,('Conleth.Hill','Conleth.Hill@nomail.com','Conleth','Hill','Missouri','Lee's Summit','9/15/2019','true')</v>
      </c>
    </row>
    <row r="28" spans="2:10">
      <c r="B28" t="s">
        <v>612</v>
      </c>
      <c r="C28" t="s">
        <v>740</v>
      </c>
      <c r="D28" t="s">
        <v>317</v>
      </c>
      <c r="E28" t="s">
        <v>318</v>
      </c>
      <c r="F28" t="s">
        <v>278</v>
      </c>
      <c r="G28" t="s">
        <v>264</v>
      </c>
      <c r="H28" s="49">
        <v>43844</v>
      </c>
      <c r="I28" t="s">
        <v>327</v>
      </c>
      <c r="J28" t="str">
        <f>",('"&amp;B28&amp;"','"&amp;C28&amp;"','"&amp;D28&amp;"','"&amp;E28&amp;"','"&amp;F28&amp;"','"&amp;G28&amp;"','1/14/2020','true')"</f>
        <v>,('John.Bradley','John.Bradley@nomail.com','John','Bradley','California','Oakland','1/14/2020','true')</v>
      </c>
    </row>
    <row r="29" spans="2:10">
      <c r="B29" t="s">
        <v>613</v>
      </c>
      <c r="C29" t="s">
        <v>741</v>
      </c>
      <c r="D29" t="s">
        <v>319</v>
      </c>
      <c r="E29" t="s">
        <v>320</v>
      </c>
      <c r="F29" t="s">
        <v>278</v>
      </c>
      <c r="G29" t="s">
        <v>265</v>
      </c>
      <c r="H29" s="49">
        <v>43615</v>
      </c>
      <c r="I29" t="s">
        <v>327</v>
      </c>
      <c r="J29" t="str">
        <f>",('"&amp;B29&amp;"','"&amp;C29&amp;"','"&amp;D29&amp;"','"&amp;E29&amp;"','"&amp;F29&amp;"','"&amp;G29&amp;"','5/30/2019','true')"</f>
        <v>,('Rory.Meccan','Rory.Meccan@nomail.com','Rory','Meccan','California','Bakersfield','5/30/2019','true')</v>
      </c>
    </row>
    <row r="30" spans="2:10">
      <c r="B30" t="s">
        <v>614</v>
      </c>
      <c r="C30" t="s">
        <v>742</v>
      </c>
      <c r="D30" t="s">
        <v>321</v>
      </c>
      <c r="E30" t="s">
        <v>322</v>
      </c>
      <c r="F30" t="s">
        <v>278</v>
      </c>
      <c r="G30" t="s">
        <v>259</v>
      </c>
      <c r="H30" s="49">
        <v>43616</v>
      </c>
      <c r="I30" t="s">
        <v>327</v>
      </c>
      <c r="J30" t="str">
        <f>",('"&amp;B30&amp;"','"&amp;C30&amp;"','"&amp;D30&amp;"','"&amp;E30&amp;"','"&amp;F30&amp;"','"&amp;G30&amp;"','5/31/2019','true')"</f>
        <v>,('Liam.Cunningham','Liam.Cunningham@nomail.com','Liam','Cunningham','California','San Jose','5/31/2019','true')</v>
      </c>
    </row>
    <row r="31" spans="2:10">
      <c r="B31" t="s">
        <v>615</v>
      </c>
      <c r="C31" t="s">
        <v>743</v>
      </c>
      <c r="D31" t="s">
        <v>323</v>
      </c>
      <c r="E31" t="s">
        <v>324</v>
      </c>
      <c r="F31" t="s">
        <v>278</v>
      </c>
      <c r="G31" t="s">
        <v>260</v>
      </c>
      <c r="H31" s="49">
        <v>43617</v>
      </c>
      <c r="I31" t="s">
        <v>327</v>
      </c>
      <c r="J31" t="str">
        <f>",('"&amp;B31&amp;"','"&amp;C31&amp;"','"&amp;D31&amp;"','"&amp;E31&amp;"','"&amp;F31&amp;"','"&amp;G31&amp;"','6/1/2019','true')"</f>
        <v>,('Aidan.Gillan','Aidan.Gillan@nomail.com','Aidan','Gillan','California','San Francisco','6/1/2019','true')</v>
      </c>
    </row>
    <row r="32" spans="2:10">
      <c r="B32" t="s">
        <v>616</v>
      </c>
      <c r="C32" t="s">
        <v>744</v>
      </c>
      <c r="D32" t="s">
        <v>325</v>
      </c>
      <c r="E32" t="s">
        <v>326</v>
      </c>
      <c r="F32" t="s">
        <v>278</v>
      </c>
      <c r="G32" t="s">
        <v>261</v>
      </c>
      <c r="H32" s="49">
        <v>43618</v>
      </c>
      <c r="I32" t="s">
        <v>327</v>
      </c>
      <c r="J32" t="str">
        <f>",('"&amp;B32&amp;"','"&amp;C32&amp;"','"&amp;D32&amp;"','"&amp;E32&amp;"','"&amp;F32&amp;"','"&amp;G32&amp;"','06/02/2019','true')"</f>
        <v>,('Jerome.Flynn','Jerome.Flynn@nomail.com','Jerome','Flynn','California','Fresno','06/02/2019','true')</v>
      </c>
    </row>
    <row r="33" spans="2:11">
      <c r="B33" s="50" t="s">
        <v>620</v>
      </c>
      <c r="C33" s="51" t="s">
        <v>126</v>
      </c>
      <c r="D33" s="51" t="s">
        <v>84</v>
      </c>
      <c r="E33" s="51" t="s">
        <v>714</v>
      </c>
      <c r="F33" s="51" t="s">
        <v>238</v>
      </c>
      <c r="G33" s="51" t="s">
        <v>224</v>
      </c>
      <c r="H33" s="52">
        <v>43750</v>
      </c>
      <c r="I33" s="53" t="s">
        <v>619</v>
      </c>
      <c r="J33" t="str">
        <f>",('"&amp;B33&amp;"','"&amp;C33&amp;"','"&amp;D33&amp;"','"&amp;E33&amp;"','"&amp;F33&amp;"','"&amp;G33&amp;"','10/12/2019','No')"</f>
        <v>,('Amitesh.Kumar','Amitesh','Kumar','Amitesh.Kumar@nomail.com','Alabama','Tillmans Corner','10/12/2019','No')</v>
      </c>
      <c r="K33" s="61">
        <f>H33</f>
        <v>43750</v>
      </c>
    </row>
    <row r="34" spans="2:11" ht="17">
      <c r="B34" s="54" t="s">
        <v>621</v>
      </c>
      <c r="C34" s="55" t="s">
        <v>201</v>
      </c>
      <c r="D34" s="56" t="s">
        <v>97</v>
      </c>
      <c r="E34" s="56" t="s">
        <v>745</v>
      </c>
      <c r="F34" s="56" t="s">
        <v>238</v>
      </c>
      <c r="G34" s="56" t="s">
        <v>225</v>
      </c>
      <c r="H34" s="57">
        <v>43751</v>
      </c>
      <c r="I34" s="58" t="s">
        <v>619</v>
      </c>
      <c r="J34" t="str">
        <f>",('"&amp;B34&amp;"','"&amp;C34&amp;"','"&amp;D34&amp;"','"&amp;E34&amp;"','"&amp;F34&amp;"','"&amp;G34&amp;"','10/13/2019','No')"</f>
        <v>,('Anjali.Baranwal','Anjali','Baranwal','Anjali.Baranwal@nomail.com','Alabama','Saks','10/13/2019','No')</v>
      </c>
    </row>
    <row r="35" spans="2:11" ht="17">
      <c r="B35" s="54" t="s">
        <v>622</v>
      </c>
      <c r="C35" s="55" t="s">
        <v>202</v>
      </c>
      <c r="D35" s="56" t="s">
        <v>90</v>
      </c>
      <c r="E35" s="56" t="s">
        <v>746</v>
      </c>
      <c r="F35" s="56" t="s">
        <v>238</v>
      </c>
      <c r="G35" s="56" t="s">
        <v>226</v>
      </c>
      <c r="H35" s="57">
        <v>43752</v>
      </c>
      <c r="I35" s="58" t="s">
        <v>619</v>
      </c>
      <c r="J35" t="str">
        <f>",('"&amp;B35&amp;"','"&amp;C35&amp;"','"&amp;D35&amp;"','"&amp;E35&amp;"','"&amp;F35&amp;"','"&amp;G35&amp;"','10/14/2019','No')"</f>
        <v>,('Anshuman.Mishra','Anshuman','Mishra','Anshuman.Mishra@nomail.com','Alabama','Forestdale','10/14/2019','No')</v>
      </c>
    </row>
    <row r="36" spans="2:11" ht="17">
      <c r="B36" s="54" t="s">
        <v>623</v>
      </c>
      <c r="C36" s="55" t="s">
        <v>347</v>
      </c>
      <c r="D36" s="56" t="s">
        <v>348</v>
      </c>
      <c r="E36" s="56" t="s">
        <v>747</v>
      </c>
      <c r="F36" s="56" t="s">
        <v>238</v>
      </c>
      <c r="G36" s="56" t="s">
        <v>227</v>
      </c>
      <c r="H36" s="57">
        <v>43753</v>
      </c>
      <c r="I36" s="58" t="s">
        <v>619</v>
      </c>
      <c r="J36" t="str">
        <f>",('"&amp;B36&amp;"','"&amp;C36&amp;"','"&amp;D36&amp;"','"&amp;E36&amp;"','"&amp;F36&amp;"','"&amp;G36&amp;"','10/15/2019','No')"</f>
        <v>,('Scarlett.Johnson','Scarlett','Johnson','Scarlett.Johnson@nomail.com','Alabama','Meadowbrook','10/15/2019','No')</v>
      </c>
    </row>
    <row r="37" spans="2:11" ht="17">
      <c r="B37" s="54" t="s">
        <v>624</v>
      </c>
      <c r="C37" s="55" t="s">
        <v>203</v>
      </c>
      <c r="D37" s="56" t="s">
        <v>84</v>
      </c>
      <c r="E37" s="56" t="s">
        <v>748</v>
      </c>
      <c r="F37" s="56" t="s">
        <v>238</v>
      </c>
      <c r="G37" s="56" t="s">
        <v>232</v>
      </c>
      <c r="H37" s="57">
        <v>43485</v>
      </c>
      <c r="I37" s="58" t="s">
        <v>619</v>
      </c>
      <c r="J37" t="str">
        <f>",('"&amp;B37&amp;"','"&amp;C37&amp;"','"&amp;D37&amp;"','"&amp;E37&amp;"','"&amp;F37&amp;"','"&amp;G37&amp;"','01/20/2019','No')"</f>
        <v>,('Deepthi.Kumar','Deepthi','Kumar','Deepthi.Kumar@nomail.com','Alabama','Moores Mill','01/20/2019','No')</v>
      </c>
    </row>
    <row r="38" spans="2:11">
      <c r="B38" s="54" t="s">
        <v>625</v>
      </c>
      <c r="C38" s="59" t="s">
        <v>117</v>
      </c>
      <c r="D38" s="56" t="s">
        <v>118</v>
      </c>
      <c r="E38" s="56" t="s">
        <v>749</v>
      </c>
      <c r="F38" s="56" t="s">
        <v>238</v>
      </c>
      <c r="G38" s="56" t="s">
        <v>233</v>
      </c>
      <c r="H38" s="57">
        <v>43486</v>
      </c>
      <c r="I38" s="58" t="s">
        <v>619</v>
      </c>
      <c r="J38" t="str">
        <f>",('"&amp;B38&amp;"','"&amp;C38&amp;"','"&amp;D38&amp;"','"&amp;E38&amp;"','"&amp;F38&amp;"','"&amp;G38&amp;"','01/21/2019','No')"</f>
        <v>,('Dhanasekara.Pandian','Dhanasekara','Pandian','Dhanasekara.Pandian@nomail.com','Alabama','Harvest','01/21/2019','No')</v>
      </c>
    </row>
    <row r="39" spans="2:11" ht="17">
      <c r="B39" s="54" t="s">
        <v>626</v>
      </c>
      <c r="C39" s="60" t="s">
        <v>136</v>
      </c>
      <c r="D39" s="56" t="s">
        <v>137</v>
      </c>
      <c r="E39" s="56" t="s">
        <v>750</v>
      </c>
      <c r="F39" s="56" t="s">
        <v>238</v>
      </c>
      <c r="G39" s="56" t="s">
        <v>234</v>
      </c>
      <c r="H39" s="57">
        <v>43487</v>
      </c>
      <c r="I39" s="58" t="s">
        <v>619</v>
      </c>
      <c r="J39" t="str">
        <f>",('"&amp;B39&amp;"','"&amp;C39&amp;"','"&amp;D39&amp;"','"&amp;E39&amp;"','"&amp;F39&amp;"','"&amp;G39&amp;"','01/22/2019','No')"</f>
        <v>,('Fathima.Zahera','Fathima','Zahera','Fathima.Zahera@nomail.com','Alabama','Fort Rucker','01/22/2019','No')</v>
      </c>
    </row>
    <row r="40" spans="2:11" ht="17">
      <c r="B40" s="54" t="s">
        <v>627</v>
      </c>
      <c r="C40" s="60" t="s">
        <v>205</v>
      </c>
      <c r="D40" s="56" t="s">
        <v>99</v>
      </c>
      <c r="E40" s="56" t="s">
        <v>751</v>
      </c>
      <c r="F40" s="56" t="s">
        <v>238</v>
      </c>
      <c r="G40" s="56" t="s">
        <v>236</v>
      </c>
      <c r="H40" s="57">
        <v>43489</v>
      </c>
      <c r="I40" s="58" t="s">
        <v>619</v>
      </c>
      <c r="J40" t="str">
        <f>",('"&amp;B40&amp;"','"&amp;C40&amp;"','"&amp;D40&amp;"','"&amp;E40&amp;"','"&amp;F40&amp;"','"&amp;G40&amp;"','01/24/2019','No')"</f>
        <v>,('Jai.Ganesh','Jai','Ganesh','Jai.Ganesh@nomail.com','Alabama','Holtville','01/24/2019','No')</v>
      </c>
    </row>
    <row r="41" spans="2:11" ht="17">
      <c r="B41" s="54" t="s">
        <v>628</v>
      </c>
      <c r="C41" s="60" t="s">
        <v>206</v>
      </c>
      <c r="D41" s="56" t="s">
        <v>102</v>
      </c>
      <c r="E41" s="56" t="s">
        <v>752</v>
      </c>
      <c r="F41" s="56" t="s">
        <v>238</v>
      </c>
      <c r="G41" s="56" t="s">
        <v>237</v>
      </c>
      <c r="H41" s="57">
        <v>43490</v>
      </c>
      <c r="I41" s="58" t="s">
        <v>619</v>
      </c>
      <c r="J41" t="str">
        <f>",('"&amp;B41&amp;"','"&amp;C41&amp;"','"&amp;D41&amp;"','"&amp;E41&amp;"','"&amp;F41&amp;"','"&amp;G41&amp;"','01/25/2019','No')"</f>
        <v>,('Joseph.Gonsalves','Joseph','Gonsalves','Joseph.Gonsalves@nomail.com','Alabama','Mount Olive','01/25/2019','No')</v>
      </c>
    </row>
    <row r="42" spans="2:11" ht="17">
      <c r="B42" s="54" t="s">
        <v>629</v>
      </c>
      <c r="C42" s="60" t="s">
        <v>147</v>
      </c>
      <c r="D42" s="56" t="s">
        <v>148</v>
      </c>
      <c r="E42" s="56" t="s">
        <v>753</v>
      </c>
      <c r="F42" s="56" t="s">
        <v>256</v>
      </c>
      <c r="G42" s="56" t="s">
        <v>239</v>
      </c>
      <c r="H42" s="57">
        <v>43491</v>
      </c>
      <c r="I42" s="58" t="s">
        <v>619</v>
      </c>
      <c r="J42" t="str">
        <f>",('"&amp;B42&amp;"','"&amp;C42&amp;"','"&amp;D42&amp;"','"&amp;E42&amp;"','"&amp;F42&amp;"','"&amp;G42&amp;"','01/26/2019','No')"</f>
        <v>,('Kamalakkannan.Kandswamy','Kamalakkannan','Kandswamy','Kamalakkannan.Kandswamy@nomail.com','Arizona','San Tan Valley','01/26/2019','No')</v>
      </c>
    </row>
    <row r="43" spans="2:11" ht="17">
      <c r="B43" s="54" t="s">
        <v>630</v>
      </c>
      <c r="C43" s="60" t="s">
        <v>149</v>
      </c>
      <c r="D43" s="56" t="s">
        <v>127</v>
      </c>
      <c r="E43" s="56" t="s">
        <v>754</v>
      </c>
      <c r="F43" s="56" t="s">
        <v>256</v>
      </c>
      <c r="G43" s="56" t="s">
        <v>240</v>
      </c>
      <c r="H43" s="57">
        <v>43492</v>
      </c>
      <c r="I43" s="58" t="s">
        <v>619</v>
      </c>
      <c r="J43" t="str">
        <f>",('"&amp;B43&amp;"','"&amp;C43&amp;"','"&amp;D43&amp;"','"&amp;E43&amp;"','"&amp;F43&amp;"','"&amp;G43&amp;"','01/26/2019','No')"</f>
        <v>,('Karthik.Ramani','Karthik','Ramani','Karthik.Ramani@nomail.com','Arizona','Casa Adobes','01/26/2019','No')</v>
      </c>
    </row>
    <row r="44" spans="2:11" ht="17">
      <c r="B44" s="54" t="s">
        <v>631</v>
      </c>
      <c r="C44" s="55" t="s">
        <v>207</v>
      </c>
      <c r="D44" s="56" t="s">
        <v>84</v>
      </c>
      <c r="E44" s="56" t="s">
        <v>755</v>
      </c>
      <c r="F44" s="56" t="s">
        <v>256</v>
      </c>
      <c r="G44" s="56" t="s">
        <v>243</v>
      </c>
      <c r="H44" s="57">
        <v>43503</v>
      </c>
      <c r="I44" s="58" t="s">
        <v>619</v>
      </c>
      <c r="J44" t="str">
        <f>",('"&amp;B44&amp;"','"&amp;C44&amp;"','"&amp;D44&amp;"','"&amp;E44&amp;"','"&amp;F44&amp;"','"&amp;G44&amp;"','02/07/2019','No')"</f>
        <v>,('Kishore.Kumar','Kishore','Kumar','Kishore.Kumar@nomail.com','Arizona','Drexel Heights','02/07/2019','No')</v>
      </c>
    </row>
    <row r="45" spans="2:11">
      <c r="B45" s="54" t="s">
        <v>632</v>
      </c>
      <c r="C45" s="59" t="s">
        <v>125</v>
      </c>
      <c r="D45" s="56" t="s">
        <v>108</v>
      </c>
      <c r="E45" s="56" t="s">
        <v>756</v>
      </c>
      <c r="F45" s="56" t="s">
        <v>256</v>
      </c>
      <c r="G45" s="56" t="s">
        <v>244</v>
      </c>
      <c r="H45" s="57">
        <v>43504</v>
      </c>
      <c r="I45" s="58" t="s">
        <v>619</v>
      </c>
      <c r="J45" t="str">
        <f>",('"&amp;B45&amp;"','"&amp;C45&amp;"','"&amp;D45&amp;"','"&amp;E45&amp;"','"&amp;F45&amp;"','"&amp;G45&amp;"','02/08/2019','No')"</f>
        <v>,('Krishna.Swamy','Krishna','Swamy','Krishna.Swamy@nomail.com','Arizona','Fortuna Foothills','02/08/2019','No')</v>
      </c>
    </row>
    <row r="46" spans="2:11" ht="17">
      <c r="B46" s="54" t="s">
        <v>633</v>
      </c>
      <c r="C46" s="55" t="s">
        <v>84</v>
      </c>
      <c r="D46" s="56" t="s">
        <v>101</v>
      </c>
      <c r="E46" s="56" t="s">
        <v>757</v>
      </c>
      <c r="F46" s="56" t="s">
        <v>256</v>
      </c>
      <c r="G46" s="56" t="s">
        <v>245</v>
      </c>
      <c r="H46" s="57">
        <v>43505</v>
      </c>
      <c r="I46" s="58" t="s">
        <v>619</v>
      </c>
      <c r="J46" t="str">
        <f>",('"&amp;B46&amp;"','"&amp;C46&amp;"','"&amp;D46&amp;"','"&amp;E46&amp;"','"&amp;F46&amp;"','"&amp;G46&amp;"','02/09/2019','No')"</f>
        <v>,('Kumar.Anupam','Kumar','Anupam','Kumar.Anupam@nomail.com','Arizona','Sun City West','02/09/2019','No')</v>
      </c>
    </row>
    <row r="47" spans="2:11" ht="17">
      <c r="B47" s="54" t="s">
        <v>634</v>
      </c>
      <c r="C47" s="60" t="s">
        <v>152</v>
      </c>
      <c r="D47" s="56" t="s">
        <v>132</v>
      </c>
      <c r="E47" s="56" t="s">
        <v>758</v>
      </c>
      <c r="F47" s="56" t="s">
        <v>256</v>
      </c>
      <c r="G47" s="56" t="s">
        <v>246</v>
      </c>
      <c r="H47" s="57">
        <v>43506</v>
      </c>
      <c r="I47" s="58" t="s">
        <v>619</v>
      </c>
      <c r="J47" t="str">
        <f>",('"&amp;B47&amp;"','"&amp;C47&amp;"','"&amp;D47&amp;"','"&amp;E47&amp;"','"&amp;F47&amp;"','"&amp;G47&amp;"','02/10/2019','No')"</f>
        <v>,('Madhuri.Dixit','Madhuri','Dixit','Madhuri.Dixit@nomail.com','Arizona','Anthem','02/10/2019','No')</v>
      </c>
    </row>
    <row r="48" spans="2:11" ht="17">
      <c r="B48" s="54" t="s">
        <v>635</v>
      </c>
      <c r="C48" s="60" t="s">
        <v>154</v>
      </c>
      <c r="D48" s="56" t="s">
        <v>88</v>
      </c>
      <c r="E48" s="56" t="s">
        <v>759</v>
      </c>
      <c r="F48" s="56" t="s">
        <v>256</v>
      </c>
      <c r="G48" s="56" t="s">
        <v>249</v>
      </c>
      <c r="H48" s="57">
        <v>43509</v>
      </c>
      <c r="I48" s="58" t="s">
        <v>619</v>
      </c>
      <c r="J48" t="str">
        <f>",('"&amp;B48&amp;"','"&amp;C48&amp;"','"&amp;D48&amp;"','"&amp;E48&amp;"','"&amp;F48&amp;"','"&amp;G48&amp;"','02/13/2019','No')"</f>
        <v>,('Manish.Patel','Manish','Patel','Manish.Patel@nomail.com','Arizona','Tanque Verde','02/13/2019','No')</v>
      </c>
    </row>
    <row r="49" spans="2:10" ht="17">
      <c r="B49" s="54" t="s">
        <v>636</v>
      </c>
      <c r="C49" s="60" t="s">
        <v>155</v>
      </c>
      <c r="D49" s="56" t="s">
        <v>134</v>
      </c>
      <c r="E49" s="56" t="s">
        <v>760</v>
      </c>
      <c r="F49" s="56" t="s">
        <v>256</v>
      </c>
      <c r="G49" s="56" t="s">
        <v>250</v>
      </c>
      <c r="H49" s="57">
        <v>43530</v>
      </c>
      <c r="I49" s="58" t="s">
        <v>619</v>
      </c>
      <c r="J49" t="str">
        <f>",('"&amp;B49&amp;"','"&amp;C49&amp;"','"&amp;D49&amp;"','"&amp;E49&amp;"','"&amp;F49&amp;"','"&amp;G49&amp;"','03/06/2019','No')"</f>
        <v>,('Manodip.Acharya','Manodip','Acharya','Manodip.Acharya@nomail.com','Arizona','Flowing Wells','03/06/2019','No')</v>
      </c>
    </row>
    <row r="50" spans="2:10" ht="17">
      <c r="B50" s="54" t="s">
        <v>637</v>
      </c>
      <c r="C50" s="60" t="s">
        <v>156</v>
      </c>
      <c r="D50" s="56" t="s">
        <v>135</v>
      </c>
      <c r="E50" s="56" t="s">
        <v>761</v>
      </c>
      <c r="F50" s="56" t="s">
        <v>256</v>
      </c>
      <c r="G50" s="56" t="s">
        <v>251</v>
      </c>
      <c r="H50" s="57">
        <v>43531</v>
      </c>
      <c r="I50" s="58" t="s">
        <v>619</v>
      </c>
      <c r="J50" t="str">
        <f>",('"&amp;B50&amp;"','"&amp;C50&amp;"','"&amp;D50&amp;"','"&amp;E50&amp;"','"&amp;F50&amp;"','"&amp;G50&amp;"','03/07/2019','No')"</f>
        <v>,('Manu.Jayaraj','Manu','Jayaraj','Manu.Jayaraj@nomail.com','Arizona','New River','03/07/2019','No')</v>
      </c>
    </row>
    <row r="51" spans="2:10" ht="17">
      <c r="B51" s="54" t="s">
        <v>638</v>
      </c>
      <c r="C51" s="55" t="s">
        <v>209</v>
      </c>
      <c r="D51" s="56" t="s">
        <v>100</v>
      </c>
      <c r="E51" s="56" t="s">
        <v>762</v>
      </c>
      <c r="F51" s="56" t="s">
        <v>256</v>
      </c>
      <c r="G51" s="56" t="s">
        <v>252</v>
      </c>
      <c r="H51" s="57">
        <v>43532</v>
      </c>
      <c r="I51" s="58" t="s">
        <v>619</v>
      </c>
      <c r="J51" t="str">
        <f>",('"&amp;B51&amp;"','"&amp;C51&amp;"','"&amp;D51&amp;"','"&amp;E51&amp;"','"&amp;F51&amp;"','"&amp;G51&amp;"','03/08/2019','No')"</f>
        <v>,('Mathew.Varghese','Mathew','Varghese','Mathew.Varghese@nomail.com','Arizona','Sierra Vista Southeast','03/08/2019','No')</v>
      </c>
    </row>
    <row r="52" spans="2:10" ht="17">
      <c r="B52" s="54" t="s">
        <v>639</v>
      </c>
      <c r="C52" s="55" t="s">
        <v>210</v>
      </c>
      <c r="D52" s="56" t="s">
        <v>84</v>
      </c>
      <c r="E52" s="56" t="s">
        <v>763</v>
      </c>
      <c r="F52" s="56" t="s">
        <v>256</v>
      </c>
      <c r="G52" s="56" t="s">
        <v>253</v>
      </c>
      <c r="H52" s="57">
        <v>43533</v>
      </c>
      <c r="I52" s="58" t="s">
        <v>619</v>
      </c>
      <c r="J52" t="str">
        <f>",('"&amp;B52&amp;"','"&amp;C52&amp;"','"&amp;D52&amp;"','"&amp;E52&amp;"','"&amp;F52&amp;"','"&amp;G52&amp;"','03/09/2019','No')"</f>
        <v>,('Mitul.Kumar','Mitul','Kumar','Mitul.Kumar@nomail.com','Arizona','Fort Mohave','03/09/2019','No')</v>
      </c>
    </row>
    <row r="53" spans="2:10" ht="17">
      <c r="B53" s="54" t="s">
        <v>640</v>
      </c>
      <c r="C53" s="60" t="s">
        <v>328</v>
      </c>
      <c r="D53" s="56" t="s">
        <v>329</v>
      </c>
      <c r="E53" s="56" t="s">
        <v>764</v>
      </c>
      <c r="F53" s="56" t="s">
        <v>256</v>
      </c>
      <c r="G53" s="56" t="s">
        <v>254</v>
      </c>
      <c r="H53" s="57">
        <v>43534</v>
      </c>
      <c r="I53" s="58" t="s">
        <v>619</v>
      </c>
      <c r="J53" t="str">
        <f>",('"&amp;B53&amp;"','"&amp;C53&amp;"','"&amp;D53&amp;"','"&amp;E53&amp;"','"&amp;F53&amp;"','"&amp;G53&amp;"','03/10/2019','No')"</f>
        <v>,('Chloe.Bennet','Chloe','Bennet','Chloe.Bennet@nomail.com','Arizona','Sun Lakes','03/10/2019','No')</v>
      </c>
    </row>
    <row r="54" spans="2:10" ht="17">
      <c r="B54" s="54" t="s">
        <v>641</v>
      </c>
      <c r="C54" s="60" t="s">
        <v>332</v>
      </c>
      <c r="D54" s="56" t="s">
        <v>333</v>
      </c>
      <c r="E54" s="56" t="s">
        <v>765</v>
      </c>
      <c r="F54" s="56" t="s">
        <v>278</v>
      </c>
      <c r="G54" s="56" t="s">
        <v>257</v>
      </c>
      <c r="H54" s="57">
        <v>43536</v>
      </c>
      <c r="I54" s="58" t="s">
        <v>619</v>
      </c>
      <c r="J54" t="str">
        <f>",('"&amp;B54&amp;"','"&amp;C54&amp;"','"&amp;D54&amp;"','"&amp;E54&amp;"','"&amp;F54&amp;"','"&amp;G54&amp;"','03/12/2019','No')"</f>
        <v>,('Ming.Wen','Ming','Wen','Ming.Wen@nomail.com','California','Los Angeles','03/12/2019','No')</v>
      </c>
    </row>
    <row r="55" spans="2:10" ht="17">
      <c r="B55" s="54" t="s">
        <v>642</v>
      </c>
      <c r="C55" s="60" t="s">
        <v>334</v>
      </c>
      <c r="D55" s="56" t="s">
        <v>157</v>
      </c>
      <c r="E55" s="56" t="s">
        <v>766</v>
      </c>
      <c r="F55" s="56" t="s">
        <v>278</v>
      </c>
      <c r="G55" s="56" t="s">
        <v>258</v>
      </c>
      <c r="H55" s="57">
        <v>43537</v>
      </c>
      <c r="I55" s="58" t="s">
        <v>619</v>
      </c>
      <c r="J55" t="str">
        <f>",('"&amp;B55&amp;"','"&amp;C55&amp;"','"&amp;D55&amp;"','"&amp;E55&amp;"','"&amp;F55&amp;"','"&amp;G55&amp;"','03/13/2019','No')"</f>
        <v>,('Elizabeth.Hegde','Elizabeth','Hegde','Elizabeth.Hegde@nomail.com','California','San Diego','03/13/2019','No')</v>
      </c>
    </row>
    <row r="56" spans="2:10" ht="17">
      <c r="B56" s="54" t="s">
        <v>643</v>
      </c>
      <c r="C56" s="55" t="s">
        <v>335</v>
      </c>
      <c r="D56" s="56" t="s">
        <v>336</v>
      </c>
      <c r="E56" s="56" t="s">
        <v>767</v>
      </c>
      <c r="F56" s="56" t="s">
        <v>278</v>
      </c>
      <c r="G56" s="56" t="s">
        <v>259</v>
      </c>
      <c r="H56" s="57">
        <v>43538</v>
      </c>
      <c r="I56" s="58" t="s">
        <v>619</v>
      </c>
      <c r="J56" t="str">
        <f>",('"&amp;B56&amp;"','"&amp;C56&amp;"','"&amp;D56&amp;"','"&amp;E56&amp;"','"&amp;F56&amp;"','"&amp;G56&amp;"','03/14/2019','No')"</f>
        <v>,('Henry.Simmons','Henry','Simmons','Henry.Simmons@nomail.com','California','San Jose','03/14/2019','No')</v>
      </c>
    </row>
    <row r="57" spans="2:10" ht="17">
      <c r="B57" s="54" t="s">
        <v>644</v>
      </c>
      <c r="C57" s="60" t="s">
        <v>339</v>
      </c>
      <c r="D57" s="56" t="s">
        <v>340</v>
      </c>
      <c r="E57" s="56" t="s">
        <v>768</v>
      </c>
      <c r="F57" s="56" t="s">
        <v>278</v>
      </c>
      <c r="G57" s="56" t="s">
        <v>261</v>
      </c>
      <c r="H57" s="57">
        <v>43540</v>
      </c>
      <c r="I57" s="58" t="s">
        <v>619</v>
      </c>
      <c r="J57" t="str">
        <f>",('"&amp;B57&amp;"','"&amp;C57&amp;"','"&amp;D57&amp;"','"&amp;E57&amp;"','"&amp;F57&amp;"','"&amp;G57&amp;"','03/16/2019','No')"</f>
        <v>,('Jeff.Ward','Jeff','Ward','Jeff.Ward@nomail.com','California','Fresno','03/16/2019','No')</v>
      </c>
    </row>
    <row r="58" spans="2:10" ht="17">
      <c r="B58" s="54" t="s">
        <v>645</v>
      </c>
      <c r="C58" s="60" t="s">
        <v>341</v>
      </c>
      <c r="D58" s="56" t="s">
        <v>342</v>
      </c>
      <c r="E58" s="56" t="s">
        <v>769</v>
      </c>
      <c r="F58" s="56" t="s">
        <v>278</v>
      </c>
      <c r="G58" s="56" t="s">
        <v>262</v>
      </c>
      <c r="H58" s="57">
        <v>43541</v>
      </c>
      <c r="I58" s="58" t="s">
        <v>619</v>
      </c>
      <c r="J58" t="str">
        <f>",('"&amp;B58&amp;"','"&amp;C58&amp;"','"&amp;D58&amp;"','"&amp;E58&amp;"','"&amp;F58&amp;"','"&amp;G58&amp;"','03/17/2019','No')"</f>
        <v>,('Stan.Lee','Stan','Lee','Stan.Lee@nomail.com','California','Sacramento','03/17/2019','No')</v>
      </c>
    </row>
    <row r="59" spans="2:10">
      <c r="B59" s="54" t="s">
        <v>646</v>
      </c>
      <c r="C59" s="56" t="s">
        <v>343</v>
      </c>
      <c r="D59" s="56" t="s">
        <v>344</v>
      </c>
      <c r="E59" s="56" t="s">
        <v>770</v>
      </c>
      <c r="F59" s="56" t="s">
        <v>278</v>
      </c>
      <c r="G59" s="56" t="s">
        <v>263</v>
      </c>
      <c r="H59" s="57">
        <v>43542</v>
      </c>
      <c r="I59" s="58" t="s">
        <v>619</v>
      </c>
      <c r="J59" t="str">
        <f>",('"&amp;B59&amp;"','"&amp;C59&amp;"','"&amp;D59&amp;"','"&amp;E59&amp;"','"&amp;F59&amp;"','"&amp;G59&amp;"','03/18/2019','No')"</f>
        <v>,('Nick.Blood','Nick','Blood','Nick.Blood@nomail.com','California','Long Beach','03/18/2019','No')</v>
      </c>
    </row>
    <row r="60" spans="2:10" ht="17">
      <c r="B60" s="54" t="s">
        <v>647</v>
      </c>
      <c r="C60" s="60" t="s">
        <v>345</v>
      </c>
      <c r="D60" s="56" t="s">
        <v>346</v>
      </c>
      <c r="E60" s="56" t="s">
        <v>771</v>
      </c>
      <c r="F60" s="56" t="s">
        <v>278</v>
      </c>
      <c r="G60" s="56" t="s">
        <v>264</v>
      </c>
      <c r="H60" s="57">
        <v>43574</v>
      </c>
      <c r="I60" s="58" t="s">
        <v>619</v>
      </c>
      <c r="J60" t="str">
        <f>",('"&amp;B60&amp;"','"&amp;C60&amp;"','"&amp;D60&amp;"','"&amp;E60&amp;"','"&amp;F60&amp;"','"&amp;G60&amp;"','04/19/2019','No')"</f>
        <v>,('Luke.Mitchell','Luke','Mitchell','Luke.Mitchell@nomail.com','California','Oakland','04/19/2019','No')</v>
      </c>
    </row>
    <row r="61" spans="2:10" ht="17">
      <c r="B61" s="54" t="s">
        <v>648</v>
      </c>
      <c r="C61" s="60" t="s">
        <v>158</v>
      </c>
      <c r="D61" s="56" t="s">
        <v>127</v>
      </c>
      <c r="E61" s="56" t="s">
        <v>772</v>
      </c>
      <c r="F61" s="56" t="s">
        <v>278</v>
      </c>
      <c r="G61" s="56" t="s">
        <v>265</v>
      </c>
      <c r="H61" s="57">
        <v>43575</v>
      </c>
      <c r="I61" s="58" t="s">
        <v>619</v>
      </c>
      <c r="J61" t="str">
        <f>",('"&amp;B61&amp;"','"&amp;C61&amp;"','"&amp;D61&amp;"','"&amp;E61&amp;"','"&amp;F61&amp;"','"&amp;G61&amp;"','04/20/2019','No')"</f>
        <v>,('Nirmala.Ramani','Nirmala','Ramani','Nirmala.Ramani@nomail.com','California','Bakersfield','04/20/2019','No')</v>
      </c>
    </row>
    <row r="62" spans="2:10" ht="17">
      <c r="B62" s="54" t="s">
        <v>649</v>
      </c>
      <c r="C62" s="60" t="s">
        <v>159</v>
      </c>
      <c r="D62" s="56" t="s">
        <v>141</v>
      </c>
      <c r="E62" s="56" t="s">
        <v>773</v>
      </c>
      <c r="F62" s="56" t="s">
        <v>278</v>
      </c>
      <c r="G62" s="56" t="s">
        <v>266</v>
      </c>
      <c r="H62" s="57">
        <v>43576</v>
      </c>
      <c r="I62" s="58" t="s">
        <v>619</v>
      </c>
      <c r="J62" t="str">
        <f>",('"&amp;B62&amp;"','"&amp;C62&amp;"','"&amp;D62&amp;"','"&amp;E62&amp;"','"&amp;F62&amp;"','"&amp;G62&amp;"','04/21/2019','No')"</f>
        <v>,('Nishit.Rai','Nishit','Rai','Nishit.Rai@nomail.com','California','Anaheim','04/21/2019','No')</v>
      </c>
    </row>
    <row r="63" spans="2:10" ht="17">
      <c r="B63" s="54" t="s">
        <v>650</v>
      </c>
      <c r="C63" s="60" t="s">
        <v>160</v>
      </c>
      <c r="D63" s="56" t="s">
        <v>142</v>
      </c>
      <c r="E63" s="56" t="s">
        <v>774</v>
      </c>
      <c r="F63" s="56" t="s">
        <v>278</v>
      </c>
      <c r="G63" s="56" t="s">
        <v>267</v>
      </c>
      <c r="H63" s="57">
        <v>43577</v>
      </c>
      <c r="I63" s="58" t="s">
        <v>619</v>
      </c>
      <c r="J63" t="str">
        <f>",('"&amp;B63&amp;"','"&amp;C63&amp;"','"&amp;D63&amp;"','"&amp;E63&amp;"','"&amp;F63&amp;"','"&amp;G63&amp;"','04/22/2019','No')"</f>
        <v>,('Padmini.Rangam','Padmini','Rangam','Padmini.Rangam@nomail.com','California','Santa Ana','04/22/2019','No')</v>
      </c>
    </row>
    <row r="64" spans="2:10" ht="17">
      <c r="B64" s="54" t="s">
        <v>651</v>
      </c>
      <c r="C64" s="60" t="s">
        <v>161</v>
      </c>
      <c r="D64" s="56" t="s">
        <v>84</v>
      </c>
      <c r="E64" s="56" t="s">
        <v>775</v>
      </c>
      <c r="F64" s="56" t="s">
        <v>278</v>
      </c>
      <c r="G64" s="56" t="s">
        <v>268</v>
      </c>
      <c r="H64" s="57">
        <v>43578</v>
      </c>
      <c r="I64" s="58" t="s">
        <v>619</v>
      </c>
      <c r="J64" t="str">
        <f>",('"&amp;B64&amp;"','"&amp;C64&amp;"','"&amp;D64&amp;"','"&amp;E64&amp;"','"&amp;F64&amp;"','"&amp;G64&amp;"','04/23/2019','No')"</f>
        <v>,('Paritosh.Kumar','Paritosh','Kumar','Paritosh.Kumar@nomail.com','California','Riverside','04/23/2019','No')</v>
      </c>
    </row>
    <row r="65" spans="2:10" ht="17">
      <c r="B65" s="54" t="s">
        <v>652</v>
      </c>
      <c r="C65" s="60" t="s">
        <v>162</v>
      </c>
      <c r="D65" s="56" t="s">
        <v>143</v>
      </c>
      <c r="E65" s="56" t="s">
        <v>776</v>
      </c>
      <c r="F65" s="56" t="s">
        <v>278</v>
      </c>
      <c r="G65" s="56" t="s">
        <v>269</v>
      </c>
      <c r="H65" s="57">
        <v>43579</v>
      </c>
      <c r="I65" s="58" t="s">
        <v>619</v>
      </c>
      <c r="J65" t="str">
        <f>",('"&amp;B65&amp;"','"&amp;C65&amp;"','"&amp;D65&amp;"','"&amp;E65&amp;"','"&amp;F65&amp;"','"&amp;G65&amp;"','04/24/2019','No')"</f>
        <v>,('Parmar.Singh','Parmar','Singh','Parmar.Singh@nomail.com','California','Stockton','04/24/2019','No')</v>
      </c>
    </row>
    <row r="66" spans="2:10" ht="17">
      <c r="B66" s="54" t="s">
        <v>653</v>
      </c>
      <c r="C66" s="60" t="s">
        <v>163</v>
      </c>
      <c r="D66" s="56" t="s">
        <v>144</v>
      </c>
      <c r="E66" s="56" t="s">
        <v>777</v>
      </c>
      <c r="F66" s="56" t="s">
        <v>278</v>
      </c>
      <c r="G66" s="56" t="s">
        <v>270</v>
      </c>
      <c r="H66" s="57">
        <v>43580</v>
      </c>
      <c r="I66" s="58" t="s">
        <v>619</v>
      </c>
      <c r="J66" t="str">
        <f>",('"&amp;B66&amp;"','"&amp;C66&amp;"','"&amp;D66&amp;"','"&amp;E66&amp;"','"&amp;F66&amp;"','"&amp;G66&amp;"','04/25/2019','No')"</f>
        <v>,('Patraksha.Sarkar','Patraksha','Sarkar','Patraksha.Sarkar@nomail.com','California','Chula Vista','04/25/2019','No')</v>
      </c>
    </row>
    <row r="67" spans="2:10" ht="17">
      <c r="B67" s="54" t="s">
        <v>654</v>
      </c>
      <c r="C67" s="60" t="s">
        <v>164</v>
      </c>
      <c r="D67" s="56" t="s">
        <v>145</v>
      </c>
      <c r="E67" s="56" t="s">
        <v>778</v>
      </c>
      <c r="F67" s="56" t="s">
        <v>278</v>
      </c>
      <c r="G67" s="56" t="s">
        <v>271</v>
      </c>
      <c r="H67" s="57">
        <v>43581</v>
      </c>
      <c r="I67" s="58" t="s">
        <v>619</v>
      </c>
      <c r="J67" t="str">
        <f>",('"&amp;B67&amp;"','"&amp;C67&amp;"','"&amp;D67&amp;"','"&amp;E67&amp;"','"&amp;F67&amp;"','"&amp;G67&amp;"','04/26/2019','No')"</f>
        <v>,('Pavithra.Prem','Pavithra','Prem','Pavithra.Prem@nomail.com','California','Fremont','04/26/2019','No')</v>
      </c>
    </row>
    <row r="68" spans="2:10">
      <c r="B68" s="54" t="s">
        <v>655</v>
      </c>
      <c r="C68" s="56" t="s">
        <v>211</v>
      </c>
      <c r="D68" s="56" t="s">
        <v>81</v>
      </c>
      <c r="E68" s="56" t="s">
        <v>779</v>
      </c>
      <c r="F68" s="56" t="s">
        <v>278</v>
      </c>
      <c r="G68" s="56" t="s">
        <v>272</v>
      </c>
      <c r="H68" s="57">
        <v>43582</v>
      </c>
      <c r="I68" s="58" t="s">
        <v>619</v>
      </c>
      <c r="J68" t="str">
        <f>",('"&amp;B68&amp;"','"&amp;C68&amp;"','"&amp;D68&amp;"','"&amp;E68&amp;"','"&amp;F68&amp;"','"&amp;G68&amp;"','04/27/2019','No')"</f>
        <v>,('PavithraManjunath.Manjunath','PavithraManjunath','Manjunath','PavithraManjunath.Manjunath@nomail.com','California','Irvine','04/27/2019','No')</v>
      </c>
    </row>
    <row r="69" spans="2:10" ht="17">
      <c r="B69" s="54" t="s">
        <v>656</v>
      </c>
      <c r="C69" s="60" t="s">
        <v>165</v>
      </c>
      <c r="D69" s="56" t="s">
        <v>146</v>
      </c>
      <c r="E69" s="56" t="s">
        <v>780</v>
      </c>
      <c r="F69" s="56" t="s">
        <v>278</v>
      </c>
      <c r="G69" s="56" t="s">
        <v>273</v>
      </c>
      <c r="H69" s="57">
        <v>43583</v>
      </c>
      <c r="I69" s="58" t="s">
        <v>619</v>
      </c>
      <c r="J69" t="str">
        <f>",('"&amp;B69&amp;"','"&amp;C69&amp;"','"&amp;D69&amp;"','"&amp;E69&amp;"','"&amp;F69&amp;"','"&amp;G69&amp;"','04/28/2019','No')"</f>
        <v>,('Piyush.Goyal','Piyush','Goyal','Piyush.Goyal@nomail.com','California','San Bernardino','04/28/2019','No')</v>
      </c>
    </row>
    <row r="70" spans="2:10">
      <c r="B70" s="54" t="s">
        <v>657</v>
      </c>
      <c r="C70" s="56" t="s">
        <v>165</v>
      </c>
      <c r="D70" s="56" t="s">
        <v>82</v>
      </c>
      <c r="E70" s="56" t="s">
        <v>781</v>
      </c>
      <c r="F70" s="56" t="s">
        <v>278</v>
      </c>
      <c r="G70" s="56" t="s">
        <v>274</v>
      </c>
      <c r="H70" s="57">
        <v>43614</v>
      </c>
      <c r="I70" s="58" t="s">
        <v>619</v>
      </c>
      <c r="J70" t="str">
        <f>",('"&amp;B70&amp;"','"&amp;C70&amp;"','"&amp;D70&amp;"','"&amp;E70&amp;"','"&amp;F70&amp;"','"&amp;G70&amp;"','05/29/2019','No')"</f>
        <v>,('Piyush.Kantilal','Piyush','Kantilal','Piyush.Kantilal@nomail.com','California','Modesto','05/29/2019','No')</v>
      </c>
    </row>
    <row r="71" spans="2:10" ht="17">
      <c r="B71" s="54" t="s">
        <v>658</v>
      </c>
      <c r="C71" s="60" t="s">
        <v>130</v>
      </c>
      <c r="D71" s="56" t="s">
        <v>131</v>
      </c>
      <c r="E71" s="56" t="s">
        <v>782</v>
      </c>
      <c r="F71" s="56" t="s">
        <v>278</v>
      </c>
      <c r="G71" s="56" t="s">
        <v>275</v>
      </c>
      <c r="H71" s="57">
        <v>43615</v>
      </c>
      <c r="I71" s="58" t="s">
        <v>619</v>
      </c>
      <c r="J71" t="str">
        <f>",('"&amp;B71&amp;"','"&amp;C71&amp;"','"&amp;D71&amp;"','"&amp;E71&amp;"','"&amp;F71&amp;"','"&amp;G71&amp;"','05/30/2019','No')"</f>
        <v>,('Ponnammal.Ramachandran','Ponnammal','Ramachandran','Ponnammal.Ramachandran@nomail.com','California','Oxnard','05/30/2019','No')</v>
      </c>
    </row>
    <row r="72" spans="2:10">
      <c r="B72" s="54" t="s">
        <v>659</v>
      </c>
      <c r="C72" s="56" t="s">
        <v>166</v>
      </c>
      <c r="D72" s="56" t="s">
        <v>82</v>
      </c>
      <c r="E72" s="56" t="s">
        <v>783</v>
      </c>
      <c r="F72" s="56" t="s">
        <v>278</v>
      </c>
      <c r="G72" s="56" t="s">
        <v>276</v>
      </c>
      <c r="H72" s="57">
        <v>43616</v>
      </c>
      <c r="I72" s="58" t="s">
        <v>619</v>
      </c>
      <c r="J72" t="str">
        <f>",('"&amp;B72&amp;"','"&amp;C72&amp;"','"&amp;D72&amp;"','"&amp;E72&amp;"','"&amp;F72&amp;"','"&amp;G72&amp;"','05/31/2019','No')"</f>
        <v>,('Prabath.Kantilal','Prabath','Kantilal','Prabath.Kantilal@nomail.com','California','Fontana','05/31/2019','No')</v>
      </c>
    </row>
    <row r="73" spans="2:10">
      <c r="B73" s="54" t="s">
        <v>660</v>
      </c>
      <c r="C73" s="56" t="s">
        <v>212</v>
      </c>
      <c r="D73" s="56" t="s">
        <v>83</v>
      </c>
      <c r="E73" s="56" t="s">
        <v>784</v>
      </c>
      <c r="F73" s="56" t="s">
        <v>278</v>
      </c>
      <c r="G73" s="56" t="s">
        <v>277</v>
      </c>
      <c r="H73" s="57">
        <v>43617</v>
      </c>
      <c r="I73" s="58" t="s">
        <v>619</v>
      </c>
      <c r="J73" t="str">
        <f t="shared" ref="J73:J74" si="0">",('"&amp;B73&amp;"','"&amp;C73&amp;"','"&amp;D73&amp;"','"&amp;E73&amp;"','"&amp;F73&amp;"','"&amp;G73&amp;"','06/02/2019','No')"</f>
        <v>,('Pradeep.Diwanji','Pradeep','Diwanji','Pradeep.Diwanji@nomail.com','California','Moreno Valley','06/02/2019','No')</v>
      </c>
    </row>
    <row r="74" spans="2:10">
      <c r="B74" s="54" t="s">
        <v>661</v>
      </c>
      <c r="C74" s="56" t="s">
        <v>213</v>
      </c>
      <c r="D74" s="56" t="s">
        <v>84</v>
      </c>
      <c r="E74" s="56" t="s">
        <v>785</v>
      </c>
      <c r="F74" s="56" t="s">
        <v>256</v>
      </c>
      <c r="G74" s="56" t="s">
        <v>250</v>
      </c>
      <c r="H74" s="57">
        <v>43618</v>
      </c>
      <c r="I74" s="58" t="s">
        <v>619</v>
      </c>
      <c r="J74" t="str">
        <f t="shared" si="0"/>
        <v>,('PradeepKumar.Kumar','PradeepKumar','Kumar','PradeepKumar.Kumar@nomail.com','Arizona','Flowing Wells','06/02/2019','No')</v>
      </c>
    </row>
    <row r="75" spans="2:10">
      <c r="B75" s="54" t="s">
        <v>662</v>
      </c>
      <c r="C75" s="56" t="s">
        <v>85</v>
      </c>
      <c r="D75" s="56" t="s">
        <v>214</v>
      </c>
      <c r="E75" s="56" t="s">
        <v>786</v>
      </c>
      <c r="F75" s="56" t="s">
        <v>256</v>
      </c>
      <c r="G75" s="56" t="s">
        <v>251</v>
      </c>
      <c r="H75" s="57">
        <v>43619</v>
      </c>
      <c r="I75" s="58" t="s">
        <v>619</v>
      </c>
      <c r="J75" t="str">
        <f>",('"&amp;B75&amp;"','"&amp;C75&amp;"','"&amp;D75&amp;"','"&amp;E75&amp;"','"&amp;F75&amp;"','"&amp;G75&amp;"','06/03/2019','No')"</f>
        <v>,('Pragya.Jha','Pragya','Jha','Pragya.Jha@nomail.com','Arizona','New River','06/03/2019','No')</v>
      </c>
    </row>
    <row r="76" spans="2:10">
      <c r="B76" s="54" t="s">
        <v>663</v>
      </c>
      <c r="C76" s="56" t="s">
        <v>215</v>
      </c>
      <c r="D76" s="56" t="s">
        <v>86</v>
      </c>
      <c r="E76" s="56" t="s">
        <v>787</v>
      </c>
      <c r="F76" s="56" t="s">
        <v>256</v>
      </c>
      <c r="G76" s="56" t="s">
        <v>252</v>
      </c>
      <c r="H76" s="57">
        <v>43620</v>
      </c>
      <c r="I76" s="58" t="s">
        <v>619</v>
      </c>
      <c r="J76" t="str">
        <f>",('"&amp;B76&amp;"','"&amp;C76&amp;"','"&amp;D76&amp;"','"&amp;E76&amp;"','"&amp;F76&amp;"','"&amp;G76&amp;"','06/05/2019','No')"</f>
        <v>,('Rajshekhar.Aurade','Rajshekhar','Aurade','Rajshekhar.Aurade@nomail.com','Arizona','Sierra Vista Southeast','06/05/2019','No')</v>
      </c>
    </row>
    <row r="77" spans="2:10">
      <c r="B77" s="54" t="s">
        <v>664</v>
      </c>
      <c r="C77" s="56" t="s">
        <v>216</v>
      </c>
      <c r="D77" s="56" t="s">
        <v>84</v>
      </c>
      <c r="E77" s="56" t="s">
        <v>788</v>
      </c>
      <c r="F77" s="56" t="s">
        <v>256</v>
      </c>
      <c r="G77" s="56" t="s">
        <v>253</v>
      </c>
      <c r="H77" s="57">
        <v>43621</v>
      </c>
      <c r="I77" s="58" t="s">
        <v>619</v>
      </c>
      <c r="J77" t="str">
        <f>",('"&amp;B77&amp;"','"&amp;C77&amp;"','"&amp;D77&amp;"','"&amp;E77&amp;"','"&amp;F77&amp;"','"&amp;G77&amp;"','06/06/2019','No')"</f>
        <v>,('Rohith.Kumar','Rohith','Kumar','Rohith.Kumar@nomail.com','Arizona','Fort Mohave','06/06/2019','No')</v>
      </c>
    </row>
    <row r="78" spans="2:10">
      <c r="B78" s="54" t="s">
        <v>665</v>
      </c>
      <c r="C78" s="56" t="s">
        <v>217</v>
      </c>
      <c r="D78" s="56" t="s">
        <v>87</v>
      </c>
      <c r="E78" s="56" t="s">
        <v>789</v>
      </c>
      <c r="F78" s="56" t="s">
        <v>256</v>
      </c>
      <c r="G78" s="56" t="s">
        <v>254</v>
      </c>
      <c r="H78" s="57">
        <v>43622</v>
      </c>
      <c r="I78" s="58" t="s">
        <v>619</v>
      </c>
      <c r="J78" t="str">
        <f>",('"&amp;B78&amp;"','"&amp;C78&amp;"','"&amp;D78&amp;"','"&amp;E78&amp;"','"&amp;F78&amp;"','"&amp;G78&amp;"','06/07/2019','No')"</f>
        <v>,('Sandeep.Ramesh','Sandeep','Ramesh','Sandeep.Ramesh@nomail.com','Arizona','Sun Lakes','06/07/2019','No')</v>
      </c>
    </row>
    <row r="79" spans="2:10">
      <c r="B79" s="54" t="s">
        <v>666</v>
      </c>
      <c r="C79" s="56" t="s">
        <v>218</v>
      </c>
      <c r="D79" s="56" t="s">
        <v>88</v>
      </c>
      <c r="E79" s="56" t="s">
        <v>790</v>
      </c>
      <c r="F79" s="56" t="s">
        <v>256</v>
      </c>
      <c r="G79" s="56" t="s">
        <v>255</v>
      </c>
      <c r="H79" s="57">
        <v>43623</v>
      </c>
      <c r="I79" s="58" t="s">
        <v>619</v>
      </c>
      <c r="J79" t="str">
        <f>",('"&amp;B79&amp;"','"&amp;C79&amp;"','"&amp;D79&amp;"','"&amp;E79&amp;"','"&amp;F79&amp;"','"&amp;G79&amp;"','06/08/2019','No')"</f>
        <v>,('Sharat.Patel','Sharat','Patel','Sharat.Patel@nomail.com','Arizona','Tucson Estates','06/08/2019','No')</v>
      </c>
    </row>
    <row r="80" spans="2:10">
      <c r="B80" s="54" t="s">
        <v>667</v>
      </c>
      <c r="C80" s="56" t="s">
        <v>89</v>
      </c>
      <c r="D80" s="56" t="s">
        <v>90</v>
      </c>
      <c r="E80" s="56" t="s">
        <v>791</v>
      </c>
      <c r="F80" s="56" t="s">
        <v>278</v>
      </c>
      <c r="G80" s="56" t="s">
        <v>257</v>
      </c>
      <c r="H80" s="57">
        <v>43624</v>
      </c>
      <c r="I80" s="58" t="s">
        <v>619</v>
      </c>
      <c r="J80" t="str">
        <f>",('"&amp;B80&amp;"','"&amp;C80&amp;"','"&amp;D80&amp;"','"&amp;E80&amp;"','"&amp;F80&amp;"','"&amp;G80&amp;"','06/09/2019','No')"</f>
        <v>,('Shriman.Mishra','Shriman','Mishra','Shriman.Mishra@nomail.com','California','Los Angeles','06/09/2019','No')</v>
      </c>
    </row>
    <row r="81" spans="2:10">
      <c r="B81" s="54" t="s">
        <v>668</v>
      </c>
      <c r="C81" s="56" t="s">
        <v>91</v>
      </c>
      <c r="D81" s="56" t="s">
        <v>92</v>
      </c>
      <c r="E81" s="56" t="s">
        <v>792</v>
      </c>
      <c r="F81" s="56" t="s">
        <v>278</v>
      </c>
      <c r="G81" s="56" t="s">
        <v>258</v>
      </c>
      <c r="H81" s="57">
        <v>43625</v>
      </c>
      <c r="I81" s="58" t="s">
        <v>619</v>
      </c>
      <c r="J81" t="str">
        <f>",('"&amp;B81&amp;"','"&amp;C81&amp;"','"&amp;D81&amp;"','"&amp;E81&amp;"','"&amp;F81&amp;"','"&amp;G81&amp;"','06/10/2019','No')"</f>
        <v>,('Siddhartha.Moghe','Siddhartha','Moghe','Siddhartha.Moghe@nomail.com','California','San Diego','06/10/2019','No')</v>
      </c>
    </row>
    <row r="82" spans="2:10">
      <c r="B82" s="54" t="s">
        <v>669</v>
      </c>
      <c r="C82" s="59" t="s">
        <v>167</v>
      </c>
      <c r="D82" s="56" t="s">
        <v>104</v>
      </c>
      <c r="E82" s="56" t="s">
        <v>793</v>
      </c>
      <c r="F82" s="56" t="s">
        <v>278</v>
      </c>
      <c r="G82" s="56" t="s">
        <v>259</v>
      </c>
      <c r="H82" s="57">
        <v>43626</v>
      </c>
      <c r="I82" s="58" t="s">
        <v>619</v>
      </c>
      <c r="J82" t="str">
        <f>",('"&amp;B82&amp;"','"&amp;C82&amp;"','"&amp;D82&amp;"','"&amp;E82&amp;"','"&amp;F82&amp;"','"&amp;G82&amp;"','06/11/2019','No')"</f>
        <v>,('Sobhan.Mahapatra','Sobhan','Mahapatra','Sobhan.Mahapatra@nomail.com','California','San Jose','06/11/2019','No')</v>
      </c>
    </row>
    <row r="83" spans="2:10">
      <c r="B83" s="54" t="s">
        <v>670</v>
      </c>
      <c r="C83" s="59" t="s">
        <v>168</v>
      </c>
      <c r="D83" s="56" t="s">
        <v>105</v>
      </c>
      <c r="E83" s="56" t="s">
        <v>794</v>
      </c>
      <c r="F83" s="56" t="s">
        <v>278</v>
      </c>
      <c r="G83" s="56" t="s">
        <v>260</v>
      </c>
      <c r="H83" s="57">
        <v>43627</v>
      </c>
      <c r="I83" s="58" t="s">
        <v>619</v>
      </c>
      <c r="J83" t="str">
        <f>",('"&amp;B83&amp;"','"&amp;C83&amp;"','"&amp;D83&amp;"','"&amp;E83&amp;"','"&amp;F83&amp;"','"&amp;G83&amp;"','06/11/2019','No')"</f>
        <v>,('Sovan.Pratihar','Sovan','Pratihar','Sovan.Pratihar@nomail.com','California','San Francisco','06/11/2019','No')</v>
      </c>
    </row>
    <row r="84" spans="2:10">
      <c r="B84" s="54" t="s">
        <v>671</v>
      </c>
      <c r="C84" s="59" t="s">
        <v>169</v>
      </c>
      <c r="D84" s="56" t="s">
        <v>84</v>
      </c>
      <c r="E84" s="56" t="s">
        <v>795</v>
      </c>
      <c r="F84" s="56" t="s">
        <v>278</v>
      </c>
      <c r="G84" s="56" t="s">
        <v>261</v>
      </c>
      <c r="H84" s="57">
        <v>43659</v>
      </c>
      <c r="I84" s="58" t="s">
        <v>619</v>
      </c>
      <c r="J84" t="str">
        <f>",('"&amp;B84&amp;"','"&amp;C84&amp;"','"&amp;D84&amp;"','"&amp;E84&amp;"','"&amp;F84&amp;"','"&amp;G84&amp;"','07/13/2019','No')"</f>
        <v>,('Sreejith.Kumar','Sreejith','Kumar','Sreejith.Kumar@nomail.com','California','Fresno','07/13/2019','No')</v>
      </c>
    </row>
    <row r="85" spans="2:10">
      <c r="B85" s="54" t="s">
        <v>672</v>
      </c>
      <c r="C85" s="59" t="s">
        <v>170</v>
      </c>
      <c r="D85" s="56" t="s">
        <v>106</v>
      </c>
      <c r="E85" s="56" t="s">
        <v>796</v>
      </c>
      <c r="F85" s="56" t="s">
        <v>278</v>
      </c>
      <c r="G85" s="56" t="s">
        <v>262</v>
      </c>
      <c r="H85" s="57">
        <v>43660</v>
      </c>
      <c r="I85" s="58" t="s">
        <v>619</v>
      </c>
      <c r="J85" t="str">
        <f>",('"&amp;B85&amp;"','"&amp;C85&amp;"','"&amp;D85&amp;"','"&amp;E85&amp;"','"&amp;F85&amp;"','"&amp;G85&amp;"','07/14/2019','No')"</f>
        <v>,('SREENIVASALU.Rao','SREENIVASALU','Rao','SREENIVASALU.Rao@nomail.com','California','Sacramento','07/14/2019','No')</v>
      </c>
    </row>
    <row r="86" spans="2:10">
      <c r="B86" s="54" t="s">
        <v>673</v>
      </c>
      <c r="C86" s="56" t="s">
        <v>219</v>
      </c>
      <c r="D86" s="56" t="s">
        <v>93</v>
      </c>
      <c r="E86" s="56" t="s">
        <v>797</v>
      </c>
      <c r="F86" s="56" t="s">
        <v>278</v>
      </c>
      <c r="G86" s="56" t="s">
        <v>263</v>
      </c>
      <c r="H86" s="57">
        <v>43661</v>
      </c>
      <c r="I86" s="58" t="s">
        <v>619</v>
      </c>
      <c r="J86" t="str">
        <f>",('"&amp;B86&amp;"','"&amp;C86&amp;"','"&amp;D86&amp;"','"&amp;E86&amp;"','"&amp;F86&amp;"','"&amp;G86&amp;"','07/15/2019','No')"</f>
        <v>,('Srikanth.Mallya','Srikanth','Mallya','Srikanth.Mallya@nomail.com','California','Long Beach','07/15/2019','No')</v>
      </c>
    </row>
    <row r="87" spans="2:10">
      <c r="B87" s="54" t="s">
        <v>674</v>
      </c>
      <c r="C87" s="59" t="s">
        <v>171</v>
      </c>
      <c r="D87" s="56" t="s">
        <v>107</v>
      </c>
      <c r="E87" s="56" t="s">
        <v>798</v>
      </c>
      <c r="F87" s="56" t="s">
        <v>278</v>
      </c>
      <c r="G87" s="56" t="s">
        <v>264</v>
      </c>
      <c r="H87" s="57">
        <v>43662</v>
      </c>
      <c r="I87" s="58" t="s">
        <v>619</v>
      </c>
      <c r="J87" t="str">
        <f>",('"&amp;B87&amp;"','"&amp;C87&amp;"','"&amp;D87&amp;"','"&amp;E87&amp;"','"&amp;F87&amp;"','"&amp;G87&amp;"','07/16/2019','No')"</f>
        <v>,('SRIKANTHA.Reddy','SRIKANTHA','Reddy','SRIKANTHA.Reddy@nomail.com','California','Oakland','07/16/2019','No')</v>
      </c>
    </row>
    <row r="88" spans="2:10">
      <c r="B88" s="54" t="s">
        <v>675</v>
      </c>
      <c r="C88" s="59" t="s">
        <v>172</v>
      </c>
      <c r="D88" s="56" t="s">
        <v>106</v>
      </c>
      <c r="E88" s="56" t="s">
        <v>799</v>
      </c>
      <c r="F88" s="56" t="s">
        <v>238</v>
      </c>
      <c r="G88" s="56" t="s">
        <v>232</v>
      </c>
      <c r="H88" s="57">
        <v>43663</v>
      </c>
      <c r="I88" s="58" t="s">
        <v>619</v>
      </c>
      <c r="J88" t="str">
        <f>",('"&amp;B88&amp;"','"&amp;C88&amp;"','"&amp;D88&amp;"','"&amp;E88&amp;"','"&amp;F88&amp;"','"&amp;G88&amp;"','07/17/2019','No')"</f>
        <v>,('Subramanya.Rao','Subramanya','Rao','Subramanya.Rao@nomail.com','Alabama','Moores Mill','07/17/2019','No')</v>
      </c>
    </row>
    <row r="89" spans="2:10">
      <c r="B89" s="54" t="s">
        <v>676</v>
      </c>
      <c r="C89" s="59" t="s">
        <v>173</v>
      </c>
      <c r="D89" s="56" t="s">
        <v>108</v>
      </c>
      <c r="E89" s="56" t="s">
        <v>800</v>
      </c>
      <c r="F89" s="56" t="s">
        <v>238</v>
      </c>
      <c r="G89" s="56" t="s">
        <v>233</v>
      </c>
      <c r="H89" s="57">
        <v>43664</v>
      </c>
      <c r="I89" s="58" t="s">
        <v>619</v>
      </c>
      <c r="J89" t="str">
        <f>",('"&amp;B89&amp;"','"&amp;C89&amp;"','"&amp;D89&amp;"','"&amp;E89&amp;"','"&amp;F89&amp;"','"&amp;G89&amp;"','07/18/2019','No')"</f>
        <v>,('Subramonian.Swamy','Subramonian','Swamy','Subramonian.Swamy@nomail.com','Alabama','Harvest','07/18/2019','No')</v>
      </c>
    </row>
    <row r="90" spans="2:10">
      <c r="B90" s="54" t="s">
        <v>677</v>
      </c>
      <c r="C90" s="59" t="s">
        <v>174</v>
      </c>
      <c r="D90" s="56" t="s">
        <v>84</v>
      </c>
      <c r="E90" s="56" t="s">
        <v>801</v>
      </c>
      <c r="F90" s="56" t="s">
        <v>238</v>
      </c>
      <c r="G90" s="56" t="s">
        <v>234</v>
      </c>
      <c r="H90" s="57">
        <v>43665</v>
      </c>
      <c r="I90" s="58" t="s">
        <v>619</v>
      </c>
      <c r="J90" t="str">
        <f>",('"&amp;B90&amp;"','"&amp;C90&amp;"','"&amp;D90&amp;"','"&amp;E90&amp;"','"&amp;F90&amp;"','"&amp;G90&amp;"','07/19/2019','No')"</f>
        <v>,('Sudeep.Kumar','Sudeep','Kumar','Sudeep.Kumar@nomail.com','Alabama','Fort Rucker','07/19/2019','No')</v>
      </c>
    </row>
    <row r="91" spans="2:10">
      <c r="B91" s="54" t="s">
        <v>678</v>
      </c>
      <c r="C91" s="59" t="s">
        <v>175</v>
      </c>
      <c r="D91" s="56" t="s">
        <v>109</v>
      </c>
      <c r="E91" s="56" t="s">
        <v>802</v>
      </c>
      <c r="F91" s="56" t="s">
        <v>238</v>
      </c>
      <c r="G91" s="56" t="s">
        <v>235</v>
      </c>
      <c r="H91" s="57">
        <v>43666</v>
      </c>
      <c r="I91" s="58" t="s">
        <v>619</v>
      </c>
      <c r="J91" t="str">
        <f>",('"&amp;B91&amp;"','"&amp;C91&amp;"','"&amp;D91&amp;"','"&amp;E91&amp;"','"&amp;F91&amp;"','"&amp;G91&amp;"','07/20/2019','No')"</f>
        <v>,('Sudhir.Prabhu','Sudhir','Prabhu','Sudhir.Prabhu@nomail.com','Alabama','Pine Level','07/20/2019','No')</v>
      </c>
    </row>
    <row r="92" spans="2:10">
      <c r="B92" s="54" t="s">
        <v>679</v>
      </c>
      <c r="C92" s="59" t="s">
        <v>176</v>
      </c>
      <c r="D92" s="56" t="s">
        <v>110</v>
      </c>
      <c r="E92" s="56" t="s">
        <v>803</v>
      </c>
      <c r="F92" s="56" t="s">
        <v>238</v>
      </c>
      <c r="G92" s="56" t="s">
        <v>236</v>
      </c>
      <c r="H92" s="57">
        <v>43667</v>
      </c>
      <c r="I92" s="58" t="s">
        <v>619</v>
      </c>
      <c r="J92" t="str">
        <f>",('"&amp;B92&amp;"','"&amp;C92&amp;"','"&amp;D92&amp;"','"&amp;E92&amp;"','"&amp;F92&amp;"','"&amp;G92&amp;"','07/21/2019','No')"</f>
        <v>,('Sugeesh.Chandran','Sugeesh','Chandran','Sugeesh.Chandran@nomail.com','Alabama','Holtville','07/21/2019','No')</v>
      </c>
    </row>
    <row r="93" spans="2:10">
      <c r="B93" s="54" t="s">
        <v>680</v>
      </c>
      <c r="C93" s="59" t="s">
        <v>177</v>
      </c>
      <c r="D93" s="56" t="s">
        <v>111</v>
      </c>
      <c r="E93" s="56" t="s">
        <v>804</v>
      </c>
      <c r="F93" s="56" t="s">
        <v>238</v>
      </c>
      <c r="G93" s="56" t="s">
        <v>237</v>
      </c>
      <c r="H93" s="57">
        <v>43668</v>
      </c>
      <c r="I93" s="58" t="s">
        <v>619</v>
      </c>
      <c r="J93" t="str">
        <f>",('"&amp;B93&amp;"','"&amp;C93&amp;"','"&amp;D93&amp;"','"&amp;E93&amp;"','"&amp;F93&amp;"','"&amp;G93&amp;"','07/22/2019','No')"</f>
        <v>,('Suhas.Kini','Suhas','Kini','Suhas.Kini@nomail.com','Alabama','Mount Olive','07/22/2019','No')</v>
      </c>
    </row>
    <row r="94" spans="2:10" ht="17">
      <c r="B94" s="54" t="s">
        <v>681</v>
      </c>
      <c r="C94" s="60" t="s">
        <v>138</v>
      </c>
      <c r="D94" s="56" t="s">
        <v>140</v>
      </c>
      <c r="E94" s="56" t="s">
        <v>805</v>
      </c>
      <c r="F94" s="56" t="s">
        <v>256</v>
      </c>
      <c r="G94" s="56" t="s">
        <v>239</v>
      </c>
      <c r="H94" s="57">
        <v>43718</v>
      </c>
      <c r="I94" s="58" t="s">
        <v>619</v>
      </c>
      <c r="J94" t="str">
        <f>",('"&amp;B94&amp;"','"&amp;C94&amp;"','"&amp;D94&amp;"','"&amp;E94&amp;"','"&amp;F94&amp;"','"&amp;G94&amp;"','09/10/2019','No')"</f>
        <v>,('Sukeshini.Kumari','Sukeshini','Kumari','Sukeshini.Kumari@nomail.com','Arizona','San Tan Valley','09/10/2019','No')</v>
      </c>
    </row>
    <row r="95" spans="2:10">
      <c r="B95" s="54" t="s">
        <v>682</v>
      </c>
      <c r="C95" s="59" t="s">
        <v>178</v>
      </c>
      <c r="D95" s="56" t="s">
        <v>112</v>
      </c>
      <c r="E95" s="56" t="s">
        <v>806</v>
      </c>
      <c r="F95" s="56" t="s">
        <v>256</v>
      </c>
      <c r="G95" s="56" t="s">
        <v>240</v>
      </c>
      <c r="H95" s="57">
        <v>43719</v>
      </c>
      <c r="I95" s="58" t="s">
        <v>619</v>
      </c>
      <c r="J95" t="str">
        <f>",('"&amp;B95&amp;"','"&amp;C95&amp;"','"&amp;D95&amp;"','"&amp;E95&amp;"','"&amp;F95&amp;"','"&amp;G95&amp;"','09/11/2019','No')"</f>
        <v>,('Suma.Meda','Suma','Meda','Suma.Meda@nomail.com','Arizona','Casa Adobes','09/11/2019','No')</v>
      </c>
    </row>
    <row r="96" spans="2:10">
      <c r="B96" s="54" t="s">
        <v>683</v>
      </c>
      <c r="C96" s="59" t="s">
        <v>179</v>
      </c>
      <c r="D96" s="56" t="s">
        <v>106</v>
      </c>
      <c r="E96" s="56" t="s">
        <v>807</v>
      </c>
      <c r="F96" s="56" t="s">
        <v>256</v>
      </c>
      <c r="G96" s="56" t="s">
        <v>241</v>
      </c>
      <c r="H96" s="57">
        <v>43720</v>
      </c>
      <c r="I96" s="58" t="s">
        <v>619</v>
      </c>
      <c r="J96" t="str">
        <f>",('"&amp;B96&amp;"','"&amp;C96&amp;"','"&amp;D96&amp;"','"&amp;E96&amp;"','"&amp;F96&amp;"','"&amp;G96&amp;"','09/12/2019','No')"</f>
        <v>,('Sumanth.Rao','Sumanth','Rao','Sumanth.Rao@nomail.com','Arizona','Catalina Foothills','09/12/2019','No')</v>
      </c>
    </row>
    <row r="97" spans="2:10">
      <c r="B97" s="54" t="s">
        <v>684</v>
      </c>
      <c r="C97" s="59" t="s">
        <v>180</v>
      </c>
      <c r="D97" s="56" t="s">
        <v>113</v>
      </c>
      <c r="E97" s="56" t="s">
        <v>808</v>
      </c>
      <c r="F97" s="56" t="s">
        <v>256</v>
      </c>
      <c r="G97" s="56" t="s">
        <v>242</v>
      </c>
      <c r="H97" s="57">
        <v>43721</v>
      </c>
      <c r="I97" s="58" t="s">
        <v>619</v>
      </c>
      <c r="J97" t="str">
        <f>",('"&amp;B97&amp;"','"&amp;C97&amp;"','"&amp;D97&amp;"','"&amp;E97&amp;"','"&amp;F97&amp;"','"&amp;G97&amp;"','09/13/2019','No')"</f>
        <v>,('Sunand.Sahu','Sunand','Sahu','Sunand.Sahu@nomail.com','Arizona','Sun City','09/13/2019','No')</v>
      </c>
    </row>
    <row r="98" spans="2:10">
      <c r="B98" s="54" t="s">
        <v>685</v>
      </c>
      <c r="C98" s="59" t="s">
        <v>181</v>
      </c>
      <c r="D98" s="56" t="s">
        <v>114</v>
      </c>
      <c r="E98" s="56" t="s">
        <v>809</v>
      </c>
      <c r="F98" s="56" t="s">
        <v>256</v>
      </c>
      <c r="G98" s="56" t="s">
        <v>243</v>
      </c>
      <c r="H98" s="57">
        <v>43722</v>
      </c>
      <c r="I98" s="58" t="s">
        <v>619</v>
      </c>
      <c r="J98" t="str">
        <f>",('"&amp;B98&amp;"','"&amp;C98&amp;"','"&amp;D98&amp;"','"&amp;E98&amp;"','"&amp;F98&amp;"','"&amp;G98&amp;"','09/14/2019','No')"</f>
        <v>,('Sunil.Narayan','Sunil','Narayan','Sunil.Narayan@nomail.com','Arizona','Drexel Heights','09/14/2019','No')</v>
      </c>
    </row>
    <row r="99" spans="2:10">
      <c r="B99" s="54" t="s">
        <v>686</v>
      </c>
      <c r="C99" s="56" t="s">
        <v>181</v>
      </c>
      <c r="D99" s="56" t="s">
        <v>94</v>
      </c>
      <c r="E99" s="56" t="s">
        <v>810</v>
      </c>
      <c r="F99" s="56" t="s">
        <v>256</v>
      </c>
      <c r="G99" s="56" t="s">
        <v>244</v>
      </c>
      <c r="H99" s="57">
        <v>43723</v>
      </c>
      <c r="I99" s="58" t="s">
        <v>619</v>
      </c>
      <c r="J99" t="str">
        <f>",('"&amp;B99&amp;"','"&amp;C99&amp;"','"&amp;D99&amp;"','"&amp;E99&amp;"','"&amp;F99&amp;"','"&amp;G99&amp;"','09/15/2019','No')"</f>
        <v>,('Sunil.Sharma','Sunil','Sharma','Sunil.Sharma@nomail.com','Arizona','Fortuna Foothills','09/15/2019','No')</v>
      </c>
    </row>
    <row r="100" spans="2:10">
      <c r="B100" s="54" t="s">
        <v>687</v>
      </c>
      <c r="C100" s="59" t="s">
        <v>182</v>
      </c>
      <c r="D100" s="56" t="s">
        <v>115</v>
      </c>
      <c r="E100" s="56" t="s">
        <v>811</v>
      </c>
      <c r="F100" s="56" t="s">
        <v>278</v>
      </c>
      <c r="G100" s="56" t="s">
        <v>263</v>
      </c>
      <c r="H100" s="57">
        <v>43752</v>
      </c>
      <c r="I100" s="58" t="s">
        <v>619</v>
      </c>
      <c r="J100" t="str">
        <f>",('"&amp;B100&amp;"','"&amp;C100&amp;"','"&amp;D100&amp;"','"&amp;E100&amp;"','"&amp;F100&amp;"','"&amp;G100&amp;"','10/14/2019','No')"</f>
        <v>,('Supriya.Prasad','Supriya','Prasad','Supriya.Prasad@nomail.com','California','Long Beach','10/14/2019','No')</v>
      </c>
    </row>
    <row r="101" spans="2:10">
      <c r="B101" s="54" t="s">
        <v>688</v>
      </c>
      <c r="C101" s="59" t="s">
        <v>183</v>
      </c>
      <c r="D101" s="56" t="s">
        <v>84</v>
      </c>
      <c r="E101" s="56" t="s">
        <v>812</v>
      </c>
      <c r="F101" s="56" t="s">
        <v>278</v>
      </c>
      <c r="G101" s="56" t="s">
        <v>264</v>
      </c>
      <c r="H101" s="57">
        <v>43753</v>
      </c>
      <c r="I101" s="58" t="s">
        <v>619</v>
      </c>
      <c r="J101" t="str">
        <f>",('"&amp;B101&amp;"','"&amp;C101&amp;"','"&amp;D101&amp;"','"&amp;E101&amp;"','"&amp;F101&amp;"','"&amp;G101&amp;"','10/15/2019','No')"</f>
        <v>,('Suresh.Kumar','Suresh','Kumar','Suresh.Kumar@nomail.com','California','Oakland','10/15/2019','No')</v>
      </c>
    </row>
    <row r="102" spans="2:10">
      <c r="B102" s="54" t="s">
        <v>689</v>
      </c>
      <c r="C102" s="59" t="s">
        <v>184</v>
      </c>
      <c r="D102" s="56" t="s">
        <v>116</v>
      </c>
      <c r="E102" s="56" t="s">
        <v>813</v>
      </c>
      <c r="F102" s="56" t="s">
        <v>278</v>
      </c>
      <c r="G102" s="56" t="s">
        <v>265</v>
      </c>
      <c r="H102" s="57">
        <v>43754</v>
      </c>
      <c r="I102" s="58" t="s">
        <v>619</v>
      </c>
      <c r="J102" t="str">
        <f>",('"&amp;B102&amp;"','"&amp;C102&amp;"','"&amp;D102&amp;"','"&amp;E102&amp;"','"&amp;F102&amp;"','"&amp;G102&amp;"','10/16/2019','No')"</f>
        <v>,('Sushma.Numula','Sushma','Numula','Sushma.Numula@nomail.com','California','Bakersfield','10/16/2019','No')</v>
      </c>
    </row>
    <row r="103" spans="2:10">
      <c r="B103" s="54" t="s">
        <v>690</v>
      </c>
      <c r="C103" s="59" t="s">
        <v>185</v>
      </c>
      <c r="D103" s="56" t="s">
        <v>119</v>
      </c>
      <c r="E103" s="56" t="s">
        <v>814</v>
      </c>
      <c r="F103" s="56" t="s">
        <v>278</v>
      </c>
      <c r="G103" s="56" t="s">
        <v>266</v>
      </c>
      <c r="H103" s="57">
        <v>43755</v>
      </c>
      <c r="I103" s="58" t="s">
        <v>619</v>
      </c>
      <c r="J103" t="str">
        <f>",('"&amp;B103&amp;"','"&amp;C103&amp;"','"&amp;D103&amp;"','"&amp;E103&amp;"','"&amp;F103&amp;"','"&amp;G103&amp;"','10/17/2019','No')"</f>
        <v>,('Tejendra.Gupta','Tejendra','Gupta','Tejendra.Gupta@nomail.com','California','Anaheim','10/17/2019','No')</v>
      </c>
    </row>
    <row r="104" spans="2:10">
      <c r="B104" s="54" t="s">
        <v>691</v>
      </c>
      <c r="C104" s="59" t="s">
        <v>186</v>
      </c>
      <c r="D104" s="56" t="s">
        <v>107</v>
      </c>
      <c r="E104" s="56" t="s">
        <v>815</v>
      </c>
      <c r="F104" s="56" t="s">
        <v>278</v>
      </c>
      <c r="G104" s="56" t="s">
        <v>267</v>
      </c>
      <c r="H104" s="57">
        <v>43756</v>
      </c>
      <c r="I104" s="58" t="s">
        <v>619</v>
      </c>
      <c r="J104" t="str">
        <f>",('"&amp;B104&amp;"','"&amp;C104&amp;"','"&amp;D104&amp;"','"&amp;E104&amp;"','"&amp;F104&amp;"','"&amp;G104&amp;"','10/18/2019','No')"</f>
        <v>,('Thulasidhar.Reddy','Thulasidhar','Reddy','Thulasidhar.Reddy@nomail.com','California','Santa Ana','10/18/2019','No')</v>
      </c>
    </row>
    <row r="105" spans="2:10">
      <c r="B105" s="54" t="s">
        <v>692</v>
      </c>
      <c r="C105" s="59" t="s">
        <v>187</v>
      </c>
      <c r="D105" s="56" t="s">
        <v>120</v>
      </c>
      <c r="E105" s="56" t="s">
        <v>816</v>
      </c>
      <c r="F105" s="56" t="s">
        <v>278</v>
      </c>
      <c r="G105" s="56" t="s">
        <v>268</v>
      </c>
      <c r="H105" s="57">
        <v>43772</v>
      </c>
      <c r="I105" s="58" t="s">
        <v>619</v>
      </c>
      <c r="J105" t="str">
        <f>",('"&amp;B105&amp;"','"&amp;C105&amp;"','"&amp;D105&amp;"','"&amp;E105&amp;"','"&amp;F105&amp;"','"&amp;G105&amp;"','11/03/2019','No')"</f>
        <v>,('TUSHAR.Tamboli','TUSHAR','Tamboli','TUSHAR.Tamboli@nomail.com','California','Riverside','11/03/2019','No')</v>
      </c>
    </row>
    <row r="106" spans="2:10">
      <c r="B106" s="54" t="s">
        <v>693</v>
      </c>
      <c r="C106" s="59" t="s">
        <v>188</v>
      </c>
      <c r="D106" s="56" t="s">
        <v>114</v>
      </c>
      <c r="E106" s="56" t="s">
        <v>817</v>
      </c>
      <c r="F106" s="56" t="s">
        <v>278</v>
      </c>
      <c r="G106" s="56" t="s">
        <v>269</v>
      </c>
      <c r="H106" s="57">
        <v>43773</v>
      </c>
      <c r="I106" s="58" t="s">
        <v>619</v>
      </c>
      <c r="J106" t="str">
        <f>",('"&amp;B106&amp;"','"&amp;C106&amp;"','"&amp;D106&amp;"','"&amp;E106&amp;"','"&amp;F106&amp;"','"&amp;G106&amp;"','11/04/2019','No')"</f>
        <v>,('Udayasree.Narayan','Udayasree','Narayan','Udayasree.Narayan@nomail.com','California','Stockton','11/04/2019','No')</v>
      </c>
    </row>
    <row r="107" spans="2:10">
      <c r="B107" s="54" t="s">
        <v>694</v>
      </c>
      <c r="C107" s="59" t="s">
        <v>189</v>
      </c>
      <c r="D107" s="56" t="s">
        <v>94</v>
      </c>
      <c r="E107" s="56" t="s">
        <v>818</v>
      </c>
      <c r="F107" s="56" t="s">
        <v>278</v>
      </c>
      <c r="G107" s="56" t="s">
        <v>270</v>
      </c>
      <c r="H107" s="57">
        <v>43774</v>
      </c>
      <c r="I107" s="58" t="s">
        <v>619</v>
      </c>
      <c r="J107" t="str">
        <f>",('"&amp;B107&amp;"','"&amp;C107&amp;"','"&amp;D107&amp;"','"&amp;E107&amp;"','"&amp;F107&amp;"','"&amp;G107&amp;"','11/05/2019','No')"</f>
        <v>,('Usha.Sharma','Usha','Sharma','Usha.Sharma@nomail.com','California','Chula Vista','11/05/2019','No')</v>
      </c>
    </row>
    <row r="108" spans="2:10">
      <c r="B108" s="54" t="s">
        <v>695</v>
      </c>
      <c r="C108" s="59" t="s">
        <v>190</v>
      </c>
      <c r="D108" s="56" t="s">
        <v>84</v>
      </c>
      <c r="E108" s="56" t="s">
        <v>819</v>
      </c>
      <c r="F108" s="56" t="s">
        <v>278</v>
      </c>
      <c r="G108" s="56" t="s">
        <v>271</v>
      </c>
      <c r="H108" s="57">
        <v>43775</v>
      </c>
      <c r="I108" s="58" t="s">
        <v>619</v>
      </c>
      <c r="J108" t="str">
        <f>",('"&amp;B108&amp;"','"&amp;C108&amp;"','"&amp;D108&amp;"','"&amp;E108&amp;"','"&amp;F108&amp;"','"&amp;G108&amp;"','11/06/2019','No')"</f>
        <v>,('Vaibhav.Kumar','Vaibhav','Kumar','Vaibhav.Kumar@nomail.com','California','Fremont','11/06/2019','No')</v>
      </c>
    </row>
    <row r="109" spans="2:10">
      <c r="B109" s="54" t="s">
        <v>696</v>
      </c>
      <c r="C109" s="56" t="s">
        <v>190</v>
      </c>
      <c r="D109" s="56" t="s">
        <v>95</v>
      </c>
      <c r="E109" s="56" t="s">
        <v>820</v>
      </c>
      <c r="F109" s="56" t="s">
        <v>278</v>
      </c>
      <c r="G109" s="56" t="s">
        <v>272</v>
      </c>
      <c r="H109" s="57">
        <v>43776</v>
      </c>
      <c r="I109" s="58" t="s">
        <v>619</v>
      </c>
      <c r="J109" t="str">
        <f>",('"&amp;B109&amp;"','"&amp;C109&amp;"','"&amp;D109&amp;"','"&amp;E109&amp;"','"&amp;F109&amp;"','"&amp;G109&amp;"','11/07/2019','No')"</f>
        <v>,('Vaibhav.Saxena','Vaibhav','Saxena','Vaibhav.Saxena@nomail.com','California','Irvine','11/07/2019','No')</v>
      </c>
    </row>
    <row r="110" spans="2:10">
      <c r="B110" s="54" t="s">
        <v>697</v>
      </c>
      <c r="C110" s="59" t="s">
        <v>220</v>
      </c>
      <c r="D110" s="56" t="s">
        <v>96</v>
      </c>
      <c r="E110" s="56" t="s">
        <v>821</v>
      </c>
      <c r="F110" s="56" t="s">
        <v>278</v>
      </c>
      <c r="G110" s="56" t="s">
        <v>273</v>
      </c>
      <c r="H110" s="57">
        <v>43777</v>
      </c>
      <c r="I110" s="58" t="s">
        <v>619</v>
      </c>
      <c r="J110" t="str">
        <f>",('"&amp;B110&amp;"','"&amp;C110&amp;"','"&amp;D110&amp;"','"&amp;E110&amp;"','"&amp;F110&amp;"','"&amp;G110&amp;"','11/08/2019','No')"</f>
        <v>,('Vasant.Ghooli','Vasant','Ghooli','Vasant.Ghooli@nomail.com','California','San Bernardino','11/08/2019','No')</v>
      </c>
    </row>
    <row r="111" spans="2:10">
      <c r="B111" s="54" t="s">
        <v>698</v>
      </c>
      <c r="C111" s="59" t="s">
        <v>191</v>
      </c>
      <c r="D111" s="56" t="s">
        <v>121</v>
      </c>
      <c r="E111" s="56" t="s">
        <v>822</v>
      </c>
      <c r="F111" s="56" t="s">
        <v>278</v>
      </c>
      <c r="G111" s="56" t="s">
        <v>274</v>
      </c>
      <c r="H111" s="57">
        <v>43839</v>
      </c>
      <c r="I111" s="58" t="s">
        <v>619</v>
      </c>
      <c r="J111" t="str">
        <f>",('"&amp;B111&amp;"','"&amp;C111&amp;"','"&amp;D111&amp;"','"&amp;E111&amp;"','"&amp;F111&amp;"','"&amp;G111&amp;"','01/09/2020','No')"</f>
        <v>,('Veena.Mehta','Veena','Mehta','Veena.Mehta@nomail.com','California','Modesto','01/09/2020','No')</v>
      </c>
    </row>
    <row r="112" spans="2:10">
      <c r="B112" s="54" t="s">
        <v>699</v>
      </c>
      <c r="C112" s="59" t="s">
        <v>192</v>
      </c>
      <c r="D112" s="56" t="s">
        <v>84</v>
      </c>
      <c r="E112" s="56" t="s">
        <v>823</v>
      </c>
      <c r="F112" s="56" t="s">
        <v>278</v>
      </c>
      <c r="G112" s="56" t="s">
        <v>275</v>
      </c>
      <c r="H112" s="57">
        <v>43840</v>
      </c>
      <c r="I112" s="58" t="s">
        <v>619</v>
      </c>
      <c r="J112" t="str">
        <f>",('"&amp;B112&amp;"','"&amp;C112&amp;"','"&amp;D112&amp;"','"&amp;E112&amp;"','"&amp;F112&amp;"','"&amp;G112&amp;"','01/10/2020','No')"</f>
        <v>,('Vijay.Kumar','Vijay','Kumar','Vijay.Kumar@nomail.com','California','Oxnard','01/10/2020','No')</v>
      </c>
    </row>
    <row r="113" spans="2:10">
      <c r="B113" s="54" t="s">
        <v>700</v>
      </c>
      <c r="C113" s="56" t="s">
        <v>221</v>
      </c>
      <c r="D113" s="56" t="s">
        <v>84</v>
      </c>
      <c r="E113" s="56" t="s">
        <v>824</v>
      </c>
      <c r="F113" s="56" t="s">
        <v>284</v>
      </c>
      <c r="G113" s="56" t="s">
        <v>279</v>
      </c>
      <c r="H113" s="57">
        <v>43841</v>
      </c>
      <c r="I113" s="58" t="s">
        <v>619</v>
      </c>
      <c r="J113" t="str">
        <f>",('"&amp;B113&amp;"','"&amp;C113&amp;"','"&amp;D113&amp;"','"&amp;E113&amp;"','"&amp;F113&amp;"','"&amp;G113&amp;"','01/11/2020','No')"</f>
        <v>,('Vijaya.Kumar','Vijaya','Kumar','Vijaya.Kumar@nomail.com','Missouri','St. Louis','01/11/2020','No')</v>
      </c>
    </row>
    <row r="114" spans="2:10">
      <c r="B114" s="54" t="s">
        <v>701</v>
      </c>
      <c r="C114" s="59" t="s">
        <v>193</v>
      </c>
      <c r="D114" s="56" t="s">
        <v>194</v>
      </c>
      <c r="E114" s="56" t="s">
        <v>825</v>
      </c>
      <c r="F114" s="56" t="s">
        <v>284</v>
      </c>
      <c r="G114" s="56" t="s">
        <v>285</v>
      </c>
      <c r="H114" s="57">
        <v>43842</v>
      </c>
      <c r="I114" s="58" t="s">
        <v>619</v>
      </c>
      <c r="J114" t="str">
        <f>",('"&amp;B114&amp;"','"&amp;C114&amp;"','"&amp;D114&amp;"','"&amp;E114&amp;"','"&amp;F114&amp;"','"&amp;G114&amp;"','01/12/2020','No')"</f>
        <v>,('Vijaykumar.Peddibhotla','Vijaykumar','Peddibhotla','Vijaykumar.Peddibhotla@nomail.com','Missouri','Springfield','01/12/2020','No')</v>
      </c>
    </row>
    <row r="115" spans="2:10">
      <c r="B115" s="54" t="s">
        <v>702</v>
      </c>
      <c r="C115" s="59" t="s">
        <v>193</v>
      </c>
      <c r="D115" s="56" t="s">
        <v>122</v>
      </c>
      <c r="E115" s="56" t="s">
        <v>826</v>
      </c>
      <c r="F115" s="56" t="s">
        <v>284</v>
      </c>
      <c r="G115" s="56" t="s">
        <v>286</v>
      </c>
      <c r="H115" s="57">
        <v>43843</v>
      </c>
      <c r="I115" s="58" t="s">
        <v>619</v>
      </c>
      <c r="J115" t="str">
        <f>",('"&amp;B115&amp;"','"&amp;C115&amp;"','"&amp;D115&amp;"','"&amp;E115&amp;"','"&amp;F115&amp;"','"&amp;G115&amp;"','01/13/2020','No')"</f>
        <v>,('Vijaykumar.Sadhana','Vijaykumar','Sadhana','Vijaykumar.Sadhana@nomail.com','Missouri','Columbia','01/13/2020','No')</v>
      </c>
    </row>
    <row r="116" spans="2:10">
      <c r="B116" s="54" t="s">
        <v>703</v>
      </c>
      <c r="C116" s="59" t="s">
        <v>195</v>
      </c>
      <c r="D116" s="56" t="s">
        <v>196</v>
      </c>
      <c r="E116" s="56" t="s">
        <v>827</v>
      </c>
      <c r="F116" s="56" t="s">
        <v>284</v>
      </c>
      <c r="G116" s="56" t="s">
        <v>287</v>
      </c>
      <c r="H116" s="57">
        <v>43844</v>
      </c>
      <c r="I116" s="58" t="s">
        <v>619</v>
      </c>
      <c r="J116" t="str">
        <f>",('"&amp;B116&amp;"','"&amp;C116&amp;"','"&amp;D116&amp;"','"&amp;E116&amp;"','"&amp;F116&amp;"','"&amp;G116&amp;"','01/14/2020','No')"</f>
        <v>,('Vinayak.Kumashi','Vinayak','Kumashi','Vinayak.Kumashi@nomail.com','Missouri','Independence','01/14/2020','No')</v>
      </c>
    </row>
    <row r="117" spans="2:10">
      <c r="B117" s="54" t="s">
        <v>704</v>
      </c>
      <c r="C117" s="59" t="s">
        <v>197</v>
      </c>
      <c r="D117" s="56" t="s">
        <v>123</v>
      </c>
      <c r="E117" s="56" t="s">
        <v>828</v>
      </c>
      <c r="F117" s="56" t="s">
        <v>284</v>
      </c>
      <c r="G117" s="56" t="s">
        <v>280</v>
      </c>
      <c r="H117" s="57">
        <v>43845</v>
      </c>
      <c r="I117" s="58" t="s">
        <v>619</v>
      </c>
      <c r="J117" t="str">
        <f>",('"&amp;B117&amp;"','"&amp;C117&amp;"','"&amp;D117&amp;"','"&amp;E117&amp;"','"&amp;F117&amp;"','"&amp;G117&amp;"','01/15/2020','No')"</f>
        <v>,('Vinayaka.Venkat','Vinayaka','Venkat','Vinayaka.Venkat@nomail.com','Missouri','Lee's Summit','01/15/2020','No')</v>
      </c>
    </row>
    <row r="118" spans="2:10">
      <c r="B118" s="54" t="s">
        <v>705</v>
      </c>
      <c r="C118" s="59" t="s">
        <v>198</v>
      </c>
      <c r="D118" s="56" t="s">
        <v>124</v>
      </c>
      <c r="E118" s="56" t="s">
        <v>829</v>
      </c>
      <c r="F118" s="56" t="s">
        <v>284</v>
      </c>
      <c r="G118" s="56" t="s">
        <v>281</v>
      </c>
      <c r="H118" s="57">
        <v>43846</v>
      </c>
      <c r="I118" s="58" t="s">
        <v>619</v>
      </c>
      <c r="J118" t="str">
        <f>",('"&amp;B118&amp;"','"&amp;C118&amp;"','"&amp;D118&amp;"','"&amp;E118&amp;"','"&amp;F118&amp;"','"&amp;G118&amp;"','01/16/2020','No')"</f>
        <v>,('Vishal.Tyagi','Vishal','Tyagi','Vishal.Tyagi@nomail.com','Missouri','O'Fallon','01/16/2020','No')</v>
      </c>
    </row>
    <row r="119" spans="2:10">
      <c r="B119" s="54" t="s">
        <v>706</v>
      </c>
      <c r="C119" s="59" t="s">
        <v>199</v>
      </c>
      <c r="D119" s="56" t="s">
        <v>107</v>
      </c>
      <c r="E119" s="56" t="s">
        <v>830</v>
      </c>
      <c r="F119" s="56" t="s">
        <v>284</v>
      </c>
      <c r="G119" s="56" t="s">
        <v>288</v>
      </c>
      <c r="H119" s="57">
        <v>43847</v>
      </c>
      <c r="I119" s="58" t="s">
        <v>619</v>
      </c>
      <c r="J119" t="str">
        <f>",('"&amp;B119&amp;"','"&amp;C119&amp;"','"&amp;D119&amp;"','"&amp;E119&amp;"','"&amp;F119&amp;"','"&amp;G119&amp;"','01/17/2020','No')"</f>
        <v>,('Vishnu.Reddy','Vishnu','Reddy','Vishnu.Reddy@nomail.com','Missouri','St. Joseph','01/17/2020','No')</v>
      </c>
    </row>
    <row r="120" spans="2:10">
      <c r="B120" s="54" t="s">
        <v>707</v>
      </c>
      <c r="C120" s="59" t="s">
        <v>200</v>
      </c>
      <c r="D120" s="56" t="s">
        <v>84</v>
      </c>
      <c r="E120" s="56" t="s">
        <v>831</v>
      </c>
      <c r="F120" s="56" t="s">
        <v>284</v>
      </c>
      <c r="G120" s="56" t="s">
        <v>282</v>
      </c>
      <c r="H120" s="57">
        <v>43848</v>
      </c>
      <c r="I120" s="58" t="s">
        <v>619</v>
      </c>
      <c r="J120" t="str">
        <f>",('"&amp;B120&amp;"','"&amp;C120&amp;"','"&amp;D120&amp;"','"&amp;E120&amp;"','"&amp;F120&amp;"','"&amp;G120&amp;"','01/18/2020','No')"</f>
        <v>,('Vishwas.Kumar','Vishwas','Kumar','Vishwas.Kumar@nomail.com','Missouri','St. Charles','01/18/2020','No')</v>
      </c>
    </row>
    <row r="121" spans="2:10">
      <c r="B121" s="54" t="s">
        <v>708</v>
      </c>
      <c r="C121" s="59" t="s">
        <v>222</v>
      </c>
      <c r="D121" s="56" t="s">
        <v>223</v>
      </c>
      <c r="E121" s="56" t="s">
        <v>832</v>
      </c>
      <c r="F121" s="56" t="s">
        <v>284</v>
      </c>
      <c r="G121" s="56" t="s">
        <v>283</v>
      </c>
      <c r="H121" s="57">
        <v>43849</v>
      </c>
      <c r="I121" s="58" t="s">
        <v>619</v>
      </c>
      <c r="J121" t="str">
        <f>",('"&amp;B121&amp;"','"&amp;C121&amp;"','"&amp;D121&amp;"','"&amp;E121&amp;"','"&amp;F121&amp;"','"&amp;G121&amp;"','01/19/2020','No')"</f>
        <v>,('Sachin.Yadav','Sachin','Yadav','Sachin.Yadav@nomail.com','Missouri','St. Peters','01/19/2020','No')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DDBC-D9E0-8149-9047-1DC33D6F7875}">
  <sheetPr>
    <tabColor theme="9" tint="0.39997558519241921"/>
  </sheetPr>
  <dimension ref="B2:D10"/>
  <sheetViews>
    <sheetView workbookViewId="0">
      <selection activeCell="C9" sqref="C9"/>
    </sheetView>
  </sheetViews>
  <sheetFormatPr baseColWidth="10" defaultRowHeight="16"/>
  <cols>
    <col min="1" max="1" width="10.83203125" style="1"/>
    <col min="2" max="2" width="10.33203125" style="1" bestFit="1" customWidth="1"/>
    <col min="3" max="3" width="25" style="1" customWidth="1"/>
    <col min="4" max="4" width="82.6640625" style="1" bestFit="1" customWidth="1"/>
    <col min="5" max="16384" width="10.83203125" style="1"/>
  </cols>
  <sheetData>
    <row r="2" spans="2:4">
      <c r="B2" s="13" t="s">
        <v>14</v>
      </c>
      <c r="C2" s="13" t="s">
        <v>11</v>
      </c>
      <c r="D2" s="13" t="s">
        <v>32</v>
      </c>
    </row>
    <row r="3" spans="2:4">
      <c r="B3" s="11">
        <v>1</v>
      </c>
      <c r="C3" s="7" t="s">
        <v>585</v>
      </c>
      <c r="D3" s="7" t="s">
        <v>65</v>
      </c>
    </row>
    <row r="4" spans="2:4">
      <c r="B4" s="11">
        <v>2</v>
      </c>
      <c r="C4" s="12" t="s">
        <v>66</v>
      </c>
      <c r="D4" s="7" t="s">
        <v>67</v>
      </c>
    </row>
    <row r="5" spans="2:4">
      <c r="B5" s="11">
        <v>3</v>
      </c>
      <c r="C5" s="7" t="s">
        <v>357</v>
      </c>
      <c r="D5" s="7" t="s">
        <v>586</v>
      </c>
    </row>
    <row r="6" spans="2:4">
      <c r="B6" s="11">
        <v>4</v>
      </c>
      <c r="C6" s="12" t="s">
        <v>62</v>
      </c>
      <c r="D6" s="7" t="s">
        <v>68</v>
      </c>
    </row>
    <row r="7" spans="2:4">
      <c r="B7" s="11">
        <v>5</v>
      </c>
      <c r="C7" s="12" t="s">
        <v>61</v>
      </c>
      <c r="D7" s="7" t="s">
        <v>69</v>
      </c>
    </row>
    <row r="8" spans="2:4">
      <c r="B8" s="11">
        <v>6</v>
      </c>
      <c r="C8" s="7" t="s">
        <v>63</v>
      </c>
      <c r="D8" s="7" t="s">
        <v>70</v>
      </c>
    </row>
    <row r="9" spans="2:4">
      <c r="B9" s="11">
        <v>7</v>
      </c>
      <c r="C9" s="7" t="s">
        <v>64</v>
      </c>
      <c r="D9" s="7" t="s">
        <v>71</v>
      </c>
    </row>
    <row r="10" spans="2:4">
      <c r="B10" s="11">
        <v>8</v>
      </c>
      <c r="C10" s="7" t="s">
        <v>568</v>
      </c>
      <c r="D10" s="7" t="s">
        <v>72</v>
      </c>
    </row>
  </sheetData>
  <sortState xmlns:xlrd2="http://schemas.microsoft.com/office/spreadsheetml/2017/richdata2" ref="C3:C10">
    <sortCondition ref="C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39BF-459D-8D4F-A31B-C7B01A984F2C}">
  <sheetPr>
    <tabColor theme="9" tint="0.39997558519241921"/>
  </sheetPr>
  <dimension ref="B2:D5"/>
  <sheetViews>
    <sheetView workbookViewId="0">
      <selection activeCell="D5" sqref="D5"/>
    </sheetView>
  </sheetViews>
  <sheetFormatPr baseColWidth="10" defaultRowHeight="16"/>
  <cols>
    <col min="1" max="1" width="10.83203125" style="1"/>
    <col min="2" max="2" width="13.1640625" style="1" bestFit="1" customWidth="1"/>
    <col min="3" max="3" width="10.83203125" style="1"/>
    <col min="4" max="4" width="19.33203125" style="1" bestFit="1" customWidth="1"/>
    <col min="5" max="16384" width="10.83203125" style="1"/>
  </cols>
  <sheetData>
    <row r="2" spans="2:4">
      <c r="B2" s="13" t="s">
        <v>27</v>
      </c>
      <c r="C2" s="13" t="s">
        <v>30</v>
      </c>
      <c r="D2" s="13" t="s">
        <v>32</v>
      </c>
    </row>
    <row r="3" spans="2:4">
      <c r="B3" s="11">
        <v>1</v>
      </c>
      <c r="C3" s="7" t="s">
        <v>58</v>
      </c>
      <c r="D3" s="7" t="s">
        <v>74</v>
      </c>
    </row>
    <row r="4" spans="2:4">
      <c r="B4" s="11">
        <v>2</v>
      </c>
      <c r="C4" s="7" t="s">
        <v>59</v>
      </c>
      <c r="D4" s="7" t="s">
        <v>73</v>
      </c>
    </row>
    <row r="5" spans="2:4">
      <c r="B5" s="11">
        <v>3</v>
      </c>
      <c r="C5" s="7" t="s">
        <v>60</v>
      </c>
      <c r="D5" s="7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86B2-634F-F54E-A722-A0F7AE67760A}">
  <sheetPr>
    <tabColor theme="9" tint="0.39997558519241921"/>
  </sheetPr>
  <dimension ref="B2:D7"/>
  <sheetViews>
    <sheetView workbookViewId="0">
      <selection activeCell="D7" sqref="D7"/>
    </sheetView>
  </sheetViews>
  <sheetFormatPr baseColWidth="10" defaultRowHeight="16"/>
  <cols>
    <col min="1" max="2" width="10.83203125" style="1"/>
    <col min="3" max="3" width="13.1640625" style="1" customWidth="1"/>
    <col min="4" max="4" width="17" style="1" customWidth="1"/>
    <col min="5" max="16384" width="10.83203125" style="1"/>
  </cols>
  <sheetData>
    <row r="2" spans="2:4">
      <c r="B2" s="13" t="s">
        <v>6</v>
      </c>
      <c r="C2" s="13" t="s">
        <v>1</v>
      </c>
      <c r="D2" s="13" t="s">
        <v>12</v>
      </c>
    </row>
    <row r="3" spans="2:4">
      <c r="B3" s="16">
        <v>1</v>
      </c>
      <c r="C3" s="1" t="s">
        <v>56</v>
      </c>
      <c r="D3" s="7" t="s">
        <v>77</v>
      </c>
    </row>
    <row r="4" spans="2:4">
      <c r="B4" s="16">
        <v>2</v>
      </c>
      <c r="C4" s="7" t="s">
        <v>55</v>
      </c>
      <c r="D4" s="15" t="s">
        <v>76</v>
      </c>
    </row>
    <row r="5" spans="2:4">
      <c r="B5" s="16">
        <v>3</v>
      </c>
      <c r="C5" s="7" t="s">
        <v>54</v>
      </c>
      <c r="D5" s="7" t="s">
        <v>78</v>
      </c>
    </row>
    <row r="6" spans="2:4">
      <c r="B6" s="16">
        <v>4</v>
      </c>
      <c r="C6" s="7" t="s">
        <v>53</v>
      </c>
      <c r="D6" s="7" t="s">
        <v>79</v>
      </c>
    </row>
    <row r="7" spans="2:4">
      <c r="B7" s="16">
        <v>5</v>
      </c>
      <c r="C7" s="7" t="s">
        <v>57</v>
      </c>
      <c r="D7" s="7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7E8D-26EA-854A-BA84-D6D4021D6F1B}">
  <sheetPr>
    <tabColor theme="9" tint="0.39997558519241921"/>
  </sheetPr>
  <dimension ref="B2:D7"/>
  <sheetViews>
    <sheetView workbookViewId="0">
      <selection activeCell="D7" sqref="D7"/>
    </sheetView>
  </sheetViews>
  <sheetFormatPr baseColWidth="10" defaultColWidth="19.33203125" defaultRowHeight="16"/>
  <cols>
    <col min="1" max="3" width="19.33203125" style="1"/>
    <col min="4" max="4" width="29.5" style="1" bestFit="1" customWidth="1"/>
    <col min="5" max="16384" width="19.33203125" style="1"/>
  </cols>
  <sheetData>
    <row r="2" spans="2:4">
      <c r="B2" s="13" t="s">
        <v>31</v>
      </c>
      <c r="C2" s="13" t="s">
        <v>30</v>
      </c>
      <c r="D2" s="13" t="s">
        <v>32</v>
      </c>
    </row>
    <row r="3" spans="2:4">
      <c r="B3" s="11">
        <v>1</v>
      </c>
      <c r="C3" s="7" t="s">
        <v>44</v>
      </c>
      <c r="D3" s="7" t="s">
        <v>49</v>
      </c>
    </row>
    <row r="4" spans="2:4">
      <c r="B4" s="11">
        <v>2</v>
      </c>
      <c r="C4" s="7" t="s">
        <v>45</v>
      </c>
      <c r="D4" s="7" t="s">
        <v>50</v>
      </c>
    </row>
    <row r="5" spans="2:4">
      <c r="B5" s="11">
        <v>3</v>
      </c>
      <c r="C5" s="7" t="s">
        <v>46</v>
      </c>
      <c r="D5" s="7" t="s">
        <v>51</v>
      </c>
    </row>
    <row r="6" spans="2:4">
      <c r="B6" s="11">
        <v>4</v>
      </c>
      <c r="C6" s="7" t="s">
        <v>0</v>
      </c>
      <c r="D6" s="7" t="s">
        <v>52</v>
      </c>
    </row>
    <row r="7" spans="2:4">
      <c r="B7" s="11">
        <v>5</v>
      </c>
      <c r="C7" s="7" t="s">
        <v>47</v>
      </c>
      <c r="D7" s="7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D1A7-43AE-7B41-A506-DD96544D1FAD}">
  <sheetPr>
    <tabColor theme="9" tint="0.39997558519241921"/>
  </sheetPr>
  <dimension ref="B2:J230"/>
  <sheetViews>
    <sheetView workbookViewId="0">
      <selection activeCell="C16" sqref="C16"/>
    </sheetView>
  </sheetViews>
  <sheetFormatPr baseColWidth="10" defaultRowHeight="16"/>
  <cols>
    <col min="1" max="2" width="10.83203125" style="1"/>
    <col min="3" max="3" width="82" style="1" bestFit="1" customWidth="1"/>
    <col min="4" max="4" width="15" style="1" customWidth="1"/>
    <col min="5" max="5" width="16.1640625" style="1" customWidth="1"/>
    <col min="6" max="7" width="17.1640625" style="1" customWidth="1"/>
    <col min="8" max="8" width="15.33203125" style="1" customWidth="1"/>
    <col min="9" max="9" width="12.83203125" style="1" bestFit="1" customWidth="1"/>
    <col min="10" max="10" width="20.5" style="1" bestFit="1" customWidth="1"/>
    <col min="11" max="16384" width="10.83203125" style="1"/>
  </cols>
  <sheetData>
    <row r="2" spans="2:10">
      <c r="B2" s="13" t="s">
        <v>5</v>
      </c>
      <c r="C2" s="13" t="s">
        <v>833</v>
      </c>
      <c r="D2" s="13" t="s">
        <v>32</v>
      </c>
      <c r="E2" s="13" t="s">
        <v>34</v>
      </c>
      <c r="F2" s="13" t="s">
        <v>36</v>
      </c>
      <c r="G2" s="13" t="s">
        <v>4</v>
      </c>
      <c r="H2" s="13" t="s">
        <v>14</v>
      </c>
      <c r="I2" s="13" t="s">
        <v>38</v>
      </c>
      <c r="J2" s="1" t="s">
        <v>356</v>
      </c>
    </row>
    <row r="3" spans="2:10">
      <c r="B3" s="11">
        <v>1</v>
      </c>
      <c r="C3" s="7" t="s">
        <v>542</v>
      </c>
      <c r="D3" s="7"/>
      <c r="E3" s="7"/>
      <c r="F3" s="7"/>
      <c r="G3" s="12"/>
      <c r="H3" s="12"/>
      <c r="I3" s="7"/>
      <c r="J3" s="7" t="s">
        <v>62</v>
      </c>
    </row>
    <row r="4" spans="2:10">
      <c r="B4" s="11">
        <v>2</v>
      </c>
      <c r="C4" s="7" t="s">
        <v>432</v>
      </c>
      <c r="D4" s="7"/>
      <c r="E4" s="7"/>
      <c r="F4" s="7"/>
      <c r="G4" s="12"/>
      <c r="H4" s="12"/>
      <c r="I4" s="7"/>
      <c r="J4" s="7" t="s">
        <v>63</v>
      </c>
    </row>
    <row r="5" spans="2:10">
      <c r="B5" s="11">
        <v>3</v>
      </c>
      <c r="C5" s="7" t="s">
        <v>424</v>
      </c>
      <c r="D5" s="7"/>
      <c r="E5" s="7"/>
      <c r="F5" s="7"/>
      <c r="G5" s="12"/>
      <c r="H5" s="12"/>
      <c r="I5" s="7"/>
      <c r="J5" s="7" t="s">
        <v>63</v>
      </c>
    </row>
    <row r="6" spans="2:10">
      <c r="B6" s="11">
        <v>4</v>
      </c>
      <c r="C6" s="7" t="s">
        <v>365</v>
      </c>
      <c r="D6" s="7"/>
      <c r="E6" s="7"/>
      <c r="F6" s="7"/>
      <c r="G6" s="12"/>
      <c r="H6" s="12"/>
      <c r="I6" s="7"/>
      <c r="J6" s="7" t="s">
        <v>357</v>
      </c>
    </row>
    <row r="7" spans="2:10">
      <c r="B7" s="11">
        <v>5</v>
      </c>
      <c r="C7" s="7" t="s">
        <v>489</v>
      </c>
      <c r="D7" s="7"/>
      <c r="E7" s="7"/>
      <c r="F7" s="7"/>
      <c r="G7" s="12"/>
      <c r="H7" s="12"/>
      <c r="I7" s="7"/>
      <c r="J7" s="7" t="s">
        <v>61</v>
      </c>
    </row>
    <row r="8" spans="2:10">
      <c r="B8" s="11">
        <v>6</v>
      </c>
      <c r="C8" s="7" t="s">
        <v>524</v>
      </c>
      <c r="D8" s="7"/>
      <c r="E8" s="7"/>
      <c r="F8" s="7"/>
      <c r="G8" s="12"/>
      <c r="H8" s="12"/>
      <c r="I8" s="7"/>
      <c r="J8" s="7" t="s">
        <v>66</v>
      </c>
    </row>
    <row r="9" spans="2:10">
      <c r="B9" s="11">
        <v>7</v>
      </c>
      <c r="C9" s="7" t="s">
        <v>364</v>
      </c>
      <c r="D9" s="7"/>
      <c r="E9" s="7"/>
      <c r="F9" s="7"/>
      <c r="G9" s="12"/>
      <c r="H9" s="12"/>
      <c r="I9" s="7"/>
      <c r="J9" s="7" t="s">
        <v>357</v>
      </c>
    </row>
    <row r="10" spans="2:10">
      <c r="B10" s="11">
        <v>8</v>
      </c>
      <c r="C10" s="7" t="s">
        <v>532</v>
      </c>
      <c r="D10" s="7"/>
      <c r="E10" s="7"/>
      <c r="F10" s="7"/>
      <c r="G10" s="12"/>
      <c r="H10" s="12"/>
      <c r="I10" s="7"/>
      <c r="J10" s="7" t="s">
        <v>66</v>
      </c>
    </row>
    <row r="11" spans="2:10">
      <c r="B11" s="11">
        <v>9</v>
      </c>
      <c r="C11" s="7" t="s">
        <v>429</v>
      </c>
      <c r="D11" s="7"/>
      <c r="E11" s="7"/>
      <c r="F11" s="7"/>
      <c r="G11" s="12"/>
      <c r="H11" s="12"/>
      <c r="I11" s="7"/>
      <c r="J11" s="7" t="s">
        <v>63</v>
      </c>
    </row>
    <row r="12" spans="2:10">
      <c r="B12" s="11">
        <v>10</v>
      </c>
      <c r="C12" s="7" t="s">
        <v>525</v>
      </c>
      <c r="D12" s="7"/>
      <c r="E12" s="7"/>
      <c r="F12" s="7"/>
      <c r="G12" s="12"/>
      <c r="H12" s="12"/>
      <c r="I12" s="7"/>
      <c r="J12" s="7" t="s">
        <v>66</v>
      </c>
    </row>
    <row r="13" spans="2:10">
      <c r="B13" s="11">
        <v>11</v>
      </c>
      <c r="C13" s="7" t="s">
        <v>512</v>
      </c>
      <c r="D13" s="7"/>
      <c r="E13" s="7"/>
      <c r="F13" s="7"/>
      <c r="G13" s="12"/>
      <c r="H13" s="12"/>
      <c r="I13" s="7"/>
      <c r="J13" s="7" t="s">
        <v>66</v>
      </c>
    </row>
    <row r="14" spans="2:10">
      <c r="B14" s="11">
        <v>12</v>
      </c>
      <c r="C14" s="7" t="s">
        <v>430</v>
      </c>
      <c r="D14" s="7"/>
      <c r="E14" s="7"/>
      <c r="F14" s="7"/>
      <c r="G14" s="12"/>
      <c r="H14" s="12"/>
      <c r="I14" s="7"/>
      <c r="J14" s="7" t="s">
        <v>63</v>
      </c>
    </row>
    <row r="15" spans="2:10">
      <c r="B15" s="11">
        <v>13</v>
      </c>
      <c r="C15" s="7" t="s">
        <v>363</v>
      </c>
      <c r="D15" s="7"/>
      <c r="E15" s="7"/>
      <c r="F15" s="7"/>
      <c r="G15" s="12"/>
      <c r="H15" s="12"/>
      <c r="I15" s="7"/>
      <c r="J15" s="7" t="s">
        <v>357</v>
      </c>
    </row>
    <row r="16" spans="2:10">
      <c r="B16" s="11">
        <v>14</v>
      </c>
      <c r="C16" s="7" t="s">
        <v>394</v>
      </c>
      <c r="D16" s="7"/>
      <c r="E16" s="7"/>
      <c r="F16" s="7"/>
      <c r="G16" s="12"/>
      <c r="H16" s="12"/>
      <c r="I16" s="7"/>
      <c r="J16" s="7" t="s">
        <v>585</v>
      </c>
    </row>
    <row r="17" spans="2:10">
      <c r="B17" s="11">
        <v>15</v>
      </c>
      <c r="C17" s="7" t="s">
        <v>578</v>
      </c>
      <c r="D17" s="7"/>
      <c r="E17" s="7"/>
      <c r="F17" s="7"/>
      <c r="G17" s="12"/>
      <c r="H17" s="12"/>
      <c r="I17" s="7"/>
      <c r="J17" s="7" t="s">
        <v>568</v>
      </c>
    </row>
    <row r="18" spans="2:10">
      <c r="B18" s="11">
        <v>16</v>
      </c>
      <c r="C18" s="7" t="s">
        <v>535</v>
      </c>
      <c r="D18" s="7"/>
      <c r="E18" s="7"/>
      <c r="F18" s="7"/>
      <c r="G18" s="12"/>
      <c r="H18" s="12"/>
      <c r="I18" s="7"/>
      <c r="J18" s="7" t="s">
        <v>66</v>
      </c>
    </row>
    <row r="19" spans="2:10">
      <c r="B19" s="11">
        <v>17</v>
      </c>
      <c r="C19" s="7" t="s">
        <v>431</v>
      </c>
      <c r="D19" s="7"/>
      <c r="E19" s="7"/>
      <c r="F19" s="7"/>
      <c r="G19" s="12"/>
      <c r="H19" s="12"/>
      <c r="I19" s="7"/>
      <c r="J19" s="7" t="s">
        <v>63</v>
      </c>
    </row>
    <row r="20" spans="2:10">
      <c r="B20" s="11">
        <v>18</v>
      </c>
      <c r="C20" s="7" t="s">
        <v>451</v>
      </c>
      <c r="D20" s="7"/>
      <c r="E20" s="7"/>
      <c r="F20" s="7"/>
      <c r="G20" s="12"/>
      <c r="H20" s="12"/>
      <c r="I20" s="7"/>
      <c r="J20" s="7" t="s">
        <v>64</v>
      </c>
    </row>
    <row r="21" spans="2:10">
      <c r="B21" s="11">
        <v>19</v>
      </c>
      <c r="C21" s="7" t="s">
        <v>572</v>
      </c>
      <c r="D21" s="7"/>
      <c r="E21" s="7"/>
      <c r="F21" s="7"/>
      <c r="G21" s="12"/>
      <c r="H21" s="12"/>
      <c r="I21" s="7"/>
      <c r="J21" s="7" t="s">
        <v>568</v>
      </c>
    </row>
    <row r="22" spans="2:10">
      <c r="B22" s="11">
        <v>20</v>
      </c>
      <c r="C22" s="7" t="s">
        <v>550</v>
      </c>
      <c r="D22" s="7"/>
      <c r="E22" s="7"/>
      <c r="F22" s="7"/>
      <c r="G22" s="12"/>
      <c r="H22" s="12"/>
      <c r="I22" s="7"/>
      <c r="J22" s="7" t="s">
        <v>62</v>
      </c>
    </row>
    <row r="23" spans="2:10">
      <c r="B23" s="11">
        <v>21</v>
      </c>
      <c r="C23" s="7" t="s">
        <v>518</v>
      </c>
      <c r="D23" s="7"/>
      <c r="E23" s="7"/>
      <c r="F23" s="7"/>
      <c r="G23" s="12"/>
      <c r="H23" s="12"/>
      <c r="I23" s="7"/>
      <c r="J23" s="7" t="s">
        <v>66</v>
      </c>
    </row>
    <row r="24" spans="2:10">
      <c r="B24" s="11">
        <v>22</v>
      </c>
      <c r="C24" s="7" t="s">
        <v>457</v>
      </c>
      <c r="D24" s="7"/>
      <c r="E24" s="7"/>
      <c r="F24" s="7"/>
      <c r="G24" s="12"/>
      <c r="H24" s="12"/>
      <c r="I24" s="7"/>
      <c r="J24" s="7" t="s">
        <v>64</v>
      </c>
    </row>
    <row r="25" spans="2:10">
      <c r="B25" s="11">
        <v>23</v>
      </c>
      <c r="C25" s="7" t="s">
        <v>463</v>
      </c>
      <c r="D25" s="7"/>
      <c r="E25" s="7"/>
      <c r="F25" s="7"/>
      <c r="G25" s="12"/>
      <c r="H25" s="12"/>
      <c r="I25" s="7"/>
      <c r="J25" s="7" t="s">
        <v>64</v>
      </c>
    </row>
    <row r="26" spans="2:10">
      <c r="B26" s="11">
        <v>24</v>
      </c>
      <c r="C26" s="7" t="s">
        <v>511</v>
      </c>
      <c r="D26" s="7"/>
      <c r="E26" s="7"/>
      <c r="F26" s="7"/>
      <c r="G26" s="12"/>
      <c r="H26" s="12"/>
      <c r="I26" s="7"/>
      <c r="J26" s="7" t="s">
        <v>585</v>
      </c>
    </row>
    <row r="27" spans="2:10">
      <c r="B27" s="11">
        <v>25</v>
      </c>
      <c r="C27" s="7" t="s">
        <v>414</v>
      </c>
      <c r="D27" s="7"/>
      <c r="E27" s="7"/>
      <c r="F27" s="7"/>
      <c r="G27" s="12"/>
      <c r="H27" s="12"/>
      <c r="I27" s="7"/>
      <c r="J27" s="7" t="s">
        <v>585</v>
      </c>
    </row>
    <row r="28" spans="2:10">
      <c r="B28" s="11">
        <v>26</v>
      </c>
      <c r="C28" s="7" t="s">
        <v>390</v>
      </c>
      <c r="D28" s="7"/>
      <c r="E28" s="7"/>
      <c r="F28" s="7"/>
      <c r="G28" s="12"/>
      <c r="H28" s="12"/>
      <c r="I28" s="7"/>
      <c r="J28" s="7" t="s">
        <v>585</v>
      </c>
    </row>
    <row r="29" spans="2:10">
      <c r="B29" s="11">
        <v>27</v>
      </c>
      <c r="C29" s="7" t="s">
        <v>375</v>
      </c>
      <c r="D29" s="7"/>
      <c r="E29" s="7"/>
      <c r="F29" s="7"/>
      <c r="G29" s="12"/>
      <c r="H29" s="12"/>
      <c r="I29" s="7"/>
      <c r="J29" s="7" t="s">
        <v>357</v>
      </c>
    </row>
    <row r="30" spans="2:10">
      <c r="B30" s="11">
        <v>28</v>
      </c>
      <c r="C30" s="7" t="s">
        <v>400</v>
      </c>
      <c r="D30" s="7"/>
      <c r="E30" s="7"/>
      <c r="F30" s="7"/>
      <c r="G30" s="12"/>
      <c r="H30" s="12"/>
      <c r="I30" s="7"/>
      <c r="J30" s="7" t="s">
        <v>585</v>
      </c>
    </row>
    <row r="31" spans="2:10">
      <c r="B31" s="11">
        <v>29</v>
      </c>
      <c r="C31" s="7" t="s">
        <v>444</v>
      </c>
      <c r="D31" s="7"/>
      <c r="E31" s="7"/>
      <c r="F31" s="7"/>
      <c r="G31" s="12"/>
      <c r="H31" s="12"/>
      <c r="I31" s="7"/>
      <c r="J31" s="7" t="s">
        <v>63</v>
      </c>
    </row>
    <row r="32" spans="2:10">
      <c r="B32" s="11">
        <v>30</v>
      </c>
      <c r="C32" s="7" t="s">
        <v>443</v>
      </c>
      <c r="D32" s="7"/>
      <c r="E32" s="7"/>
      <c r="F32" s="7"/>
      <c r="G32" s="12"/>
      <c r="H32" s="12"/>
      <c r="I32" s="7"/>
      <c r="J32" s="7" t="s">
        <v>63</v>
      </c>
    </row>
    <row r="33" spans="2:10">
      <c r="B33" s="11">
        <v>31</v>
      </c>
      <c r="C33" s="7" t="s">
        <v>446</v>
      </c>
      <c r="D33" s="7"/>
      <c r="E33" s="7"/>
      <c r="F33" s="7"/>
      <c r="G33" s="12"/>
      <c r="H33" s="12"/>
      <c r="I33" s="7"/>
      <c r="J33" s="7" t="s">
        <v>63</v>
      </c>
    </row>
    <row r="34" spans="2:10">
      <c r="B34" s="11">
        <v>32</v>
      </c>
      <c r="C34" s="7" t="s">
        <v>380</v>
      </c>
      <c r="D34" s="7"/>
      <c r="E34" s="7"/>
      <c r="F34" s="7"/>
      <c r="G34" s="12"/>
      <c r="H34" s="12"/>
      <c r="I34" s="7"/>
      <c r="J34" s="7" t="s">
        <v>357</v>
      </c>
    </row>
    <row r="35" spans="2:10">
      <c r="B35" s="11">
        <v>33</v>
      </c>
      <c r="C35" s="7" t="s">
        <v>450</v>
      </c>
      <c r="D35" s="7"/>
      <c r="E35" s="7"/>
      <c r="F35" s="7"/>
      <c r="G35" s="12"/>
      <c r="H35" s="12"/>
      <c r="I35" s="7"/>
      <c r="J35" s="7" t="s">
        <v>63</v>
      </c>
    </row>
    <row r="36" spans="2:10">
      <c r="B36" s="11">
        <v>34</v>
      </c>
      <c r="C36" s="7" t="s">
        <v>422</v>
      </c>
      <c r="D36" s="7"/>
      <c r="E36" s="7"/>
      <c r="F36" s="7"/>
      <c r="G36" s="12"/>
      <c r="H36" s="12"/>
      <c r="I36" s="7"/>
      <c r="J36" s="7" t="s">
        <v>63</v>
      </c>
    </row>
    <row r="37" spans="2:10">
      <c r="B37" s="11">
        <v>35</v>
      </c>
      <c r="C37" s="17" t="s">
        <v>447</v>
      </c>
      <c r="D37" s="7"/>
      <c r="E37" s="7"/>
      <c r="F37" s="7"/>
      <c r="G37" s="12"/>
      <c r="H37" s="12"/>
      <c r="I37" s="7"/>
      <c r="J37" s="7" t="s">
        <v>63</v>
      </c>
    </row>
    <row r="38" spans="2:10">
      <c r="B38" s="11">
        <v>36</v>
      </c>
      <c r="C38" s="7" t="s">
        <v>395</v>
      </c>
      <c r="D38" s="7"/>
      <c r="E38" s="7"/>
      <c r="F38" s="7"/>
      <c r="G38" s="12"/>
      <c r="H38" s="12"/>
      <c r="I38" s="7"/>
      <c r="J38" s="7" t="s">
        <v>585</v>
      </c>
    </row>
    <row r="39" spans="2:10">
      <c r="B39" s="11">
        <v>37</v>
      </c>
      <c r="C39" s="7" t="s">
        <v>490</v>
      </c>
      <c r="D39" s="7"/>
      <c r="E39" s="7"/>
      <c r="F39" s="7"/>
      <c r="G39" s="12"/>
      <c r="H39" s="12"/>
      <c r="I39" s="7"/>
      <c r="J39" s="7" t="s">
        <v>61</v>
      </c>
    </row>
    <row r="40" spans="2:10">
      <c r="B40" s="11">
        <v>38</v>
      </c>
      <c r="C40" s="7" t="s">
        <v>379</v>
      </c>
      <c r="D40" s="7"/>
      <c r="E40" s="7"/>
      <c r="F40" s="7"/>
      <c r="G40" s="12"/>
      <c r="H40" s="12"/>
      <c r="I40" s="7"/>
      <c r="J40" s="7" t="s">
        <v>357</v>
      </c>
    </row>
    <row r="41" spans="2:10">
      <c r="B41" s="11">
        <v>39</v>
      </c>
      <c r="C41" s="7" t="s">
        <v>368</v>
      </c>
      <c r="D41" s="7"/>
      <c r="E41" s="7"/>
      <c r="F41" s="7"/>
      <c r="G41" s="12"/>
      <c r="H41" s="12"/>
      <c r="I41" s="7"/>
      <c r="J41" s="7" t="s">
        <v>357</v>
      </c>
    </row>
    <row r="42" spans="2:10">
      <c r="B42" s="11">
        <v>40</v>
      </c>
      <c r="C42" s="7" t="s">
        <v>543</v>
      </c>
      <c r="D42" s="7"/>
      <c r="E42" s="7"/>
      <c r="F42" s="7"/>
      <c r="G42" s="12"/>
      <c r="H42" s="12"/>
      <c r="I42" s="7"/>
      <c r="J42" s="7" t="s">
        <v>62</v>
      </c>
    </row>
    <row r="43" spans="2:10">
      <c r="B43" s="11">
        <v>41</v>
      </c>
      <c r="C43" s="7" t="s">
        <v>420</v>
      </c>
      <c r="D43" s="7"/>
      <c r="E43" s="7"/>
      <c r="F43" s="7"/>
      <c r="G43" s="12"/>
      <c r="H43" s="12"/>
      <c r="I43" s="7"/>
      <c r="J43" s="7" t="s">
        <v>63</v>
      </c>
    </row>
    <row r="44" spans="2:10">
      <c r="B44" s="11">
        <v>42</v>
      </c>
      <c r="C44" s="7" t="s">
        <v>423</v>
      </c>
      <c r="D44" s="7"/>
      <c r="E44" s="7"/>
      <c r="F44" s="7"/>
      <c r="G44" s="12"/>
      <c r="H44" s="12"/>
      <c r="I44" s="7"/>
      <c r="J44" s="7" t="s">
        <v>63</v>
      </c>
    </row>
    <row r="45" spans="2:10">
      <c r="B45" s="11">
        <v>43</v>
      </c>
      <c r="C45" s="7" t="s">
        <v>381</v>
      </c>
      <c r="D45" s="7"/>
      <c r="E45" s="7"/>
      <c r="F45" s="7"/>
      <c r="G45" s="12"/>
      <c r="H45" s="12"/>
      <c r="I45" s="7"/>
      <c r="J45" s="7" t="s">
        <v>357</v>
      </c>
    </row>
    <row r="46" spans="2:10">
      <c r="B46" s="11">
        <v>44</v>
      </c>
      <c r="C46" s="7" t="s">
        <v>544</v>
      </c>
      <c r="D46" s="7"/>
      <c r="E46" s="7"/>
      <c r="F46" s="7"/>
      <c r="G46" s="12"/>
      <c r="H46" s="12"/>
      <c r="I46" s="7"/>
      <c r="J46" s="7" t="s">
        <v>62</v>
      </c>
    </row>
    <row r="47" spans="2:10">
      <c r="B47" s="11">
        <v>45</v>
      </c>
      <c r="C47" s="7" t="s">
        <v>574</v>
      </c>
      <c r="D47" s="7"/>
      <c r="E47" s="7"/>
      <c r="F47" s="7"/>
      <c r="G47" s="12"/>
      <c r="H47" s="12"/>
      <c r="I47" s="7"/>
      <c r="J47" s="7" t="s">
        <v>568</v>
      </c>
    </row>
    <row r="48" spans="2:10">
      <c r="B48" s="11">
        <v>46</v>
      </c>
      <c r="C48" s="7" t="s">
        <v>378</v>
      </c>
      <c r="D48" s="7"/>
      <c r="E48" s="7"/>
      <c r="F48" s="7"/>
      <c r="G48" s="12"/>
      <c r="H48" s="12"/>
      <c r="I48" s="7"/>
      <c r="J48" s="7" t="s">
        <v>357</v>
      </c>
    </row>
    <row r="49" spans="2:10">
      <c r="B49" s="11">
        <v>47</v>
      </c>
      <c r="C49" s="7" t="s">
        <v>387</v>
      </c>
      <c r="D49" s="7"/>
      <c r="E49" s="7"/>
      <c r="F49" s="7"/>
      <c r="G49" s="12"/>
      <c r="H49" s="12"/>
      <c r="I49" s="7"/>
      <c r="J49" s="7" t="s">
        <v>357</v>
      </c>
    </row>
    <row r="50" spans="2:10">
      <c r="B50" s="11">
        <v>48</v>
      </c>
      <c r="C50" s="7" t="s">
        <v>385</v>
      </c>
      <c r="D50" s="7"/>
      <c r="E50" s="7"/>
      <c r="F50" s="7"/>
      <c r="G50" s="12"/>
      <c r="H50" s="12"/>
      <c r="I50" s="7"/>
      <c r="J50" s="7" t="s">
        <v>357</v>
      </c>
    </row>
    <row r="51" spans="2:10">
      <c r="B51" s="11">
        <v>49</v>
      </c>
      <c r="C51" s="7" t="s">
        <v>564</v>
      </c>
      <c r="D51" s="7"/>
      <c r="E51" s="7"/>
      <c r="F51" s="7"/>
      <c r="G51" s="12"/>
      <c r="H51" s="12"/>
      <c r="I51" s="7"/>
      <c r="J51" s="7" t="s">
        <v>62</v>
      </c>
    </row>
    <row r="52" spans="2:10">
      <c r="B52" s="11">
        <v>50</v>
      </c>
      <c r="C52" s="7" t="s">
        <v>407</v>
      </c>
      <c r="D52" s="7"/>
      <c r="E52" s="7"/>
      <c r="F52" s="7"/>
      <c r="G52" s="12"/>
      <c r="H52" s="12"/>
      <c r="I52" s="7"/>
      <c r="J52" s="7" t="s">
        <v>585</v>
      </c>
    </row>
    <row r="53" spans="2:10">
      <c r="B53" s="11">
        <v>51</v>
      </c>
      <c r="C53" s="7" t="s">
        <v>516</v>
      </c>
      <c r="D53" s="7"/>
      <c r="E53" s="7"/>
      <c r="F53" s="7"/>
      <c r="G53" s="12"/>
      <c r="H53" s="12"/>
      <c r="I53" s="7"/>
      <c r="J53" s="7" t="s">
        <v>66</v>
      </c>
    </row>
    <row r="54" spans="2:10">
      <c r="B54" s="11">
        <v>52</v>
      </c>
      <c r="C54" s="7" t="s">
        <v>458</v>
      </c>
      <c r="D54" s="7"/>
      <c r="E54" s="7"/>
      <c r="F54" s="7"/>
      <c r="G54" s="12"/>
      <c r="H54" s="12"/>
      <c r="I54" s="7"/>
      <c r="J54" s="7" t="s">
        <v>64</v>
      </c>
    </row>
    <row r="55" spans="2:10">
      <c r="B55" s="11">
        <v>53</v>
      </c>
      <c r="C55" s="7" t="s">
        <v>392</v>
      </c>
      <c r="D55" s="7"/>
      <c r="E55" s="7"/>
      <c r="F55" s="7"/>
      <c r="G55" s="12"/>
      <c r="H55" s="12"/>
      <c r="I55" s="7"/>
      <c r="J55" s="7" t="s">
        <v>585</v>
      </c>
    </row>
    <row r="56" spans="2:10">
      <c r="B56" s="11">
        <v>54</v>
      </c>
      <c r="C56" s="7" t="s">
        <v>500</v>
      </c>
      <c r="D56" s="7"/>
      <c r="E56" s="7"/>
      <c r="F56" s="7"/>
      <c r="G56" s="12"/>
      <c r="H56" s="12"/>
      <c r="I56" s="7"/>
      <c r="J56" s="7" t="s">
        <v>61</v>
      </c>
    </row>
    <row r="57" spans="2:10">
      <c r="B57" s="11">
        <v>55</v>
      </c>
      <c r="C57" s="7" t="s">
        <v>359</v>
      </c>
      <c r="D57" s="7"/>
      <c r="E57" s="7"/>
      <c r="F57" s="7"/>
      <c r="G57" s="12"/>
      <c r="H57" s="12"/>
      <c r="I57" s="7"/>
      <c r="J57" s="7" t="s">
        <v>357</v>
      </c>
    </row>
    <row r="58" spans="2:10">
      <c r="B58" s="11">
        <v>56</v>
      </c>
      <c r="C58" s="7" t="s">
        <v>461</v>
      </c>
      <c r="D58" s="7"/>
      <c r="E58" s="7"/>
      <c r="F58" s="7"/>
      <c r="G58" s="12"/>
      <c r="H58" s="12"/>
      <c r="I58" s="7"/>
      <c r="J58" s="7" t="s">
        <v>64</v>
      </c>
    </row>
    <row r="59" spans="2:10">
      <c r="B59" s="11">
        <v>57</v>
      </c>
      <c r="C59" s="7" t="s">
        <v>459</v>
      </c>
      <c r="D59" s="7"/>
      <c r="E59" s="7"/>
      <c r="F59" s="7"/>
      <c r="G59" s="12"/>
      <c r="H59" s="12"/>
      <c r="I59" s="7"/>
      <c r="J59" s="7" t="s">
        <v>64</v>
      </c>
    </row>
    <row r="60" spans="2:10">
      <c r="B60" s="11">
        <v>58</v>
      </c>
      <c r="C60" s="7" t="s">
        <v>569</v>
      </c>
      <c r="D60" s="7"/>
      <c r="E60" s="7"/>
      <c r="F60" s="7"/>
      <c r="G60" s="12"/>
      <c r="H60" s="12"/>
      <c r="I60" s="7"/>
      <c r="J60" s="7" t="s">
        <v>568</v>
      </c>
    </row>
    <row r="61" spans="2:10">
      <c r="B61" s="11">
        <v>59</v>
      </c>
      <c r="C61" s="7" t="s">
        <v>576</v>
      </c>
      <c r="D61" s="7"/>
      <c r="E61" s="7"/>
      <c r="F61" s="7"/>
      <c r="G61" s="12"/>
      <c r="H61" s="12"/>
      <c r="I61" s="7"/>
      <c r="J61" s="7" t="s">
        <v>568</v>
      </c>
    </row>
    <row r="62" spans="2:10">
      <c r="B62" s="11">
        <v>60</v>
      </c>
      <c r="C62" s="7" t="s">
        <v>570</v>
      </c>
      <c r="D62" s="7"/>
      <c r="E62" s="7"/>
      <c r="F62" s="7"/>
      <c r="G62" s="12"/>
      <c r="H62" s="12"/>
      <c r="I62" s="7"/>
      <c r="J62" s="7" t="s">
        <v>568</v>
      </c>
    </row>
    <row r="63" spans="2:10">
      <c r="B63" s="11">
        <v>61</v>
      </c>
      <c r="C63" s="7" t="s">
        <v>473</v>
      </c>
      <c r="D63" s="7"/>
      <c r="E63" s="7"/>
      <c r="F63" s="7"/>
      <c r="G63" s="12"/>
      <c r="H63" s="12"/>
      <c r="I63" s="7"/>
      <c r="J63" s="7" t="s">
        <v>63</v>
      </c>
    </row>
    <row r="64" spans="2:10">
      <c r="B64" s="11">
        <v>62</v>
      </c>
      <c r="C64" s="7" t="s">
        <v>374</v>
      </c>
      <c r="D64" s="7"/>
      <c r="E64" s="7"/>
      <c r="F64" s="7"/>
      <c r="G64" s="12"/>
      <c r="H64" s="12"/>
      <c r="I64" s="7"/>
      <c r="J64" s="7" t="s">
        <v>357</v>
      </c>
    </row>
    <row r="65" spans="2:10">
      <c r="B65" s="11">
        <v>63</v>
      </c>
      <c r="C65" s="7" t="s">
        <v>575</v>
      </c>
      <c r="D65" s="7"/>
      <c r="E65" s="7"/>
      <c r="F65" s="7"/>
      <c r="G65" s="12"/>
      <c r="H65" s="12"/>
      <c r="I65" s="7"/>
      <c r="J65" s="7" t="s">
        <v>568</v>
      </c>
    </row>
    <row r="66" spans="2:10">
      <c r="B66" s="11">
        <v>64</v>
      </c>
      <c r="C66" s="7" t="s">
        <v>417</v>
      </c>
      <c r="D66" s="7"/>
      <c r="E66" s="7"/>
      <c r="F66" s="7"/>
      <c r="G66" s="12"/>
      <c r="H66" s="12"/>
      <c r="I66" s="7"/>
      <c r="J66" s="7" t="s">
        <v>585</v>
      </c>
    </row>
    <row r="67" spans="2:10">
      <c r="B67" s="11">
        <v>65</v>
      </c>
      <c r="C67" s="7" t="s">
        <v>410</v>
      </c>
      <c r="D67" s="7"/>
      <c r="E67" s="7"/>
      <c r="F67" s="7"/>
      <c r="G67" s="12"/>
      <c r="H67" s="12"/>
      <c r="I67" s="7"/>
      <c r="J67" s="7" t="s">
        <v>585</v>
      </c>
    </row>
    <row r="68" spans="2:10">
      <c r="B68" s="11">
        <v>66</v>
      </c>
      <c r="C68" s="7" t="s">
        <v>412</v>
      </c>
      <c r="D68" s="7"/>
      <c r="E68" s="7"/>
      <c r="F68" s="7"/>
      <c r="G68" s="12"/>
      <c r="H68" s="12"/>
      <c r="I68" s="7"/>
      <c r="J68" s="7" t="s">
        <v>585</v>
      </c>
    </row>
    <row r="69" spans="2:10">
      <c r="B69" s="11">
        <v>67</v>
      </c>
      <c r="C69" s="7" t="s">
        <v>416</v>
      </c>
      <c r="D69" s="7"/>
      <c r="E69" s="7"/>
      <c r="F69" s="7"/>
      <c r="G69" s="12"/>
      <c r="H69" s="12"/>
      <c r="I69" s="7"/>
      <c r="J69" s="7" t="s">
        <v>585</v>
      </c>
    </row>
    <row r="70" spans="2:10">
      <c r="B70" s="11">
        <v>68</v>
      </c>
      <c r="C70" s="7" t="s">
        <v>435</v>
      </c>
      <c r="D70" s="7"/>
      <c r="E70" s="7"/>
      <c r="F70" s="7"/>
      <c r="G70" s="12"/>
      <c r="H70" s="12"/>
      <c r="I70" s="7"/>
      <c r="J70" s="7" t="s">
        <v>63</v>
      </c>
    </row>
    <row r="71" spans="2:10">
      <c r="B71" s="11">
        <v>69</v>
      </c>
      <c r="C71" s="7" t="s">
        <v>533</v>
      </c>
      <c r="D71" s="7"/>
      <c r="E71" s="7"/>
      <c r="F71" s="7"/>
      <c r="G71" s="12"/>
      <c r="H71" s="12"/>
      <c r="I71" s="7"/>
      <c r="J71" s="7" t="s">
        <v>66</v>
      </c>
    </row>
    <row r="72" spans="2:10">
      <c r="B72" s="11">
        <v>70</v>
      </c>
      <c r="C72" s="7" t="s">
        <v>527</v>
      </c>
      <c r="D72" s="7"/>
      <c r="E72" s="7"/>
      <c r="F72" s="7"/>
      <c r="G72" s="12"/>
      <c r="H72" s="12"/>
      <c r="I72" s="7"/>
      <c r="J72" s="7" t="s">
        <v>66</v>
      </c>
    </row>
    <row r="73" spans="2:10">
      <c r="B73" s="11">
        <v>71</v>
      </c>
      <c r="C73" s="7" t="s">
        <v>360</v>
      </c>
      <c r="D73" s="7"/>
      <c r="E73" s="7"/>
      <c r="F73" s="7"/>
      <c r="G73" s="12"/>
      <c r="H73" s="12"/>
      <c r="I73" s="7"/>
      <c r="J73" s="7" t="s">
        <v>357</v>
      </c>
    </row>
    <row r="74" spans="2:10">
      <c r="B74" s="11">
        <v>72</v>
      </c>
      <c r="C74" s="7" t="s">
        <v>494</v>
      </c>
      <c r="D74" s="7"/>
      <c r="E74" s="7"/>
      <c r="F74" s="7"/>
      <c r="G74" s="12"/>
      <c r="H74" s="12"/>
      <c r="I74" s="7"/>
      <c r="J74" s="7" t="s">
        <v>61</v>
      </c>
    </row>
    <row r="75" spans="2:10">
      <c r="B75" s="11">
        <v>73</v>
      </c>
      <c r="C75" s="7" t="s">
        <v>427</v>
      </c>
      <c r="D75" s="7"/>
      <c r="E75" s="7"/>
      <c r="F75" s="7"/>
      <c r="G75" s="12"/>
      <c r="H75" s="12"/>
      <c r="I75" s="7"/>
      <c r="J75" s="7" t="s">
        <v>63</v>
      </c>
    </row>
    <row r="76" spans="2:10">
      <c r="B76" s="11">
        <v>74</v>
      </c>
      <c r="C76" s="7" t="s">
        <v>485</v>
      </c>
      <c r="D76" s="7"/>
      <c r="E76" s="7"/>
      <c r="F76" s="7"/>
      <c r="G76" s="12"/>
      <c r="H76" s="12"/>
      <c r="I76" s="7"/>
      <c r="J76" s="7" t="s">
        <v>61</v>
      </c>
    </row>
    <row r="77" spans="2:10">
      <c r="B77" s="11">
        <v>75</v>
      </c>
      <c r="C77" s="7" t="s">
        <v>402</v>
      </c>
      <c r="D77" s="7"/>
      <c r="E77" s="7"/>
      <c r="F77" s="7"/>
      <c r="G77" s="12"/>
      <c r="H77" s="12"/>
      <c r="I77" s="7"/>
      <c r="J77" s="7" t="s">
        <v>585</v>
      </c>
    </row>
    <row r="78" spans="2:10">
      <c r="B78" s="11">
        <v>76</v>
      </c>
      <c r="C78" s="7" t="s">
        <v>401</v>
      </c>
      <c r="D78" s="7"/>
      <c r="E78" s="7"/>
      <c r="F78" s="7"/>
      <c r="G78" s="12"/>
      <c r="H78" s="12"/>
      <c r="I78" s="7"/>
      <c r="J78" s="7" t="s">
        <v>585</v>
      </c>
    </row>
    <row r="79" spans="2:10">
      <c r="B79" s="11">
        <v>77</v>
      </c>
      <c r="C79" s="7" t="s">
        <v>403</v>
      </c>
      <c r="D79" s="7"/>
      <c r="E79" s="7"/>
      <c r="F79" s="7"/>
      <c r="G79" s="12"/>
      <c r="H79" s="12"/>
      <c r="I79" s="7"/>
      <c r="J79" s="7" t="s">
        <v>585</v>
      </c>
    </row>
    <row r="80" spans="2:10">
      <c r="B80" s="11">
        <v>78</v>
      </c>
      <c r="C80" s="7" t="s">
        <v>491</v>
      </c>
      <c r="D80" s="7"/>
      <c r="E80" s="7"/>
      <c r="F80" s="7"/>
      <c r="G80" s="12"/>
      <c r="H80" s="12"/>
      <c r="I80" s="7"/>
      <c r="J80" s="7" t="s">
        <v>61</v>
      </c>
    </row>
    <row r="81" spans="2:10">
      <c r="B81" s="11">
        <v>79</v>
      </c>
      <c r="C81" s="7" t="s">
        <v>462</v>
      </c>
      <c r="D81" s="7"/>
      <c r="E81" s="7"/>
      <c r="F81" s="7"/>
      <c r="G81" s="12"/>
      <c r="H81" s="12"/>
      <c r="I81" s="7"/>
      <c r="J81" s="7" t="s">
        <v>64</v>
      </c>
    </row>
    <row r="82" spans="2:10">
      <c r="B82" s="11">
        <v>80</v>
      </c>
      <c r="C82" s="7" t="s">
        <v>557</v>
      </c>
      <c r="D82" s="7"/>
      <c r="E82" s="7"/>
      <c r="F82" s="7"/>
      <c r="G82" s="12"/>
      <c r="H82" s="12"/>
      <c r="I82" s="7"/>
      <c r="J82" s="7" t="s">
        <v>62</v>
      </c>
    </row>
    <row r="83" spans="2:10">
      <c r="B83" s="11">
        <v>81</v>
      </c>
      <c r="C83" s="7" t="s">
        <v>409</v>
      </c>
      <c r="D83" s="7"/>
      <c r="E83" s="7"/>
      <c r="F83" s="7"/>
      <c r="G83" s="12"/>
      <c r="H83" s="12"/>
      <c r="I83" s="7"/>
      <c r="J83" s="7" t="s">
        <v>585</v>
      </c>
    </row>
    <row r="84" spans="2:10">
      <c r="B84" s="11">
        <v>82</v>
      </c>
      <c r="C84" s="7" t="s">
        <v>409</v>
      </c>
      <c r="D84" s="7"/>
      <c r="E84" s="7"/>
      <c r="F84" s="7"/>
      <c r="G84" s="12"/>
      <c r="H84" s="12"/>
      <c r="I84" s="7"/>
      <c r="J84" s="7" t="s">
        <v>585</v>
      </c>
    </row>
    <row r="85" spans="2:10">
      <c r="B85" s="11">
        <v>83</v>
      </c>
      <c r="C85" s="7" t="s">
        <v>409</v>
      </c>
      <c r="D85" s="7"/>
      <c r="E85" s="7"/>
      <c r="F85" s="7"/>
      <c r="G85" s="12"/>
      <c r="H85" s="12"/>
      <c r="I85" s="7"/>
      <c r="J85" s="7" t="s">
        <v>585</v>
      </c>
    </row>
    <row r="86" spans="2:10">
      <c r="B86" s="11">
        <v>84</v>
      </c>
      <c r="C86" s="7" t="s">
        <v>471</v>
      </c>
      <c r="D86" s="7"/>
      <c r="E86" s="7"/>
      <c r="F86" s="7"/>
      <c r="G86" s="12"/>
      <c r="H86" s="12"/>
      <c r="I86" s="7"/>
      <c r="J86" s="7" t="s">
        <v>63</v>
      </c>
    </row>
    <row r="87" spans="2:10">
      <c r="B87" s="11">
        <v>85</v>
      </c>
      <c r="C87" s="7" t="s">
        <v>496</v>
      </c>
      <c r="D87" s="7"/>
      <c r="E87" s="7"/>
      <c r="F87" s="7"/>
      <c r="G87" s="12"/>
      <c r="H87" s="12"/>
      <c r="I87" s="7"/>
      <c r="J87" s="7" t="s">
        <v>61</v>
      </c>
    </row>
    <row r="88" spans="2:10">
      <c r="B88" s="11">
        <v>86</v>
      </c>
      <c r="C88" s="7" t="s">
        <v>508</v>
      </c>
      <c r="D88" s="7"/>
      <c r="E88" s="7"/>
      <c r="F88" s="7"/>
      <c r="G88" s="12"/>
      <c r="H88" s="12"/>
      <c r="I88" s="7"/>
      <c r="J88" s="7" t="s">
        <v>585</v>
      </c>
    </row>
    <row r="89" spans="2:10">
      <c r="B89" s="11">
        <v>87</v>
      </c>
      <c r="C89" s="7" t="s">
        <v>540</v>
      </c>
      <c r="D89" s="7"/>
      <c r="E89" s="7"/>
      <c r="F89" s="7"/>
      <c r="G89" s="12"/>
      <c r="H89" s="12"/>
      <c r="I89" s="7"/>
      <c r="J89" s="7" t="s">
        <v>66</v>
      </c>
    </row>
    <row r="90" spans="2:10">
      <c r="B90" s="11">
        <v>88</v>
      </c>
      <c r="C90" s="7" t="s">
        <v>460</v>
      </c>
      <c r="D90" s="7"/>
      <c r="E90" s="7"/>
      <c r="F90" s="7"/>
      <c r="G90" s="12"/>
      <c r="H90" s="12"/>
      <c r="I90" s="7"/>
      <c r="J90" s="7" t="s">
        <v>64</v>
      </c>
    </row>
    <row r="91" spans="2:10">
      <c r="B91" s="11">
        <v>89</v>
      </c>
      <c r="C91" s="7" t="s">
        <v>434</v>
      </c>
      <c r="D91" s="7"/>
      <c r="E91" s="7"/>
      <c r="F91" s="7"/>
      <c r="G91" s="12"/>
      <c r="H91" s="12"/>
      <c r="I91" s="7"/>
      <c r="J91" s="7" t="s">
        <v>63</v>
      </c>
    </row>
    <row r="92" spans="2:10">
      <c r="B92" s="11">
        <v>90</v>
      </c>
      <c r="C92" s="7" t="s">
        <v>475</v>
      </c>
      <c r="D92" s="7"/>
      <c r="E92" s="7"/>
      <c r="F92" s="7"/>
      <c r="G92" s="12"/>
      <c r="H92" s="12"/>
      <c r="I92" s="7"/>
      <c r="J92" s="7" t="s">
        <v>63</v>
      </c>
    </row>
    <row r="93" spans="2:10">
      <c r="B93" s="11">
        <v>91</v>
      </c>
      <c r="C93" s="7" t="s">
        <v>413</v>
      </c>
      <c r="D93" s="7"/>
      <c r="E93" s="7"/>
      <c r="F93" s="7"/>
      <c r="G93" s="12"/>
      <c r="H93" s="12"/>
      <c r="I93" s="7"/>
      <c r="J93" s="7" t="s">
        <v>585</v>
      </c>
    </row>
    <row r="94" spans="2:10">
      <c r="B94" s="11">
        <v>92</v>
      </c>
      <c r="C94" s="7" t="s">
        <v>377</v>
      </c>
      <c r="D94" s="7"/>
      <c r="E94" s="7"/>
      <c r="F94" s="7"/>
      <c r="G94" s="12"/>
      <c r="H94" s="12"/>
      <c r="I94" s="7"/>
      <c r="J94" s="7" t="s">
        <v>357</v>
      </c>
    </row>
    <row r="95" spans="2:10">
      <c r="B95" s="11">
        <v>93</v>
      </c>
      <c r="C95" s="7" t="s">
        <v>493</v>
      </c>
      <c r="D95" s="7"/>
      <c r="E95" s="7"/>
      <c r="F95" s="7"/>
      <c r="G95" s="12"/>
      <c r="H95" s="12"/>
      <c r="I95" s="7"/>
      <c r="J95" s="7" t="s">
        <v>61</v>
      </c>
    </row>
    <row r="96" spans="2:10">
      <c r="B96" s="11">
        <v>94</v>
      </c>
      <c r="C96" s="7" t="s">
        <v>551</v>
      </c>
      <c r="D96" s="7"/>
      <c r="E96" s="7"/>
      <c r="F96" s="7"/>
      <c r="G96" s="12"/>
      <c r="H96" s="12"/>
      <c r="I96" s="7"/>
      <c r="J96" s="7" t="s">
        <v>62</v>
      </c>
    </row>
    <row r="97" spans="2:10">
      <c r="B97" s="11">
        <v>95</v>
      </c>
      <c r="C97" s="7" t="s">
        <v>501</v>
      </c>
      <c r="D97" s="7"/>
      <c r="E97" s="7"/>
      <c r="F97" s="7"/>
      <c r="G97" s="12"/>
      <c r="H97" s="12"/>
      <c r="I97" s="7"/>
      <c r="J97" s="7" t="s">
        <v>61</v>
      </c>
    </row>
    <row r="98" spans="2:10">
      <c r="B98" s="11">
        <v>96</v>
      </c>
      <c r="C98" s="7" t="s">
        <v>484</v>
      </c>
      <c r="D98" s="7"/>
      <c r="E98" s="7"/>
      <c r="F98" s="7"/>
      <c r="G98" s="12"/>
      <c r="H98" s="12"/>
      <c r="I98" s="7"/>
      <c r="J98" s="7" t="s">
        <v>61</v>
      </c>
    </row>
    <row r="99" spans="2:10">
      <c r="B99" s="11">
        <v>97</v>
      </c>
      <c r="C99" s="7" t="s">
        <v>406</v>
      </c>
      <c r="D99" s="7"/>
      <c r="E99" s="7"/>
      <c r="F99" s="7"/>
      <c r="G99" s="12"/>
      <c r="H99" s="12"/>
      <c r="I99" s="7"/>
      <c r="J99" s="7" t="s">
        <v>585</v>
      </c>
    </row>
    <row r="100" spans="2:10">
      <c r="B100" s="11">
        <v>98</v>
      </c>
      <c r="C100" s="7" t="s">
        <v>483</v>
      </c>
      <c r="D100" s="7"/>
      <c r="E100" s="7"/>
      <c r="F100" s="7"/>
      <c r="G100" s="12"/>
      <c r="H100" s="12"/>
      <c r="I100" s="7"/>
      <c r="J100" s="7" t="s">
        <v>61</v>
      </c>
    </row>
    <row r="101" spans="2:10">
      <c r="B101" s="11">
        <v>99</v>
      </c>
      <c r="C101" s="7" t="s">
        <v>502</v>
      </c>
      <c r="D101" s="7"/>
      <c r="E101" s="7"/>
      <c r="F101" s="7"/>
      <c r="G101" s="12"/>
      <c r="H101" s="12"/>
      <c r="I101" s="7"/>
      <c r="J101" s="7" t="s">
        <v>61</v>
      </c>
    </row>
    <row r="102" spans="2:10">
      <c r="B102" s="11">
        <v>100</v>
      </c>
      <c r="C102" s="7" t="s">
        <v>492</v>
      </c>
      <c r="D102" s="7"/>
      <c r="E102" s="7"/>
      <c r="F102" s="7"/>
      <c r="G102" s="12"/>
      <c r="H102" s="12"/>
      <c r="I102" s="7"/>
      <c r="J102" s="7" t="s">
        <v>61</v>
      </c>
    </row>
    <row r="103" spans="2:10">
      <c r="B103" s="11">
        <v>101</v>
      </c>
      <c r="C103" s="7" t="s">
        <v>529</v>
      </c>
      <c r="D103" s="7"/>
      <c r="E103" s="7"/>
      <c r="F103" s="7"/>
      <c r="G103" s="12"/>
      <c r="H103" s="12"/>
      <c r="I103" s="7"/>
      <c r="J103" s="7" t="s">
        <v>66</v>
      </c>
    </row>
    <row r="104" spans="2:10">
      <c r="B104" s="11">
        <v>102</v>
      </c>
      <c r="C104" s="7" t="s">
        <v>499</v>
      </c>
      <c r="D104" s="7"/>
      <c r="E104" s="7"/>
      <c r="F104" s="7"/>
      <c r="G104" s="12"/>
      <c r="H104" s="12"/>
      <c r="I104" s="7"/>
      <c r="J104" s="7" t="s">
        <v>61</v>
      </c>
    </row>
    <row r="105" spans="2:10">
      <c r="B105" s="11">
        <v>103</v>
      </c>
      <c r="C105" s="7" t="s">
        <v>555</v>
      </c>
      <c r="D105" s="7"/>
      <c r="E105" s="7"/>
      <c r="F105" s="7"/>
      <c r="G105" s="12"/>
      <c r="H105" s="12"/>
      <c r="I105" s="7"/>
      <c r="J105" s="7" t="s">
        <v>62</v>
      </c>
    </row>
    <row r="106" spans="2:10">
      <c r="B106" s="11">
        <v>104</v>
      </c>
      <c r="C106" s="7" t="s">
        <v>530</v>
      </c>
      <c r="D106" s="7"/>
      <c r="E106" s="7"/>
      <c r="F106" s="7"/>
      <c r="G106" s="12"/>
      <c r="H106" s="12"/>
      <c r="I106" s="7"/>
      <c r="J106" s="7" t="s">
        <v>66</v>
      </c>
    </row>
    <row r="107" spans="2:10">
      <c r="B107" s="11">
        <v>105</v>
      </c>
      <c r="C107" s="7" t="s">
        <v>517</v>
      </c>
      <c r="D107" s="7"/>
      <c r="E107" s="7"/>
      <c r="F107" s="7"/>
      <c r="G107" s="12"/>
      <c r="H107" s="12"/>
      <c r="I107" s="7"/>
      <c r="J107" s="7" t="s">
        <v>66</v>
      </c>
    </row>
    <row r="108" spans="2:10">
      <c r="B108" s="11">
        <v>106</v>
      </c>
      <c r="C108" s="7" t="s">
        <v>408</v>
      </c>
      <c r="D108" s="7"/>
      <c r="E108" s="7"/>
      <c r="F108" s="7"/>
      <c r="G108" s="12"/>
      <c r="H108" s="12"/>
      <c r="I108" s="7"/>
      <c r="J108" s="7" t="s">
        <v>585</v>
      </c>
    </row>
    <row r="109" spans="2:10">
      <c r="B109" s="11">
        <v>107</v>
      </c>
      <c r="C109" s="7" t="s">
        <v>534</v>
      </c>
      <c r="D109" s="7"/>
      <c r="E109" s="7"/>
      <c r="F109" s="7"/>
      <c r="G109" s="12"/>
      <c r="H109" s="12"/>
      <c r="I109" s="7"/>
      <c r="J109" s="7" t="s">
        <v>66</v>
      </c>
    </row>
    <row r="110" spans="2:10">
      <c r="B110" s="11">
        <v>108</v>
      </c>
      <c r="C110" s="7" t="s">
        <v>510</v>
      </c>
      <c r="D110" s="7"/>
      <c r="E110" s="7"/>
      <c r="F110" s="7"/>
      <c r="G110" s="12"/>
      <c r="H110" s="12"/>
      <c r="I110" s="7"/>
      <c r="J110" s="7" t="s">
        <v>585</v>
      </c>
    </row>
    <row r="111" spans="2:10">
      <c r="B111" s="11">
        <v>109</v>
      </c>
      <c r="C111" s="7" t="s">
        <v>526</v>
      </c>
      <c r="D111" s="7"/>
      <c r="E111" s="7"/>
      <c r="F111" s="7"/>
      <c r="G111" s="12"/>
      <c r="H111" s="12"/>
      <c r="I111" s="7"/>
      <c r="J111" s="7" t="s">
        <v>66</v>
      </c>
    </row>
    <row r="112" spans="2:10">
      <c r="B112" s="11">
        <v>110</v>
      </c>
      <c r="C112" s="7" t="s">
        <v>488</v>
      </c>
      <c r="D112" s="7"/>
      <c r="E112" s="7"/>
      <c r="F112" s="7"/>
      <c r="G112" s="12"/>
      <c r="H112" s="12"/>
      <c r="I112" s="7"/>
      <c r="J112" s="7" t="s">
        <v>61</v>
      </c>
    </row>
    <row r="113" spans="2:10">
      <c r="B113" s="11">
        <v>111</v>
      </c>
      <c r="C113" s="7" t="s">
        <v>421</v>
      </c>
      <c r="D113" s="7"/>
      <c r="E113" s="7"/>
      <c r="F113" s="7"/>
      <c r="G113" s="12"/>
      <c r="H113" s="12"/>
      <c r="I113" s="7"/>
      <c r="J113" s="7" t="s">
        <v>63</v>
      </c>
    </row>
    <row r="114" spans="2:10">
      <c r="B114" s="11">
        <v>112</v>
      </c>
      <c r="C114" s="7" t="s">
        <v>418</v>
      </c>
      <c r="D114" s="7"/>
      <c r="E114" s="7"/>
      <c r="F114" s="7"/>
      <c r="G114" s="12"/>
      <c r="H114" s="12"/>
      <c r="I114" s="7"/>
      <c r="J114" s="7" t="s">
        <v>585</v>
      </c>
    </row>
    <row r="115" spans="2:10">
      <c r="B115" s="11">
        <v>113</v>
      </c>
      <c r="C115" s="7" t="s">
        <v>382</v>
      </c>
      <c r="D115" s="7"/>
      <c r="E115" s="7"/>
      <c r="F115" s="7"/>
      <c r="G115" s="12"/>
      <c r="H115" s="12"/>
      <c r="I115" s="7"/>
      <c r="J115" s="7" t="s">
        <v>357</v>
      </c>
    </row>
    <row r="116" spans="2:10">
      <c r="B116" s="11">
        <v>114</v>
      </c>
      <c r="C116" s="7" t="s">
        <v>478</v>
      </c>
      <c r="D116" s="7"/>
      <c r="E116" s="7"/>
      <c r="F116" s="7"/>
      <c r="G116" s="12"/>
      <c r="H116" s="12"/>
      <c r="I116" s="7"/>
      <c r="J116" s="7" t="s">
        <v>63</v>
      </c>
    </row>
    <row r="117" spans="2:10">
      <c r="B117" s="11">
        <v>115</v>
      </c>
      <c r="C117" s="7" t="s">
        <v>541</v>
      </c>
      <c r="D117" s="7"/>
      <c r="E117" s="7"/>
      <c r="F117" s="7"/>
      <c r="G117" s="12"/>
      <c r="H117" s="12"/>
      <c r="I117" s="7"/>
      <c r="J117" s="7" t="s">
        <v>66</v>
      </c>
    </row>
    <row r="118" spans="2:10">
      <c r="B118" s="11">
        <v>116</v>
      </c>
      <c r="C118" s="7" t="s">
        <v>369</v>
      </c>
      <c r="D118" s="7"/>
      <c r="E118" s="7"/>
      <c r="F118" s="7"/>
      <c r="G118" s="12"/>
      <c r="H118" s="12"/>
      <c r="I118" s="7"/>
      <c r="J118" s="7" t="s">
        <v>357</v>
      </c>
    </row>
    <row r="119" spans="2:10">
      <c r="B119" s="11">
        <v>117</v>
      </c>
      <c r="C119" s="7" t="s">
        <v>583</v>
      </c>
      <c r="D119" s="7"/>
      <c r="E119" s="7"/>
      <c r="F119" s="7"/>
      <c r="G119" s="12"/>
      <c r="H119" s="12"/>
      <c r="I119" s="7"/>
      <c r="J119" s="7" t="s">
        <v>568</v>
      </c>
    </row>
    <row r="120" spans="2:10">
      <c r="B120" s="11">
        <v>118</v>
      </c>
      <c r="C120" s="7" t="s">
        <v>415</v>
      </c>
      <c r="D120" s="7"/>
      <c r="E120" s="7"/>
      <c r="F120" s="7"/>
      <c r="G120" s="12"/>
      <c r="H120" s="12"/>
      <c r="I120" s="7"/>
      <c r="J120" s="7" t="s">
        <v>585</v>
      </c>
    </row>
    <row r="121" spans="2:10">
      <c r="B121" s="11">
        <v>119</v>
      </c>
      <c r="C121" s="7" t="s">
        <v>476</v>
      </c>
      <c r="D121" s="7"/>
      <c r="E121" s="7"/>
      <c r="F121" s="7"/>
      <c r="G121" s="12"/>
      <c r="H121" s="12"/>
      <c r="I121" s="7"/>
      <c r="J121" s="7" t="s">
        <v>63</v>
      </c>
    </row>
    <row r="122" spans="2:10">
      <c r="B122" s="11">
        <v>120</v>
      </c>
      <c r="C122" s="7" t="s">
        <v>371</v>
      </c>
      <c r="D122" s="7"/>
      <c r="E122" s="7"/>
      <c r="F122" s="7"/>
      <c r="G122" s="12"/>
      <c r="H122" s="12"/>
      <c r="I122" s="7"/>
      <c r="J122" s="7" t="s">
        <v>357</v>
      </c>
    </row>
    <row r="123" spans="2:10">
      <c r="B123" s="11">
        <v>121</v>
      </c>
      <c r="C123" s="7" t="s">
        <v>581</v>
      </c>
      <c r="D123" s="7"/>
      <c r="E123" s="7"/>
      <c r="F123" s="7"/>
      <c r="G123" s="12"/>
      <c r="H123" s="12"/>
      <c r="I123" s="7"/>
      <c r="J123" s="7" t="s">
        <v>568</v>
      </c>
    </row>
    <row r="124" spans="2:10">
      <c r="B124" s="11">
        <v>122</v>
      </c>
      <c r="C124" s="7" t="s">
        <v>579</v>
      </c>
      <c r="D124" s="7"/>
      <c r="E124" s="7"/>
      <c r="F124" s="7"/>
      <c r="G124" s="12"/>
      <c r="H124" s="12"/>
      <c r="I124" s="7"/>
      <c r="J124" s="7" t="s">
        <v>568</v>
      </c>
    </row>
    <row r="125" spans="2:10">
      <c r="B125" s="11">
        <v>123</v>
      </c>
      <c r="C125" s="7" t="s">
        <v>428</v>
      </c>
      <c r="D125" s="7"/>
      <c r="E125" s="7"/>
      <c r="F125" s="7"/>
      <c r="G125" s="12"/>
      <c r="H125" s="12"/>
      <c r="I125" s="7"/>
      <c r="J125" s="7" t="s">
        <v>63</v>
      </c>
    </row>
    <row r="126" spans="2:10">
      <c r="B126" s="11">
        <v>124</v>
      </c>
      <c r="C126" s="7" t="s">
        <v>440</v>
      </c>
      <c r="D126" s="7"/>
      <c r="E126" s="7"/>
      <c r="F126" s="7"/>
      <c r="G126" s="12"/>
      <c r="H126" s="12"/>
      <c r="I126" s="7"/>
      <c r="J126" s="7" t="s">
        <v>63</v>
      </c>
    </row>
    <row r="127" spans="2:10">
      <c r="B127" s="11">
        <v>125</v>
      </c>
      <c r="C127" s="7" t="s">
        <v>449</v>
      </c>
      <c r="D127" s="7"/>
      <c r="E127" s="7"/>
      <c r="F127" s="7"/>
      <c r="G127" s="12"/>
      <c r="H127" s="12"/>
      <c r="I127" s="7"/>
      <c r="J127" s="7" t="s">
        <v>63</v>
      </c>
    </row>
    <row r="128" spans="2:10">
      <c r="B128" s="11">
        <v>126</v>
      </c>
      <c r="C128" s="7" t="s">
        <v>376</v>
      </c>
      <c r="D128" s="7"/>
      <c r="E128" s="7"/>
      <c r="F128" s="7"/>
      <c r="G128" s="12"/>
      <c r="H128" s="12"/>
      <c r="I128" s="7"/>
      <c r="J128" s="7" t="s">
        <v>357</v>
      </c>
    </row>
    <row r="129" spans="2:10">
      <c r="B129" s="11">
        <v>127</v>
      </c>
      <c r="C129" s="7" t="s">
        <v>393</v>
      </c>
      <c r="D129" s="7"/>
      <c r="E129" s="7"/>
      <c r="F129" s="7"/>
      <c r="G129" s="12"/>
      <c r="H129" s="12"/>
      <c r="I129" s="7"/>
      <c r="J129" s="7" t="s">
        <v>585</v>
      </c>
    </row>
    <row r="130" spans="2:10">
      <c r="B130" s="11">
        <v>128</v>
      </c>
      <c r="C130" s="7" t="s">
        <v>497</v>
      </c>
      <c r="D130" s="7"/>
      <c r="E130" s="7"/>
      <c r="F130" s="7"/>
      <c r="G130" s="12"/>
      <c r="H130" s="12"/>
      <c r="I130" s="7"/>
      <c r="J130" s="7" t="s">
        <v>61</v>
      </c>
    </row>
    <row r="131" spans="2:10">
      <c r="B131" s="11">
        <v>129</v>
      </c>
      <c r="C131" s="7" t="s">
        <v>469</v>
      </c>
      <c r="D131" s="7"/>
      <c r="E131" s="7"/>
      <c r="F131" s="7"/>
      <c r="G131" s="12"/>
      <c r="H131" s="12"/>
      <c r="I131" s="7"/>
      <c r="J131" s="7" t="s">
        <v>63</v>
      </c>
    </row>
    <row r="132" spans="2:10">
      <c r="B132" s="11">
        <v>130</v>
      </c>
      <c r="C132" s="7" t="s">
        <v>470</v>
      </c>
      <c r="D132" s="7"/>
      <c r="E132" s="7"/>
      <c r="F132" s="7"/>
      <c r="G132" s="12"/>
      <c r="H132" s="12"/>
      <c r="I132" s="7"/>
      <c r="J132" s="7" t="s">
        <v>63</v>
      </c>
    </row>
    <row r="133" spans="2:10">
      <c r="B133" s="11">
        <v>131</v>
      </c>
      <c r="C133" s="7" t="s">
        <v>438</v>
      </c>
      <c r="D133" s="7"/>
      <c r="E133" s="7"/>
      <c r="F133" s="7"/>
      <c r="G133" s="12"/>
      <c r="H133" s="12"/>
      <c r="I133" s="7"/>
      <c r="J133" s="7" t="s">
        <v>63</v>
      </c>
    </row>
    <row r="134" spans="2:10">
      <c r="B134" s="11">
        <v>132</v>
      </c>
      <c r="C134" s="7" t="s">
        <v>472</v>
      </c>
      <c r="D134" s="7"/>
      <c r="E134" s="7"/>
      <c r="F134" s="7"/>
      <c r="G134" s="12"/>
      <c r="H134" s="12"/>
      <c r="I134" s="7"/>
      <c r="J134" s="7" t="s">
        <v>63</v>
      </c>
    </row>
    <row r="135" spans="2:10">
      <c r="B135" s="11">
        <v>133</v>
      </c>
      <c r="C135" s="7" t="s">
        <v>474</v>
      </c>
      <c r="D135" s="7"/>
      <c r="E135" s="7"/>
      <c r="F135" s="7"/>
      <c r="G135" s="12"/>
      <c r="H135" s="12"/>
      <c r="I135" s="7"/>
      <c r="J135" s="7" t="s">
        <v>63</v>
      </c>
    </row>
    <row r="136" spans="2:10">
      <c r="B136" s="11">
        <v>134</v>
      </c>
      <c r="C136" s="7" t="s">
        <v>436</v>
      </c>
      <c r="D136" s="7"/>
      <c r="E136" s="7"/>
      <c r="F136" s="7"/>
      <c r="G136" s="12"/>
      <c r="H136" s="12"/>
      <c r="I136" s="7"/>
      <c r="J136" s="7" t="s">
        <v>63</v>
      </c>
    </row>
    <row r="137" spans="2:10">
      <c r="B137" s="11">
        <v>135</v>
      </c>
      <c r="C137" s="7" t="s">
        <v>358</v>
      </c>
      <c r="D137" s="7"/>
      <c r="E137" s="7"/>
      <c r="F137" s="7"/>
      <c r="G137" s="12"/>
      <c r="H137" s="12"/>
      <c r="I137" s="7"/>
      <c r="J137" s="7" t="s">
        <v>357</v>
      </c>
    </row>
    <row r="138" spans="2:10">
      <c r="B138" s="11">
        <v>136</v>
      </c>
      <c r="C138" s="7" t="s">
        <v>398</v>
      </c>
      <c r="D138" s="7"/>
      <c r="E138" s="7"/>
      <c r="F138" s="7"/>
      <c r="G138" s="12"/>
      <c r="H138" s="12"/>
      <c r="I138" s="7"/>
      <c r="J138" s="7" t="s">
        <v>585</v>
      </c>
    </row>
    <row r="139" spans="2:10">
      <c r="B139" s="11">
        <v>137</v>
      </c>
      <c r="C139" s="7" t="s">
        <v>426</v>
      </c>
      <c r="D139" s="7"/>
      <c r="E139" s="7"/>
      <c r="F139" s="7"/>
      <c r="G139" s="12"/>
      <c r="H139" s="12"/>
      <c r="I139" s="7"/>
      <c r="J139" s="7" t="s">
        <v>63</v>
      </c>
    </row>
    <row r="140" spans="2:10">
      <c r="B140" s="11">
        <v>138</v>
      </c>
      <c r="C140" s="7" t="s">
        <v>573</v>
      </c>
      <c r="D140" s="7"/>
      <c r="E140" s="7"/>
      <c r="F140" s="7"/>
      <c r="G140" s="12"/>
      <c r="H140" s="12"/>
      <c r="I140" s="7"/>
      <c r="J140" s="7" t="s">
        <v>568</v>
      </c>
    </row>
    <row r="141" spans="2:10">
      <c r="B141" s="11">
        <v>139</v>
      </c>
      <c r="C141" s="7" t="s">
        <v>453</v>
      </c>
      <c r="D141" s="7"/>
      <c r="E141" s="7"/>
      <c r="F141" s="7"/>
      <c r="G141" s="12"/>
      <c r="H141" s="12"/>
      <c r="I141" s="7"/>
      <c r="J141" s="7" t="s">
        <v>64</v>
      </c>
    </row>
    <row r="142" spans="2:10">
      <c r="B142" s="11">
        <v>140</v>
      </c>
      <c r="C142" s="7" t="s">
        <v>396</v>
      </c>
      <c r="D142" s="7"/>
      <c r="E142" s="7"/>
      <c r="F142" s="7"/>
      <c r="G142" s="12"/>
      <c r="H142" s="12"/>
      <c r="I142" s="7"/>
      <c r="J142" s="7" t="s">
        <v>585</v>
      </c>
    </row>
    <row r="143" spans="2:10">
      <c r="B143" s="11">
        <v>141</v>
      </c>
      <c r="C143" s="7" t="s">
        <v>442</v>
      </c>
      <c r="D143" s="7"/>
      <c r="E143" s="7"/>
      <c r="F143" s="7"/>
      <c r="G143" s="12"/>
      <c r="H143" s="12"/>
      <c r="I143" s="7"/>
      <c r="J143" s="7" t="s">
        <v>63</v>
      </c>
    </row>
    <row r="144" spans="2:10">
      <c r="B144" s="11">
        <v>142</v>
      </c>
      <c r="C144" s="7" t="s">
        <v>479</v>
      </c>
      <c r="D144" s="7"/>
      <c r="E144" s="7"/>
      <c r="F144" s="7"/>
      <c r="G144" s="12"/>
      <c r="H144" s="12"/>
      <c r="I144" s="7"/>
      <c r="J144" s="7" t="s">
        <v>63</v>
      </c>
    </row>
    <row r="145" spans="2:10">
      <c r="B145" s="11">
        <v>143</v>
      </c>
      <c r="C145" s="7" t="s">
        <v>565</v>
      </c>
      <c r="D145" s="7"/>
      <c r="E145" s="7"/>
      <c r="F145" s="7"/>
      <c r="G145" s="12"/>
      <c r="H145" s="12"/>
      <c r="I145" s="7"/>
      <c r="J145" s="7" t="s">
        <v>62</v>
      </c>
    </row>
    <row r="146" spans="2:10">
      <c r="B146" s="11">
        <v>144</v>
      </c>
      <c r="C146" s="7" t="s">
        <v>507</v>
      </c>
      <c r="D146" s="7"/>
      <c r="E146" s="7"/>
      <c r="F146" s="7"/>
      <c r="G146" s="12"/>
      <c r="H146" s="12"/>
      <c r="I146" s="7"/>
      <c r="J146" s="7" t="s">
        <v>585</v>
      </c>
    </row>
    <row r="147" spans="2:10">
      <c r="B147" s="11">
        <v>145</v>
      </c>
      <c r="C147" s="7" t="s">
        <v>404</v>
      </c>
      <c r="D147" s="7"/>
      <c r="E147" s="7"/>
      <c r="F147" s="7"/>
      <c r="G147" s="12"/>
      <c r="H147" s="12"/>
      <c r="I147" s="7"/>
      <c r="J147" s="7" t="s">
        <v>585</v>
      </c>
    </row>
    <row r="148" spans="2:10">
      <c r="B148" s="11">
        <v>146</v>
      </c>
      <c r="C148" s="7" t="s">
        <v>566</v>
      </c>
      <c r="D148" s="7"/>
      <c r="E148" s="7"/>
      <c r="F148" s="7"/>
      <c r="G148" s="12"/>
      <c r="H148" s="12"/>
      <c r="I148" s="7"/>
      <c r="J148" s="7" t="s">
        <v>62</v>
      </c>
    </row>
    <row r="149" spans="2:10">
      <c r="B149" s="11">
        <v>147</v>
      </c>
      <c r="C149" s="7" t="s">
        <v>455</v>
      </c>
      <c r="D149" s="7"/>
      <c r="E149" s="7"/>
      <c r="F149" s="7"/>
      <c r="G149" s="12"/>
      <c r="H149" s="12"/>
      <c r="I149" s="7"/>
      <c r="J149" s="7" t="s">
        <v>64</v>
      </c>
    </row>
    <row r="150" spans="2:10">
      <c r="B150" s="11">
        <v>148</v>
      </c>
      <c r="C150" s="7" t="s">
        <v>482</v>
      </c>
      <c r="D150" s="7"/>
      <c r="E150" s="7"/>
      <c r="F150" s="7"/>
      <c r="G150" s="12"/>
      <c r="H150" s="12"/>
      <c r="I150" s="7"/>
      <c r="J150" s="7" t="s">
        <v>61</v>
      </c>
    </row>
    <row r="151" spans="2:10">
      <c r="B151" s="11">
        <v>149</v>
      </c>
      <c r="C151" s="7" t="s">
        <v>445</v>
      </c>
      <c r="D151" s="7"/>
      <c r="E151" s="7"/>
      <c r="F151" s="7"/>
      <c r="G151" s="12"/>
      <c r="H151" s="12"/>
      <c r="I151" s="7"/>
      <c r="J151" s="7" t="s">
        <v>63</v>
      </c>
    </row>
    <row r="152" spans="2:10">
      <c r="B152" s="11">
        <v>150</v>
      </c>
      <c r="C152" s="7" t="s">
        <v>441</v>
      </c>
      <c r="D152" s="7"/>
      <c r="E152" s="7"/>
      <c r="F152" s="7"/>
      <c r="G152" s="12"/>
      <c r="H152" s="12"/>
      <c r="I152" s="7"/>
      <c r="J152" s="7" t="s">
        <v>63</v>
      </c>
    </row>
    <row r="153" spans="2:10">
      <c r="B153" s="11">
        <v>151</v>
      </c>
      <c r="C153" s="7" t="s">
        <v>553</v>
      </c>
      <c r="D153" s="7"/>
      <c r="E153" s="7"/>
      <c r="F153" s="7"/>
      <c r="G153" s="12"/>
      <c r="H153" s="12"/>
      <c r="I153" s="7"/>
      <c r="J153" s="7" t="s">
        <v>62</v>
      </c>
    </row>
    <row r="154" spans="2:10">
      <c r="B154" s="11">
        <v>152</v>
      </c>
      <c r="C154" s="7" t="s">
        <v>383</v>
      </c>
      <c r="D154" s="7"/>
      <c r="E154" s="7"/>
      <c r="F154" s="7"/>
      <c r="G154" s="12"/>
      <c r="H154" s="12"/>
      <c r="I154" s="7"/>
      <c r="J154" s="7" t="s">
        <v>357</v>
      </c>
    </row>
    <row r="155" spans="2:10">
      <c r="B155" s="11">
        <v>153</v>
      </c>
      <c r="C155" s="7" t="s">
        <v>506</v>
      </c>
      <c r="D155" s="7"/>
      <c r="E155" s="7"/>
      <c r="F155" s="7"/>
      <c r="G155" s="12"/>
      <c r="H155" s="12"/>
      <c r="I155" s="7"/>
      <c r="J155" s="7" t="s">
        <v>585</v>
      </c>
    </row>
    <row r="156" spans="2:10">
      <c r="B156" s="11">
        <v>154</v>
      </c>
      <c r="C156" s="7" t="s">
        <v>437</v>
      </c>
      <c r="D156" s="7"/>
      <c r="E156" s="7"/>
      <c r="F156" s="7"/>
      <c r="G156" s="12"/>
      <c r="H156" s="12"/>
      <c r="I156" s="7"/>
      <c r="J156" s="7" t="s">
        <v>63</v>
      </c>
    </row>
    <row r="157" spans="2:10">
      <c r="B157" s="11">
        <v>155</v>
      </c>
      <c r="C157" s="7" t="s">
        <v>519</v>
      </c>
      <c r="D157" s="7"/>
      <c r="E157" s="7"/>
      <c r="F157" s="7"/>
      <c r="G157" s="12"/>
      <c r="H157" s="12"/>
      <c r="I157" s="7"/>
      <c r="J157" s="7" t="s">
        <v>66</v>
      </c>
    </row>
    <row r="158" spans="2:10">
      <c r="B158" s="11">
        <v>156</v>
      </c>
      <c r="C158" s="7" t="s">
        <v>538</v>
      </c>
      <c r="D158" s="7"/>
      <c r="E158" s="7"/>
      <c r="F158" s="7"/>
      <c r="G158" s="12"/>
      <c r="H158" s="12"/>
      <c r="I158" s="7"/>
      <c r="J158" s="7" t="s">
        <v>66</v>
      </c>
    </row>
    <row r="159" spans="2:10">
      <c r="B159" s="11">
        <v>157</v>
      </c>
      <c r="C159" s="7" t="s">
        <v>536</v>
      </c>
      <c r="D159" s="7"/>
      <c r="E159" s="7"/>
      <c r="F159" s="7"/>
      <c r="G159" s="12"/>
      <c r="H159" s="12"/>
      <c r="I159" s="7"/>
      <c r="J159" s="7" t="s">
        <v>66</v>
      </c>
    </row>
    <row r="160" spans="2:10">
      <c r="B160" s="11">
        <v>158</v>
      </c>
      <c r="C160" s="7" t="s">
        <v>537</v>
      </c>
      <c r="D160" s="7"/>
      <c r="E160" s="7"/>
      <c r="F160" s="7"/>
      <c r="G160" s="12"/>
      <c r="H160" s="12"/>
      <c r="I160" s="7"/>
      <c r="J160" s="7" t="s">
        <v>66</v>
      </c>
    </row>
    <row r="161" spans="2:10">
      <c r="B161" s="11">
        <v>159</v>
      </c>
      <c r="C161" s="7" t="s">
        <v>528</v>
      </c>
      <c r="D161" s="7"/>
      <c r="E161" s="7"/>
      <c r="F161" s="7"/>
      <c r="G161" s="12"/>
      <c r="H161" s="12"/>
      <c r="I161" s="7"/>
      <c r="J161" s="7" t="s">
        <v>66</v>
      </c>
    </row>
    <row r="162" spans="2:10">
      <c r="B162" s="11">
        <v>160</v>
      </c>
      <c r="C162" s="7" t="s">
        <v>561</v>
      </c>
      <c r="D162" s="7"/>
      <c r="E162" s="7"/>
      <c r="F162" s="7"/>
      <c r="G162" s="12"/>
      <c r="H162" s="12"/>
      <c r="I162" s="7"/>
      <c r="J162" s="7" t="s">
        <v>62</v>
      </c>
    </row>
    <row r="163" spans="2:10">
      <c r="B163" s="11">
        <v>161</v>
      </c>
      <c r="C163" s="7" t="s">
        <v>495</v>
      </c>
      <c r="D163" s="7"/>
      <c r="E163" s="7"/>
      <c r="F163" s="7"/>
      <c r="G163" s="12"/>
      <c r="H163" s="12"/>
      <c r="I163" s="7"/>
      <c r="J163" s="7" t="s">
        <v>61</v>
      </c>
    </row>
    <row r="164" spans="2:10">
      <c r="B164" s="11">
        <v>162</v>
      </c>
      <c r="C164" s="7" t="s">
        <v>433</v>
      </c>
      <c r="D164" s="7"/>
      <c r="E164" s="7"/>
      <c r="F164" s="7"/>
      <c r="G164" s="12"/>
      <c r="H164" s="12"/>
      <c r="I164" s="7"/>
      <c r="J164" s="7" t="s">
        <v>63</v>
      </c>
    </row>
    <row r="165" spans="2:10">
      <c r="B165" s="11">
        <v>163</v>
      </c>
      <c r="C165" s="7" t="s">
        <v>477</v>
      </c>
      <c r="D165" s="7"/>
      <c r="E165" s="7"/>
      <c r="F165" s="7"/>
      <c r="G165" s="12"/>
      <c r="H165" s="12"/>
      <c r="I165" s="7"/>
      <c r="J165" s="7" t="s">
        <v>63</v>
      </c>
    </row>
    <row r="166" spans="2:10">
      <c r="B166" s="11">
        <v>164</v>
      </c>
      <c r="C166" s="7" t="s">
        <v>456</v>
      </c>
      <c r="D166" s="7"/>
      <c r="E166" s="7"/>
      <c r="F166" s="7"/>
      <c r="G166" s="12"/>
      <c r="H166" s="12"/>
      <c r="I166" s="7"/>
      <c r="J166" s="7" t="s">
        <v>64</v>
      </c>
    </row>
    <row r="167" spans="2:10">
      <c r="B167" s="11">
        <v>165</v>
      </c>
      <c r="C167" s="23" t="s">
        <v>362</v>
      </c>
      <c r="D167" s="7"/>
      <c r="E167" s="7"/>
      <c r="F167" s="7"/>
      <c r="G167" s="12"/>
      <c r="H167" s="12"/>
      <c r="I167" s="7"/>
      <c r="J167" s="7" t="s">
        <v>357</v>
      </c>
    </row>
    <row r="168" spans="2:10">
      <c r="B168" s="11">
        <v>166</v>
      </c>
      <c r="C168" s="7" t="s">
        <v>548</v>
      </c>
      <c r="D168" s="7"/>
      <c r="E168" s="7"/>
      <c r="F168" s="7"/>
      <c r="G168" s="12"/>
      <c r="H168" s="12"/>
      <c r="I168" s="7"/>
      <c r="J168" s="7" t="s">
        <v>62</v>
      </c>
    </row>
    <row r="169" spans="2:10">
      <c r="B169" s="11">
        <v>167</v>
      </c>
      <c r="C169" s="7" t="s">
        <v>546</v>
      </c>
      <c r="D169" s="7"/>
      <c r="E169" s="7"/>
      <c r="F169" s="7"/>
      <c r="G169" s="12"/>
      <c r="H169" s="12"/>
      <c r="I169" s="7"/>
      <c r="J169" s="7" t="s">
        <v>62</v>
      </c>
    </row>
    <row r="170" spans="2:10">
      <c r="B170" s="11">
        <v>168</v>
      </c>
      <c r="C170" s="7" t="s">
        <v>563</v>
      </c>
      <c r="D170" s="7"/>
      <c r="E170" s="7"/>
      <c r="F170" s="7"/>
      <c r="G170" s="12"/>
      <c r="H170" s="12"/>
      <c r="I170" s="7"/>
      <c r="J170" s="7" t="s">
        <v>62</v>
      </c>
    </row>
    <row r="171" spans="2:10">
      <c r="B171" s="11">
        <v>169</v>
      </c>
      <c r="C171" s="7" t="s">
        <v>559</v>
      </c>
      <c r="D171" s="7"/>
      <c r="E171" s="7"/>
      <c r="F171" s="7"/>
      <c r="G171" s="12"/>
      <c r="H171" s="12"/>
      <c r="I171" s="7"/>
      <c r="J171" s="7" t="s">
        <v>62</v>
      </c>
    </row>
    <row r="172" spans="2:10">
      <c r="B172" s="11">
        <v>170</v>
      </c>
      <c r="C172" s="7" t="s">
        <v>514</v>
      </c>
      <c r="D172" s="7"/>
      <c r="E172" s="7"/>
      <c r="F172" s="7"/>
      <c r="G172" s="12"/>
      <c r="H172" s="12"/>
      <c r="I172" s="7"/>
      <c r="J172" s="7" t="s">
        <v>66</v>
      </c>
    </row>
    <row r="173" spans="2:10">
      <c r="B173" s="11">
        <v>171</v>
      </c>
      <c r="C173" s="7" t="s">
        <v>466</v>
      </c>
      <c r="D173" s="7"/>
      <c r="E173" s="7"/>
      <c r="F173" s="7"/>
      <c r="G173" s="12"/>
      <c r="H173" s="12"/>
      <c r="I173" s="7"/>
      <c r="J173" s="7" t="s">
        <v>64</v>
      </c>
    </row>
    <row r="174" spans="2:10">
      <c r="B174" s="11">
        <v>172</v>
      </c>
      <c r="C174" s="7" t="s">
        <v>454</v>
      </c>
      <c r="D174" s="7"/>
      <c r="E174" s="7"/>
      <c r="F174" s="7"/>
      <c r="G174" s="12"/>
      <c r="H174" s="12"/>
      <c r="I174" s="7"/>
      <c r="J174" s="7" t="s">
        <v>64</v>
      </c>
    </row>
    <row r="175" spans="2:10">
      <c r="B175" s="11">
        <v>173</v>
      </c>
      <c r="C175" s="7" t="s">
        <v>386</v>
      </c>
      <c r="D175" s="7"/>
      <c r="E175" s="7"/>
      <c r="F175" s="7"/>
      <c r="G175" s="12"/>
      <c r="H175" s="12"/>
      <c r="I175" s="7"/>
      <c r="J175" s="7" t="s">
        <v>357</v>
      </c>
    </row>
    <row r="176" spans="2:10">
      <c r="B176" s="11">
        <v>174</v>
      </c>
      <c r="C176" s="7" t="s">
        <v>562</v>
      </c>
      <c r="D176" s="7"/>
      <c r="E176" s="7"/>
      <c r="F176" s="7"/>
      <c r="G176" s="12"/>
      <c r="H176" s="12"/>
      <c r="I176" s="7"/>
      <c r="J176" s="7" t="s">
        <v>62</v>
      </c>
    </row>
    <row r="177" spans="2:10">
      <c r="B177" s="11">
        <v>175</v>
      </c>
      <c r="C177" s="7" t="s">
        <v>389</v>
      </c>
      <c r="D177" s="7"/>
      <c r="E177" s="7"/>
      <c r="F177" s="7"/>
      <c r="G177" s="12"/>
      <c r="H177" s="12"/>
      <c r="I177" s="7"/>
      <c r="J177" s="7" t="s">
        <v>585</v>
      </c>
    </row>
    <row r="178" spans="2:10">
      <c r="B178" s="11">
        <v>176</v>
      </c>
      <c r="C178" s="7" t="s">
        <v>467</v>
      </c>
      <c r="D178" s="7"/>
      <c r="E178" s="7"/>
      <c r="F178" s="7"/>
      <c r="G178" s="12"/>
      <c r="H178" s="12"/>
      <c r="I178" s="7"/>
      <c r="J178" s="7" t="s">
        <v>64</v>
      </c>
    </row>
    <row r="179" spans="2:10">
      <c r="B179" s="11">
        <v>177</v>
      </c>
      <c r="C179" s="7" t="s">
        <v>397</v>
      </c>
      <c r="D179" s="7"/>
      <c r="E179" s="7"/>
      <c r="F179" s="7"/>
      <c r="G179" s="12"/>
      <c r="H179" s="12"/>
      <c r="I179" s="7"/>
      <c r="J179" s="7" t="s">
        <v>585</v>
      </c>
    </row>
    <row r="180" spans="2:10">
      <c r="B180" s="11">
        <v>178</v>
      </c>
      <c r="C180" s="7" t="s">
        <v>411</v>
      </c>
      <c r="D180" s="7"/>
      <c r="E180" s="7"/>
      <c r="F180" s="7"/>
      <c r="G180" s="12"/>
      <c r="H180" s="12"/>
      <c r="I180" s="7"/>
      <c r="J180" s="7" t="s">
        <v>585</v>
      </c>
    </row>
    <row r="181" spans="2:10">
      <c r="B181" s="11">
        <v>179</v>
      </c>
      <c r="C181" s="7" t="s">
        <v>580</v>
      </c>
      <c r="D181" s="7"/>
      <c r="E181" s="7"/>
      <c r="F181" s="7"/>
      <c r="G181" s="12"/>
      <c r="H181" s="12"/>
      <c r="I181" s="7"/>
      <c r="J181" s="7" t="s">
        <v>568</v>
      </c>
    </row>
    <row r="182" spans="2:10">
      <c r="B182" s="11">
        <v>180</v>
      </c>
      <c r="C182" s="7" t="s">
        <v>539</v>
      </c>
      <c r="D182" s="7"/>
      <c r="E182" s="7"/>
      <c r="F182" s="7"/>
      <c r="G182" s="12"/>
      <c r="H182" s="12"/>
      <c r="I182" s="7"/>
      <c r="J182" s="7" t="s">
        <v>66</v>
      </c>
    </row>
    <row r="183" spans="2:10">
      <c r="B183" s="11">
        <v>181</v>
      </c>
      <c r="C183" s="7" t="s">
        <v>366</v>
      </c>
      <c r="D183" s="7"/>
      <c r="E183" s="7"/>
      <c r="F183" s="7"/>
      <c r="G183" s="12"/>
      <c r="H183" s="12"/>
      <c r="I183" s="7"/>
      <c r="J183" s="7" t="s">
        <v>357</v>
      </c>
    </row>
    <row r="184" spans="2:10">
      <c r="B184" s="11">
        <v>182</v>
      </c>
      <c r="C184" s="7" t="s">
        <v>577</v>
      </c>
      <c r="D184" s="7"/>
      <c r="E184" s="7"/>
      <c r="F184" s="7"/>
      <c r="G184" s="12"/>
      <c r="H184" s="12"/>
      <c r="I184" s="7"/>
      <c r="J184" s="7" t="s">
        <v>568</v>
      </c>
    </row>
    <row r="185" spans="2:10">
      <c r="B185" s="11">
        <v>183</v>
      </c>
      <c r="C185" s="7" t="s">
        <v>388</v>
      </c>
      <c r="D185" s="7"/>
      <c r="E185" s="7"/>
      <c r="F185" s="7"/>
      <c r="G185" s="12"/>
      <c r="H185" s="12"/>
      <c r="I185" s="7"/>
      <c r="J185" s="7" t="s">
        <v>357</v>
      </c>
    </row>
    <row r="186" spans="2:10">
      <c r="B186" s="11">
        <v>184</v>
      </c>
      <c r="C186" s="7" t="s">
        <v>567</v>
      </c>
      <c r="D186" s="7"/>
      <c r="E186" s="7"/>
      <c r="F186" s="7"/>
      <c r="G186" s="12"/>
      <c r="H186" s="12"/>
      <c r="I186" s="7"/>
      <c r="J186" s="7" t="s">
        <v>62</v>
      </c>
    </row>
    <row r="187" spans="2:10">
      <c r="B187" s="11">
        <v>185</v>
      </c>
      <c r="C187" s="7" t="s">
        <v>419</v>
      </c>
      <c r="D187" s="7"/>
      <c r="E187" s="7"/>
      <c r="F187" s="7"/>
      <c r="G187" s="12"/>
      <c r="H187" s="12"/>
      <c r="I187" s="7"/>
      <c r="J187" s="7" t="s">
        <v>585</v>
      </c>
    </row>
    <row r="188" spans="2:10">
      <c r="B188" s="11">
        <v>186</v>
      </c>
      <c r="C188" s="7" t="s">
        <v>582</v>
      </c>
      <c r="D188" s="7"/>
      <c r="E188" s="7"/>
      <c r="F188" s="7"/>
      <c r="G188" s="12"/>
      <c r="H188" s="12"/>
      <c r="I188" s="7"/>
      <c r="J188" s="7" t="s">
        <v>568</v>
      </c>
    </row>
    <row r="189" spans="2:10">
      <c r="B189" s="11">
        <v>187</v>
      </c>
      <c r="C189" s="7" t="s">
        <v>547</v>
      </c>
      <c r="D189" s="7"/>
      <c r="E189" s="7"/>
      <c r="F189" s="7"/>
      <c r="G189" s="12"/>
      <c r="H189" s="12"/>
      <c r="I189" s="7"/>
      <c r="J189" s="7" t="s">
        <v>62</v>
      </c>
    </row>
    <row r="190" spans="2:10">
      <c r="B190" s="11">
        <v>188</v>
      </c>
      <c r="C190" s="7" t="s">
        <v>498</v>
      </c>
      <c r="D190" s="7"/>
      <c r="E190" s="7"/>
      <c r="F190" s="7"/>
      <c r="G190" s="12"/>
      <c r="H190" s="12"/>
      <c r="I190" s="7"/>
      <c r="J190" s="7" t="s">
        <v>61</v>
      </c>
    </row>
    <row r="191" spans="2:10">
      <c r="B191" s="11">
        <v>189</v>
      </c>
      <c r="C191" s="7" t="s">
        <v>509</v>
      </c>
      <c r="D191" s="7"/>
      <c r="E191" s="7"/>
      <c r="F191" s="7"/>
      <c r="G191" s="12"/>
      <c r="H191" s="12"/>
      <c r="I191" s="7"/>
      <c r="J191" s="7" t="s">
        <v>585</v>
      </c>
    </row>
    <row r="192" spans="2:10">
      <c r="B192" s="11">
        <v>190</v>
      </c>
      <c r="C192" s="7" t="s">
        <v>405</v>
      </c>
      <c r="D192" s="7"/>
      <c r="E192" s="7"/>
      <c r="F192" s="7"/>
      <c r="G192" s="12"/>
      <c r="H192" s="12"/>
      <c r="I192" s="7"/>
      <c r="J192" s="7" t="s">
        <v>585</v>
      </c>
    </row>
    <row r="193" spans="2:10">
      <c r="B193" s="11">
        <v>191</v>
      </c>
      <c r="C193" s="7" t="s">
        <v>367</v>
      </c>
      <c r="D193" s="7"/>
      <c r="E193" s="7"/>
      <c r="F193" s="7"/>
      <c r="G193" s="12"/>
      <c r="H193" s="12"/>
      <c r="I193" s="7"/>
      <c r="J193" s="7" t="s">
        <v>357</v>
      </c>
    </row>
    <row r="194" spans="2:10">
      <c r="B194" s="11">
        <v>192</v>
      </c>
      <c r="C194" s="7" t="s">
        <v>439</v>
      </c>
      <c r="D194" s="7"/>
      <c r="E194" s="7"/>
      <c r="F194" s="7"/>
      <c r="G194" s="12"/>
      <c r="H194" s="12"/>
      <c r="I194" s="7"/>
      <c r="J194" s="7" t="s">
        <v>63</v>
      </c>
    </row>
    <row r="195" spans="2:10">
      <c r="B195" s="11">
        <v>193</v>
      </c>
      <c r="C195" s="7" t="s">
        <v>448</v>
      </c>
      <c r="D195" s="7"/>
      <c r="E195" s="7"/>
      <c r="F195" s="7"/>
      <c r="G195" s="12"/>
      <c r="H195" s="12"/>
      <c r="I195" s="7"/>
      <c r="J195" s="7" t="s">
        <v>63</v>
      </c>
    </row>
    <row r="196" spans="2:10">
      <c r="B196" s="11">
        <v>194</v>
      </c>
      <c r="C196" s="7" t="s">
        <v>452</v>
      </c>
      <c r="D196" s="7"/>
      <c r="E196" s="7"/>
      <c r="F196" s="7"/>
      <c r="G196" s="12"/>
      <c r="H196" s="12"/>
      <c r="I196" s="7"/>
      <c r="J196" s="7" t="s">
        <v>64</v>
      </c>
    </row>
    <row r="197" spans="2:10">
      <c r="B197" s="11">
        <v>195</v>
      </c>
      <c r="C197" s="7" t="s">
        <v>505</v>
      </c>
      <c r="D197" s="7"/>
      <c r="E197" s="7"/>
      <c r="F197" s="7"/>
      <c r="G197" s="12"/>
      <c r="H197" s="12"/>
      <c r="I197" s="7"/>
      <c r="J197" s="7" t="s">
        <v>585</v>
      </c>
    </row>
    <row r="198" spans="2:10">
      <c r="B198" s="11">
        <v>196</v>
      </c>
      <c r="C198" s="7" t="s">
        <v>486</v>
      </c>
      <c r="D198" s="7"/>
      <c r="E198" s="7"/>
      <c r="F198" s="7"/>
      <c r="G198" s="12"/>
      <c r="H198" s="12"/>
      <c r="I198" s="7"/>
      <c r="J198" s="7" t="s">
        <v>61</v>
      </c>
    </row>
    <row r="199" spans="2:10">
      <c r="B199" s="11">
        <v>197</v>
      </c>
      <c r="C199" s="7" t="s">
        <v>523</v>
      </c>
      <c r="D199" s="7"/>
      <c r="E199" s="7"/>
      <c r="F199" s="7"/>
      <c r="G199" s="12"/>
      <c r="H199" s="12"/>
      <c r="I199" s="7"/>
      <c r="J199" s="7" t="s">
        <v>66</v>
      </c>
    </row>
    <row r="200" spans="2:10">
      <c r="B200" s="11">
        <v>198</v>
      </c>
      <c r="C200" s="7" t="s">
        <v>504</v>
      </c>
      <c r="D200" s="7"/>
      <c r="E200" s="7"/>
      <c r="F200" s="7"/>
      <c r="G200" s="12"/>
      <c r="H200" s="12"/>
      <c r="I200" s="7"/>
      <c r="J200" s="7" t="s">
        <v>61</v>
      </c>
    </row>
    <row r="201" spans="2:10">
      <c r="B201" s="11">
        <v>199</v>
      </c>
      <c r="C201" s="7" t="s">
        <v>425</v>
      </c>
      <c r="D201" s="7"/>
      <c r="E201" s="7"/>
      <c r="F201" s="7"/>
      <c r="G201" s="12"/>
      <c r="H201" s="12"/>
      <c r="I201" s="7"/>
      <c r="J201" s="7" t="s">
        <v>63</v>
      </c>
    </row>
    <row r="202" spans="2:10">
      <c r="B202" s="11">
        <v>200</v>
      </c>
      <c r="C202" s="7" t="s">
        <v>556</v>
      </c>
      <c r="D202" s="7"/>
      <c r="E202" s="7"/>
      <c r="F202" s="7"/>
      <c r="G202" s="12"/>
      <c r="H202" s="12"/>
      <c r="I202" s="7"/>
      <c r="J202" s="7" t="s">
        <v>62</v>
      </c>
    </row>
    <row r="203" spans="2:10">
      <c r="B203" s="11">
        <v>201</v>
      </c>
      <c r="C203" s="7" t="s">
        <v>545</v>
      </c>
      <c r="D203" s="7"/>
      <c r="E203" s="7"/>
      <c r="F203" s="7"/>
      <c r="G203" s="12"/>
      <c r="H203" s="12"/>
      <c r="I203" s="7"/>
      <c r="J203" s="7" t="s">
        <v>62</v>
      </c>
    </row>
    <row r="204" spans="2:10">
      <c r="B204" s="11">
        <v>202</v>
      </c>
      <c r="C204" s="7" t="s">
        <v>554</v>
      </c>
      <c r="D204" s="7"/>
      <c r="E204" s="7"/>
      <c r="F204" s="7"/>
      <c r="G204" s="12"/>
      <c r="H204" s="12"/>
      <c r="I204" s="7"/>
      <c r="J204" s="7" t="s">
        <v>62</v>
      </c>
    </row>
    <row r="205" spans="2:10">
      <c r="B205" s="11">
        <v>203</v>
      </c>
      <c r="C205" s="7" t="s">
        <v>549</v>
      </c>
      <c r="D205" s="7"/>
      <c r="E205" s="7"/>
      <c r="F205" s="7"/>
      <c r="G205" s="12"/>
      <c r="H205" s="12"/>
      <c r="I205" s="7"/>
      <c r="J205" s="7" t="s">
        <v>62</v>
      </c>
    </row>
    <row r="206" spans="2:10">
      <c r="B206" s="11">
        <v>204</v>
      </c>
      <c r="C206" s="7" t="s">
        <v>480</v>
      </c>
      <c r="D206" s="7"/>
      <c r="E206" s="7"/>
      <c r="F206" s="7"/>
      <c r="G206" s="12"/>
      <c r="H206" s="12"/>
      <c r="I206" s="7"/>
      <c r="J206" s="7" t="s">
        <v>63</v>
      </c>
    </row>
    <row r="207" spans="2:10">
      <c r="B207" s="11">
        <v>205</v>
      </c>
      <c r="C207" s="7" t="s">
        <v>503</v>
      </c>
      <c r="D207" s="7"/>
      <c r="E207" s="7"/>
      <c r="F207" s="7"/>
      <c r="G207" s="12"/>
      <c r="H207" s="12"/>
      <c r="I207" s="7"/>
      <c r="J207" s="7" t="s">
        <v>61</v>
      </c>
    </row>
    <row r="208" spans="2:10">
      <c r="B208" s="11">
        <v>206</v>
      </c>
      <c r="C208" s="7" t="s">
        <v>571</v>
      </c>
      <c r="D208" s="7"/>
      <c r="E208" s="7"/>
      <c r="F208" s="7"/>
      <c r="G208" s="12"/>
      <c r="H208" s="12"/>
      <c r="I208" s="7"/>
      <c r="J208" s="7" t="s">
        <v>568</v>
      </c>
    </row>
    <row r="209" spans="2:10">
      <c r="B209" s="11">
        <v>207</v>
      </c>
      <c r="C209" s="7" t="s">
        <v>399</v>
      </c>
      <c r="D209" s="7"/>
      <c r="E209" s="7"/>
      <c r="F209" s="7"/>
      <c r="G209" s="12"/>
      <c r="H209" s="12"/>
      <c r="I209" s="7"/>
      <c r="J209" s="7" t="s">
        <v>585</v>
      </c>
    </row>
    <row r="210" spans="2:10">
      <c r="B210" s="11">
        <v>208</v>
      </c>
      <c r="C210" s="7" t="s">
        <v>465</v>
      </c>
      <c r="D210" s="7"/>
      <c r="E210" s="7"/>
      <c r="F210" s="7"/>
      <c r="G210" s="12"/>
      <c r="H210" s="12"/>
      <c r="I210" s="7"/>
      <c r="J210" s="7" t="s">
        <v>64</v>
      </c>
    </row>
    <row r="211" spans="2:10">
      <c r="B211" s="11">
        <v>209</v>
      </c>
      <c r="C211" s="7" t="s">
        <v>468</v>
      </c>
      <c r="D211" s="7"/>
      <c r="E211" s="7"/>
      <c r="F211" s="7"/>
      <c r="G211" s="12"/>
      <c r="H211" s="12"/>
      <c r="I211" s="7"/>
      <c r="J211" s="7" t="s">
        <v>63</v>
      </c>
    </row>
    <row r="212" spans="2:10">
      <c r="B212" s="11">
        <v>210</v>
      </c>
      <c r="C212" s="7" t="s">
        <v>481</v>
      </c>
      <c r="D212" s="7"/>
      <c r="E212" s="7"/>
      <c r="F212" s="7"/>
      <c r="G212" s="12"/>
      <c r="H212" s="12"/>
      <c r="I212" s="7"/>
      <c r="J212" s="7" t="s">
        <v>63</v>
      </c>
    </row>
    <row r="213" spans="2:10">
      <c r="B213" s="11">
        <v>211</v>
      </c>
      <c r="C213" s="7" t="s">
        <v>552</v>
      </c>
      <c r="D213" s="7"/>
      <c r="E213" s="7"/>
      <c r="F213" s="7"/>
      <c r="G213" s="12"/>
      <c r="H213" s="12"/>
      <c r="I213" s="7"/>
      <c r="J213" s="7" t="s">
        <v>62</v>
      </c>
    </row>
    <row r="214" spans="2:10">
      <c r="B214" s="11">
        <v>212</v>
      </c>
      <c r="C214" s="7" t="s">
        <v>373</v>
      </c>
      <c r="D214" s="7"/>
      <c r="E214" s="7"/>
      <c r="F214" s="7"/>
      <c r="G214" s="12"/>
      <c r="H214" s="12"/>
      <c r="I214" s="7"/>
      <c r="J214" s="7" t="s">
        <v>357</v>
      </c>
    </row>
    <row r="215" spans="2:10">
      <c r="B215" s="11">
        <v>213</v>
      </c>
      <c r="C215" s="7" t="s">
        <v>513</v>
      </c>
      <c r="D215" s="7"/>
      <c r="E215" s="7"/>
      <c r="F215" s="7"/>
      <c r="G215" s="12"/>
      <c r="H215" s="12"/>
      <c r="I215" s="7"/>
      <c r="J215" s="7" t="s">
        <v>66</v>
      </c>
    </row>
    <row r="216" spans="2:10">
      <c r="B216" s="11">
        <v>214</v>
      </c>
      <c r="C216" s="7" t="s">
        <v>584</v>
      </c>
      <c r="D216" s="7"/>
      <c r="E216" s="7"/>
      <c r="F216" s="7"/>
      <c r="G216" s="12"/>
      <c r="H216" s="12"/>
      <c r="I216" s="7"/>
      <c r="J216" s="7" t="s">
        <v>568</v>
      </c>
    </row>
    <row r="217" spans="2:10">
      <c r="B217" s="11">
        <v>215</v>
      </c>
      <c r="C217" s="7" t="s">
        <v>384</v>
      </c>
      <c r="D217" s="7"/>
      <c r="E217" s="7"/>
      <c r="F217" s="7"/>
      <c r="G217" s="12"/>
      <c r="H217" s="12"/>
      <c r="I217" s="7"/>
      <c r="J217" s="7" t="s">
        <v>357</v>
      </c>
    </row>
    <row r="218" spans="2:10">
      <c r="B218" s="11">
        <v>216</v>
      </c>
      <c r="C218" s="7" t="s">
        <v>361</v>
      </c>
      <c r="D218" s="7"/>
      <c r="E218" s="7"/>
      <c r="F218" s="7"/>
      <c r="G218" s="12"/>
      <c r="H218" s="12"/>
      <c r="I218" s="7"/>
      <c r="J218" s="7" t="s">
        <v>357</v>
      </c>
    </row>
    <row r="219" spans="2:10">
      <c r="B219" s="11">
        <v>217</v>
      </c>
      <c r="C219" s="7" t="s">
        <v>370</v>
      </c>
      <c r="D219" s="7"/>
      <c r="E219" s="7"/>
      <c r="F219" s="7"/>
      <c r="G219" s="12"/>
      <c r="H219" s="12"/>
      <c r="I219" s="7"/>
      <c r="J219" s="7" t="s">
        <v>357</v>
      </c>
    </row>
    <row r="220" spans="2:10">
      <c r="B220" s="11">
        <v>218</v>
      </c>
      <c r="C220" s="7" t="s">
        <v>560</v>
      </c>
      <c r="D220" s="7"/>
      <c r="E220" s="7"/>
      <c r="F220" s="7"/>
      <c r="G220" s="12"/>
      <c r="H220" s="12"/>
      <c r="I220" s="7"/>
      <c r="J220" s="7" t="s">
        <v>62</v>
      </c>
    </row>
    <row r="221" spans="2:10">
      <c r="B221" s="11">
        <v>219</v>
      </c>
      <c r="C221" s="7" t="s">
        <v>521</v>
      </c>
      <c r="D221" s="7"/>
      <c r="E221" s="7"/>
      <c r="F221" s="7"/>
      <c r="G221" s="12"/>
      <c r="H221" s="12"/>
      <c r="I221" s="7"/>
      <c r="J221" s="7" t="s">
        <v>66</v>
      </c>
    </row>
    <row r="222" spans="2:10">
      <c r="B222" s="11">
        <v>220</v>
      </c>
      <c r="C222" s="7" t="s">
        <v>522</v>
      </c>
      <c r="D222" s="7"/>
      <c r="E222" s="7"/>
      <c r="F222" s="7"/>
      <c r="G222" s="12"/>
      <c r="H222" s="12"/>
      <c r="I222" s="7"/>
      <c r="J222" s="7" t="s">
        <v>66</v>
      </c>
    </row>
    <row r="223" spans="2:10">
      <c r="B223" s="11">
        <v>221</v>
      </c>
      <c r="C223" s="7" t="s">
        <v>520</v>
      </c>
      <c r="D223" s="7"/>
      <c r="E223" s="7"/>
      <c r="F223" s="7"/>
      <c r="G223" s="12"/>
      <c r="H223" s="12"/>
      <c r="I223" s="7"/>
      <c r="J223" s="7" t="s">
        <v>66</v>
      </c>
    </row>
    <row r="224" spans="2:10">
      <c r="B224" s="11">
        <v>222</v>
      </c>
      <c r="C224" s="7" t="s">
        <v>531</v>
      </c>
      <c r="D224" s="7"/>
      <c r="E224" s="7"/>
      <c r="F224" s="7"/>
      <c r="G224" s="12"/>
      <c r="H224" s="12"/>
      <c r="I224" s="7"/>
      <c r="J224" s="7" t="s">
        <v>66</v>
      </c>
    </row>
    <row r="225" spans="2:10">
      <c r="B225" s="11">
        <v>223</v>
      </c>
      <c r="C225" s="7" t="s">
        <v>515</v>
      </c>
      <c r="D225" s="7"/>
      <c r="E225" s="7"/>
      <c r="F225" s="7"/>
      <c r="G225" s="12"/>
      <c r="H225" s="12"/>
      <c r="I225" s="7"/>
      <c r="J225" s="7" t="s">
        <v>66</v>
      </c>
    </row>
    <row r="226" spans="2:10">
      <c r="B226" s="11">
        <v>224</v>
      </c>
      <c r="C226" s="7" t="s">
        <v>372</v>
      </c>
      <c r="D226" s="7"/>
      <c r="E226" s="7"/>
      <c r="F226" s="7"/>
      <c r="G226" s="12"/>
      <c r="H226" s="12"/>
      <c r="I226" s="7"/>
      <c r="J226" s="7" t="s">
        <v>357</v>
      </c>
    </row>
    <row r="227" spans="2:10">
      <c r="B227" s="11">
        <v>225</v>
      </c>
      <c r="C227" s="7" t="s">
        <v>464</v>
      </c>
      <c r="D227" s="7"/>
      <c r="E227" s="7"/>
      <c r="F227" s="7"/>
      <c r="G227" s="12"/>
      <c r="H227" s="12"/>
      <c r="I227" s="7"/>
      <c r="J227" s="7" t="s">
        <v>64</v>
      </c>
    </row>
    <row r="228" spans="2:10">
      <c r="B228" s="11">
        <v>226</v>
      </c>
      <c r="C228" s="7" t="s">
        <v>391</v>
      </c>
      <c r="D228" s="7"/>
      <c r="E228" s="7"/>
      <c r="F228" s="7"/>
      <c r="G228" s="12"/>
      <c r="H228" s="12"/>
      <c r="I228" s="7"/>
      <c r="J228" s="7" t="s">
        <v>585</v>
      </c>
    </row>
    <row r="229" spans="2:10">
      <c r="B229" s="11">
        <v>227</v>
      </c>
      <c r="C229" s="7" t="s">
        <v>558</v>
      </c>
      <c r="D229" s="7"/>
      <c r="E229" s="7"/>
      <c r="F229" s="7"/>
      <c r="G229" s="12"/>
      <c r="H229" s="12"/>
      <c r="I229" s="7"/>
      <c r="J229" s="7" t="s">
        <v>62</v>
      </c>
    </row>
    <row r="230" spans="2:10">
      <c r="B230" s="11">
        <v>228</v>
      </c>
      <c r="C230" s="7" t="s">
        <v>487</v>
      </c>
      <c r="D230" s="7"/>
      <c r="E230" s="7"/>
      <c r="F230" s="7"/>
      <c r="G230" s="12"/>
      <c r="H230" s="12"/>
      <c r="I230" s="7"/>
      <c r="J230" s="7" t="s">
        <v>61</v>
      </c>
    </row>
  </sheetData>
  <sortState xmlns:xlrd2="http://schemas.microsoft.com/office/spreadsheetml/2017/richdata2" ref="B3:J230">
    <sortCondition ref="C3:C23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Project Milestone</vt:lpstr>
      <vt:lpstr>Data Questions</vt:lpstr>
      <vt:lpstr>User</vt:lpstr>
      <vt:lpstr>Sheet1</vt:lpstr>
      <vt:lpstr>Category</vt:lpstr>
      <vt:lpstr>SocialProfile</vt:lpstr>
      <vt:lpstr>TierLevel</vt:lpstr>
      <vt:lpstr>VistoryType</vt:lpstr>
      <vt:lpstr>Articles</vt:lpstr>
      <vt:lpstr>Final_Articles</vt:lpstr>
      <vt:lpstr>Sheet2</vt:lpstr>
      <vt:lpstr>load Articles</vt:lpstr>
      <vt:lpstr>UserActivity</vt:lpstr>
      <vt:lpstr>Subscription</vt:lpstr>
      <vt:lpstr>AuthorArticle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2020-02-14T06:24:25Z</dcterms:created>
  <dcterms:modified xsi:type="dcterms:W3CDTF">2020-03-22T04:14:28Z</dcterms:modified>
</cp:coreProperties>
</file>