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blaw/Desktop/"/>
    </mc:Choice>
  </mc:AlternateContent>
  <bookViews>
    <workbookView xWindow="0" yWindow="460" windowWidth="10320" windowHeight="8180" tabRatio="731" firstSheet="1" activeTab="2"/>
  </bookViews>
  <sheets>
    <sheet name="timeseries_questions" sheetId="23" r:id="rId1"/>
    <sheet name="timeseries_solutions_123" sheetId="20" r:id="rId2"/>
    <sheet name="timeseries_solutions_45" sheetId="21" r:id="rId3"/>
  </sheets>
  <definedNames>
    <definedName name="_xlnm.Print_Area" localSheetId="0">timeseries_questions!$A$1:$B$14</definedName>
    <definedName name="_xlnm.Print_Area" localSheetId="1">timeseries_solutions_123!$A$1:$O$66</definedName>
    <definedName name="_xlnm.Print_Area" localSheetId="2">timeseries_solutions_45!$A$1:$P$49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21" l="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I66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</calcChain>
</file>

<file path=xl/sharedStrings.xml><?xml version="1.0" encoding="utf-8"?>
<sst xmlns="http://schemas.openxmlformats.org/spreadsheetml/2006/main" count="81" uniqueCount="76">
  <si>
    <t>y</t>
  </si>
  <si>
    <t>Year</t>
  </si>
  <si>
    <t>(this is yt)</t>
  </si>
  <si>
    <t>Lagged by 1 yr</t>
  </si>
  <si>
    <t>Year (x)</t>
  </si>
  <si>
    <t>Rushing yards/Game (y)</t>
  </si>
  <si>
    <r>
      <t>(this is y</t>
    </r>
    <r>
      <rPr>
        <b/>
        <vertAlign val="subscript"/>
        <sz val="11"/>
        <color theme="1"/>
        <rFont val="Calibri"/>
        <family val="2"/>
        <scheme val="minor"/>
      </rPr>
      <t>t-1</t>
    </r>
    <r>
      <rPr>
        <b/>
        <sz val="11"/>
        <color theme="1"/>
        <rFont val="Calibri"/>
        <family val="2"/>
        <scheme val="minor"/>
      </rPr>
      <t>)</t>
    </r>
  </si>
  <si>
    <t>Insert tab &gt; Charts &gt; Scatter</t>
  </si>
  <si>
    <t>Initially, the series appears to be trending downward (negative trend) and then from 1994 on the series appears to be increasing.</t>
  </si>
  <si>
    <t>Multiple R</t>
  </si>
  <si>
    <t>SUMMARY OUTPUT</t>
  </si>
  <si>
    <t>Regression Statistics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</si>
  <si>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</si>
  <si>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</si>
  <si>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</si>
  <si>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</si>
  <si>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</si>
  <si>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</si>
  <si>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</si>
  <si>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</si>
  <si>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</si>
  <si>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</si>
  <si>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</si>
  <si>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</si>
  <si>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</si>
  <si>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</si>
  <si>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</si>
  <si>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</si>
  <si>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</si>
  <si>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</si>
  <si>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</si>
  <si>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</si>
  <si>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</si>
  <si>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</si>
  <si>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Regression equation =</t>
  </si>
  <si>
    <r>
      <t xml:space="preserve">y hat 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37.908 + 0.6689 y</t>
    </r>
    <r>
      <rPr>
        <vertAlign val="subscript"/>
        <sz val="11"/>
        <color theme="1"/>
        <rFont val="Calibri"/>
        <family val="2"/>
        <scheme val="minor"/>
      </rPr>
      <t>t-1</t>
    </r>
  </si>
  <si>
    <t>Forecast rushing yards for 2009</t>
  </si>
  <si>
    <t>yhat 30 = 37.908 + 0.6689 (y 29)</t>
  </si>
  <si>
    <t>yhat 30 = 37.908 + 0.6689 (114.6)</t>
  </si>
  <si>
    <t xml:space="preserve">yhat 30 = </t>
  </si>
  <si>
    <t>So forecast data point #30</t>
  </si>
  <si>
    <t>note: AR(1) model is a first order autoregressive model which is essentially just a regression equation where x is really just the y-variable lagged by one year.</t>
  </si>
  <si>
    <t>when t=30 … use the equation we just developed in "part c" above</t>
  </si>
  <si>
    <t>= average number of rushing yards for 2009</t>
  </si>
  <si>
    <t>exp smooth</t>
  </si>
  <si>
    <t>use: Data &gt; Data Analysis &gt; Exponential smoothing</t>
  </si>
  <si>
    <t>Rushing/Game</t>
  </si>
  <si>
    <t>change the scale on the graph for better resolution</t>
  </si>
  <si>
    <t>(x)</t>
  </si>
  <si>
    <t>The next tab of this Excel spreadsheet contains the NFL raw data for these problems.</t>
  </si>
  <si>
    <t>In the National Football League, the philosophy for winning (rushing, passing, defense) seems to go through cycles. Consider a time series of the average number of rushing yards in the NFL per regular season from 1980 to 2008.</t>
  </si>
  <si>
    <t>1) Make a time series plot. Is there evidence that the average rushing yards is trending in one direction? Describe the general movement of the series.</t>
  </si>
  <si>
    <r>
      <t xml:space="preserve">2) Fit a </t>
    </r>
    <r>
      <rPr>
        <b/>
        <i/>
        <sz val="12"/>
        <color theme="1"/>
        <rFont val="Arial"/>
        <family val="2"/>
      </rPr>
      <t>first order autoregressive model</t>
    </r>
    <r>
      <rPr>
        <i/>
        <sz val="12"/>
        <color theme="1"/>
        <rFont val="Arial"/>
        <family val="2"/>
      </rPr>
      <t xml:space="preserve"> [</t>
    </r>
    <r>
      <rPr>
        <b/>
        <i/>
        <sz val="12"/>
        <color theme="1"/>
        <rFont val="Arial"/>
        <family val="2"/>
      </rPr>
      <t>AR(1)</t>
    </r>
    <r>
      <rPr>
        <i/>
        <sz val="12"/>
        <color theme="1"/>
        <rFont val="Arial"/>
        <family val="2"/>
      </rPr>
      <t>] using y(t) as the response variable and y (t-1) as the input variable. Record the regression equation.</t>
    </r>
  </si>
  <si>
    <r>
      <t xml:space="preserve">3) Based on the </t>
    </r>
    <r>
      <rPr>
        <b/>
        <i/>
        <sz val="12"/>
        <color theme="1"/>
        <rFont val="Arial"/>
        <family val="2"/>
      </rPr>
      <t>AR(1) model</t>
    </r>
    <r>
      <rPr>
        <i/>
        <sz val="12"/>
        <color theme="1"/>
        <rFont val="Arial"/>
        <family val="2"/>
      </rPr>
      <t>, forecast the average number of rushing yards in the NFL for the 2009 regular season.</t>
    </r>
  </si>
  <si>
    <t>Data Source: The Practice of Statistics for Business and Economics 3rd edition, Moore, McCabe, Alwan, Craig, Duckworth</t>
  </si>
  <si>
    <t>NFL data</t>
  </si>
  <si>
    <t xml:space="preserve">1) The time series plot does not appear to be trending in just one direction. </t>
  </si>
  <si>
    <t>lagged time series scatterplot</t>
  </si>
  <si>
    <t>(only highlight the cells with numbers in them to do the regression on!!)</t>
  </si>
  <si>
    <t>2)</t>
  </si>
  <si>
    <t>3)</t>
  </si>
  <si>
    <t>Data &gt; Data Analysis &gt; Regression</t>
  </si>
  <si>
    <t>damping factor = number between 0 and 1</t>
  </si>
  <si>
    <t>4)</t>
  </si>
  <si>
    <t>dampf = 0.2</t>
  </si>
  <si>
    <t>dampf = 0.8</t>
  </si>
  <si>
    <t>&lt;&lt; damping factor&gt;&gt;</t>
  </si>
  <si>
    <t>moving avg</t>
  </si>
  <si>
    <t>k = 5</t>
  </si>
  <si>
    <t>output (y)</t>
  </si>
  <si>
    <t>input (x)</t>
  </si>
  <si>
    <r>
      <t xml:space="preserve">4) Calculate the </t>
    </r>
    <r>
      <rPr>
        <b/>
        <i/>
        <sz val="12"/>
        <color theme="1"/>
        <rFont val="Arial"/>
        <family val="2"/>
      </rPr>
      <t>exponential smoothing models</t>
    </r>
    <r>
      <rPr>
        <i/>
        <sz val="12"/>
        <color theme="1"/>
        <rFont val="Arial"/>
        <family val="2"/>
      </rPr>
      <t xml:space="preserve"> using Excel damping factors 0.8 and 0.2 For each of the exponential smoothing models forecast the average number of rushing yards in the NFL for the 2009 season.</t>
    </r>
  </si>
  <si>
    <r>
      <t xml:space="preserve">5) Calculate a </t>
    </r>
    <r>
      <rPr>
        <b/>
        <i/>
        <sz val="12"/>
        <color theme="1"/>
        <rFont val="Arial"/>
        <family val="2"/>
      </rPr>
      <t xml:space="preserve">moving average model </t>
    </r>
    <r>
      <rPr>
        <i/>
        <sz val="12"/>
        <color theme="1"/>
        <rFont val="Arial"/>
        <family val="2"/>
      </rPr>
      <t>using k=5 (Excel interval). Forecast the average number of rushing yards in the NFL for the 2009 season.</t>
    </r>
  </si>
  <si>
    <t>&lt;&lt;   5) forecast using moving avg</t>
  </si>
  <si>
    <t>just copy the formulas (that Excel produced) down from row 33 to row 34.</t>
  </si>
  <si>
    <t>As "damping factor" gets LARGER the prediction model (line graph) gets smoother.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</si>
</sst>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2" borderId="0" xfId="0" applyFill="1"/>
    <xf numFmtId="0" fontId="2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 applyBorder="1" applyAlignment="1"/>
    <xf numFmtId="0" fontId="4" fillId="0" borderId="2" xfId="0" applyFont="1" applyBorder="1"/>
    <xf numFmtId="0" fontId="9" fillId="0" borderId="4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3" xfId="0" applyFill="1" applyBorder="1" applyAlignment="1"/>
    <xf numFmtId="0" fontId="9" fillId="0" borderId="4" xfId="0" applyFont="1" applyFill="1" applyBorder="1" applyAlignment="1">
      <alignment horizontal="center"/>
    </xf>
    <xf numFmtId="0" fontId="0" fillId="2" borderId="3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0" borderId="0" xfId="0" quotePrefix="1"/>
    <xf numFmtId="0" fontId="1" fillId="0" borderId="2" xfId="0" applyFont="1" applyFill="1" applyBorder="1" applyAlignment="1">
      <alignment horizontal="center"/>
    </xf>
    <xf numFmtId="0" fontId="0" fillId="3" borderId="0" xfId="0" applyFill="1"/>
    <xf numFmtId="0" fontId="0" fillId="3" borderId="0" xfId="0" quotePrefix="1" applyFill="1" applyAlignment="1">
      <alignment horizontal="center"/>
    </xf>
    <xf numFmtId="0" fontId="1" fillId="3" borderId="0" xfId="0" applyFont="1" applyFill="1"/>
    <xf numFmtId="0" fontId="1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1" xfId="0" applyFill="1" applyBorder="1"/>
    <xf numFmtId="0" fontId="12" fillId="2" borderId="0" xfId="0" applyFont="1" applyFill="1"/>
    <xf numFmtId="0" fontId="13" fillId="2" borderId="0" xfId="0" applyFont="1" applyFill="1"/>
    <xf numFmtId="0" fontId="13" fillId="0" borderId="0" xfId="0" applyFont="1"/>
    <xf numFmtId="0" fontId="12" fillId="4" borderId="0" xfId="0" applyFont="1" applyFill="1" applyAlignment="1">
      <alignment wrapText="1"/>
    </xf>
    <xf numFmtId="0" fontId="14" fillId="5" borderId="7" xfId="0" applyFont="1" applyFill="1" applyBorder="1" applyAlignment="1">
      <alignment wrapText="1"/>
    </xf>
    <xf numFmtId="0" fontId="14" fillId="5" borderId="8" xfId="0" applyFont="1" applyFill="1" applyBorder="1"/>
    <xf numFmtId="0" fontId="14" fillId="5" borderId="8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0" fontId="1" fillId="0" borderId="0" xfId="0" applyFont="1" applyFill="1"/>
    <xf numFmtId="0" fontId="0" fillId="0" borderId="2" xfId="0" applyBorder="1" applyAlignment="1">
      <alignment horizontal="center"/>
    </xf>
    <xf numFmtId="0" fontId="4" fillId="3" borderId="0" xfId="0" applyFont="1" applyFill="1"/>
    <xf numFmtId="0" fontId="0" fillId="4" borderId="0" xfId="0" applyFill="1"/>
    <xf numFmtId="0" fontId="0" fillId="6" borderId="0" xfId="0" applyFill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timeseries_solutions_123!$C$3</c:f>
              <c:strCache>
                <c:ptCount val="1"/>
                <c:pt idx="0">
                  <c:v>Rushing yards/Game (y)</c:v>
                </c:pt>
              </c:strCache>
            </c:strRef>
          </c:tx>
          <c:xVal>
            <c:numRef>
              <c:f>timeseries_solutions_123!$B$4:$B$32</c:f>
              <c:numCache>
                <c:formatCode>General</c:formatCode>
                <c:ptCount val="29"/>
                <c:pt idx="0">
                  <c:v>1980.0</c:v>
                </c:pt>
                <c:pt idx="1">
                  <c:v>1981.0</c:v>
                </c:pt>
                <c:pt idx="2">
                  <c:v>1982.0</c:v>
                </c:pt>
                <c:pt idx="3">
                  <c:v>1983.0</c:v>
                </c:pt>
                <c:pt idx="4">
                  <c:v>1984.0</c:v>
                </c:pt>
                <c:pt idx="5">
                  <c:v>1985.0</c:v>
                </c:pt>
                <c:pt idx="6">
                  <c:v>1986.0</c:v>
                </c:pt>
                <c:pt idx="7">
                  <c:v>1987.0</c:v>
                </c:pt>
                <c:pt idx="8">
                  <c:v>1988.0</c:v>
                </c:pt>
                <c:pt idx="9">
                  <c:v>1989.0</c:v>
                </c:pt>
                <c:pt idx="10">
                  <c:v>1990.0</c:v>
                </c:pt>
                <c:pt idx="11">
                  <c:v>1991.0</c:v>
                </c:pt>
                <c:pt idx="12">
                  <c:v>1992.0</c:v>
                </c:pt>
                <c:pt idx="13">
                  <c:v>1993.0</c:v>
                </c:pt>
                <c:pt idx="14">
                  <c:v>1994.0</c:v>
                </c:pt>
                <c:pt idx="15">
                  <c:v>1995.0</c:v>
                </c:pt>
                <c:pt idx="16">
                  <c:v>1996.0</c:v>
                </c:pt>
                <c:pt idx="17">
                  <c:v>1997.0</c:v>
                </c:pt>
                <c:pt idx="18">
                  <c:v>1998.0</c:v>
                </c:pt>
                <c:pt idx="19">
                  <c:v>1999.0</c:v>
                </c:pt>
                <c:pt idx="20">
                  <c:v>2000.0</c:v>
                </c:pt>
                <c:pt idx="21">
                  <c:v>2001.0</c:v>
                </c:pt>
                <c:pt idx="22">
                  <c:v>2002.0</c:v>
                </c:pt>
                <c:pt idx="23">
                  <c:v>2003.0</c:v>
                </c:pt>
                <c:pt idx="24">
                  <c:v>2004.0</c:v>
                </c:pt>
                <c:pt idx="25">
                  <c:v>2005.0</c:v>
                </c:pt>
                <c:pt idx="26">
                  <c:v>2006.0</c:v>
                </c:pt>
                <c:pt idx="27">
                  <c:v>2007.0</c:v>
                </c:pt>
                <c:pt idx="28">
                  <c:v>2008.0</c:v>
                </c:pt>
              </c:numCache>
            </c:numRef>
          </c:xVal>
          <c:yVal>
            <c:numRef>
              <c:f>timeseries_solutions_123!$C$4:$C$32</c:f>
              <c:numCache>
                <c:formatCode>General</c:formatCode>
                <c:ptCount val="29"/>
                <c:pt idx="0">
                  <c:v>127.5</c:v>
                </c:pt>
                <c:pt idx="1">
                  <c:v>130.1</c:v>
                </c:pt>
                <c:pt idx="2">
                  <c:v>117.8</c:v>
                </c:pt>
                <c:pt idx="3">
                  <c:v>129.7</c:v>
                </c:pt>
                <c:pt idx="4">
                  <c:v>123.9</c:v>
                </c:pt>
                <c:pt idx="5">
                  <c:v>124.9</c:v>
                </c:pt>
                <c:pt idx="6">
                  <c:v>118.7</c:v>
                </c:pt>
                <c:pt idx="7">
                  <c:v>123.9</c:v>
                </c:pt>
                <c:pt idx="8">
                  <c:v>121.4</c:v>
                </c:pt>
                <c:pt idx="9">
                  <c:v>115.3</c:v>
                </c:pt>
                <c:pt idx="10">
                  <c:v>113.9</c:v>
                </c:pt>
                <c:pt idx="11">
                  <c:v>107.7</c:v>
                </c:pt>
                <c:pt idx="12">
                  <c:v>110.5</c:v>
                </c:pt>
                <c:pt idx="13">
                  <c:v>110.0</c:v>
                </c:pt>
                <c:pt idx="14">
                  <c:v>104.3</c:v>
                </c:pt>
                <c:pt idx="15">
                  <c:v>108.1</c:v>
                </c:pt>
                <c:pt idx="16">
                  <c:v>109.0</c:v>
                </c:pt>
                <c:pt idx="17">
                  <c:v>113.0</c:v>
                </c:pt>
                <c:pt idx="18">
                  <c:v>112.7</c:v>
                </c:pt>
                <c:pt idx="19">
                  <c:v>106.5</c:v>
                </c:pt>
                <c:pt idx="20">
                  <c:v>112.6</c:v>
                </c:pt>
                <c:pt idx="21">
                  <c:v>111.8</c:v>
                </c:pt>
                <c:pt idx="22">
                  <c:v>116.1</c:v>
                </c:pt>
                <c:pt idx="23">
                  <c:v>117.9</c:v>
                </c:pt>
                <c:pt idx="24">
                  <c:v>116.6</c:v>
                </c:pt>
                <c:pt idx="25">
                  <c:v>112.5</c:v>
                </c:pt>
                <c:pt idx="26">
                  <c:v>117.3</c:v>
                </c:pt>
                <c:pt idx="27">
                  <c:v>110.9</c:v>
                </c:pt>
                <c:pt idx="28">
                  <c:v>114.6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1EB-4BA5-8DDD-39F6024E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476272"/>
        <c:axId val="2087479056"/>
      </c:scatterChart>
      <c:valAx>
        <c:axId val="2087476272"/>
        <c:scaling>
          <c:orientation val="minMax"/>
          <c:min val="1980.0"/>
        </c:scaling>
        <c:delete val="0"/>
        <c:axPos val="b"/>
        <c:numFmt formatCode="General" sourceLinked="1"/>
        <c:majorTickMark val="out"/>
        <c:minorTickMark val="none"/>
        <c:tickLblPos val="nextTo"/>
        <c:crossAx val="2087479056"/>
        <c:crosses val="autoZero"/>
        <c:crossBetween val="midCat"/>
      </c:valAx>
      <c:valAx>
        <c:axId val="2087479056"/>
        <c:scaling>
          <c:orientation val="minMax"/>
          <c:min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476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Scatterplot of rushing yards vs. lagged rushing yards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timeseries_solutions_123!$D$5:$D$32</c:f>
              <c:numCache>
                <c:formatCode>General</c:formatCode>
                <c:ptCount val="28"/>
                <c:pt idx="0">
                  <c:v>127.5</c:v>
                </c:pt>
                <c:pt idx="1">
                  <c:v>130.1</c:v>
                </c:pt>
                <c:pt idx="2">
                  <c:v>117.8</c:v>
                </c:pt>
                <c:pt idx="3">
                  <c:v>129.7</c:v>
                </c:pt>
                <c:pt idx="4">
                  <c:v>123.9</c:v>
                </c:pt>
                <c:pt idx="5">
                  <c:v>124.9</c:v>
                </c:pt>
                <c:pt idx="6">
                  <c:v>118.7</c:v>
                </c:pt>
                <c:pt idx="7">
                  <c:v>123.9</c:v>
                </c:pt>
                <c:pt idx="8">
                  <c:v>121.4</c:v>
                </c:pt>
                <c:pt idx="9">
                  <c:v>115.3</c:v>
                </c:pt>
                <c:pt idx="10">
                  <c:v>113.9</c:v>
                </c:pt>
                <c:pt idx="11">
                  <c:v>107.7</c:v>
                </c:pt>
                <c:pt idx="12">
                  <c:v>110.5</c:v>
                </c:pt>
                <c:pt idx="13">
                  <c:v>110.0</c:v>
                </c:pt>
                <c:pt idx="14">
                  <c:v>104.3</c:v>
                </c:pt>
                <c:pt idx="15">
                  <c:v>108.1</c:v>
                </c:pt>
                <c:pt idx="16">
                  <c:v>109.0</c:v>
                </c:pt>
                <c:pt idx="17">
                  <c:v>113.0</c:v>
                </c:pt>
                <c:pt idx="18">
                  <c:v>112.7</c:v>
                </c:pt>
                <c:pt idx="19">
                  <c:v>106.5</c:v>
                </c:pt>
                <c:pt idx="20">
                  <c:v>112.6</c:v>
                </c:pt>
                <c:pt idx="21">
                  <c:v>111.8</c:v>
                </c:pt>
                <c:pt idx="22">
                  <c:v>116.1</c:v>
                </c:pt>
                <c:pt idx="23">
                  <c:v>117.9</c:v>
                </c:pt>
                <c:pt idx="24">
                  <c:v>116.6</c:v>
                </c:pt>
                <c:pt idx="25">
                  <c:v>112.5</c:v>
                </c:pt>
                <c:pt idx="26">
                  <c:v>117.3</c:v>
                </c:pt>
                <c:pt idx="27">
                  <c:v>110.9</c:v>
                </c:pt>
              </c:numCache>
            </c:numRef>
          </c:xVal>
          <c:yVal>
            <c:numRef>
              <c:f>timeseries_solutions_123!$E$5:$E$32</c:f>
              <c:numCache>
                <c:formatCode>General</c:formatCode>
                <c:ptCount val="28"/>
                <c:pt idx="0">
                  <c:v>130.1</c:v>
                </c:pt>
                <c:pt idx="1">
                  <c:v>117.8</c:v>
                </c:pt>
                <c:pt idx="2">
                  <c:v>129.7</c:v>
                </c:pt>
                <c:pt idx="3">
                  <c:v>123.9</c:v>
                </c:pt>
                <c:pt idx="4">
                  <c:v>124.9</c:v>
                </c:pt>
                <c:pt idx="5">
                  <c:v>118.7</c:v>
                </c:pt>
                <c:pt idx="6">
                  <c:v>123.9</c:v>
                </c:pt>
                <c:pt idx="7">
                  <c:v>121.4</c:v>
                </c:pt>
                <c:pt idx="8">
                  <c:v>115.3</c:v>
                </c:pt>
                <c:pt idx="9">
                  <c:v>113.9</c:v>
                </c:pt>
                <c:pt idx="10">
                  <c:v>107.7</c:v>
                </c:pt>
                <c:pt idx="11">
                  <c:v>110.5</c:v>
                </c:pt>
                <c:pt idx="12">
                  <c:v>110.0</c:v>
                </c:pt>
                <c:pt idx="13">
                  <c:v>104.3</c:v>
                </c:pt>
                <c:pt idx="14">
                  <c:v>108.1</c:v>
                </c:pt>
                <c:pt idx="15">
                  <c:v>109.0</c:v>
                </c:pt>
                <c:pt idx="16">
                  <c:v>113.0</c:v>
                </c:pt>
                <c:pt idx="17">
                  <c:v>112.7</c:v>
                </c:pt>
                <c:pt idx="18">
                  <c:v>106.5</c:v>
                </c:pt>
                <c:pt idx="19">
                  <c:v>112.6</c:v>
                </c:pt>
                <c:pt idx="20">
                  <c:v>111.8</c:v>
                </c:pt>
                <c:pt idx="21">
                  <c:v>116.1</c:v>
                </c:pt>
                <c:pt idx="22">
                  <c:v>117.9</c:v>
                </c:pt>
                <c:pt idx="23">
                  <c:v>116.6</c:v>
                </c:pt>
                <c:pt idx="24">
                  <c:v>112.5</c:v>
                </c:pt>
                <c:pt idx="25">
                  <c:v>117.3</c:v>
                </c:pt>
                <c:pt idx="26">
                  <c:v>110.9</c:v>
                </c:pt>
                <c:pt idx="27">
                  <c:v>114.6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10-4A86-886B-903B21776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07536"/>
        <c:axId val="2079153296"/>
      </c:scatterChart>
      <c:valAx>
        <c:axId val="2087507536"/>
        <c:scaling>
          <c:orientation val="minMax"/>
          <c:max val="135.0"/>
          <c:min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Lagged rushing yards by 1 year (yt-1)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79153296"/>
        <c:crosses val="autoZero"/>
        <c:crossBetween val="midCat"/>
      </c:valAx>
      <c:valAx>
        <c:axId val="2079153296"/>
        <c:scaling>
          <c:orientation val="minMax"/>
          <c:max val="135.0"/>
          <c:min val="10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Rushing yards per game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87507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Exponential Smoothing (dampf=0.8)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timeseries_solutions_45!$D$5:$D$33</c:f>
              <c:numCache>
                <c:formatCode>General</c:formatCode>
                <c:ptCount val="29"/>
                <c:pt idx="0">
                  <c:v>127.5</c:v>
                </c:pt>
                <c:pt idx="1">
                  <c:v>130.1</c:v>
                </c:pt>
                <c:pt idx="2">
                  <c:v>117.8</c:v>
                </c:pt>
                <c:pt idx="3">
                  <c:v>129.7</c:v>
                </c:pt>
                <c:pt idx="4">
                  <c:v>123.9</c:v>
                </c:pt>
                <c:pt idx="5">
                  <c:v>124.9</c:v>
                </c:pt>
                <c:pt idx="6">
                  <c:v>118.7</c:v>
                </c:pt>
                <c:pt idx="7">
                  <c:v>123.9</c:v>
                </c:pt>
                <c:pt idx="8">
                  <c:v>121.4</c:v>
                </c:pt>
                <c:pt idx="9">
                  <c:v>115.3</c:v>
                </c:pt>
                <c:pt idx="10">
                  <c:v>113.9</c:v>
                </c:pt>
                <c:pt idx="11">
                  <c:v>107.7</c:v>
                </c:pt>
                <c:pt idx="12">
                  <c:v>110.5</c:v>
                </c:pt>
                <c:pt idx="13">
                  <c:v>110.0</c:v>
                </c:pt>
                <c:pt idx="14">
                  <c:v>104.3</c:v>
                </c:pt>
                <c:pt idx="15">
                  <c:v>108.1</c:v>
                </c:pt>
                <c:pt idx="16">
                  <c:v>109.0</c:v>
                </c:pt>
                <c:pt idx="17">
                  <c:v>113.0</c:v>
                </c:pt>
                <c:pt idx="18">
                  <c:v>112.7</c:v>
                </c:pt>
                <c:pt idx="19">
                  <c:v>106.5</c:v>
                </c:pt>
                <c:pt idx="20">
                  <c:v>112.6</c:v>
                </c:pt>
                <c:pt idx="21">
                  <c:v>111.8</c:v>
                </c:pt>
                <c:pt idx="22">
                  <c:v>116.1</c:v>
                </c:pt>
                <c:pt idx="23">
                  <c:v>117.9</c:v>
                </c:pt>
                <c:pt idx="24">
                  <c:v>116.6</c:v>
                </c:pt>
                <c:pt idx="25">
                  <c:v>112.5</c:v>
                </c:pt>
                <c:pt idx="26">
                  <c:v>117.3</c:v>
                </c:pt>
                <c:pt idx="27">
                  <c:v>110.9</c:v>
                </c:pt>
                <c:pt idx="28">
                  <c:v>114.6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832-465B-BC05-2B967153736B}"/>
            </c:ext>
          </c:extLst>
        </c:ser>
        <c:ser>
          <c:idx val="1"/>
          <c:order val="1"/>
          <c:tx>
            <c:v>Forecast</c:v>
          </c:tx>
          <c:marker>
            <c:symbol val="dot"/>
            <c:size val="4"/>
          </c:marker>
          <c:val>
            <c:numRef>
              <c:f>timeseries_solutions_45!$E$5:$E$33</c:f>
              <c:numCache>
                <c:formatCode>General</c:formatCode>
                <c:ptCount val="29"/>
                <c:pt idx="0">
                  <c:v>#N/A</c:v>
                </c:pt>
                <c:pt idx="1">
                  <c:v>127.5</c:v>
                </c:pt>
                <c:pt idx="2">
                  <c:v>128.02</c:v>
                </c:pt>
                <c:pt idx="3">
                  <c:v>125.976</c:v>
                </c:pt>
                <c:pt idx="4">
                  <c:v>126.7208</c:v>
                </c:pt>
                <c:pt idx="5">
                  <c:v>126.15664</c:v>
                </c:pt>
                <c:pt idx="6">
                  <c:v>125.905312</c:v>
                </c:pt>
                <c:pt idx="7">
                  <c:v>124.4642496</c:v>
                </c:pt>
                <c:pt idx="8">
                  <c:v>124.35139968</c:v>
                </c:pt>
                <c:pt idx="9">
                  <c:v>123.761119744</c:v>
                </c:pt>
                <c:pt idx="10">
                  <c:v>122.0688957952</c:v>
                </c:pt>
                <c:pt idx="11">
                  <c:v>120.43511663616</c:v>
                </c:pt>
                <c:pt idx="12">
                  <c:v>117.888093308928</c:v>
                </c:pt>
                <c:pt idx="13">
                  <c:v>116.4104746471424</c:v>
                </c:pt>
                <c:pt idx="14">
                  <c:v>115.1283797177139</c:v>
                </c:pt>
                <c:pt idx="15">
                  <c:v>112.9627037741712</c:v>
                </c:pt>
                <c:pt idx="16">
                  <c:v>111.9901630193369</c:v>
                </c:pt>
                <c:pt idx="17">
                  <c:v>111.3921304154696</c:v>
                </c:pt>
                <c:pt idx="18">
                  <c:v>111.7137043323756</c:v>
                </c:pt>
                <c:pt idx="19">
                  <c:v>111.9109634659005</c:v>
                </c:pt>
                <c:pt idx="20">
                  <c:v>110.8287707727204</c:v>
                </c:pt>
                <c:pt idx="21">
                  <c:v>111.1830166181763</c:v>
                </c:pt>
                <c:pt idx="22">
                  <c:v>111.3064132945411</c:v>
                </c:pt>
                <c:pt idx="23">
                  <c:v>112.2651306356329</c:v>
                </c:pt>
                <c:pt idx="24">
                  <c:v>113.3921045085063</c:v>
                </c:pt>
                <c:pt idx="25">
                  <c:v>114.033683606805</c:v>
                </c:pt>
                <c:pt idx="26">
                  <c:v>113.726946885444</c:v>
                </c:pt>
                <c:pt idx="27">
                  <c:v>114.4415575083552</c:v>
                </c:pt>
                <c:pt idx="28">
                  <c:v>113.7332460066842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832-465B-BC05-2B9671537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141184"/>
        <c:axId val="2084146160"/>
      </c:lineChart>
      <c:catAx>
        <c:axId val="208414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4146160"/>
        <c:crosses val="autoZero"/>
        <c:auto val="1"/>
        <c:lblAlgn val="ctr"/>
        <c:lblOffset val="100"/>
        <c:noMultiLvlLbl val="0"/>
      </c:catAx>
      <c:valAx>
        <c:axId val="2084146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4141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Exponential Smoothing (dampf=0.2)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timeseries_solutions_45!$D$5:$D$33</c:f>
              <c:numCache>
                <c:formatCode>General</c:formatCode>
                <c:ptCount val="29"/>
                <c:pt idx="0">
                  <c:v>127.5</c:v>
                </c:pt>
                <c:pt idx="1">
                  <c:v>130.1</c:v>
                </c:pt>
                <c:pt idx="2">
                  <c:v>117.8</c:v>
                </c:pt>
                <c:pt idx="3">
                  <c:v>129.7</c:v>
                </c:pt>
                <c:pt idx="4">
                  <c:v>123.9</c:v>
                </c:pt>
                <c:pt idx="5">
                  <c:v>124.9</c:v>
                </c:pt>
                <c:pt idx="6">
                  <c:v>118.7</c:v>
                </c:pt>
                <c:pt idx="7">
                  <c:v>123.9</c:v>
                </c:pt>
                <c:pt idx="8">
                  <c:v>121.4</c:v>
                </c:pt>
                <c:pt idx="9">
                  <c:v>115.3</c:v>
                </c:pt>
                <c:pt idx="10">
                  <c:v>113.9</c:v>
                </c:pt>
                <c:pt idx="11">
                  <c:v>107.7</c:v>
                </c:pt>
                <c:pt idx="12">
                  <c:v>110.5</c:v>
                </c:pt>
                <c:pt idx="13">
                  <c:v>110.0</c:v>
                </c:pt>
                <c:pt idx="14">
                  <c:v>104.3</c:v>
                </c:pt>
                <c:pt idx="15">
                  <c:v>108.1</c:v>
                </c:pt>
                <c:pt idx="16">
                  <c:v>109.0</c:v>
                </c:pt>
                <c:pt idx="17">
                  <c:v>113.0</c:v>
                </c:pt>
                <c:pt idx="18">
                  <c:v>112.7</c:v>
                </c:pt>
                <c:pt idx="19">
                  <c:v>106.5</c:v>
                </c:pt>
                <c:pt idx="20">
                  <c:v>112.6</c:v>
                </c:pt>
                <c:pt idx="21">
                  <c:v>111.8</c:v>
                </c:pt>
                <c:pt idx="22">
                  <c:v>116.1</c:v>
                </c:pt>
                <c:pt idx="23">
                  <c:v>117.9</c:v>
                </c:pt>
                <c:pt idx="24">
                  <c:v>116.6</c:v>
                </c:pt>
                <c:pt idx="25">
                  <c:v>112.5</c:v>
                </c:pt>
                <c:pt idx="26">
                  <c:v>117.3</c:v>
                </c:pt>
                <c:pt idx="27">
                  <c:v>110.9</c:v>
                </c:pt>
                <c:pt idx="28">
                  <c:v>114.6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6B-46F7-969D-30D5EC989787}"/>
            </c:ext>
          </c:extLst>
        </c:ser>
        <c:ser>
          <c:idx val="1"/>
          <c:order val="1"/>
          <c:tx>
            <c:v>Forecast</c:v>
          </c:tx>
          <c:marker>
            <c:symbol val="dash"/>
            <c:size val="4"/>
          </c:marker>
          <c:val>
            <c:numRef>
              <c:f>timeseries_solutions_45!$F$5:$F$33</c:f>
              <c:numCache>
                <c:formatCode>General</c:formatCode>
                <c:ptCount val="29"/>
                <c:pt idx="0">
                  <c:v>#N/A</c:v>
                </c:pt>
                <c:pt idx="1">
                  <c:v>127.5</c:v>
                </c:pt>
                <c:pt idx="2">
                  <c:v>129.58</c:v>
                </c:pt>
                <c:pt idx="3">
                  <c:v>120.156</c:v>
                </c:pt>
                <c:pt idx="4">
                  <c:v>127.7912</c:v>
                </c:pt>
                <c:pt idx="5">
                  <c:v>124.67824</c:v>
                </c:pt>
                <c:pt idx="6">
                  <c:v>124.855648</c:v>
                </c:pt>
                <c:pt idx="7">
                  <c:v>119.9311296</c:v>
                </c:pt>
                <c:pt idx="8">
                  <c:v>123.10622592</c:v>
                </c:pt>
                <c:pt idx="9">
                  <c:v>121.741245184</c:v>
                </c:pt>
                <c:pt idx="10">
                  <c:v>116.5882490368</c:v>
                </c:pt>
                <c:pt idx="11">
                  <c:v>114.43764980736</c:v>
                </c:pt>
                <c:pt idx="12">
                  <c:v>109.047529961472</c:v>
                </c:pt>
                <c:pt idx="13">
                  <c:v>110.2095059922944</c:v>
                </c:pt>
                <c:pt idx="14">
                  <c:v>110.0419011984589</c:v>
                </c:pt>
                <c:pt idx="15">
                  <c:v>105.4483802396918</c:v>
                </c:pt>
                <c:pt idx="16">
                  <c:v>107.5696760479384</c:v>
                </c:pt>
                <c:pt idx="17">
                  <c:v>108.7139352095877</c:v>
                </c:pt>
                <c:pt idx="18">
                  <c:v>112.1427870419175</c:v>
                </c:pt>
                <c:pt idx="19">
                  <c:v>112.5885574083835</c:v>
                </c:pt>
                <c:pt idx="20">
                  <c:v>107.7177114816767</c:v>
                </c:pt>
                <c:pt idx="21">
                  <c:v>111.6235422963354</c:v>
                </c:pt>
                <c:pt idx="22">
                  <c:v>111.7647084592671</c:v>
                </c:pt>
                <c:pt idx="23">
                  <c:v>115.2329416918534</c:v>
                </c:pt>
                <c:pt idx="24">
                  <c:v>117.3665883383707</c:v>
                </c:pt>
                <c:pt idx="25">
                  <c:v>116.7533176676742</c:v>
                </c:pt>
                <c:pt idx="26">
                  <c:v>113.3506635335348</c:v>
                </c:pt>
                <c:pt idx="27">
                  <c:v>116.510132706707</c:v>
                </c:pt>
                <c:pt idx="28">
                  <c:v>112.0220265413414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96B-46F7-969D-30D5EC989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183376"/>
        <c:axId val="2084188352"/>
      </c:lineChart>
      <c:catAx>
        <c:axId val="208418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084188352"/>
        <c:crosses val="autoZero"/>
        <c:auto val="1"/>
        <c:lblAlgn val="ctr"/>
        <c:lblOffset val="100"/>
        <c:noMultiLvlLbl val="0"/>
      </c:catAx>
      <c:valAx>
        <c:axId val="2084188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41833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timeseries_solutions_45!$D$5:$D$33</c:f>
              <c:numCache>
                <c:formatCode>General</c:formatCode>
                <c:ptCount val="29"/>
                <c:pt idx="0">
                  <c:v>127.5</c:v>
                </c:pt>
                <c:pt idx="1">
                  <c:v>130.1</c:v>
                </c:pt>
                <c:pt idx="2">
                  <c:v>117.8</c:v>
                </c:pt>
                <c:pt idx="3">
                  <c:v>129.7</c:v>
                </c:pt>
                <c:pt idx="4">
                  <c:v>123.9</c:v>
                </c:pt>
                <c:pt idx="5">
                  <c:v>124.9</c:v>
                </c:pt>
                <c:pt idx="6">
                  <c:v>118.7</c:v>
                </c:pt>
                <c:pt idx="7">
                  <c:v>123.9</c:v>
                </c:pt>
                <c:pt idx="8">
                  <c:v>121.4</c:v>
                </c:pt>
                <c:pt idx="9">
                  <c:v>115.3</c:v>
                </c:pt>
                <c:pt idx="10">
                  <c:v>113.9</c:v>
                </c:pt>
                <c:pt idx="11">
                  <c:v>107.7</c:v>
                </c:pt>
                <c:pt idx="12">
                  <c:v>110.5</c:v>
                </c:pt>
                <c:pt idx="13">
                  <c:v>110.0</c:v>
                </c:pt>
                <c:pt idx="14">
                  <c:v>104.3</c:v>
                </c:pt>
                <c:pt idx="15">
                  <c:v>108.1</c:v>
                </c:pt>
                <c:pt idx="16">
                  <c:v>109.0</c:v>
                </c:pt>
                <c:pt idx="17">
                  <c:v>113.0</c:v>
                </c:pt>
                <c:pt idx="18">
                  <c:v>112.7</c:v>
                </c:pt>
                <c:pt idx="19">
                  <c:v>106.5</c:v>
                </c:pt>
                <c:pt idx="20">
                  <c:v>112.6</c:v>
                </c:pt>
                <c:pt idx="21">
                  <c:v>111.8</c:v>
                </c:pt>
                <c:pt idx="22">
                  <c:v>116.1</c:v>
                </c:pt>
                <c:pt idx="23">
                  <c:v>117.9</c:v>
                </c:pt>
                <c:pt idx="24">
                  <c:v>116.6</c:v>
                </c:pt>
                <c:pt idx="25">
                  <c:v>112.5</c:v>
                </c:pt>
                <c:pt idx="26">
                  <c:v>117.3</c:v>
                </c:pt>
                <c:pt idx="27">
                  <c:v>110.9</c:v>
                </c:pt>
                <c:pt idx="28">
                  <c:v>114.6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AE8-477C-AE64-EDDACAE7FDAB}"/>
            </c:ext>
          </c:extLst>
        </c:ser>
        <c:ser>
          <c:idx val="1"/>
          <c:order val="1"/>
          <c:tx>
            <c:v>Forecast</c:v>
          </c:tx>
          <c:marker>
            <c:symbol val="dash"/>
            <c:size val="5"/>
          </c:marker>
          <c:val>
            <c:numRef>
              <c:f>timeseries_solutions_45!$G$6:$G$34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125.8</c:v>
                </c:pt>
                <c:pt idx="5">
                  <c:v>125.28</c:v>
                </c:pt>
                <c:pt idx="6">
                  <c:v>123.0</c:v>
                </c:pt>
                <c:pt idx="7">
                  <c:v>124.22</c:v>
                </c:pt>
                <c:pt idx="8">
                  <c:v>122.56</c:v>
                </c:pt>
                <c:pt idx="9">
                  <c:v>120.84</c:v>
                </c:pt>
                <c:pt idx="10">
                  <c:v>118.64</c:v>
                </c:pt>
                <c:pt idx="11">
                  <c:v>116.44</c:v>
                </c:pt>
                <c:pt idx="12">
                  <c:v>113.76</c:v>
                </c:pt>
                <c:pt idx="13">
                  <c:v>111.48</c:v>
                </c:pt>
                <c:pt idx="14">
                  <c:v>109.28</c:v>
                </c:pt>
                <c:pt idx="15">
                  <c:v>108.12</c:v>
                </c:pt>
                <c:pt idx="16">
                  <c:v>108.38</c:v>
                </c:pt>
                <c:pt idx="17">
                  <c:v>108.88</c:v>
                </c:pt>
                <c:pt idx="18">
                  <c:v>109.42</c:v>
                </c:pt>
                <c:pt idx="19">
                  <c:v>109.86</c:v>
                </c:pt>
                <c:pt idx="20">
                  <c:v>110.76</c:v>
                </c:pt>
                <c:pt idx="21">
                  <c:v>111.32</c:v>
                </c:pt>
                <c:pt idx="22">
                  <c:v>111.94</c:v>
                </c:pt>
                <c:pt idx="23">
                  <c:v>112.98</c:v>
                </c:pt>
                <c:pt idx="24">
                  <c:v>115.0</c:v>
                </c:pt>
                <c:pt idx="25">
                  <c:v>114.98</c:v>
                </c:pt>
                <c:pt idx="26">
                  <c:v>116.08</c:v>
                </c:pt>
                <c:pt idx="27">
                  <c:v>115.04</c:v>
                </c:pt>
                <c:pt idx="28">
                  <c:v>114.38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AE8-477C-AE64-EDDACAE7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224432"/>
        <c:axId val="2084229408"/>
      </c:lineChart>
      <c:catAx>
        <c:axId val="208422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084229408"/>
        <c:crosses val="autoZero"/>
        <c:auto val="1"/>
        <c:lblAlgn val="ctr"/>
        <c:lblOffset val="100"/>
        <c:noMultiLvlLbl val="0"/>
      </c:catAx>
      <c:valAx>
        <c:axId val="2084229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4224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142875</xdr:rowOff>
    </xdr:from>
    <xdr:to>
      <xdr:col>12</xdr:col>
      <xdr:colOff>390525</xdr:colOff>
      <xdr:row>3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0334625" y="342900"/>
          <a:ext cx="0" cy="762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123826</xdr:colOff>
      <xdr:row>4</xdr:row>
      <xdr:rowOff>76200</xdr:rowOff>
    </xdr:from>
    <xdr:to>
      <xdr:col>14</xdr:col>
      <xdr:colOff>581025</xdr:colOff>
      <xdr:row>15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9524</xdr:colOff>
      <xdr:row>19</xdr:row>
      <xdr:rowOff>142875</xdr:rowOff>
    </xdr:from>
    <xdr:to>
      <xdr:col>14</xdr:col>
      <xdr:colOff>409574</xdr:colOff>
      <xdr:row>34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104773</xdr:colOff>
      <xdr:row>12</xdr:row>
      <xdr:rowOff>133349</xdr:rowOff>
    </xdr:from>
    <xdr:to>
      <xdr:col>15</xdr:col>
      <xdr:colOff>495300</xdr:colOff>
      <xdr:row>27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657226</xdr:colOff>
      <xdr:row>18</xdr:row>
      <xdr:rowOff>57150</xdr:rowOff>
    </xdr:from>
    <xdr:to>
      <xdr:col>17</xdr:col>
      <xdr:colOff>152400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571500</xdr:colOff>
      <xdr:row>34</xdr:row>
      <xdr:rowOff>180974</xdr:rowOff>
    </xdr:from>
    <xdr:to>
      <xdr:col>15</xdr:col>
      <xdr:colOff>238125</xdr:colOff>
      <xdr:row>47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baseColWidth="10" defaultColWidth="8.83203125" defaultRowHeight="16" x14ac:dyDescent="0.2"/>
  <cols>
    <col min="1" max="1" width="85.5" style="31" customWidth="1"/>
    <col min="2" max="8" width="8.83203125" style="31"/>
    <col min="9" max="9" width="5.5" style="31" customWidth="1"/>
    <col min="10" max="13" width="9.1640625" style="31" hidden="1" customWidth="1"/>
    <col min="14" max="14" width="73.5" style="31" customWidth="1"/>
    <col min="15" max="16384" width="8.83203125" style="31"/>
  </cols>
  <sheetData>
    <row r="1" spans="1:9" x14ac:dyDescent="0.2">
      <c r="A1" s="29" t="s">
        <v>49</v>
      </c>
      <c r="B1" s="30"/>
      <c r="C1" s="30"/>
      <c r="D1"/>
      <c r="E1"/>
      <c r="F1"/>
      <c r="G1"/>
      <c r="H1"/>
      <c r="I1"/>
    </row>
    <row r="3" spans="1:9" ht="48" x14ac:dyDescent="0.2">
      <c r="A3" s="32" t="s">
        <v>50</v>
      </c>
    </row>
    <row r="4" spans="1:9" ht="17" thickBot="1" x14ac:dyDescent="0.25"/>
    <row r="5" spans="1:9" ht="32" x14ac:dyDescent="0.2">
      <c r="A5" s="33" t="s">
        <v>51</v>
      </c>
    </row>
    <row r="6" spans="1:9" x14ac:dyDescent="0.2">
      <c r="A6" s="34"/>
    </row>
    <row r="7" spans="1:9" ht="32" x14ac:dyDescent="0.2">
      <c r="A7" s="35" t="s">
        <v>52</v>
      </c>
    </row>
    <row r="8" spans="1:9" x14ac:dyDescent="0.2">
      <c r="A8" s="34"/>
    </row>
    <row r="9" spans="1:9" ht="32" x14ac:dyDescent="0.2">
      <c r="A9" s="35" t="s">
        <v>53</v>
      </c>
    </row>
    <row r="10" spans="1:9" x14ac:dyDescent="0.2">
      <c r="A10" s="34"/>
    </row>
    <row r="11" spans="1:9" ht="48" x14ac:dyDescent="0.2">
      <c r="A11" s="35" t="s">
        <v>71</v>
      </c>
    </row>
    <row r="12" spans="1:9" x14ac:dyDescent="0.2">
      <c r="A12" s="34"/>
    </row>
    <row r="13" spans="1:9" ht="33" thickBot="1" x14ac:dyDescent="0.25">
      <c r="A13" s="36" t="s">
        <v>72</v>
      </c>
    </row>
    <row r="24" spans="1:1" x14ac:dyDescent="0.2">
      <c r="A24" s="31" t="s">
        <v>54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6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3.6640625" customWidth="1"/>
    <col min="2" max="2" width="12" customWidth="1"/>
    <col min="3" max="3" width="21.5" customWidth="1"/>
    <col min="4" max="4" width="13.5" bestFit="1" customWidth="1"/>
    <col min="5" max="5" width="10.5" bestFit="1" customWidth="1"/>
    <col min="7" max="7" width="17" customWidth="1"/>
    <col min="8" max="8" width="14.33203125" customWidth="1"/>
    <col min="10" max="10" width="12.33203125" customWidth="1"/>
    <col min="19" max="20" width="6" customWidth="1"/>
  </cols>
  <sheetData>
    <row r="1" spans="1:16" x14ac:dyDescent="0.2">
      <c r="A1" s="9" t="s">
        <v>55</v>
      </c>
      <c r="D1" s="7" t="s">
        <v>48</v>
      </c>
    </row>
    <row r="2" spans="1:16" x14ac:dyDescent="0.2">
      <c r="C2" s="7"/>
      <c r="D2" s="10" t="s">
        <v>3</v>
      </c>
      <c r="E2" s="10" t="s">
        <v>0</v>
      </c>
    </row>
    <row r="3" spans="1:16" ht="17" x14ac:dyDescent="0.25">
      <c r="A3" s="2"/>
      <c r="B3" s="6" t="s">
        <v>4</v>
      </c>
      <c r="C3" s="6" t="s">
        <v>5</v>
      </c>
      <c r="D3" s="11" t="s">
        <v>6</v>
      </c>
      <c r="E3" s="11" t="s">
        <v>2</v>
      </c>
      <c r="G3" s="3" t="s">
        <v>56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>
        <v>1</v>
      </c>
      <c r="B4" s="5">
        <v>1980</v>
      </c>
      <c r="C4" s="5">
        <v>127.5</v>
      </c>
      <c r="D4" s="40"/>
      <c r="E4" s="40"/>
      <c r="G4" s="3" t="s">
        <v>8</v>
      </c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>
        <v>2</v>
      </c>
      <c r="B5" s="5">
        <v>1981</v>
      </c>
      <c r="C5" s="5">
        <v>130.1</v>
      </c>
      <c r="D5" s="5">
        <v>127.5</v>
      </c>
      <c r="E5">
        <f>C5</f>
        <v>130.1</v>
      </c>
    </row>
    <row r="6" spans="1:16" x14ac:dyDescent="0.2">
      <c r="A6">
        <v>3</v>
      </c>
      <c r="B6" s="5">
        <v>1982</v>
      </c>
      <c r="C6" s="5">
        <v>117.8</v>
      </c>
      <c r="D6" s="5">
        <v>130.1</v>
      </c>
      <c r="E6">
        <f t="shared" ref="E6:E32" si="0">C6</f>
        <v>117.8</v>
      </c>
    </row>
    <row r="7" spans="1:16" x14ac:dyDescent="0.2">
      <c r="A7">
        <v>4</v>
      </c>
      <c r="B7" s="5">
        <v>1983</v>
      </c>
      <c r="C7" s="5">
        <v>129.69999999999999</v>
      </c>
      <c r="D7" s="5">
        <v>117.8</v>
      </c>
      <c r="E7">
        <f t="shared" si="0"/>
        <v>129.69999999999999</v>
      </c>
    </row>
    <row r="8" spans="1:16" x14ac:dyDescent="0.2">
      <c r="A8">
        <v>5</v>
      </c>
      <c r="B8" s="5">
        <v>1984</v>
      </c>
      <c r="C8" s="5">
        <v>123.9</v>
      </c>
      <c r="D8" s="5">
        <v>129.69999999999999</v>
      </c>
      <c r="E8">
        <f t="shared" si="0"/>
        <v>123.9</v>
      </c>
    </row>
    <row r="9" spans="1:16" x14ac:dyDescent="0.2">
      <c r="A9">
        <v>6</v>
      </c>
      <c r="B9" s="5">
        <v>1985</v>
      </c>
      <c r="C9" s="5">
        <v>124.9</v>
      </c>
      <c r="D9" s="5">
        <v>123.9</v>
      </c>
      <c r="E9">
        <f t="shared" si="0"/>
        <v>124.9</v>
      </c>
    </row>
    <row r="10" spans="1:16" x14ac:dyDescent="0.2">
      <c r="A10">
        <v>7</v>
      </c>
      <c r="B10" s="5">
        <v>1986</v>
      </c>
      <c r="C10" s="5">
        <v>118.7</v>
      </c>
      <c r="D10" s="5">
        <v>124.9</v>
      </c>
      <c r="E10">
        <f t="shared" si="0"/>
        <v>118.7</v>
      </c>
    </row>
    <row r="11" spans="1:16" x14ac:dyDescent="0.2">
      <c r="A11">
        <v>8</v>
      </c>
      <c r="B11" s="5">
        <v>1987</v>
      </c>
      <c r="C11" s="5">
        <v>123.9</v>
      </c>
      <c r="D11" s="5">
        <v>118.7</v>
      </c>
      <c r="E11">
        <f t="shared" si="0"/>
        <v>123.9</v>
      </c>
    </row>
    <row r="12" spans="1:16" x14ac:dyDescent="0.2">
      <c r="A12">
        <v>9</v>
      </c>
      <c r="B12" s="5">
        <v>1988</v>
      </c>
      <c r="C12" s="5">
        <v>121.4</v>
      </c>
      <c r="D12" s="5">
        <v>123.9</v>
      </c>
      <c r="E12">
        <f t="shared" si="0"/>
        <v>121.4</v>
      </c>
    </row>
    <row r="13" spans="1:16" x14ac:dyDescent="0.2">
      <c r="A13">
        <v>10</v>
      </c>
      <c r="B13" s="5">
        <v>1989</v>
      </c>
      <c r="C13" s="5">
        <v>115.3</v>
      </c>
      <c r="D13" s="5">
        <v>121.4</v>
      </c>
      <c r="E13">
        <f t="shared" si="0"/>
        <v>115.3</v>
      </c>
    </row>
    <row r="14" spans="1:16" x14ac:dyDescent="0.2">
      <c r="A14">
        <v>11</v>
      </c>
      <c r="B14" s="5">
        <v>1990</v>
      </c>
      <c r="C14" s="5">
        <v>113.9</v>
      </c>
      <c r="D14" s="5">
        <v>115.3</v>
      </c>
      <c r="E14">
        <f t="shared" si="0"/>
        <v>113.9</v>
      </c>
    </row>
    <row r="15" spans="1:16" x14ac:dyDescent="0.2">
      <c r="A15">
        <v>12</v>
      </c>
      <c r="B15" s="5">
        <v>1991</v>
      </c>
      <c r="C15" s="5">
        <v>107.7</v>
      </c>
      <c r="D15" s="5">
        <v>113.9</v>
      </c>
      <c r="E15">
        <f t="shared" si="0"/>
        <v>107.7</v>
      </c>
    </row>
    <row r="16" spans="1:16" x14ac:dyDescent="0.2">
      <c r="A16">
        <v>13</v>
      </c>
      <c r="B16" s="5">
        <v>1992</v>
      </c>
      <c r="C16" s="5">
        <v>110.5</v>
      </c>
      <c r="D16" s="5">
        <v>107.7</v>
      </c>
      <c r="E16">
        <f t="shared" si="0"/>
        <v>110.5</v>
      </c>
    </row>
    <row r="17" spans="1:8" x14ac:dyDescent="0.2">
      <c r="A17">
        <v>14</v>
      </c>
      <c r="B17" s="5">
        <v>1993</v>
      </c>
      <c r="C17" s="5">
        <v>110</v>
      </c>
      <c r="D17" s="5">
        <v>110.5</v>
      </c>
      <c r="E17">
        <f t="shared" si="0"/>
        <v>110</v>
      </c>
    </row>
    <row r="18" spans="1:8" x14ac:dyDescent="0.2">
      <c r="A18">
        <v>15</v>
      </c>
      <c r="B18" s="5">
        <v>1994</v>
      </c>
      <c r="C18" s="5">
        <v>104.3</v>
      </c>
      <c r="D18" s="5">
        <v>110</v>
      </c>
      <c r="E18">
        <f t="shared" si="0"/>
        <v>104.3</v>
      </c>
      <c r="G18" s="3" t="s">
        <v>7</v>
      </c>
      <c r="H18" s="3"/>
    </row>
    <row r="19" spans="1:8" x14ac:dyDescent="0.2">
      <c r="A19">
        <v>16</v>
      </c>
      <c r="B19" s="5">
        <v>1995</v>
      </c>
      <c r="C19" s="5">
        <v>108.10000000000001</v>
      </c>
      <c r="D19" s="5">
        <v>104.3</v>
      </c>
      <c r="E19">
        <f t="shared" si="0"/>
        <v>108.10000000000001</v>
      </c>
      <c r="G19" s="3" t="s">
        <v>57</v>
      </c>
      <c r="H19" s="3"/>
    </row>
    <row r="20" spans="1:8" x14ac:dyDescent="0.2">
      <c r="A20">
        <v>17</v>
      </c>
      <c r="B20" s="5">
        <v>1996</v>
      </c>
      <c r="C20" s="5">
        <v>109</v>
      </c>
      <c r="D20" s="5">
        <v>108.10000000000001</v>
      </c>
      <c r="E20">
        <f t="shared" si="0"/>
        <v>109</v>
      </c>
    </row>
    <row r="21" spans="1:8" x14ac:dyDescent="0.2">
      <c r="A21">
        <v>18</v>
      </c>
      <c r="B21" s="5">
        <v>1997</v>
      </c>
      <c r="C21" s="5">
        <v>113</v>
      </c>
      <c r="D21" s="5">
        <v>109</v>
      </c>
      <c r="E21">
        <f t="shared" si="0"/>
        <v>113</v>
      </c>
    </row>
    <row r="22" spans="1:8" x14ac:dyDescent="0.2">
      <c r="A22">
        <v>19</v>
      </c>
      <c r="B22" s="5">
        <v>1998</v>
      </c>
      <c r="C22" s="5">
        <v>112.7</v>
      </c>
      <c r="D22" s="5">
        <v>113</v>
      </c>
      <c r="E22">
        <f t="shared" si="0"/>
        <v>112.7</v>
      </c>
    </row>
    <row r="23" spans="1:8" x14ac:dyDescent="0.2">
      <c r="A23">
        <v>20</v>
      </c>
      <c r="B23" s="5">
        <v>1999</v>
      </c>
      <c r="C23" s="5">
        <v>106.5</v>
      </c>
      <c r="D23" s="5">
        <v>112.7</v>
      </c>
      <c r="E23">
        <f t="shared" si="0"/>
        <v>106.5</v>
      </c>
    </row>
    <row r="24" spans="1:8" x14ac:dyDescent="0.2">
      <c r="A24">
        <v>21</v>
      </c>
      <c r="B24" s="5">
        <v>2000</v>
      </c>
      <c r="C24" s="5">
        <v>112.60000000000001</v>
      </c>
      <c r="D24" s="5">
        <v>106.5</v>
      </c>
      <c r="E24">
        <f t="shared" si="0"/>
        <v>112.60000000000001</v>
      </c>
    </row>
    <row r="25" spans="1:8" x14ac:dyDescent="0.2">
      <c r="A25">
        <v>22</v>
      </c>
      <c r="B25" s="5">
        <v>2001</v>
      </c>
      <c r="C25" s="5">
        <v>111.8</v>
      </c>
      <c r="D25" s="5">
        <v>112.60000000000001</v>
      </c>
      <c r="E25">
        <f t="shared" si="0"/>
        <v>111.8</v>
      </c>
    </row>
    <row r="26" spans="1:8" x14ac:dyDescent="0.2">
      <c r="A26">
        <v>23</v>
      </c>
      <c r="B26" s="5">
        <v>2002</v>
      </c>
      <c r="C26" s="5">
        <v>116.10000000000001</v>
      </c>
      <c r="D26" s="5">
        <v>111.8</v>
      </c>
      <c r="E26">
        <f t="shared" si="0"/>
        <v>116.10000000000001</v>
      </c>
    </row>
    <row r="27" spans="1:8" x14ac:dyDescent="0.2">
      <c r="A27">
        <v>24</v>
      </c>
      <c r="B27" s="5">
        <v>2003</v>
      </c>
      <c r="C27" s="5">
        <v>117.9</v>
      </c>
      <c r="D27" s="5">
        <v>116.10000000000001</v>
      </c>
      <c r="E27">
        <f t="shared" si="0"/>
        <v>117.9</v>
      </c>
    </row>
    <row r="28" spans="1:8" x14ac:dyDescent="0.2">
      <c r="A28">
        <v>25</v>
      </c>
      <c r="B28" s="5">
        <v>2004</v>
      </c>
      <c r="C28" s="5">
        <v>116.60000000000001</v>
      </c>
      <c r="D28" s="5">
        <v>117.9</v>
      </c>
      <c r="E28">
        <f t="shared" si="0"/>
        <v>116.60000000000001</v>
      </c>
    </row>
    <row r="29" spans="1:8" x14ac:dyDescent="0.2">
      <c r="A29">
        <v>26</v>
      </c>
      <c r="B29" s="5">
        <v>2005</v>
      </c>
      <c r="C29" s="5">
        <v>112.5</v>
      </c>
      <c r="D29" s="5">
        <v>116.60000000000001</v>
      </c>
      <c r="E29">
        <f t="shared" si="0"/>
        <v>112.5</v>
      </c>
    </row>
    <row r="30" spans="1:8" x14ac:dyDescent="0.2">
      <c r="A30">
        <v>27</v>
      </c>
      <c r="B30" s="5">
        <v>2006</v>
      </c>
      <c r="C30" s="5">
        <v>117.3</v>
      </c>
      <c r="D30" s="5">
        <v>112.5</v>
      </c>
      <c r="E30">
        <f t="shared" si="0"/>
        <v>117.3</v>
      </c>
    </row>
    <row r="31" spans="1:8" x14ac:dyDescent="0.2">
      <c r="A31">
        <v>28</v>
      </c>
      <c r="B31" s="5">
        <v>2007</v>
      </c>
      <c r="C31" s="5">
        <v>110.9</v>
      </c>
      <c r="D31" s="5">
        <v>117.3</v>
      </c>
      <c r="E31">
        <f t="shared" si="0"/>
        <v>110.9</v>
      </c>
    </row>
    <row r="32" spans="1:8" x14ac:dyDescent="0.2">
      <c r="A32">
        <v>29</v>
      </c>
      <c r="B32" s="5">
        <v>2008</v>
      </c>
      <c r="C32" s="5">
        <v>114.60000000000001</v>
      </c>
      <c r="D32" s="5">
        <v>110.9</v>
      </c>
      <c r="E32">
        <f t="shared" si="0"/>
        <v>114.60000000000001</v>
      </c>
    </row>
    <row r="33" spans="1:11" x14ac:dyDescent="0.2">
      <c r="A33">
        <v>30</v>
      </c>
      <c r="B33" s="2"/>
      <c r="C33" s="2"/>
      <c r="D33" s="13">
        <v>114.60000000000001</v>
      </c>
      <c r="E33" s="2"/>
    </row>
    <row r="37" spans="1:11" x14ac:dyDescent="0.2">
      <c r="H37" t="s">
        <v>61</v>
      </c>
      <c r="K37" t="s">
        <v>58</v>
      </c>
    </row>
    <row r="39" spans="1:11" x14ac:dyDescent="0.2">
      <c r="H39" t="s">
        <v>10</v>
      </c>
    </row>
    <row r="40" spans="1:11" ht="16" thickBot="1" x14ac:dyDescent="0.25"/>
    <row r="41" spans="1:11" x14ac:dyDescent="0.2">
      <c r="H41" s="14" t="s">
        <v>11</v>
      </c>
      <c r="I41" s="14"/>
    </row>
    <row r="42" spans="1:11" x14ac:dyDescent="0.2">
      <c r="H42" t="s">
        <v>9</v>
      </c>
      <c r="I42">
        <v>0.70683597531229692</v>
      </c>
    </row>
    <row r="43" spans="1:11" x14ac:dyDescent="0.2">
      <c r="H43" s="15" t="s">
        <v>12</v>
      </c>
      <c r="I43" s="15">
        <v>0.49961709599568599</v>
      </c>
    </row>
    <row r="44" spans="1:11" x14ac:dyDescent="0.2">
      <c r="H44" s="15" t="s">
        <v>13</v>
      </c>
      <c r="I44" s="15">
        <v>0.48037159968782778</v>
      </c>
    </row>
    <row r="45" spans="1:11" x14ac:dyDescent="0.2">
      <c r="H45" s="15" t="s">
        <v>14</v>
      </c>
      <c r="I45" s="15">
        <v>4.7942587394350857</v>
      </c>
    </row>
    <row r="46" spans="1:11" ht="16" thickBot="1" x14ac:dyDescent="0.25">
      <c r="H46" s="16" t="s">
        <v>15</v>
      </c>
      <c r="I46" s="16">
        <v>28</v>
      </c>
    </row>
    <row r="48" spans="1:11" ht="16" thickBot="1" x14ac:dyDescent="0.25">
      <c r="H48" t="s">
        <v>16</v>
      </c>
    </row>
    <row r="49" spans="7:16" x14ac:dyDescent="0.2">
      <c r="H49" s="17"/>
      <c r="I49" s="17" t="s">
        <v>17</v>
      </c>
      <c r="J49" s="17" t="s">
        <v>18</v>
      </c>
      <c r="K49" s="17" t="s">
        <v>19</v>
      </c>
      <c r="L49" s="17" t="s">
        <v>20</v>
      </c>
      <c r="M49" s="17" t="s">
        <v>21</v>
      </c>
    </row>
    <row r="50" spans="7:16" x14ac:dyDescent="0.2">
      <c r="H50" s="15" t="s">
        <v>22</v>
      </c>
      <c r="I50" s="15">
        <v>1</v>
      </c>
      <c r="J50" s="15">
        <v>596.69323305167904</v>
      </c>
      <c r="K50" s="15">
        <v>596.69323305167904</v>
      </c>
      <c r="L50" s="15">
        <v>25.960208456234234</v>
      </c>
      <c r="M50" s="15">
        <v>2.6150116103923949E-5</v>
      </c>
    </row>
    <row r="51" spans="7:16" x14ac:dyDescent="0.2">
      <c r="H51" s="15" t="s">
        <v>23</v>
      </c>
      <c r="I51" s="15">
        <v>26</v>
      </c>
      <c r="J51" s="15">
        <v>597.607838376892</v>
      </c>
      <c r="K51" s="15">
        <v>22.984916860649694</v>
      </c>
      <c r="L51" s="15"/>
      <c r="M51" s="15"/>
    </row>
    <row r="52" spans="7:16" ht="16" thickBot="1" x14ac:dyDescent="0.25">
      <c r="H52" s="16" t="s">
        <v>24</v>
      </c>
      <c r="I52" s="16">
        <v>27</v>
      </c>
      <c r="J52" s="16">
        <v>1194.301071428571</v>
      </c>
      <c r="K52" s="16"/>
      <c r="L52" s="16"/>
      <c r="M52" s="16"/>
    </row>
    <row r="53" spans="7:16" ht="16" thickBot="1" x14ac:dyDescent="0.25"/>
    <row r="54" spans="7:16" x14ac:dyDescent="0.2">
      <c r="H54" s="17"/>
      <c r="I54" s="17" t="s">
        <v>25</v>
      </c>
      <c r="J54" s="17" t="s">
        <v>14</v>
      </c>
      <c r="K54" s="17" t="s">
        <v>26</v>
      </c>
      <c r="L54" s="17" t="s">
        <v>27</v>
      </c>
      <c r="M54" s="17" t="s">
        <v>28</v>
      </c>
      <c r="N54" s="17" t="s">
        <v>29</v>
      </c>
      <c r="O54" s="17" t="s">
        <v>30</v>
      </c>
      <c r="P54" s="17" t="s">
        <v>31</v>
      </c>
    </row>
    <row r="55" spans="7:16" x14ac:dyDescent="0.2">
      <c r="H55" s="12" t="s">
        <v>32</v>
      </c>
      <c r="I55" s="12">
        <v>37.908352212535362</v>
      </c>
      <c r="J55" s="15">
        <v>15.239466815006491</v>
      </c>
      <c r="K55" s="15">
        <v>2.4875117136779705</v>
      </c>
      <c r="L55" s="15">
        <v>1.9603154467406497E-2</v>
      </c>
      <c r="M55" s="15">
        <v>6.5831795450683757</v>
      </c>
      <c r="N55" s="15">
        <v>69.233524880002349</v>
      </c>
      <c r="O55" s="15">
        <v>6.5831795450683757</v>
      </c>
      <c r="P55" s="15">
        <v>69.233524880002349</v>
      </c>
    </row>
    <row r="56" spans="7:16" ht="16" thickBot="1" x14ac:dyDescent="0.25">
      <c r="H56" s="18" t="s">
        <v>33</v>
      </c>
      <c r="I56" s="18">
        <v>0.6688855754327222</v>
      </c>
      <c r="J56" s="16">
        <v>0.13127975052204288</v>
      </c>
      <c r="K56" s="16">
        <v>5.0951161376591063</v>
      </c>
      <c r="L56" s="16">
        <v>2.61501161039238E-5</v>
      </c>
      <c r="M56" s="16">
        <v>0.39903618353697096</v>
      </c>
      <c r="N56" s="16">
        <v>0.9387349673284735</v>
      </c>
      <c r="O56" s="16">
        <v>0.39903618353697096</v>
      </c>
      <c r="P56" s="16">
        <v>0.9387349673284735</v>
      </c>
    </row>
    <row r="58" spans="7:16" x14ac:dyDescent="0.2">
      <c r="G58" s="1" t="s">
        <v>59</v>
      </c>
      <c r="H58" s="3" t="s">
        <v>34</v>
      </c>
      <c r="I58" s="3"/>
      <c r="J58" s="4" t="s">
        <v>41</v>
      </c>
    </row>
    <row r="59" spans="7:16" ht="17" x14ac:dyDescent="0.25">
      <c r="G59" s="1"/>
      <c r="H59" s="19" t="s">
        <v>35</v>
      </c>
      <c r="I59" s="20"/>
    </row>
    <row r="61" spans="7:16" x14ac:dyDescent="0.2">
      <c r="G61" s="1" t="s">
        <v>60</v>
      </c>
      <c r="H61" s="8" t="s">
        <v>36</v>
      </c>
    </row>
    <row r="62" spans="7:16" x14ac:dyDescent="0.2">
      <c r="H62" s="8" t="s">
        <v>40</v>
      </c>
    </row>
    <row r="63" spans="7:16" x14ac:dyDescent="0.2">
      <c r="H63" s="8" t="s">
        <v>42</v>
      </c>
    </row>
    <row r="64" spans="7:16" x14ac:dyDescent="0.2">
      <c r="H64" s="8" t="s">
        <v>37</v>
      </c>
    </row>
    <row r="65" spans="8:10" x14ac:dyDescent="0.2">
      <c r="H65" s="8" t="s">
        <v>38</v>
      </c>
    </row>
    <row r="66" spans="8:10" x14ac:dyDescent="0.2">
      <c r="H66" s="19" t="s">
        <v>39</v>
      </c>
      <c r="I66" s="20">
        <f>37.908+0.6689*(114.6)</f>
        <v>114.56394</v>
      </c>
      <c r="J66" s="21" t="s">
        <v>43</v>
      </c>
    </row>
  </sheetData>
  <pageMargins left="0.7" right="0.7" top="0.75" bottom="0.75" header="0.3" footer="0.3"/>
  <pageSetup scale="51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4"/>
  <sheetViews>
    <sheetView tabSelected="1" workbookViewId="0"/>
  </sheetViews>
  <sheetFormatPr baseColWidth="10" defaultColWidth="8.83203125" defaultRowHeight="15" x14ac:dyDescent="0.2"/>
  <cols>
    <col min="1" max="1" width="6" customWidth="1"/>
    <col min="2" max="2" width="3" bestFit="1" customWidth="1"/>
    <col min="4" max="4" width="17.6640625" customWidth="1"/>
    <col min="5" max="6" width="11.5" bestFit="1" customWidth="1"/>
    <col min="7" max="7" width="11.5" customWidth="1"/>
    <col min="8" max="8" width="10.5" customWidth="1"/>
    <col min="9" max="9" width="13.33203125" customWidth="1"/>
    <col min="10" max="10" width="10.83203125" customWidth="1"/>
    <col min="12" max="12" width="12.5" customWidth="1"/>
  </cols>
  <sheetData>
    <row r="1" spans="1:14" x14ac:dyDescent="0.2">
      <c r="E1" s="7" t="s">
        <v>70</v>
      </c>
      <c r="F1" s="7" t="s">
        <v>70</v>
      </c>
      <c r="G1" s="7" t="s">
        <v>70</v>
      </c>
    </row>
    <row r="2" spans="1:14" x14ac:dyDescent="0.2">
      <c r="A2" s="9" t="s">
        <v>55</v>
      </c>
      <c r="E2" s="42" t="s">
        <v>66</v>
      </c>
      <c r="F2" s="42"/>
      <c r="I2" s="23" t="s">
        <v>45</v>
      </c>
      <c r="J2" s="23"/>
      <c r="K2" s="23"/>
      <c r="L2" s="23"/>
    </row>
    <row r="3" spans="1:14" x14ac:dyDescent="0.2">
      <c r="D3" t="s">
        <v>69</v>
      </c>
      <c r="E3" s="24">
        <v>0.8</v>
      </c>
      <c r="F3" s="24">
        <v>0.2</v>
      </c>
      <c r="G3" s="7" t="s">
        <v>68</v>
      </c>
      <c r="I3" s="25" t="s">
        <v>62</v>
      </c>
      <c r="J3" s="23"/>
      <c r="K3" s="23"/>
      <c r="L3" s="23"/>
      <c r="M3" s="37"/>
    </row>
    <row r="4" spans="1:14" x14ac:dyDescent="0.2">
      <c r="C4" s="26" t="s">
        <v>1</v>
      </c>
      <c r="D4" s="26" t="s">
        <v>46</v>
      </c>
      <c r="E4" s="22" t="s">
        <v>44</v>
      </c>
      <c r="F4" s="22" t="s">
        <v>44</v>
      </c>
      <c r="G4" s="38" t="s">
        <v>67</v>
      </c>
    </row>
    <row r="5" spans="1:14" x14ac:dyDescent="0.2">
      <c r="B5">
        <v>1</v>
      </c>
      <c r="C5" s="5">
        <v>1980</v>
      </c>
      <c r="D5" s="5">
        <v>127.5</v>
      </c>
      <c r="E5" t="e">
        <v>#N/A</v>
      </c>
      <c r="F5" t="e">
        <v>#N/A</v>
      </c>
      <c r="G5" s="41"/>
    </row>
    <row r="6" spans="1:14" x14ac:dyDescent="0.2">
      <c r="B6">
        <v>2</v>
      </c>
      <c r="C6" s="5">
        <v>1981</v>
      </c>
      <c r="D6" s="5">
        <v>130.1</v>
      </c>
      <c r="E6">
        <f>D5</f>
        <v>127.5</v>
      </c>
      <c r="F6">
        <f>D5</f>
        <v>127.5</v>
      </c>
      <c r="G6" t="e">
        <v>#N/A</v>
      </c>
    </row>
    <row r="7" spans="1:14" x14ac:dyDescent="0.2">
      <c r="B7">
        <v>3</v>
      </c>
      <c r="C7" s="5">
        <v>1982</v>
      </c>
      <c r="D7" s="5">
        <v>117.8</v>
      </c>
      <c r="E7">
        <f t="shared" ref="E7:E34" si="0">0.2*D6+0.8*E6</f>
        <v>128.02000000000001</v>
      </c>
      <c r="F7">
        <f t="shared" ref="F7:F34" si="1">0.8*D6+0.2*F6</f>
        <v>129.57999999999998</v>
      </c>
      <c r="G7" t="e">
        <v>#N/A</v>
      </c>
      <c r="H7" s="3" t="s">
        <v>63</v>
      </c>
      <c r="I7" t="s">
        <v>47</v>
      </c>
    </row>
    <row r="8" spans="1:14" x14ac:dyDescent="0.2">
      <c r="B8">
        <v>4</v>
      </c>
      <c r="C8" s="5">
        <v>1983</v>
      </c>
      <c r="D8" s="5">
        <v>129.69999999999999</v>
      </c>
      <c r="E8">
        <f t="shared" si="0"/>
        <v>125.97600000000001</v>
      </c>
      <c r="F8">
        <f t="shared" si="1"/>
        <v>120.15600000000001</v>
      </c>
      <c r="G8" t="e">
        <v>#N/A</v>
      </c>
      <c r="H8" s="3" t="s">
        <v>74</v>
      </c>
      <c r="I8" s="3"/>
      <c r="J8" s="3"/>
      <c r="K8" s="3"/>
      <c r="L8" s="3"/>
      <c r="M8" s="3"/>
      <c r="N8" s="3"/>
    </row>
    <row r="9" spans="1:14" x14ac:dyDescent="0.2">
      <c r="B9">
        <v>5</v>
      </c>
      <c r="C9" s="5">
        <v>1984</v>
      </c>
      <c r="D9" s="5">
        <v>123.9</v>
      </c>
      <c r="E9">
        <f t="shared" si="0"/>
        <v>126.72080000000001</v>
      </c>
      <c r="F9">
        <f t="shared" si="1"/>
        <v>127.79119999999999</v>
      </c>
      <c r="G9" t="e">
        <v>#N/A</v>
      </c>
    </row>
    <row r="10" spans="1:14" x14ac:dyDescent="0.2">
      <c r="B10">
        <v>6</v>
      </c>
      <c r="C10" s="5">
        <v>1985</v>
      </c>
      <c r="D10" s="5">
        <v>124.9</v>
      </c>
      <c r="E10">
        <f t="shared" si="0"/>
        <v>126.15664000000001</v>
      </c>
      <c r="F10">
        <f t="shared" si="1"/>
        <v>124.67824</v>
      </c>
      <c r="G10">
        <f t="shared" ref="G10:G34" si="2">AVERAGE(D5:D9)</f>
        <v>125.8</v>
      </c>
      <c r="H10" s="27" t="s">
        <v>65</v>
      </c>
      <c r="I10" s="27" t="s">
        <v>64</v>
      </c>
    </row>
    <row r="11" spans="1:14" x14ac:dyDescent="0.2">
      <c r="B11">
        <v>7</v>
      </c>
      <c r="C11" s="5">
        <v>1986</v>
      </c>
      <c r="D11" s="5">
        <v>118.7</v>
      </c>
      <c r="E11">
        <f t="shared" si="0"/>
        <v>125.90531200000002</v>
      </c>
      <c r="F11">
        <f t="shared" si="1"/>
        <v>124.85564800000002</v>
      </c>
      <c r="G11">
        <f t="shared" si="2"/>
        <v>125.28</v>
      </c>
      <c r="H11" s="28">
        <v>113.90659680534736</v>
      </c>
      <c r="I11" s="28">
        <v>114.08440530826829</v>
      </c>
    </row>
    <row r="12" spans="1:14" x14ac:dyDescent="0.2">
      <c r="B12">
        <v>8</v>
      </c>
      <c r="C12" s="5">
        <v>1987</v>
      </c>
      <c r="D12" s="5">
        <v>123.9</v>
      </c>
      <c r="E12">
        <f t="shared" si="0"/>
        <v>124.46424960000002</v>
      </c>
      <c r="F12">
        <f t="shared" si="1"/>
        <v>119.93112960000002</v>
      </c>
      <c r="G12">
        <f t="shared" si="2"/>
        <v>123</v>
      </c>
      <c r="H12" t="s">
        <v>75</v>
      </c>
    </row>
    <row r="13" spans="1:14" x14ac:dyDescent="0.2">
      <c r="B13">
        <v>9</v>
      </c>
      <c r="C13" s="5">
        <v>1988</v>
      </c>
      <c r="D13" s="5">
        <v>121.4</v>
      </c>
      <c r="E13">
        <f t="shared" si="0"/>
        <v>124.35139968000001</v>
      </c>
      <c r="F13">
        <f t="shared" si="1"/>
        <v>123.10622592000001</v>
      </c>
      <c r="G13">
        <f t="shared" si="2"/>
        <v>124.22</v>
      </c>
    </row>
    <row r="14" spans="1:14" x14ac:dyDescent="0.2">
      <c r="B14">
        <v>10</v>
      </c>
      <c r="C14" s="5">
        <v>1989</v>
      </c>
      <c r="D14" s="5">
        <v>115.3</v>
      </c>
      <c r="E14">
        <f t="shared" si="0"/>
        <v>123.76111974400001</v>
      </c>
      <c r="F14">
        <f t="shared" si="1"/>
        <v>121.74124518400001</v>
      </c>
      <c r="G14">
        <f t="shared" si="2"/>
        <v>122.55999999999999</v>
      </c>
    </row>
    <row r="15" spans="1:14" x14ac:dyDescent="0.2">
      <c r="B15">
        <v>11</v>
      </c>
      <c r="C15" s="5">
        <v>1990</v>
      </c>
      <c r="D15" s="5">
        <v>113.9</v>
      </c>
      <c r="E15">
        <f t="shared" si="0"/>
        <v>122.06889579520002</v>
      </c>
      <c r="F15">
        <f t="shared" si="1"/>
        <v>116.58824903680001</v>
      </c>
      <c r="G15">
        <f t="shared" si="2"/>
        <v>120.83999999999999</v>
      </c>
    </row>
    <row r="16" spans="1:14" x14ac:dyDescent="0.2">
      <c r="B16">
        <v>12</v>
      </c>
      <c r="C16" s="5">
        <v>1991</v>
      </c>
      <c r="D16" s="5">
        <v>107.7</v>
      </c>
      <c r="E16">
        <f t="shared" si="0"/>
        <v>120.43511663616002</v>
      </c>
      <c r="F16">
        <f t="shared" si="1"/>
        <v>114.43764980736</v>
      </c>
      <c r="G16">
        <f t="shared" si="2"/>
        <v>118.64000000000001</v>
      </c>
    </row>
    <row r="17" spans="2:7" x14ac:dyDescent="0.2">
      <c r="B17">
        <v>13</v>
      </c>
      <c r="C17" s="5">
        <v>1992</v>
      </c>
      <c r="D17" s="5">
        <v>110.5</v>
      </c>
      <c r="E17">
        <f t="shared" si="0"/>
        <v>117.88809330892802</v>
      </c>
      <c r="F17">
        <f t="shared" si="1"/>
        <v>109.04752996147201</v>
      </c>
      <c r="G17">
        <f t="shared" si="2"/>
        <v>116.44000000000001</v>
      </c>
    </row>
    <row r="18" spans="2:7" x14ac:dyDescent="0.2">
      <c r="B18">
        <v>14</v>
      </c>
      <c r="C18" s="5">
        <v>1993</v>
      </c>
      <c r="D18" s="5">
        <v>110</v>
      </c>
      <c r="E18">
        <f t="shared" si="0"/>
        <v>116.41047464714242</v>
      </c>
      <c r="F18">
        <f t="shared" si="1"/>
        <v>110.20950599229441</v>
      </c>
      <c r="G18">
        <f t="shared" si="2"/>
        <v>113.75999999999999</v>
      </c>
    </row>
    <row r="19" spans="2:7" x14ac:dyDescent="0.2">
      <c r="B19">
        <v>15</v>
      </c>
      <c r="C19" s="5">
        <v>1994</v>
      </c>
      <c r="D19" s="5">
        <v>104.3</v>
      </c>
      <c r="E19">
        <f t="shared" si="0"/>
        <v>115.12837971771394</v>
      </c>
      <c r="F19">
        <f t="shared" si="1"/>
        <v>110.04190119845889</v>
      </c>
      <c r="G19">
        <f t="shared" si="2"/>
        <v>111.47999999999999</v>
      </c>
    </row>
    <row r="20" spans="2:7" x14ac:dyDescent="0.2">
      <c r="B20">
        <v>16</v>
      </c>
      <c r="C20" s="5">
        <v>1995</v>
      </c>
      <c r="D20" s="5">
        <v>108.10000000000001</v>
      </c>
      <c r="E20">
        <f t="shared" si="0"/>
        <v>112.96270377417116</v>
      </c>
      <c r="F20">
        <f t="shared" si="1"/>
        <v>105.44838023969177</v>
      </c>
      <c r="G20">
        <f t="shared" si="2"/>
        <v>109.28</v>
      </c>
    </row>
    <row r="21" spans="2:7" x14ac:dyDescent="0.2">
      <c r="B21">
        <v>17</v>
      </c>
      <c r="C21" s="5">
        <v>1996</v>
      </c>
      <c r="D21" s="5">
        <v>109</v>
      </c>
      <c r="E21">
        <f t="shared" si="0"/>
        <v>111.99016301933693</v>
      </c>
      <c r="F21">
        <f t="shared" si="1"/>
        <v>107.56967604793837</v>
      </c>
      <c r="G21">
        <f t="shared" si="2"/>
        <v>108.12</v>
      </c>
    </row>
    <row r="22" spans="2:7" x14ac:dyDescent="0.2">
      <c r="B22">
        <v>18</v>
      </c>
      <c r="C22" s="5">
        <v>1997</v>
      </c>
      <c r="D22" s="5">
        <v>113</v>
      </c>
      <c r="E22">
        <f t="shared" si="0"/>
        <v>111.39213041546955</v>
      </c>
      <c r="F22">
        <f t="shared" si="1"/>
        <v>108.71393520958767</v>
      </c>
      <c r="G22">
        <f t="shared" si="2"/>
        <v>108.38000000000002</v>
      </c>
    </row>
    <row r="23" spans="2:7" x14ac:dyDescent="0.2">
      <c r="B23">
        <v>19</v>
      </c>
      <c r="C23" s="5">
        <v>1998</v>
      </c>
      <c r="D23" s="5">
        <v>112.7</v>
      </c>
      <c r="E23">
        <f t="shared" si="0"/>
        <v>111.71370433237564</v>
      </c>
      <c r="F23">
        <f t="shared" si="1"/>
        <v>112.14278704191754</v>
      </c>
      <c r="G23">
        <f t="shared" si="2"/>
        <v>108.88000000000002</v>
      </c>
    </row>
    <row r="24" spans="2:7" x14ac:dyDescent="0.2">
      <c r="B24">
        <v>20</v>
      </c>
      <c r="C24" s="5">
        <v>1999</v>
      </c>
      <c r="D24" s="5">
        <v>106.5</v>
      </c>
      <c r="E24">
        <f t="shared" si="0"/>
        <v>111.91096346590052</v>
      </c>
      <c r="F24">
        <f t="shared" si="1"/>
        <v>112.58855740838352</v>
      </c>
      <c r="G24">
        <f t="shared" si="2"/>
        <v>109.42</v>
      </c>
    </row>
    <row r="25" spans="2:7" x14ac:dyDescent="0.2">
      <c r="B25">
        <v>21</v>
      </c>
      <c r="C25" s="5">
        <v>2000</v>
      </c>
      <c r="D25" s="5">
        <v>112.60000000000001</v>
      </c>
      <c r="E25">
        <f t="shared" si="0"/>
        <v>110.82877077272042</v>
      </c>
      <c r="F25">
        <f t="shared" si="1"/>
        <v>107.7177114816767</v>
      </c>
      <c r="G25">
        <f t="shared" si="2"/>
        <v>109.85999999999999</v>
      </c>
    </row>
    <row r="26" spans="2:7" x14ac:dyDescent="0.2">
      <c r="B26">
        <v>22</v>
      </c>
      <c r="C26" s="5">
        <v>2001</v>
      </c>
      <c r="D26" s="5">
        <v>111.8</v>
      </c>
      <c r="E26">
        <f t="shared" si="0"/>
        <v>111.18301661817634</v>
      </c>
      <c r="F26">
        <f t="shared" si="1"/>
        <v>111.62354229633536</v>
      </c>
      <c r="G26">
        <f t="shared" si="2"/>
        <v>110.75999999999999</v>
      </c>
    </row>
    <row r="27" spans="2:7" x14ac:dyDescent="0.2">
      <c r="B27">
        <v>23</v>
      </c>
      <c r="C27" s="5">
        <v>2002</v>
      </c>
      <c r="D27" s="5">
        <v>116.10000000000001</v>
      </c>
      <c r="E27">
        <f t="shared" si="0"/>
        <v>111.30641329454107</v>
      </c>
      <c r="F27">
        <f t="shared" si="1"/>
        <v>111.76470845926707</v>
      </c>
      <c r="G27">
        <f t="shared" si="2"/>
        <v>111.32000000000001</v>
      </c>
    </row>
    <row r="28" spans="2:7" x14ac:dyDescent="0.2">
      <c r="B28">
        <v>24</v>
      </c>
      <c r="C28" s="5">
        <v>2003</v>
      </c>
      <c r="D28" s="5">
        <v>117.9</v>
      </c>
      <c r="E28">
        <f t="shared" si="0"/>
        <v>112.26513063563286</v>
      </c>
      <c r="F28">
        <f t="shared" si="1"/>
        <v>115.23294169185343</v>
      </c>
      <c r="G28">
        <f t="shared" si="2"/>
        <v>111.94000000000001</v>
      </c>
    </row>
    <row r="29" spans="2:7" x14ac:dyDescent="0.2">
      <c r="B29">
        <v>25</v>
      </c>
      <c r="C29" s="5">
        <v>2004</v>
      </c>
      <c r="D29" s="5">
        <v>116.60000000000001</v>
      </c>
      <c r="E29">
        <f t="shared" si="0"/>
        <v>113.39210450850629</v>
      </c>
      <c r="F29">
        <f t="shared" si="1"/>
        <v>117.36658833837069</v>
      </c>
      <c r="G29">
        <f t="shared" si="2"/>
        <v>112.98000000000002</v>
      </c>
    </row>
    <row r="30" spans="2:7" x14ac:dyDescent="0.2">
      <c r="B30">
        <v>26</v>
      </c>
      <c r="C30" s="5">
        <v>2005</v>
      </c>
      <c r="D30" s="5">
        <v>112.5</v>
      </c>
      <c r="E30">
        <f t="shared" si="0"/>
        <v>114.03368360680504</v>
      </c>
      <c r="F30">
        <f t="shared" si="1"/>
        <v>116.75331766767415</v>
      </c>
      <c r="G30">
        <f t="shared" si="2"/>
        <v>115</v>
      </c>
    </row>
    <row r="31" spans="2:7" x14ac:dyDescent="0.2">
      <c r="B31">
        <v>27</v>
      </c>
      <c r="C31" s="5">
        <v>2006</v>
      </c>
      <c r="D31" s="5">
        <v>117.3</v>
      </c>
      <c r="E31">
        <f t="shared" si="0"/>
        <v>113.72694688544404</v>
      </c>
      <c r="F31">
        <f t="shared" si="1"/>
        <v>113.35066353353483</v>
      </c>
      <c r="G31">
        <f t="shared" si="2"/>
        <v>114.98000000000002</v>
      </c>
    </row>
    <row r="32" spans="2:7" x14ac:dyDescent="0.2">
      <c r="B32">
        <v>28</v>
      </c>
      <c r="C32" s="5">
        <v>2007</v>
      </c>
      <c r="D32" s="5">
        <v>110.9</v>
      </c>
      <c r="E32">
        <f t="shared" si="0"/>
        <v>114.44155750835523</v>
      </c>
      <c r="F32">
        <f t="shared" si="1"/>
        <v>116.51013270670697</v>
      </c>
      <c r="G32">
        <f t="shared" si="2"/>
        <v>116.08</v>
      </c>
    </row>
    <row r="33" spans="2:10" x14ac:dyDescent="0.2">
      <c r="B33">
        <v>29</v>
      </c>
      <c r="C33" s="5">
        <v>2008</v>
      </c>
      <c r="D33" s="5">
        <v>114.60000000000001</v>
      </c>
      <c r="E33">
        <f t="shared" si="0"/>
        <v>113.7332460066842</v>
      </c>
      <c r="F33">
        <f t="shared" si="1"/>
        <v>112.0220265413414</v>
      </c>
      <c r="G33">
        <f t="shared" si="2"/>
        <v>115.04</v>
      </c>
    </row>
    <row r="34" spans="2:10" x14ac:dyDescent="0.2">
      <c r="B34" s="23">
        <v>30</v>
      </c>
      <c r="C34" s="39">
        <v>2009</v>
      </c>
      <c r="D34" s="23"/>
      <c r="E34" s="23">
        <f t="shared" si="0"/>
        <v>113.90659680534736</v>
      </c>
      <c r="F34" s="23">
        <f t="shared" si="1"/>
        <v>114.08440530826829</v>
      </c>
      <c r="G34" s="3">
        <f t="shared" si="2"/>
        <v>114.38000000000002</v>
      </c>
      <c r="H34" s="3" t="s">
        <v>73</v>
      </c>
      <c r="I34" s="3"/>
      <c r="J34" s="3"/>
    </row>
  </sheetData>
  <mergeCells count="1">
    <mergeCell ref="E2:F2"/>
  </mergeCells>
  <pageMargins left="0.7" right="0.7" top="0.75" bottom="0.75" header="0.3" footer="0.3"/>
  <pageSetup scale="71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timeseries_questions</vt:lpstr>
      <vt:lpstr>timeseries_solutions_123</vt:lpstr>
      <vt:lpstr>timeseries_solutions_45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cp:lastPrinted>2014-02-24T18:09:50Z</cp:lastPrinted>
  <dcterms:created xsi:type="dcterms:W3CDTF">2009-03-18T16:32:17Z</dcterms:created>
  <dcterms:modified xsi:type="dcterms:W3CDTF">2018-01-02T23:42:42Z</dcterms:modified>
</cp:coreProperties>
</file>