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sathishrajendiran/Documents/Sathish/Others/Masters/Syracuse/Courses-Term2/SCM 651/Homework/Price Optimization/"/>
    </mc:Choice>
  </mc:AlternateContent>
  <xr:revisionPtr revIDLastSave="0" documentId="13_ncr:1_{09DD9161-2CBA-314E-93CF-DB0840444B07}" xr6:coauthVersionLast="45" xr6:coauthVersionMax="45" xr10:uidLastSave="{00000000-0000-0000-0000-000000000000}"/>
  <bookViews>
    <workbookView xWindow="0" yWindow="460" windowWidth="28800" windowHeight="15940" xr2:uid="{00000000-000D-0000-FFFF-FFFF00000000}"/>
  </bookViews>
  <sheets>
    <sheet name="Price vs. Demand" sheetId="1" r:id="rId1"/>
  </sheets>
  <definedNames>
    <definedName name="solver_adj" localSheetId="0" hidden="1">'Price vs. Demand'!$A$2</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'Price vs. Demand'!$D$2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'Price vs. Demand'!$F$2</definedName>
    <definedName name="solver_pre" localSheetId="0" hidden="1">0.000001</definedName>
    <definedName name="solver_rbv" localSheetId="0" hidden="1">1</definedName>
    <definedName name="solver_rel1" localSheetId="0" hidden="1">3</definedName>
    <definedName name="solver_rhs1" localSheetId="0" hidden="1">30000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F2" i="1" l="1"/>
  <c r="F3" i="1" l="1"/>
  <c r="F4" i="1"/>
  <c r="F5" i="1"/>
  <c r="F6" i="1"/>
  <c r="F7" i="1"/>
  <c r="F8" i="1"/>
  <c r="F9" i="1"/>
  <c r="F10" i="1"/>
  <c r="F11" i="1"/>
  <c r="F12" i="1"/>
  <c r="F13" i="1"/>
  <c r="F14" i="1"/>
  <c r="F15" i="1"/>
  <c r="F16" i="1"/>
  <c r="F17" i="1"/>
  <c r="F18" i="1"/>
  <c r="F19" i="1"/>
  <c r="F20" i="1"/>
  <c r="F21" i="1"/>
  <c r="F22" i="1"/>
  <c r="E3" i="1"/>
  <c r="E4" i="1"/>
  <c r="E5" i="1"/>
  <c r="E6" i="1"/>
  <c r="E7" i="1"/>
  <c r="E8" i="1"/>
  <c r="E9" i="1"/>
  <c r="E10" i="1"/>
  <c r="E11" i="1"/>
  <c r="E12" i="1"/>
  <c r="E13" i="1"/>
  <c r="E14" i="1"/>
  <c r="E15" i="1"/>
  <c r="E16" i="1"/>
  <c r="E17" i="1"/>
  <c r="E18" i="1"/>
  <c r="E19" i="1"/>
  <c r="E20" i="1"/>
  <c r="E21" i="1"/>
  <c r="E22" i="1"/>
  <c r="D3" i="1"/>
  <c r="D4" i="1"/>
  <c r="D5" i="1"/>
  <c r="D6" i="1"/>
  <c r="D7" i="1"/>
  <c r="D8" i="1"/>
  <c r="D9" i="1"/>
  <c r="D10" i="1"/>
  <c r="D11" i="1"/>
  <c r="D12" i="1"/>
  <c r="D13" i="1"/>
  <c r="D14" i="1"/>
  <c r="D15" i="1"/>
  <c r="D16" i="1"/>
  <c r="D17" i="1"/>
  <c r="D18" i="1"/>
  <c r="D19" i="1"/>
  <c r="D20" i="1"/>
  <c r="D21" i="1"/>
  <c r="D22" i="1"/>
  <c r="C3" i="1"/>
  <c r="C4" i="1"/>
  <c r="C5" i="1"/>
  <c r="C6" i="1"/>
  <c r="C7" i="1"/>
  <c r="C8" i="1"/>
  <c r="C9" i="1"/>
  <c r="C10" i="1"/>
  <c r="C11" i="1"/>
  <c r="C12" i="1"/>
  <c r="C13" i="1"/>
  <c r="C14" i="1"/>
  <c r="C15" i="1"/>
  <c r="C16" i="1"/>
  <c r="C17" i="1"/>
  <c r="C18" i="1"/>
  <c r="C19" i="1"/>
  <c r="C20" i="1"/>
  <c r="C21" i="1"/>
  <c r="C22" i="1"/>
  <c r="D2" i="1"/>
  <c r="E2" i="1" l="1"/>
</calcChain>
</file>

<file path=xl/sharedStrings.xml><?xml version="1.0" encoding="utf-8"?>
<sst xmlns="http://schemas.openxmlformats.org/spreadsheetml/2006/main" count="14" uniqueCount="14">
  <si>
    <t>Price</t>
  </si>
  <si>
    <t>% Purchased</t>
  </si>
  <si>
    <t>Predicted %</t>
  </si>
  <si>
    <t>Predicted Sales</t>
  </si>
  <si>
    <t>Revenue</t>
  </si>
  <si>
    <t>Profit</t>
  </si>
  <si>
    <t>Book Cost</t>
  </si>
  <si>
    <t>2.a.i: $10.73, profit=95066.44</t>
  </si>
  <si>
    <t>2.a.ii: $7.82 profit=99586.53</t>
  </si>
  <si>
    <t>2.a.iii: $5.95 profit=97606.83</t>
  </si>
  <si>
    <t>2.b Option ii, price point of $4.5, price to customer of $7.82, profit of $99586.53</t>
  </si>
  <si>
    <t>3.a: Harry Potter 7 came out 13 years ago, only a decade after the series began. This data might not be representative of how modern audiences would receive a Harry Potter sequel.</t>
  </si>
  <si>
    <t xml:space="preserve">3.b: I would like to have some data on recent Harry Potter products (films, stage play, general merchandise) as well as data on more modern novels in the same young adult fantasy genre. This data would give me a better indication of how readers in 2020 would engage with a new Harry Potter novel. </t>
  </si>
  <si>
    <t>1.b.iii: the R squared means the data is likely artificial, it's unrealistically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</si>
</sst>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44" fontId="0" fillId="0" borderId="0" xfId="2" applyFont="1"/>
    <xf numFmtId="9" fontId="0" fillId="0" borderId="0" xfId="3" applyNumberFormat="1" applyFont="1"/>
    <xf numFmtId="164" fontId="0" fillId="0" borderId="0" xfId="1" applyNumberFormat="1" applyFont="1"/>
    <xf numFmtId="3" fontId="0" fillId="0" borderId="0" xfId="0" applyNumberFormat="1"/>
    <xf numFmtId="43"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2" xfId="0" applyFont="1" applyFill="1" applyBorder="1" applyAlignment="1">
      <alignment horizontal="centerContinuous"/>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purchase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'Price vs. Demand'!$A$2:$A$22</c:f>
              <c:numCache>
                <c:formatCode>_("$"* #,##0.00_);_("$"* \(#,##0.00\);_("$"* "-"??_);_(@_)</c:formatCode>
                <c:ptCount val="2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numCache>
            </c:numRef>
          </c:xVal>
          <c:yVal>
            <c:numRef>
              <c:f>'Price vs. Demand'!$B$2:$B$22</c:f>
              <c:numCache>
                <c:formatCode>0%</c:formatCode>
                <c:ptCount val="21"/>
                <c:pt idx="0">
                  <c:v>0.65</c:v>
                </c:pt>
                <c:pt idx="1">
                  <c:v>0.5</c:v>
                </c:pt>
                <c:pt idx="2">
                  <c:v>0.4</c:v>
                </c:pt>
                <c:pt idx="3">
                  <c:v>0.32</c:v>
                </c:pt>
                <c:pt idx="4">
                  <c:v>0.25</c:v>
                </c:pt>
                <c:pt idx="5">
                  <c:v>0.2</c:v>
                </c:pt>
                <c:pt idx="6">
                  <c:v>0.16</c:v>
                </c:pt>
                <c:pt idx="7">
                  <c:v>0.13</c:v>
                </c:pt>
                <c:pt idx="8">
                  <c:v>0.11</c:v>
                </c:pt>
                <c:pt idx="9">
                  <c:v>9.5000000000000001E-2</c:v>
                </c:pt>
                <c:pt idx="10">
                  <c:v>0.08</c:v>
                </c:pt>
                <c:pt idx="11">
                  <c:v>7.0000000000000007E-2</c:v>
                </c:pt>
                <c:pt idx="12">
                  <c:v>6.3E-2</c:v>
                </c:pt>
                <c:pt idx="13">
                  <c:v>5.8000000000000003E-2</c:v>
                </c:pt>
                <c:pt idx="14">
                  <c:v>5.2999999999999999E-2</c:v>
                </c:pt>
                <c:pt idx="15">
                  <c:v>4.9000000000000002E-2</c:v>
                </c:pt>
                <c:pt idx="16">
                  <c:v>4.5999999999999999E-2</c:v>
                </c:pt>
                <c:pt idx="17">
                  <c:v>4.3999999999999997E-2</c:v>
                </c:pt>
                <c:pt idx="18">
                  <c:v>4.2999999999999997E-2</c:v>
                </c:pt>
                <c:pt idx="19">
                  <c:v>4.2000000000000003E-2</c:v>
                </c:pt>
                <c:pt idx="20">
                  <c:v>4.1000000000000002E-2</c:v>
                </c:pt>
              </c:numCache>
            </c:numRef>
          </c:yVal>
          <c:smooth val="0"/>
          <c:extLst>
            <c:ext xmlns:c16="http://schemas.microsoft.com/office/drawing/2014/chart" uri="{C3380CC4-5D6E-409C-BE32-E72D297353CC}">
              <c16:uniqueId val="{00000000-F97C-4C59-8CDA-342C4E42301E}"/>
            </c:ext>
          </c:extLst>
        </c:ser>
        <c:dLbls>
          <c:showLegendKey val="0"/>
          <c:showVal val="0"/>
          <c:showCatName val="0"/>
          <c:showSerName val="0"/>
          <c:showPercent val="0"/>
          <c:showBubbleSize val="0"/>
        </c:dLbls>
        <c:axId val="1766000032"/>
        <c:axId val="1757535920"/>
      </c:scatterChart>
      <c:valAx>
        <c:axId val="1766000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35920"/>
        <c:crosses val="autoZero"/>
        <c:crossBetween val="midCat"/>
      </c:valAx>
      <c:valAx>
        <c:axId val="175753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Regression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9.262773403324584E-2"/>
                  <c:y val="-0.744591353164187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vs. Demand'!$A$2:$A$22</c:f>
              <c:numCache>
                <c:formatCode>_("$"* #,##0.00_);_("$"* \(#,##0.00\);_("$"* "-"??_);_(@_)</c:formatCode>
                <c:ptCount val="2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numCache>
            </c:numRef>
          </c:xVal>
          <c:yVal>
            <c:numRef>
              <c:f>'Price vs. Demand'!$B$2:$B$22</c:f>
              <c:numCache>
                <c:formatCode>0%</c:formatCode>
                <c:ptCount val="21"/>
                <c:pt idx="0">
                  <c:v>0.65</c:v>
                </c:pt>
                <c:pt idx="1">
                  <c:v>0.5</c:v>
                </c:pt>
                <c:pt idx="2">
                  <c:v>0.4</c:v>
                </c:pt>
                <c:pt idx="3">
                  <c:v>0.32</c:v>
                </c:pt>
                <c:pt idx="4">
                  <c:v>0.25</c:v>
                </c:pt>
                <c:pt idx="5">
                  <c:v>0.2</c:v>
                </c:pt>
                <c:pt idx="6">
                  <c:v>0.16</c:v>
                </c:pt>
                <c:pt idx="7">
                  <c:v>0.13</c:v>
                </c:pt>
                <c:pt idx="8">
                  <c:v>0.11</c:v>
                </c:pt>
                <c:pt idx="9">
                  <c:v>9.5000000000000001E-2</c:v>
                </c:pt>
                <c:pt idx="10">
                  <c:v>0.08</c:v>
                </c:pt>
                <c:pt idx="11">
                  <c:v>7.0000000000000007E-2</c:v>
                </c:pt>
                <c:pt idx="12">
                  <c:v>6.3E-2</c:v>
                </c:pt>
                <c:pt idx="13">
                  <c:v>5.8000000000000003E-2</c:v>
                </c:pt>
                <c:pt idx="14">
                  <c:v>5.2999999999999999E-2</c:v>
                </c:pt>
                <c:pt idx="15">
                  <c:v>4.9000000000000002E-2</c:v>
                </c:pt>
                <c:pt idx="16">
                  <c:v>4.5999999999999999E-2</c:v>
                </c:pt>
                <c:pt idx="17">
                  <c:v>4.3999999999999997E-2</c:v>
                </c:pt>
                <c:pt idx="18">
                  <c:v>4.2999999999999997E-2</c:v>
                </c:pt>
                <c:pt idx="19">
                  <c:v>4.2000000000000003E-2</c:v>
                </c:pt>
                <c:pt idx="20">
                  <c:v>4.1000000000000002E-2</c:v>
                </c:pt>
              </c:numCache>
            </c:numRef>
          </c:yVal>
          <c:smooth val="0"/>
          <c:extLst>
            <c:ext xmlns:c16="http://schemas.microsoft.com/office/drawing/2014/chart" uri="{C3380CC4-5D6E-409C-BE32-E72D297353CC}">
              <c16:uniqueId val="{00000000-DDFC-4083-9B94-53994B02B691}"/>
            </c:ext>
          </c:extLst>
        </c:ser>
        <c:dLbls>
          <c:showLegendKey val="0"/>
          <c:showVal val="0"/>
          <c:showCatName val="0"/>
          <c:showSerName val="0"/>
          <c:showPercent val="0"/>
          <c:showBubbleSize val="0"/>
        </c:dLbls>
        <c:axId val="2084151104"/>
        <c:axId val="2085877296"/>
      </c:scatterChart>
      <c:valAx>
        <c:axId val="20841511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77296"/>
        <c:crosses val="autoZero"/>
        <c:crossBetween val="midCat"/>
      </c:valAx>
      <c:valAx>
        <c:axId val="2085877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390525</xdr:colOff>
      <xdr:row>0</xdr:row>
      <xdr:rowOff>57150</xdr:rowOff>
    </xdr:from>
    <xdr:to>
      <xdr:col>15</xdr:col>
      <xdr:colOff>85725</xdr:colOff>
      <xdr:row>14</xdr:row>
      <xdr:rowOff>133350</xdr:rowOff>
    </xdr:to>
    <xdr:graphicFrame macro="">
      <xdr:nvGraphicFramePr>
        <xdr:cNvPr id="2" name="Chart 1">
          <a:extLst>
            <a:ext uri="{FF2B5EF4-FFF2-40B4-BE49-F238E27FC236}">
              <a16:creationId xmlns:a16="http://schemas.microsoft.com/office/drawing/2014/main" id="{BE0C0D00-7B40-45BD-9A91-35EF8CA58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404812</xdr:colOff>
      <xdr:row>15</xdr:row>
      <xdr:rowOff>9525</xdr:rowOff>
    </xdr:from>
    <xdr:to>
      <xdr:col>15</xdr:col>
      <xdr:colOff>100012</xdr:colOff>
      <xdr:row>29</xdr:row>
      <xdr:rowOff>66675</xdr:rowOff>
    </xdr:to>
    <xdr:graphicFrame macro="">
      <xdr:nvGraphicFramePr>
        <xdr:cNvPr id="4" name="Chart 3">
          <a:extLst>
            <a:ext uri="{FF2B5EF4-FFF2-40B4-BE49-F238E27FC236}">
              <a16:creationId xmlns:a16="http://schemas.microsoft.com/office/drawing/2014/main" id="{173426F8-B147-4C8B-9CB6-A0286B3A8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
  <sheetViews>
    <sheetView tabSelected="1" workbookViewId="0">
      <selection activeCell="A2" sqref="A2"/>
    </sheetView>
  </sheetViews>
  <sheetFormatPr baseColWidth="10" defaultColWidth="8.83203125" defaultRowHeight="15" x14ac:dyDescent="0.2"/>
  <cols>
    <col min="2" max="2" width="12.1640625" bestFit="1" customWidth="1"/>
    <col min="3" max="3" width="11.5" bestFit="1" customWidth="1"/>
    <col min="4" max="4" width="14.6640625" bestFit="1" customWidth="1"/>
    <col min="6" max="6" width="11.5" bestFit="1" customWidth="1"/>
  </cols>
  <sheetData>
    <row r="1" spans="1:6" x14ac:dyDescent="0.2">
      <c r="A1" t="s">
        <v>0</v>
      </c>
      <c r="B1" t="s">
        <v>1</v>
      </c>
      <c r="C1" t="s">
        <v>2</v>
      </c>
      <c r="D1" t="s">
        <v>3</v>
      </c>
      <c r="E1" t="s">
        <v>4</v>
      </c>
      <c r="F1" t="s">
        <v>5</v>
      </c>
    </row>
    <row r="2" spans="1:6" x14ac:dyDescent="0.2">
      <c r="A2" s="1">
        <v>5</v>
      </c>
      <c r="B2" s="2">
        <v>0.65</v>
      </c>
      <c r="C2" s="2">
        <f>14.098*(A2)^-1.872</f>
        <v>0.69292408674781014</v>
      </c>
      <c r="D2" s="3">
        <f>(C2)*100000</f>
        <v>69292.408674781007</v>
      </c>
      <c r="E2" s="4">
        <f>(A2)*(D2)</f>
        <v>346462.04337390501</v>
      </c>
      <c r="F2" s="5">
        <f>((A2)-5)*(D2)</f>
        <v>0</v>
      </c>
    </row>
    <row r="3" spans="1:6" x14ac:dyDescent="0.2">
      <c r="A3" s="1">
        <v>6</v>
      </c>
      <c r="B3" s="2">
        <v>0.5</v>
      </c>
      <c r="C3" s="2">
        <f t="shared" ref="C3:C22" si="0">14.098*(A3)^-1.872</f>
        <v>0.49255912094665855</v>
      </c>
      <c r="D3" s="3">
        <f t="shared" ref="D3:D22" si="1">(C3)*100000</f>
        <v>49255.912094665851</v>
      </c>
      <c r="E3" s="4">
        <f t="shared" ref="E3:E22" si="2">(A3)*(D3)</f>
        <v>295535.47256799508</v>
      </c>
      <c r="F3" s="5">
        <f t="shared" ref="F3:F22" si="3">((A3)-5)*(D3)</f>
        <v>49255.912094665851</v>
      </c>
    </row>
    <row r="4" spans="1:6" x14ac:dyDescent="0.2">
      <c r="A4" s="1">
        <v>7</v>
      </c>
      <c r="B4" s="2">
        <v>0.4</v>
      </c>
      <c r="C4" s="2">
        <f t="shared" si="0"/>
        <v>0.36909144187581711</v>
      </c>
      <c r="D4" s="3">
        <f t="shared" si="1"/>
        <v>36909.144187581711</v>
      </c>
      <c r="E4" s="4">
        <f t="shared" si="2"/>
        <v>258364.00931307196</v>
      </c>
      <c r="F4" s="5">
        <f t="shared" si="3"/>
        <v>73818.288375163422</v>
      </c>
    </row>
    <row r="5" spans="1:6" x14ac:dyDescent="0.2">
      <c r="A5" s="1">
        <v>8</v>
      </c>
      <c r="B5" s="2">
        <v>0.32</v>
      </c>
      <c r="C5" s="2">
        <f t="shared" si="0"/>
        <v>0.28745710707060823</v>
      </c>
      <c r="D5" s="3">
        <f t="shared" si="1"/>
        <v>28745.710707060822</v>
      </c>
      <c r="E5" s="4">
        <f t="shared" si="2"/>
        <v>229965.68565648657</v>
      </c>
      <c r="F5" s="5">
        <f t="shared" si="3"/>
        <v>86237.132121182469</v>
      </c>
    </row>
    <row r="6" spans="1:6" x14ac:dyDescent="0.2">
      <c r="A6" s="1">
        <v>9</v>
      </c>
      <c r="B6" s="2">
        <v>0.25</v>
      </c>
      <c r="C6" s="2">
        <f t="shared" si="0"/>
        <v>0.23057675801164021</v>
      </c>
      <c r="D6" s="3">
        <f t="shared" si="1"/>
        <v>23057.67580116402</v>
      </c>
      <c r="E6" s="4">
        <f t="shared" si="2"/>
        <v>207519.08221047616</v>
      </c>
      <c r="F6" s="5">
        <f t="shared" si="3"/>
        <v>92230.703204656078</v>
      </c>
    </row>
    <row r="7" spans="1:6" x14ac:dyDescent="0.2">
      <c r="A7" s="1">
        <v>10</v>
      </c>
      <c r="B7" s="2">
        <v>0.2</v>
      </c>
      <c r="C7" s="2">
        <f t="shared" si="0"/>
        <v>0.18930300422121596</v>
      </c>
      <c r="D7" s="3">
        <f t="shared" si="1"/>
        <v>18930.300422121596</v>
      </c>
      <c r="E7" s="4">
        <f t="shared" si="2"/>
        <v>189303.00422121596</v>
      </c>
      <c r="F7" s="5">
        <f t="shared" si="3"/>
        <v>94651.50211060798</v>
      </c>
    </row>
    <row r="8" spans="1:6" x14ac:dyDescent="0.2">
      <c r="A8" s="1">
        <v>11</v>
      </c>
      <c r="B8" s="2">
        <v>0.16</v>
      </c>
      <c r="C8" s="2">
        <f t="shared" si="0"/>
        <v>0.15836908211415465</v>
      </c>
      <c r="D8" s="3">
        <f t="shared" si="1"/>
        <v>15836.908211415464</v>
      </c>
      <c r="E8" s="4">
        <f t="shared" si="2"/>
        <v>174205.99032557011</v>
      </c>
      <c r="F8" s="5">
        <f t="shared" si="3"/>
        <v>95021.449268492783</v>
      </c>
    </row>
    <row r="9" spans="1:6" x14ac:dyDescent="0.2">
      <c r="A9" s="1">
        <v>12</v>
      </c>
      <c r="B9" s="2">
        <v>0.13</v>
      </c>
      <c r="C9" s="2">
        <f t="shared" si="0"/>
        <v>0.13456441064041047</v>
      </c>
      <c r="D9" s="3">
        <f t="shared" si="1"/>
        <v>13456.441064041048</v>
      </c>
      <c r="E9" s="4">
        <f t="shared" si="2"/>
        <v>161477.29276849257</v>
      </c>
      <c r="F9" s="5">
        <f t="shared" si="3"/>
        <v>94195.087448287333</v>
      </c>
    </row>
    <row r="10" spans="1:6" x14ac:dyDescent="0.2">
      <c r="A10" s="1">
        <v>13</v>
      </c>
      <c r="B10" s="2">
        <v>0.11</v>
      </c>
      <c r="C10" s="2">
        <f t="shared" si="0"/>
        <v>0.11583920030461227</v>
      </c>
      <c r="D10" s="3">
        <f t="shared" si="1"/>
        <v>11583.920030461228</v>
      </c>
      <c r="E10" s="4">
        <f t="shared" si="2"/>
        <v>150590.96039599596</v>
      </c>
      <c r="F10" s="5">
        <f t="shared" si="3"/>
        <v>92671.360243689822</v>
      </c>
    </row>
    <row r="11" spans="1:6" x14ac:dyDescent="0.2">
      <c r="A11" s="1">
        <v>14</v>
      </c>
      <c r="B11" s="2">
        <v>9.5000000000000001E-2</v>
      </c>
      <c r="C11" s="2">
        <f t="shared" si="0"/>
        <v>0.10083372784364156</v>
      </c>
      <c r="D11" s="3">
        <f t="shared" si="1"/>
        <v>10083.372784364155</v>
      </c>
      <c r="E11" s="4">
        <f t="shared" si="2"/>
        <v>141167.21898109818</v>
      </c>
      <c r="F11" s="5">
        <f t="shared" si="3"/>
        <v>90750.355059277397</v>
      </c>
    </row>
    <row r="12" spans="1:6" x14ac:dyDescent="0.2">
      <c r="A12" s="1">
        <v>15</v>
      </c>
      <c r="B12" s="2">
        <v>0.08</v>
      </c>
      <c r="C12" s="2">
        <f t="shared" si="0"/>
        <v>8.8616515538890578E-2</v>
      </c>
      <c r="D12" s="3">
        <f t="shared" si="1"/>
        <v>8861.6515538890581</v>
      </c>
      <c r="E12" s="4">
        <f t="shared" si="2"/>
        <v>132924.77330833586</v>
      </c>
      <c r="F12" s="5">
        <f t="shared" si="3"/>
        <v>88616.515538890584</v>
      </c>
    </row>
    <row r="13" spans="1:6" x14ac:dyDescent="0.2">
      <c r="A13" s="1">
        <v>16</v>
      </c>
      <c r="B13" s="2">
        <v>7.0000000000000007E-2</v>
      </c>
      <c r="C13" s="2">
        <f t="shared" si="0"/>
        <v>7.8531681888279928E-2</v>
      </c>
      <c r="D13" s="3">
        <f t="shared" si="1"/>
        <v>7853.1681888279927</v>
      </c>
      <c r="E13" s="4">
        <f t="shared" si="2"/>
        <v>125650.69102124788</v>
      </c>
      <c r="F13" s="5">
        <f t="shared" si="3"/>
        <v>86384.850077107927</v>
      </c>
    </row>
    <row r="14" spans="1:6" x14ac:dyDescent="0.2">
      <c r="A14" s="1">
        <v>17</v>
      </c>
      <c r="B14" s="2">
        <v>6.3E-2</v>
      </c>
      <c r="C14" s="2">
        <f t="shared" si="0"/>
        <v>7.010631266444263E-2</v>
      </c>
      <c r="D14" s="3">
        <f t="shared" si="1"/>
        <v>7010.631266444263</v>
      </c>
      <c r="E14" s="4">
        <f t="shared" si="2"/>
        <v>119180.73152955247</v>
      </c>
      <c r="F14" s="5">
        <f t="shared" si="3"/>
        <v>84127.575197331156</v>
      </c>
    </row>
    <row r="15" spans="1:6" x14ac:dyDescent="0.2">
      <c r="A15" s="1">
        <v>18</v>
      </c>
      <c r="B15" s="2">
        <v>5.8000000000000003E-2</v>
      </c>
      <c r="C15" s="2">
        <f t="shared" si="0"/>
        <v>6.2992287077296968E-2</v>
      </c>
      <c r="D15" s="3">
        <f t="shared" si="1"/>
        <v>6299.2287077296969</v>
      </c>
      <c r="E15" s="4">
        <f t="shared" si="2"/>
        <v>113386.11673913454</v>
      </c>
      <c r="F15" s="5">
        <f t="shared" si="3"/>
        <v>81889.973200486056</v>
      </c>
    </row>
    <row r="16" spans="1:6" x14ac:dyDescent="0.2">
      <c r="A16" s="1">
        <v>19</v>
      </c>
      <c r="B16" s="2">
        <v>5.2999999999999999E-2</v>
      </c>
      <c r="C16" s="2">
        <f t="shared" si="0"/>
        <v>5.6928634286817013E-2</v>
      </c>
      <c r="D16" s="3">
        <f t="shared" si="1"/>
        <v>5692.8634286817014</v>
      </c>
      <c r="E16" s="4">
        <f t="shared" si="2"/>
        <v>108164.40514495232</v>
      </c>
      <c r="F16" s="5">
        <f t="shared" si="3"/>
        <v>79700.088001543816</v>
      </c>
    </row>
    <row r="17" spans="1:17" x14ac:dyDescent="0.2">
      <c r="A17" s="1">
        <v>20</v>
      </c>
      <c r="B17" s="2">
        <v>4.9000000000000002E-2</v>
      </c>
      <c r="C17" s="2">
        <f t="shared" si="0"/>
        <v>5.1716527239469616E-2</v>
      </c>
      <c r="D17" s="3">
        <f t="shared" si="1"/>
        <v>5171.6527239469615</v>
      </c>
      <c r="E17" s="4">
        <f t="shared" si="2"/>
        <v>103433.05447893923</v>
      </c>
      <c r="F17" s="5">
        <f t="shared" si="3"/>
        <v>77574.790859204426</v>
      </c>
    </row>
    <row r="18" spans="1:17" x14ac:dyDescent="0.2">
      <c r="A18" s="1">
        <v>21</v>
      </c>
      <c r="B18" s="2">
        <v>4.5999999999999999E-2</v>
      </c>
      <c r="C18" s="2">
        <f t="shared" si="0"/>
        <v>4.7202281057612906E-2</v>
      </c>
      <c r="D18" s="3">
        <f t="shared" si="1"/>
        <v>4720.2281057612909</v>
      </c>
      <c r="E18" s="4">
        <f t="shared" si="2"/>
        <v>99124.79022098711</v>
      </c>
      <c r="F18" s="5">
        <f t="shared" si="3"/>
        <v>75523.649692180654</v>
      </c>
    </row>
    <row r="19" spans="1:17" x14ac:dyDescent="0.2">
      <c r="A19" s="1">
        <v>22</v>
      </c>
      <c r="B19" s="2">
        <v>4.3999999999999997E-2</v>
      </c>
      <c r="C19" s="2">
        <f t="shared" si="0"/>
        <v>4.3265551874049714E-2</v>
      </c>
      <c r="D19" s="3">
        <f t="shared" si="1"/>
        <v>4326.5551874049715</v>
      </c>
      <c r="E19" s="4">
        <f t="shared" si="2"/>
        <v>95184.214122909369</v>
      </c>
      <c r="F19" s="5">
        <f t="shared" si="3"/>
        <v>73551.438185884515</v>
      </c>
    </row>
    <row r="20" spans="1:17" x14ac:dyDescent="0.2">
      <c r="A20" s="1">
        <v>23</v>
      </c>
      <c r="B20" s="2">
        <v>4.2999999999999997E-2</v>
      </c>
      <c r="C20" s="2">
        <f t="shared" si="0"/>
        <v>3.9810991802954027E-2</v>
      </c>
      <c r="D20" s="3">
        <f t="shared" si="1"/>
        <v>3981.0991802954027</v>
      </c>
      <c r="E20" s="4">
        <f t="shared" si="2"/>
        <v>91565.281146794267</v>
      </c>
      <c r="F20" s="5">
        <f t="shared" si="3"/>
        <v>71659.785245317253</v>
      </c>
    </row>
    <row r="21" spans="1:17" x14ac:dyDescent="0.2">
      <c r="A21" s="1">
        <v>24</v>
      </c>
      <c r="B21" s="2">
        <v>4.2000000000000003E-2</v>
      </c>
      <c r="C21" s="2">
        <f t="shared" si="0"/>
        <v>3.676224810576998E-2</v>
      </c>
      <c r="D21" s="3">
        <f t="shared" si="1"/>
        <v>3676.2248105769982</v>
      </c>
      <c r="E21" s="4">
        <f t="shared" si="2"/>
        <v>88229.395453847959</v>
      </c>
      <c r="F21" s="5">
        <f t="shared" si="3"/>
        <v>69848.271400962971</v>
      </c>
      <c r="Q21" t="s">
        <v>13</v>
      </c>
    </row>
    <row r="22" spans="1:17" ht="16" thickBot="1" x14ac:dyDescent="0.25">
      <c r="A22" s="1">
        <v>25</v>
      </c>
      <c r="B22" s="2">
        <v>4.1000000000000002E-2</v>
      </c>
      <c r="C22" s="2">
        <f t="shared" si="0"/>
        <v>3.4057581926180067E-2</v>
      </c>
      <c r="D22" s="3">
        <f t="shared" si="1"/>
        <v>3405.7581926180069</v>
      </c>
      <c r="E22" s="4">
        <f t="shared" si="2"/>
        <v>85143.954815450168</v>
      </c>
      <c r="F22" s="5">
        <f t="shared" si="3"/>
        <v>68115.163852360143</v>
      </c>
    </row>
    <row r="23" spans="1:17" x14ac:dyDescent="0.2">
      <c r="H23" s="10"/>
      <c r="I23" s="9"/>
    </row>
    <row r="24" spans="1:17" x14ac:dyDescent="0.2">
      <c r="A24" t="s">
        <v>6</v>
      </c>
      <c r="B24" s="1">
        <v>5</v>
      </c>
      <c r="H24" s="6"/>
      <c r="I24" s="6"/>
    </row>
    <row r="25" spans="1:17" x14ac:dyDescent="0.2">
      <c r="H25" s="6"/>
      <c r="I25" s="6"/>
    </row>
    <row r="26" spans="1:17" x14ac:dyDescent="0.2">
      <c r="H26" s="6"/>
      <c r="I26" s="6"/>
    </row>
    <row r="27" spans="1:17" x14ac:dyDescent="0.2">
      <c r="H27" s="6"/>
      <c r="I27" s="6"/>
    </row>
    <row r="28" spans="1:17" ht="16" thickBot="1" x14ac:dyDescent="0.25">
      <c r="B28" t="s">
        <v>7</v>
      </c>
      <c r="H28" s="7"/>
      <c r="I28" s="7"/>
    </row>
    <row r="29" spans="1:17" x14ac:dyDescent="0.2">
      <c r="B29" t="s">
        <v>8</v>
      </c>
    </row>
    <row r="30" spans="1:17" ht="16" thickBot="1" x14ac:dyDescent="0.25">
      <c r="B30" t="s">
        <v>9</v>
      </c>
    </row>
    <row r="31" spans="1:17" x14ac:dyDescent="0.2">
      <c r="B31" t="s">
        <v>10</v>
      </c>
      <c r="H31" s="8"/>
      <c r="I31" s="8"/>
      <c r="J31" s="8"/>
      <c r="K31" s="8"/>
      <c r="L31" s="8"/>
      <c r="M31" s="8"/>
    </row>
    <row r="32" spans="1:17" x14ac:dyDescent="0.2">
      <c r="B32" t="s">
        <v>11</v>
      </c>
      <c r="H32" s="6"/>
      <c r="I32" s="6"/>
      <c r="J32" s="6"/>
      <c r="K32" s="6"/>
      <c r="L32" s="6"/>
      <c r="M32" s="6"/>
    </row>
    <row r="33" spans="2:13" x14ac:dyDescent="0.2">
      <c r="B33" t="s">
        <v>12</v>
      </c>
      <c r="H33" s="6"/>
      <c r="I33" s="6"/>
      <c r="J33" s="6"/>
      <c r="K33" s="6"/>
      <c r="L33" s="6"/>
      <c r="M33" s="6"/>
    </row>
    <row r="34" spans="2:13" ht="16" thickBot="1" x14ac:dyDescent="0.25">
      <c r="H34" s="7"/>
      <c r="I34" s="7"/>
      <c r="J34" s="7"/>
      <c r="K34" s="7"/>
      <c r="L34" s="7"/>
      <c r="M34" s="7"/>
    </row>
  </sheetData>
  <conditionalFormatting sqref="F2:F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A1B66FF8C57347A5896105C63D50D0" ma:contentTypeVersion="4" ma:contentTypeDescription="Create a new document." ma:contentTypeScope="" ma:versionID="d9f51380ec6b175712dc37f048e52e58">
  <xsd:schema xmlns:xsd="http://www.w3.org/2001/XMLSchema" xmlns:xs="http://www.w3.org/2001/XMLSchema" xmlns:p="http://schemas.microsoft.com/office/2006/metadata/properties" xmlns:ns2="ece9c394-f87f-4b60-bf99-8954175e9e16" targetNamespace="http://schemas.microsoft.com/office/2006/metadata/properties" ma:root="true" ma:fieldsID="4f63b54b76486946b0cf3ac013165919" ns2:_="">
    <xsd:import namespace="ece9c394-f87f-4b60-bf99-8954175e9e1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e9c394-f87f-4b60-bf99-8954175e9e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C66D48-A301-4724-B515-30F3179184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e9c394-f87f-4b60-bf99-8954175e9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0A1186-6CD7-47D4-90BF-1076EB0E2559}">
  <ds:schemaRefs>
    <ds:schemaRef ds:uri="http://schemas.microsoft.com/sharepoint/v3/contenttype/forms"/>
  </ds:schemaRefs>
</ds:datastoreItem>
</file>

<file path=customXml/itemProps3.xml><?xml version="1.0" encoding="utf-8"?>
<ds:datastoreItem xmlns:ds="http://schemas.openxmlformats.org/officeDocument/2006/customXml" ds:itemID="{193FA2D7-6DFA-4448-8B64-6B8151FB9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Price vs. Demand</vt:lpstr>
    </vt:vector>
  </TitlesOfParts>
  <Manager/>
  <Company>Syracuse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Donald Harter</dc:creator>
  <cp:keywords/>
  <dc:description/>
  <cp:lastModifiedBy>Microsoft Office User</cp:lastModifiedBy>
  <cp:revision/>
  <dcterms:created xsi:type="dcterms:W3CDTF">2014-02-20T19:33:25Z</dcterms:created>
  <dcterms:modified xsi:type="dcterms:W3CDTF">2020-05-26T02:26:02Z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0x0101008DA1B66FF8C57347A5896105C63D50D0</vt:lpwstr>
  </property>
</Properties>
</file>