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Automation\VsGit\ExcelTemplate\"/>
    </mc:Choice>
  </mc:AlternateContent>
  <xr:revisionPtr revIDLastSave="0" documentId="13_ncr:1_{C50A2CF3-2C9F-4A96-AC39-3F96CDABA0E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ogin" sheetId="1" r:id="rId1"/>
    <sheet name="FilesTab" sheetId="11" r:id="rId2"/>
    <sheet name="Normalization" sheetId="5" r:id="rId3"/>
    <sheet name="Workflow-5" sheetId="3" r:id="rId4"/>
    <sheet name="Workflow-6" sheetId="10" r:id="rId5"/>
    <sheet name="Workflow-7" sheetId="13" r:id="rId6"/>
    <sheet name="Workflow-8" sheetId="12" r:id="rId7"/>
  </sheets>
  <externalReferences>
    <externalReference r:id="rId8"/>
  </externalReferences>
  <definedNames>
    <definedName name="_xlnm._FilterDatabase" localSheetId="3" hidden="1">'Workflow-5'!$H$1:$K$2</definedName>
    <definedName name="XFe24">'Workflow-5'!#REF!</definedName>
    <definedName name="XFe96">'Workflow-5'!#REF!</definedName>
    <definedName name="XFp">'Workflow-5'!#REF!</definedName>
    <definedName name="XFPro">'Workflow-5'!#REF!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3" l="1"/>
  <c r="E99" i="12" l="1"/>
  <c r="E86" i="12"/>
  <c r="E73" i="12"/>
  <c r="E60" i="12"/>
  <c r="E26" i="12"/>
  <c r="E4" i="12"/>
  <c r="E80" i="10" l="1"/>
  <c r="E51" i="10"/>
  <c r="E184" i="10"/>
  <c r="E169" i="10"/>
  <c r="E155" i="10"/>
  <c r="E140" i="10"/>
  <c r="E125" i="10"/>
  <c r="E110" i="10"/>
  <c r="E95" i="10"/>
  <c r="E14" i="10"/>
  <c r="E146" i="10" l="1"/>
  <c r="E131" i="10"/>
  <c r="E116" i="10"/>
  <c r="E101" i="10"/>
  <c r="E86" i="10"/>
  <c r="E71" i="10"/>
  <c r="E57" i="10"/>
  <c r="E121" i="3" l="1"/>
  <c r="E137" i="3" s="1"/>
  <c r="E96" i="3"/>
  <c r="E113" i="3" s="1"/>
  <c r="E79" i="3"/>
  <c r="E85" i="3" s="1"/>
  <c r="E36" i="3"/>
  <c r="E45" i="3" s="1"/>
  <c r="E37" i="3"/>
  <c r="E46" i="3" s="1"/>
  <c r="E35" i="3"/>
  <c r="E44" i="3" s="1"/>
  <c r="E60" i="3"/>
  <c r="E68" i="3" s="1"/>
  <c r="E4" i="3" l="1"/>
  <c r="E4" i="10" l="1"/>
</calcChain>
</file>

<file path=xl/sharedStrings.xml><?xml version="1.0" encoding="utf-8"?>
<sst xmlns="http://schemas.openxmlformats.org/spreadsheetml/2006/main" count="1422" uniqueCount="381">
  <si>
    <t>URL</t>
  </si>
  <si>
    <t>UserName</t>
  </si>
  <si>
    <t>Password</t>
  </si>
  <si>
    <t>IsFileUploadRequired</t>
  </si>
  <si>
    <t>Yes</t>
  </si>
  <si>
    <t>FileUploadPath</t>
  </si>
  <si>
    <t>FileName</t>
  </si>
  <si>
    <t>FileType</t>
  </si>
  <si>
    <t>OCR</t>
  </si>
  <si>
    <t>ECAR</t>
  </si>
  <si>
    <t>Bar Graph</t>
  </si>
  <si>
    <t>Energetic Map</t>
  </si>
  <si>
    <t>Heat Map</t>
  </si>
  <si>
    <t>No</t>
  </si>
  <si>
    <t>160408 ATP Assay A549 Plate 4</t>
  </si>
  <si>
    <t>Rate</t>
  </si>
  <si>
    <t>XFe96</t>
  </si>
  <si>
    <t>Browser</t>
  </si>
  <si>
    <t>Chrome / Edge/ Firefox</t>
  </si>
  <si>
    <t>PER</t>
  </si>
  <si>
    <t>Test ID</t>
  </si>
  <si>
    <t>Test_ID -1</t>
  </si>
  <si>
    <t>Test_ID -3</t>
  </si>
  <si>
    <t>Test_ID -4</t>
  </si>
  <si>
    <t>DeleteWidgetName</t>
  </si>
  <si>
    <t>Acute Response</t>
  </si>
  <si>
    <t>Proton Leak</t>
  </si>
  <si>
    <t>Maximal Respiration</t>
  </si>
  <si>
    <t>Spare Respiratory Capacity</t>
  </si>
  <si>
    <t xml:space="preserve"> Standard View --&gt; Quick view</t>
  </si>
  <si>
    <t>Test Run Name</t>
  </si>
  <si>
    <t>No changes should be done in this row (it's not for editing)</t>
  </si>
  <si>
    <t>Select Yes or No</t>
  </si>
  <si>
    <t xml:space="preserve">Normalization icon in Analysis page </t>
  </si>
  <si>
    <t>Modify Assay in Analysis page</t>
  </si>
  <si>
    <t>Group</t>
  </si>
  <si>
    <t>OFF</t>
  </si>
  <si>
    <t>Test_ID -5</t>
  </si>
  <si>
    <t>Test_ID -6</t>
  </si>
  <si>
    <t>Test_ID -8</t>
  </si>
  <si>
    <t>Test_ID -9</t>
  </si>
  <si>
    <t>Test_ID -10</t>
  </si>
  <si>
    <t>Test_ID -11</t>
  </si>
  <si>
    <t>Test_ID -12</t>
  </si>
  <si>
    <t>OpenExistingFile</t>
  </si>
  <si>
    <t>DeleteWidgetRequired</t>
  </si>
  <si>
    <t>AddWidgetRequired</t>
  </si>
  <si>
    <t>AddWidgetName</t>
  </si>
  <si>
    <t>Verify, whether the file is Normalized or not.</t>
  </si>
  <si>
    <t>Verify, the all tabs in Modify Assay present and print does the file has valid BF and Assay Media</t>
  </si>
  <si>
    <t>SelectWidgetName</t>
  </si>
  <si>
    <t>STDViewName</t>
  </si>
  <si>
    <t>QuickView</t>
  </si>
  <si>
    <t>Select Widgets In Add View popup (Quick View)</t>
  </si>
  <si>
    <t>Select Widgets In Add View popup (Dose Response View)</t>
  </si>
  <si>
    <t>Only, If the STDViewName = DoseResponseView</t>
  </si>
  <si>
    <t>Verify GraphSettings static element in edit widget page of Quick View</t>
  </si>
  <si>
    <t>Test_ID -13</t>
  </si>
  <si>
    <t>Dose response view
(In Standard View)</t>
  </si>
  <si>
    <t>Test_ID -14</t>
  </si>
  <si>
    <t>It should create Dose response view</t>
  </si>
  <si>
    <t>Test_ID -15</t>
  </si>
  <si>
    <t>Blank View</t>
  </si>
  <si>
    <t>CreateBlankView</t>
  </si>
  <si>
    <t>Verify it should create a blank view</t>
  </si>
  <si>
    <t>Test_ID -16</t>
  </si>
  <si>
    <t>Bar Chart</t>
  </si>
  <si>
    <t>Kinetic Graph
(OCR / ECAR / PER)</t>
  </si>
  <si>
    <t>Custom View</t>
  </si>
  <si>
    <t>Test_ID -7</t>
  </si>
  <si>
    <t>Test_ID -2 &amp; 3</t>
  </si>
  <si>
    <t xml:space="preserve"> Standard View --&gt; Quick view (layout) &amp; Analysis page (layout)</t>
  </si>
  <si>
    <t>Layout Verification</t>
  </si>
  <si>
    <t>ModifyAssay Verification</t>
  </si>
  <si>
    <t>Normalization Verification</t>
  </si>
  <si>
    <t>GraphSettingsRequired</t>
  </si>
  <si>
    <t>Energy Map</t>
  </si>
  <si>
    <t>Kinetic Graph - Ocr, Bar Chart, Energy Map, Heat Map</t>
  </si>
  <si>
    <t>Kinetic Graph - Ocr, Kinetic Graph - Ecar, Kinetic Graph - Per, Bar Chart, Energy Map, Heat Map</t>
  </si>
  <si>
    <t>Enter a File Name which needs to Upload/open</t>
  </si>
  <si>
    <t>IsTitrationFile</t>
  </si>
  <si>
    <t>IsNormalized</t>
  </si>
  <si>
    <t>FileExtension</t>
  </si>
  <si>
    <t>File extension either ASYR/XFLR</t>
  </si>
  <si>
    <t>Xfe24, Xfe96, Xfp, XfHsMini, XFPro</t>
  </si>
  <si>
    <t>OCR (pmol/min)</t>
  </si>
  <si>
    <t>Std Dev</t>
  </si>
  <si>
    <t>ON</t>
  </si>
  <si>
    <t>Variables</t>
  </si>
  <si>
    <t>Inputs</t>
  </si>
  <si>
    <t>https://airborne-rogue1.sbx-10.aws.agilent.com/Account/Login</t>
  </si>
  <si>
    <t>Red2Url</t>
  </si>
  <si>
    <t>Rogue1Url</t>
  </si>
  <si>
    <t>Reference Url</t>
  </si>
  <si>
    <t>https://airborne-red2.sbx-10.aws.agilent.com/Account/Login</t>
  </si>
  <si>
    <t>B</t>
  </si>
  <si>
    <t>C</t>
  </si>
  <si>
    <t>D</t>
  </si>
  <si>
    <t>E</t>
  </si>
  <si>
    <t>F</t>
  </si>
  <si>
    <t>G</t>
  </si>
  <si>
    <t>H</t>
  </si>
  <si>
    <t>Scale Factor</t>
  </si>
  <si>
    <t>Apply to all widgets</t>
  </si>
  <si>
    <t>A</t>
  </si>
  <si>
    <t>&gt;</t>
  </si>
  <si>
    <t>CheckNormalizationWithPlateMap</t>
  </si>
  <si>
    <t>SummaryExecution</t>
  </si>
  <si>
    <t>Step Number</t>
  </si>
  <si>
    <t>IsExportRequired</t>
  </si>
  <si>
    <t>171019 ATP Assay plate2</t>
  </si>
  <si>
    <t>AssayKit Validation</t>
  </si>
  <si>
    <t>Cat Number</t>
  </si>
  <si>
    <t>Lot Number</t>
  </si>
  <si>
    <t>SW ID</t>
  </si>
  <si>
    <t>Colour Tolerance %</t>
  </si>
  <si>
    <t>Colour Options</t>
  </si>
  <si>
    <t>DoseResponseAddWidget</t>
  </si>
  <si>
    <t>DoseResponseAddView</t>
  </si>
  <si>
    <t>Dose response widget
(In AddWidget)</t>
  </si>
  <si>
    <t>Dose response
(In Edit page)</t>
  </si>
  <si>
    <t>Aitech@275</t>
  </si>
  <si>
    <t>Xfe</t>
  </si>
  <si>
    <t xml:space="preserve">103771-100 </t>
  </si>
  <si>
    <t>AddBlankWidget</t>
  </si>
  <si>
    <t>Dose Response</t>
  </si>
  <si>
    <t>CustomViewName</t>
  </si>
  <si>
    <t>CustomViewDescription</t>
  </si>
  <si>
    <t>D:\Divakar\Seahorse\Wave input files\xflr\Projects</t>
  </si>
  <si>
    <t>SmokeA Titration 10_0_1_53</t>
  </si>
  <si>
    <t>xflr</t>
  </si>
  <si>
    <t>Sample Test</t>
  </si>
  <si>
    <t>Sample Custom Test</t>
  </si>
  <si>
    <t>https://localhost:44345/Account/Login</t>
  </si>
  <si>
    <t>XF Cell Mito Stress Test view</t>
  </si>
  <si>
    <t>Mitochondrial Respiration</t>
  </si>
  <si>
    <t>Basal Respiration</t>
  </si>
  <si>
    <t>ATP-Production Coupled Respiration</t>
  </si>
  <si>
    <t>Coupling Efficiency</t>
  </si>
  <si>
    <t>Spare Respiratory Capacity (%)</t>
  </si>
  <si>
    <t>Select Widgets In Add View popup (XF Cell Mito Stress Test View)</t>
  </si>
  <si>
    <t xml:space="preserve"> XF Cell Mito Stress Test view Layout </t>
  </si>
  <si>
    <t>Oligo Injection</t>
  </si>
  <si>
    <t>Coupling Efficiency (%)</t>
  </si>
  <si>
    <t xml:space="preserve"> Data Table</t>
  </si>
  <si>
    <t>Non mito O2 consumption</t>
  </si>
  <si>
    <t>ATP Production Coupled Respiration</t>
  </si>
  <si>
    <t>Spare Respiratory Capacity Percentage</t>
  </si>
  <si>
    <t>Data Table</t>
  </si>
  <si>
    <t>2nd</t>
  </si>
  <si>
    <t>Upload_File</t>
  </si>
  <si>
    <t>Run Name</t>
  </si>
  <si>
    <t>Modify_Assay</t>
  </si>
  <si>
    <t>ATP_Production</t>
  </si>
  <si>
    <t>Spare_Respiratory</t>
  </si>
  <si>
    <t>Data_Table</t>
  </si>
  <si>
    <t>Layout_Verification</t>
  </si>
  <si>
    <t>Normalization_Icon</t>
  </si>
  <si>
    <t>Kinetic_Graph</t>
  </si>
  <si>
    <t>Bar_Chart</t>
  </si>
  <si>
    <t>Energy_Map</t>
  </si>
  <si>
    <t>Heat_Map</t>
  </si>
  <si>
    <t>Dose_Response_Add_Widget</t>
  </si>
  <si>
    <t>Dose_Response_Add_View</t>
  </si>
  <si>
    <t>Dose_Response</t>
  </si>
  <si>
    <t>Blank_View</t>
  </si>
  <si>
    <t>Custom_View</t>
  </si>
  <si>
    <t>Mitochondrial_Respiration</t>
  </si>
  <si>
    <t>Basal_Respiration</t>
  </si>
  <si>
    <t>Proton_Leak</t>
  </si>
  <si>
    <t>Maximal_Respiration</t>
  </si>
  <si>
    <t>Spare_Respiratory_Capacity</t>
  </si>
  <si>
    <t>Non_Mitochondrial</t>
  </si>
  <si>
    <t>Coupling_Efficiency</t>
  </si>
  <si>
    <t xml:space="preserve">Test_ID -2 </t>
  </si>
  <si>
    <t xml:space="preserve">Non Mitochondrial Respiration </t>
  </si>
  <si>
    <t>Add Group Name</t>
  </si>
  <si>
    <t>Injection Name</t>
  </si>
  <si>
    <t>Initial Injection</t>
  </si>
  <si>
    <t>Set Group as Vehicle Control</t>
  </si>
  <si>
    <t>Select Controls</t>
  </si>
  <si>
    <t>H2SO55</t>
  </si>
  <si>
    <t>https://airborne-rogue1.sbx-10.aws.agilent.com/</t>
  </si>
  <si>
    <t>New Links</t>
  </si>
  <si>
    <t>Rogue -1</t>
  </si>
  <si>
    <t>https://seahorse-goldleader.tst-32.aws.agilent.com</t>
  </si>
  <si>
    <t>Gold Leader</t>
  </si>
  <si>
    <t>divakarA@mailinator.com</t>
  </si>
  <si>
    <t>Pagination</t>
  </si>
  <si>
    <t>Search_Box</t>
  </si>
  <si>
    <t>Pagination Verification</t>
  </si>
  <si>
    <t>Search Box Verfication</t>
  </si>
  <si>
    <t>Layout Verification of the Files Tab</t>
  </si>
  <si>
    <t>File First Name</t>
  </si>
  <si>
    <t>File Middle Name</t>
  </si>
  <si>
    <t>File Last Name</t>
  </si>
  <si>
    <t>File Full Name</t>
  </si>
  <si>
    <t>Categories</t>
  </si>
  <si>
    <t>Date</t>
  </si>
  <si>
    <t>Instrument</t>
  </si>
  <si>
    <t>License</t>
  </si>
  <si>
    <t>Xfe96</t>
  </si>
  <si>
    <t>Assay Kit</t>
  </si>
  <si>
    <t>SmokeA</t>
  </si>
  <si>
    <t>Titration</t>
  </si>
  <si>
    <t>10_0_1_53</t>
  </si>
  <si>
    <t>Demo Data</t>
  </si>
  <si>
    <t>Page Number</t>
  </si>
  <si>
    <t>Files List</t>
  </si>
  <si>
    <t>New_Assay&amp;Project</t>
  </si>
  <si>
    <t>Create New Assay and Project</t>
  </si>
  <si>
    <t>New_Folder</t>
  </si>
  <si>
    <t>Assay and Project Verification</t>
  </si>
  <si>
    <t xml:space="preserve">Create New Folder </t>
  </si>
  <si>
    <t>Test ID - 1</t>
  </si>
  <si>
    <t>Test ID - 2</t>
  </si>
  <si>
    <t>Test ID - 3</t>
  </si>
  <si>
    <t>Test ID - 4&amp;5</t>
  </si>
  <si>
    <t>Test ID - 6</t>
  </si>
  <si>
    <t>Folder Name</t>
  </si>
  <si>
    <t>Sub Folder Name</t>
  </si>
  <si>
    <t>Sample-1</t>
  </si>
  <si>
    <t>Sample-2</t>
  </si>
  <si>
    <t>Create New Folder</t>
  </si>
  <si>
    <t>Test ID - 7</t>
  </si>
  <si>
    <t>Upload a file functionality</t>
  </si>
  <si>
    <t>File Upload Path</t>
  </si>
  <si>
    <t>File Name</t>
  </si>
  <si>
    <t>Add Categories</t>
  </si>
  <si>
    <t>Need to give the file name with the extension and separated the files by comma</t>
  </si>
  <si>
    <t>login_loginPage.png,
login_loginPage.png,
SHA Automation Functions.pdf,
SmokeA Titration 10_0_1_53.xflr,
SmokeB Titration 10_0_1_53.xflr,
SmokeC Titration 10_0_1_53.xflr</t>
  </si>
  <si>
    <t>/Sample-1 /Sample-2</t>
  </si>
  <si>
    <t>File Located Folder Path</t>
  </si>
  <si>
    <t>Data Sample</t>
  </si>
  <si>
    <t>Test ID - 9</t>
  </si>
  <si>
    <t>Rename_Delete</t>
  </si>
  <si>
    <t>Rename and Delete Functionality</t>
  </si>
  <si>
    <t>Rename</t>
  </si>
  <si>
    <t>D:\Divakar\Seahorse\Wave input files</t>
  </si>
  <si>
    <t>Test ID - 10</t>
  </si>
  <si>
    <t>Header_Icons</t>
  </si>
  <si>
    <t>Download Icon</t>
  </si>
  <si>
    <t>Download File Verification</t>
  </si>
  <si>
    <t>Make A Copy Icon</t>
  </si>
  <si>
    <t>Make a Copy</t>
  </si>
  <si>
    <t>Copy File Path</t>
  </si>
  <si>
    <t>/Sample-1</t>
  </si>
  <si>
    <t>Move To Folder Icon</t>
  </si>
  <si>
    <t>Move To Folder</t>
  </si>
  <si>
    <t>Folder Path</t>
  </si>
  <si>
    <t>Replace Or Rename</t>
  </si>
  <si>
    <t>Replace</t>
  </si>
  <si>
    <t>Delete Icon</t>
  </si>
  <si>
    <t>Delete The Files</t>
  </si>
  <si>
    <t>Add Assay Kit Icon</t>
  </si>
  <si>
    <t>Assay Kit Verification</t>
  </si>
  <si>
    <t>SWID</t>
  </si>
  <si>
    <t>Export Icon</t>
  </si>
  <si>
    <t>Export Files Verification</t>
  </si>
  <si>
    <t>Send To Icon</t>
  </si>
  <si>
    <t>Send To Verification</t>
  </si>
  <si>
    <t>First Mail Recepient</t>
  </si>
  <si>
    <t>Rename Icon</t>
  </si>
  <si>
    <t>Rename Verification</t>
  </si>
  <si>
    <t>Favorite Icon</t>
  </si>
  <si>
    <t>Add Favorite</t>
  </si>
  <si>
    <t>Categories Icon</t>
  </si>
  <si>
    <t>Add Category</t>
  </si>
  <si>
    <t>Add Category Name</t>
  </si>
  <si>
    <t>SHA Data's</t>
  </si>
  <si>
    <t>Edited Category Name</t>
  </si>
  <si>
    <t>SHA Data</t>
  </si>
  <si>
    <t>Sample Folder</t>
  </si>
  <si>
    <t>Delete The Folder</t>
  </si>
  <si>
    <t>Last Folder Name</t>
  </si>
  <si>
    <t>Sample-3</t>
  </si>
  <si>
    <t>Test ID - 8</t>
  </si>
  <si>
    <t>Folder_SubFolder</t>
  </si>
  <si>
    <t>Create Folder and Sub Folder Functionality</t>
  </si>
  <si>
    <t>Folder Verification</t>
  </si>
  <si>
    <t>Acute_Response</t>
  </si>
  <si>
    <t>XF Cell Energy Phenotype View</t>
  </si>
  <si>
    <t>Select Widgets In Add View popup (XF Cell Energy Phenotype View)</t>
  </si>
  <si>
    <t>XF Cell Energy Phenotype</t>
  </si>
  <si>
    <t>Metabolic Potential OCR</t>
  </si>
  <si>
    <t>Metabolic Potential ECAR</t>
  </si>
  <si>
    <t>Baseline OCR</t>
  </si>
  <si>
    <t>Baseline ECAR</t>
  </si>
  <si>
    <t>Stressed OCR</t>
  </si>
  <si>
    <t>Stressed ECAR</t>
  </si>
  <si>
    <t xml:space="preserve"> XF Cell Energy Phenotype view Layout </t>
  </si>
  <si>
    <t>CellEnergy_Phenotype</t>
  </si>
  <si>
    <t>Measurement</t>
  </si>
  <si>
    <t>Rate-OCR</t>
  </si>
  <si>
    <t>Rate-ECAR</t>
  </si>
  <si>
    <t>Rate-PER</t>
  </si>
  <si>
    <t>Display</t>
  </si>
  <si>
    <t>Y</t>
  </si>
  <si>
    <t>Normalization</t>
  </si>
  <si>
    <t>Error Format</t>
  </si>
  <si>
    <t>Background Correction</t>
  </si>
  <si>
    <t>Baseline</t>
  </si>
  <si>
    <t>Oligo</t>
  </si>
  <si>
    <t>Sort By</t>
  </si>
  <si>
    <t>Normalization Units</t>
  </si>
  <si>
    <t>MetabolicPotential_OCR</t>
  </si>
  <si>
    <t>Well</t>
  </si>
  <si>
    <t>SEM</t>
  </si>
  <si>
    <t>Graph Descending</t>
  </si>
  <si>
    <t>Remove ZeroLine</t>
  </si>
  <si>
    <t>Remove Zoom</t>
  </si>
  <si>
    <t>Remove RateHighlight</t>
  </si>
  <si>
    <t>Remove InjectionMarkers</t>
  </si>
  <si>
    <t>Remove Y AutoScale</t>
  </si>
  <si>
    <t>Remove X AutoScale</t>
  </si>
  <si>
    <t>Remove Dose ZeroLine</t>
  </si>
  <si>
    <t>Remove Dose Zoom</t>
  </si>
  <si>
    <t>Remove Dose Y AutoScale</t>
  </si>
  <si>
    <t>Remove Dose X AutoScale</t>
  </si>
  <si>
    <t>MetabolicPotential_ECAR</t>
  </si>
  <si>
    <t>PlateMap Sync to View</t>
  </si>
  <si>
    <t>GraphSettings Sync to View</t>
  </si>
  <si>
    <t>Baseline_OCR</t>
  </si>
  <si>
    <t>Baseline_ECAR</t>
  </si>
  <si>
    <t>Stressed_OCR</t>
  </si>
  <si>
    <t>Stressed_ECAR</t>
  </si>
  <si>
    <t>GraphSettings Dose Sync to View</t>
  </si>
  <si>
    <t>Expected GraphUnits</t>
  </si>
  <si>
    <t>Expected GraphUnits-OCR</t>
  </si>
  <si>
    <t>Expected GraphUnits-ECAR</t>
  </si>
  <si>
    <t>Expected GraphUnits-PER</t>
  </si>
  <si>
    <t>Input = OFF (or) 'Value'</t>
  </si>
  <si>
    <t>Cells/100 Units Data</t>
  </si>
  <si>
    <t>Navg_Bar_Icons</t>
  </si>
  <si>
    <t>Breadcrumb nav bar icons in Analysis page</t>
  </si>
  <si>
    <t>RateDefaultUnits</t>
  </si>
  <si>
    <t>Rate-OCR-DefaultUnits</t>
  </si>
  <si>
    <t>Rate-ECAR-DefaultUnits</t>
  </si>
  <si>
    <t>Rate-PER-DefaultUnits</t>
  </si>
  <si>
    <t>Normalized File Name</t>
  </si>
  <si>
    <t>ATPRA DEMO DoseResponse 1</t>
  </si>
  <si>
    <t>Edit_Page</t>
  </si>
  <si>
    <t>Edit wdiget page functionality</t>
  </si>
  <si>
    <t>Remove Data Point Symbols</t>
  </si>
  <si>
    <t>Chart</t>
  </si>
  <si>
    <t>Bar</t>
  </si>
  <si>
    <t>Data Table Verification</t>
  </si>
  <si>
    <t>1st</t>
  </si>
  <si>
    <t>Remove Dose Data Point Symbols</t>
  </si>
  <si>
    <t>Metabolic Potential (% Baseline)</t>
  </si>
  <si>
    <t>DataTableSettingsRequired</t>
  </si>
  <si>
    <t xml:space="preserve">XF ATP Rate Assay View </t>
  </si>
  <si>
    <t>mitoATP Production Rate</t>
  </si>
  <si>
    <t xml:space="preserve">glycoATP Production Rate </t>
  </si>
  <si>
    <t xml:space="preserve">ATP Production Rate Data </t>
  </si>
  <si>
    <t>ATP Production Rate (Basal)</t>
  </si>
  <si>
    <t>ATP production Rate (Induced)</t>
  </si>
  <si>
    <t>Energetic Map (Basal)</t>
  </si>
  <si>
    <t>Energetic Map (Induced)</t>
  </si>
  <si>
    <t>XF ATP Rate Index</t>
  </si>
  <si>
    <t xml:space="preserve">XF ATP Rate Assay View Layout </t>
  </si>
  <si>
    <t>mitoATP_Production_Rate</t>
  </si>
  <si>
    <t>Induced</t>
  </si>
  <si>
    <t>Normalized GraphUnits</t>
  </si>
  <si>
    <t>glycoATP_Production _Rate</t>
  </si>
  <si>
    <t>glycoATP Production Rate</t>
  </si>
  <si>
    <t>ATP_Production_Rate_Data</t>
  </si>
  <si>
    <t>ATP Production Rate Data</t>
  </si>
  <si>
    <t>ATP Production Rate (pmol/min/1000 units/cell)</t>
  </si>
  <si>
    <t>ATP_Production_Rate_Basal</t>
  </si>
  <si>
    <t>ATP_production_Rate_Induced</t>
  </si>
  <si>
    <t>Energetic_Map_Basal</t>
  </si>
  <si>
    <t>Energetic_Map_Induced</t>
  </si>
  <si>
    <t>XF_ATP_Rate_Index</t>
  </si>
  <si>
    <t>mitoATP Production Rate/glycoATP Production Rate</t>
  </si>
  <si>
    <t>mitoATP Production Rate (pmol/min/100 units/cell)</t>
  </si>
  <si>
    <t>glycoATP Production Rate (pmol/min/100 units/cell)</t>
  </si>
  <si>
    <t>ATP Production Rate (pmol/min/100 units/cell)</t>
  </si>
  <si>
    <t>D:\Wave input files\xflr\Projects</t>
  </si>
  <si>
    <t>Box Whiskers test file</t>
  </si>
  <si>
    <t>NonBoxPlotFile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</si>
</sst>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charset val="134"/>
      <scheme val="minor"/>
    </font>
    <font>
      <u/>
      <sz val="11"/>
      <color rgb="FF0000FF"/>
      <name val="Arial"/>
      <family val="2"/>
      <scheme val="minor"/>
    </font>
    <font>
      <b/>
      <sz val="11"/>
      <color rgb="FF000000"/>
      <name val="Noto sans"/>
      <family val="2"/>
    </font>
    <font>
      <sz val="11"/>
      <color rgb="FF000000"/>
      <name val="Noto sans"/>
      <family val="2"/>
    </font>
    <font>
      <sz val="11"/>
      <color theme="1"/>
      <name val="Noto sans"/>
      <family val="2"/>
    </font>
    <font>
      <b/>
      <sz val="14"/>
      <color rgb="FF000000"/>
      <name val="Noto Sans"/>
      <family val="2"/>
    </font>
    <font>
      <sz val="10"/>
      <color rgb="FF000000"/>
      <name val="Noto Sans"/>
      <family val="2"/>
    </font>
    <font>
      <b/>
      <sz val="12"/>
      <color rgb="FF000000"/>
      <name val="Noto sans"/>
      <family val="2"/>
    </font>
    <font>
      <b/>
      <sz val="11"/>
      <color rgb="FFFF0000"/>
      <name val="Noto sans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color rgb="FF384350"/>
      <name val="Arial"/>
      <family val="2"/>
      <scheme val="minor"/>
    </font>
    <font>
      <sz val="8"/>
      <color rgb="FF000000"/>
      <name val="Segoe UI"/>
      <family val="2"/>
    </font>
    <font>
      <sz val="11"/>
      <color rgb="FF000000"/>
      <name val="Arial"/>
      <family val="2"/>
      <scheme val="minor"/>
    </font>
    <font>
      <sz val="11"/>
      <color rgb="FF000000"/>
      <name val="Noto Sans"/>
      <family val="2"/>
      <charset val="1"/>
    </font>
    <font>
      <b/>
      <sz val="11"/>
      <color rgb="FFFA7D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15" fillId="10" borderId="50" applyNumberFormat="0" applyAlignment="0" applyProtection="0"/>
  </cellStyleXfs>
  <cellXfs count="27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0" borderId="1" xfId="0" applyFont="1" applyBorder="1"/>
    <xf numFmtId="0" fontId="3" fillId="0" borderId="22" xfId="0" applyFont="1" applyBorder="1"/>
    <xf numFmtId="0" fontId="2" fillId="0" borderId="2" xfId="0" applyFont="1" applyBorder="1"/>
    <xf numFmtId="0" fontId="2" fillId="0" borderId="8" xfId="0" applyFont="1" applyBorder="1"/>
    <xf numFmtId="0" fontId="6" fillId="0" borderId="1" xfId="0" applyFont="1" applyBorder="1" applyAlignment="1">
      <alignment horizontal="center" vertical="center"/>
    </xf>
    <xf numFmtId="0" fontId="3" fillId="0" borderId="0" xfId="0" applyFont="1"/>
    <xf numFmtId="0" fontId="9" fillId="7" borderId="17" xfId="0" applyFont="1" applyFill="1" applyBorder="1" applyAlignment="1">
      <alignment horizontal="center" vertical="center"/>
    </xf>
    <xf numFmtId="0" fontId="9" fillId="7" borderId="24" xfId="0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horizontal="center" vertical="center"/>
    </xf>
    <xf numFmtId="0" fontId="9" fillId="7" borderId="15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/>
    <xf numFmtId="0" fontId="3" fillId="0" borderId="10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6" borderId="1" xfId="0" applyFont="1" applyFill="1" applyBorder="1" applyAlignment="1">
      <alignment wrapText="1"/>
    </xf>
    <xf numFmtId="0" fontId="3" fillId="8" borderId="1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left" vertical="center" wrapText="1"/>
    </xf>
    <xf numFmtId="0" fontId="3" fillId="0" borderId="14" xfId="0" applyFont="1" applyBorder="1" applyAlignment="1">
      <alignment wrapText="1"/>
    </xf>
    <xf numFmtId="0" fontId="3" fillId="0" borderId="25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14" xfId="0" applyFont="1" applyBorder="1" applyAlignment="1">
      <alignment vertical="center" wrapText="1"/>
    </xf>
    <xf numFmtId="0" fontId="3" fillId="0" borderId="14" xfId="0" applyFont="1" applyBorder="1" applyAlignment="1">
      <alignment horizontal="left" vertical="center" wrapText="1"/>
    </xf>
    <xf numFmtId="0" fontId="3" fillId="4" borderId="25" xfId="0" applyFont="1" applyFill="1" applyBorder="1" applyAlignment="1">
      <alignment horizontal="left" vertical="center" wrapText="1"/>
    </xf>
    <xf numFmtId="0" fontId="3" fillId="4" borderId="25" xfId="0" applyFont="1" applyFill="1" applyBorder="1" applyAlignment="1">
      <alignment wrapText="1"/>
    </xf>
    <xf numFmtId="0" fontId="3" fillId="0" borderId="14" xfId="0" applyFont="1" applyBorder="1" applyAlignment="1">
      <alignment horizontal="left" wrapText="1"/>
    </xf>
    <xf numFmtId="0" fontId="3" fillId="6" borderId="14" xfId="0" applyFont="1" applyFill="1" applyBorder="1" applyAlignment="1">
      <alignment wrapText="1"/>
    </xf>
    <xf numFmtId="0" fontId="3" fillId="8" borderId="14" xfId="0" applyFont="1" applyFill="1" applyBorder="1" applyAlignment="1">
      <alignment wrapText="1"/>
    </xf>
    <xf numFmtId="0" fontId="3" fillId="2" borderId="25" xfId="0" applyFont="1" applyFill="1" applyBorder="1" applyAlignment="1">
      <alignment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wrapText="1"/>
    </xf>
    <xf numFmtId="0" fontId="3" fillId="0" borderId="27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26" xfId="0" applyFont="1" applyBorder="1" applyAlignment="1">
      <alignment wrapText="1"/>
    </xf>
    <xf numFmtId="0" fontId="7" fillId="3" borderId="0" xfId="0" applyFont="1" applyFill="1" applyAlignment="1">
      <alignment horizontal="center" vertical="center" wrapText="1"/>
    </xf>
    <xf numFmtId="0" fontId="3" fillId="0" borderId="33" xfId="0" applyFont="1" applyBorder="1" applyAlignment="1">
      <alignment wrapText="1"/>
    </xf>
    <xf numFmtId="0" fontId="10" fillId="0" borderId="0" xfId="0" applyFont="1"/>
    <xf numFmtId="0" fontId="1" fillId="0" borderId="6" xfId="1" applyBorder="1" applyAlignment="1">
      <alignment horizontal="left" vertical="center"/>
    </xf>
    <xf numFmtId="0" fontId="1" fillId="0" borderId="0" xfId="1" applyAlignment="1">
      <alignment horizontal="left"/>
    </xf>
    <xf numFmtId="0" fontId="11" fillId="0" borderId="0" xfId="0" applyFont="1"/>
    <xf numFmtId="0" fontId="1" fillId="0" borderId="0" xfId="1" applyAlignment="1"/>
    <xf numFmtId="0" fontId="3" fillId="0" borderId="31" xfId="0" applyFont="1" applyBorder="1" applyAlignment="1">
      <alignment wrapText="1"/>
    </xf>
    <xf numFmtId="0" fontId="3" fillId="0" borderId="34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3" fillId="0" borderId="3" xfId="0" applyFont="1" applyBorder="1"/>
    <xf numFmtId="0" fontId="3" fillId="4" borderId="30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10" fillId="0" borderId="1" xfId="0" applyFont="1" applyBorder="1"/>
    <xf numFmtId="0" fontId="3" fillId="0" borderId="1" xfId="0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horizontal="left"/>
    </xf>
    <xf numFmtId="0" fontId="14" fillId="0" borderId="25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4" fillId="0" borderId="24" xfId="0" applyFont="1" applyBorder="1" applyAlignment="1">
      <alignment wrapText="1"/>
    </xf>
    <xf numFmtId="0" fontId="14" fillId="0" borderId="16" xfId="0" applyFont="1" applyBorder="1"/>
    <xf numFmtId="0" fontId="14" fillId="0" borderId="2" xfId="0" applyFont="1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0" fontId="10" fillId="0" borderId="18" xfId="0" applyFont="1" applyBorder="1"/>
    <xf numFmtId="0" fontId="10" fillId="0" borderId="14" xfId="0" applyFont="1" applyBorder="1"/>
    <xf numFmtId="0" fontId="14" fillId="0" borderId="14" xfId="0" applyFont="1" applyBorder="1"/>
    <xf numFmtId="0" fontId="14" fillId="0" borderId="14" xfId="0" applyFont="1" applyBorder="1" applyAlignment="1">
      <alignment horizontal="left"/>
    </xf>
    <xf numFmtId="0" fontId="14" fillId="0" borderId="1" xfId="0" applyFont="1" applyBorder="1"/>
    <xf numFmtId="0" fontId="14" fillId="0" borderId="37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14" fillId="0" borderId="38" xfId="0" applyFont="1" applyBorder="1"/>
    <xf numFmtId="0" fontId="14" fillId="0" borderId="38" xfId="0" applyFont="1" applyBorder="1" applyAlignment="1">
      <alignment wrapText="1"/>
    </xf>
    <xf numFmtId="0" fontId="3" fillId="0" borderId="39" xfId="0" applyFont="1" applyBorder="1" applyAlignment="1">
      <alignment wrapText="1"/>
    </xf>
    <xf numFmtId="0" fontId="14" fillId="0" borderId="25" xfId="0" applyFont="1" applyBorder="1"/>
    <xf numFmtId="0" fontId="14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wrapText="1"/>
    </xf>
    <xf numFmtId="0" fontId="14" fillId="0" borderId="9" xfId="0" applyFont="1" applyBorder="1"/>
    <xf numFmtId="0" fontId="0" fillId="0" borderId="14" xfId="0" applyBorder="1"/>
    <xf numFmtId="0" fontId="0" fillId="0" borderId="36" xfId="0" applyBorder="1"/>
    <xf numFmtId="0" fontId="14" fillId="0" borderId="1" xfId="0" applyFont="1" applyBorder="1" applyAlignment="1">
      <alignment horizontal="left" wrapText="1"/>
    </xf>
    <xf numFmtId="0" fontId="3" fillId="4" borderId="24" xfId="0" applyFont="1" applyFill="1" applyBorder="1" applyAlignment="1">
      <alignment horizontal="left" vertical="center" wrapText="1"/>
    </xf>
    <xf numFmtId="0" fontId="3" fillId="4" borderId="18" xfId="0" applyFont="1" applyFill="1" applyBorder="1" applyAlignment="1">
      <alignment horizontal="left" vertical="center" wrapText="1"/>
    </xf>
    <xf numFmtId="0" fontId="14" fillId="0" borderId="30" xfId="0" applyFont="1" applyBorder="1"/>
    <xf numFmtId="0" fontId="0" fillId="0" borderId="33" xfId="0" applyBorder="1"/>
    <xf numFmtId="0" fontId="3" fillId="4" borderId="3" xfId="0" applyFont="1" applyFill="1" applyBorder="1" applyAlignment="1">
      <alignment horizontal="left" vertical="center" wrapText="1"/>
    </xf>
    <xf numFmtId="0" fontId="10" fillId="0" borderId="0" xfId="0" applyFont="1" applyAlignment="1">
      <alignment wrapText="1"/>
    </xf>
    <xf numFmtId="0" fontId="10" fillId="0" borderId="16" xfId="0" applyFont="1" applyBorder="1"/>
    <xf numFmtId="0" fontId="0" fillId="0" borderId="0" xfId="0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0" fillId="0" borderId="28" xfId="0" applyFont="1" applyBorder="1"/>
    <xf numFmtId="0" fontId="0" fillId="0" borderId="1" xfId="0" applyBorder="1"/>
    <xf numFmtId="0" fontId="10" fillId="0" borderId="33" xfId="0" applyFont="1" applyBorder="1"/>
    <xf numFmtId="0" fontId="1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0" fillId="0" borderId="26" xfId="0" applyBorder="1"/>
    <xf numFmtId="0" fontId="3" fillId="0" borderId="45" xfId="0" applyFont="1" applyBorder="1" applyAlignment="1">
      <alignment wrapText="1"/>
    </xf>
    <xf numFmtId="0" fontId="3" fillId="0" borderId="25" xfId="0" applyFont="1" applyBorder="1"/>
    <xf numFmtId="0" fontId="3" fillId="0" borderId="38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36" xfId="0" applyFont="1" applyBorder="1" applyAlignment="1">
      <alignment wrapText="1"/>
    </xf>
    <xf numFmtId="0" fontId="3" fillId="0" borderId="46" xfId="0" applyFont="1" applyBorder="1" applyAlignment="1">
      <alignment wrapText="1"/>
    </xf>
    <xf numFmtId="0" fontId="3" fillId="0" borderId="47" xfId="0" applyFont="1" applyBorder="1" applyAlignment="1">
      <alignment wrapText="1"/>
    </xf>
    <xf numFmtId="0" fontId="6" fillId="4" borderId="14" xfId="0" applyFont="1" applyFill="1" applyBorder="1" applyAlignment="1">
      <alignment horizontal="left" vertical="center" wrapText="1"/>
    </xf>
    <xf numFmtId="0" fontId="3" fillId="0" borderId="17" xfId="0" applyFont="1" applyBorder="1" applyAlignment="1" applyProtection="1">
      <alignment horizontal="center" vertical="center" wrapText="1"/>
      <protection locked="0"/>
    </xf>
    <xf numFmtId="0" fontId="3" fillId="0" borderId="24" xfId="0" applyFont="1" applyBorder="1" applyAlignment="1" applyProtection="1">
      <alignment horizontal="center" vertical="center" wrapText="1"/>
      <protection locked="0"/>
    </xf>
    <xf numFmtId="0" fontId="3" fillId="4" borderId="12" xfId="0" applyFont="1" applyFill="1" applyBorder="1" applyAlignment="1" applyProtection="1">
      <alignment horizontal="center" vertical="center" wrapText="1"/>
      <protection locked="0"/>
    </xf>
    <xf numFmtId="0" fontId="3" fillId="4" borderId="29" xfId="0" applyFont="1" applyFill="1" applyBorder="1" applyAlignment="1" applyProtection="1">
      <alignment horizontal="center" vertical="center" wrapText="1"/>
      <protection locked="0"/>
    </xf>
    <xf numFmtId="0" fontId="3" fillId="0" borderId="30" xfId="0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14" xfId="0" applyFont="1" applyBorder="1" applyAlignment="1" applyProtection="1">
      <alignment wrapText="1"/>
      <protection locked="0"/>
    </xf>
    <xf numFmtId="0" fontId="3" fillId="0" borderId="27" xfId="0" applyFont="1" applyBorder="1" applyAlignment="1" applyProtection="1">
      <alignment horizontal="left" wrapText="1"/>
      <protection locked="0"/>
    </xf>
    <xf numFmtId="0" fontId="3" fillId="2" borderId="14" xfId="0" applyFont="1" applyFill="1" applyBorder="1" applyAlignment="1" applyProtection="1">
      <alignment horizontal="left" vertical="center" wrapText="1"/>
      <protection locked="0"/>
    </xf>
    <xf numFmtId="0" fontId="3" fillId="0" borderId="28" xfId="0" applyFont="1" applyBorder="1" applyAlignment="1" applyProtection="1">
      <alignment wrapText="1"/>
      <protection locked="0"/>
    </xf>
    <xf numFmtId="0" fontId="3" fillId="8" borderId="14" xfId="0" applyFont="1" applyFill="1" applyBorder="1" applyAlignment="1" applyProtection="1">
      <alignment wrapText="1"/>
      <protection locked="0"/>
    </xf>
    <xf numFmtId="0" fontId="3" fillId="8" borderId="5" xfId="0" applyFont="1" applyFill="1" applyBorder="1" applyAlignment="1" applyProtection="1">
      <alignment wrapText="1"/>
      <protection locked="0"/>
    </xf>
    <xf numFmtId="0" fontId="3" fillId="0" borderId="16" xfId="0" applyFont="1" applyBorder="1" applyAlignment="1" applyProtection="1">
      <alignment horizontal="left" wrapText="1"/>
      <protection locked="0"/>
    </xf>
    <xf numFmtId="0" fontId="3" fillId="0" borderId="16" xfId="0" applyFont="1" applyBorder="1" applyAlignment="1" applyProtection="1">
      <alignment wrapText="1"/>
      <protection locked="0"/>
    </xf>
    <xf numFmtId="0" fontId="3" fillId="0" borderId="14" xfId="0" applyFont="1" applyBorder="1" applyAlignment="1" applyProtection="1">
      <alignment vertical="center" wrapText="1"/>
      <protection locked="0"/>
    </xf>
    <xf numFmtId="0" fontId="3" fillId="0" borderId="16" xfId="0" applyFont="1" applyBorder="1" applyAlignment="1" applyProtection="1">
      <alignment vertical="center" wrapText="1"/>
      <protection locked="0"/>
    </xf>
    <xf numFmtId="0" fontId="10" fillId="0" borderId="1" xfId="0" applyFont="1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13" fillId="0" borderId="0" xfId="0" applyFont="1" applyProtection="1">
      <protection locked="0"/>
    </xf>
    <xf numFmtId="0" fontId="3" fillId="0" borderId="14" xfId="0" applyFont="1" applyBorder="1" applyAlignment="1" applyProtection="1">
      <alignment horizontal="left" wrapText="1"/>
      <protection locked="0"/>
    </xf>
    <xf numFmtId="0" fontId="3" fillId="0" borderId="26" xfId="0" applyFont="1" applyBorder="1" applyAlignment="1" applyProtection="1">
      <alignment wrapText="1"/>
      <protection locked="0"/>
    </xf>
    <xf numFmtId="0" fontId="3" fillId="2" borderId="16" xfId="0" applyFont="1" applyFill="1" applyBorder="1" applyAlignment="1" applyProtection="1">
      <alignment horizontal="left" wrapText="1"/>
      <protection locked="0"/>
    </xf>
    <xf numFmtId="0" fontId="0" fillId="0" borderId="0" xfId="0" applyAlignment="1" applyProtection="1">
      <alignment horizontal="left"/>
      <protection locked="0"/>
    </xf>
    <xf numFmtId="0" fontId="3" fillId="0" borderId="14" xfId="0" applyFont="1" applyBorder="1" applyAlignment="1" applyProtection="1">
      <alignment horizontal="left" vertical="center" wrapText="1"/>
      <protection locked="0"/>
    </xf>
    <xf numFmtId="0" fontId="10" fillId="0" borderId="0" xfId="0" applyFont="1" applyProtection="1">
      <protection locked="0"/>
    </xf>
    <xf numFmtId="0" fontId="3" fillId="4" borderId="14" xfId="0" applyFont="1" applyFill="1" applyBorder="1" applyAlignment="1" applyProtection="1">
      <alignment horizontal="left" vertical="center" wrapText="1"/>
      <protection locked="0"/>
    </xf>
    <xf numFmtId="0" fontId="3" fillId="2" borderId="14" xfId="0" applyFont="1" applyFill="1" applyBorder="1" applyAlignment="1" applyProtection="1">
      <alignment wrapText="1"/>
      <protection locked="0"/>
    </xf>
    <xf numFmtId="0" fontId="15" fillId="10" borderId="50" xfId="2" applyAlignment="1" applyProtection="1">
      <alignment horizontal="left" vertical="center" wrapText="1"/>
    </xf>
    <xf numFmtId="0" fontId="15" fillId="10" borderId="50" xfId="2" applyAlignment="1" applyProtection="1">
      <alignment wrapText="1"/>
    </xf>
    <xf numFmtId="0" fontId="15" fillId="10" borderId="50" xfId="2" applyAlignment="1">
      <alignment wrapText="1"/>
    </xf>
    <xf numFmtId="0" fontId="15" fillId="10" borderId="50" xfId="2" applyAlignment="1" applyProtection="1">
      <alignment horizontal="left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wrapText="1"/>
    </xf>
    <xf numFmtId="0" fontId="3" fillId="0" borderId="52" xfId="0" applyFont="1" applyBorder="1" applyAlignment="1" applyProtection="1">
      <alignment wrapText="1"/>
      <protection locked="0"/>
    </xf>
    <xf numFmtId="0" fontId="3" fillId="8" borderId="1" xfId="0" applyFont="1" applyFill="1" applyBorder="1" applyAlignment="1" applyProtection="1">
      <alignment wrapText="1"/>
      <protection locked="0"/>
    </xf>
    <xf numFmtId="0" fontId="3" fillId="0" borderId="4" xfId="0" applyFont="1" applyBorder="1" applyAlignment="1" applyProtection="1">
      <alignment wrapText="1"/>
      <protection locked="0"/>
    </xf>
    <xf numFmtId="0" fontId="3" fillId="0" borderId="30" xfId="0" applyFont="1" applyBorder="1" applyAlignment="1" applyProtection="1">
      <alignment wrapText="1"/>
      <protection locked="0"/>
    </xf>
    <xf numFmtId="0" fontId="3" fillId="0" borderId="45" xfId="0" applyFont="1" applyBorder="1" applyAlignment="1" applyProtection="1">
      <alignment wrapText="1"/>
      <protection locked="0"/>
    </xf>
    <xf numFmtId="0" fontId="3" fillId="0" borderId="9" xfId="0" applyFont="1" applyBorder="1" applyAlignment="1">
      <alignment wrapText="1"/>
    </xf>
    <xf numFmtId="0" fontId="3" fillId="0" borderId="26" xfId="0" applyFont="1" applyBorder="1" applyAlignment="1">
      <alignment horizontal="left" wrapText="1"/>
    </xf>
    <xf numFmtId="0" fontId="3" fillId="4" borderId="31" xfId="0" applyFont="1" applyFill="1" applyBorder="1" applyAlignment="1">
      <alignment wrapText="1"/>
    </xf>
    <xf numFmtId="0" fontId="13" fillId="0" borderId="22" xfId="0" applyFont="1" applyBorder="1" applyProtection="1">
      <protection locked="0"/>
    </xf>
    <xf numFmtId="0" fontId="3" fillId="4" borderId="9" xfId="0" applyFont="1" applyFill="1" applyBorder="1" applyAlignment="1">
      <alignment wrapText="1"/>
    </xf>
    <xf numFmtId="0" fontId="3" fillId="4" borderId="3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5" fillId="10" borderId="50" xfId="2" applyAlignment="1">
      <alignment horizontal="left" wrapText="1"/>
    </xf>
    <xf numFmtId="0" fontId="7" fillId="3" borderId="9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11" borderId="0" xfId="0" applyFill="1" applyAlignment="1">
      <alignment horizontal="left"/>
    </xf>
    <xf numFmtId="0" fontId="3" fillId="4" borderId="10" xfId="0" applyFont="1" applyFill="1" applyBorder="1" applyAlignment="1">
      <alignment horizontal="left" vertical="center" wrapText="1"/>
    </xf>
    <xf numFmtId="0" fontId="3" fillId="0" borderId="57" xfId="0" applyFont="1" applyBorder="1" applyAlignment="1">
      <alignment wrapText="1"/>
    </xf>
    <xf numFmtId="0" fontId="3" fillId="0" borderId="58" xfId="0" applyFont="1" applyBorder="1" applyAlignment="1">
      <alignment horizontal="center" vertical="center" wrapText="1"/>
    </xf>
    <xf numFmtId="0" fontId="3" fillId="4" borderId="58" xfId="0" applyFont="1" applyFill="1" applyBorder="1" applyAlignment="1">
      <alignment horizontal="center" vertical="center" wrapText="1"/>
    </xf>
    <xf numFmtId="0" fontId="3" fillId="4" borderId="57" xfId="0" applyFont="1" applyFill="1" applyBorder="1" applyAlignment="1">
      <alignment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wrapText="1"/>
    </xf>
    <xf numFmtId="0" fontId="3" fillId="8" borderId="10" xfId="0" applyFont="1" applyFill="1" applyBorder="1" applyAlignment="1">
      <alignment horizontal="left" vertical="center" wrapText="1"/>
    </xf>
    <xf numFmtId="0" fontId="3" fillId="8" borderId="14" xfId="0" applyFont="1" applyFill="1" applyBorder="1" applyAlignment="1">
      <alignment horizontal="left" wrapText="1"/>
    </xf>
    <xf numFmtId="0" fontId="8" fillId="9" borderId="20" xfId="0" applyFont="1" applyFill="1" applyBorder="1" applyAlignment="1">
      <alignment horizontal="center"/>
    </xf>
    <xf numFmtId="0" fontId="8" fillId="9" borderId="21" xfId="0" applyFont="1" applyFill="1" applyBorder="1" applyAlignment="1">
      <alignment horizontal="center"/>
    </xf>
    <xf numFmtId="0" fontId="10" fillId="0" borderId="20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0" xfId="0" applyAlignment="1">
      <alignment horizontal="center"/>
    </xf>
    <xf numFmtId="0" fontId="14" fillId="0" borderId="24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0" fontId="14" fillId="0" borderId="17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/>
    </xf>
    <xf numFmtId="0" fontId="14" fillId="0" borderId="30" xfId="0" applyFont="1" applyBorder="1" applyAlignment="1">
      <alignment horizontal="center"/>
    </xf>
    <xf numFmtId="0" fontId="14" fillId="0" borderId="31" xfId="0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3" fillId="0" borderId="7" xfId="0" applyFont="1" applyBorder="1" applyAlignment="1" applyProtection="1">
      <alignment horizontal="center" vertical="center" wrapText="1"/>
      <protection locked="0"/>
    </xf>
    <xf numFmtId="0" fontId="3" fillId="0" borderId="12" xfId="0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19" xfId="0" applyFont="1" applyBorder="1" applyAlignment="1" applyProtection="1">
      <alignment horizontal="center" vertical="center" wrapText="1"/>
      <protection locked="0"/>
    </xf>
    <xf numFmtId="0" fontId="3" fillId="0" borderId="29" xfId="0" applyFont="1" applyBorder="1" applyAlignment="1" applyProtection="1">
      <alignment horizontal="center" vertical="center" wrapText="1"/>
      <protection locked="0"/>
    </xf>
    <xf numFmtId="0" fontId="3" fillId="0" borderId="32" xfId="0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3" fillId="0" borderId="30" xfId="0" applyFont="1" applyBorder="1" applyAlignment="1" applyProtection="1">
      <alignment horizontal="center" vertical="center" wrapText="1"/>
      <protection locked="0"/>
    </xf>
    <xf numFmtId="0" fontId="3" fillId="0" borderId="31" xfId="0" applyFont="1" applyBorder="1" applyAlignment="1" applyProtection="1">
      <alignment horizontal="center" vertical="center" wrapText="1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3" fillId="0" borderId="49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30" xfId="0" applyFont="1" applyBorder="1" applyAlignment="1" applyProtection="1">
      <alignment horizontal="center" vertical="center" wrapText="1"/>
      <protection locked="0"/>
    </xf>
    <xf numFmtId="0" fontId="4" fillId="0" borderId="31" xfId="0" applyFont="1" applyBorder="1" applyAlignment="1" applyProtection="1">
      <alignment horizontal="center" vertical="center" wrapText="1"/>
      <protection locked="0"/>
    </xf>
    <xf numFmtId="0" fontId="3" fillId="4" borderId="7" xfId="0" applyFont="1" applyFill="1" applyBorder="1" applyAlignment="1" applyProtection="1">
      <alignment horizontal="center" vertical="center" wrapText="1"/>
      <protection locked="0"/>
    </xf>
    <xf numFmtId="0" fontId="3" fillId="4" borderId="12" xfId="0" applyFont="1" applyFill="1" applyBorder="1" applyAlignment="1" applyProtection="1">
      <alignment horizontal="center" vertical="center" wrapText="1"/>
      <protection locked="0"/>
    </xf>
    <xf numFmtId="0" fontId="3" fillId="4" borderId="8" xfId="0" applyFont="1" applyFill="1" applyBorder="1" applyAlignment="1" applyProtection="1">
      <alignment horizontal="center" vertical="center" wrapText="1"/>
      <protection locked="0"/>
    </xf>
    <xf numFmtId="0" fontId="3" fillId="4" borderId="19" xfId="0" applyFont="1" applyFill="1" applyBorder="1" applyAlignment="1" applyProtection="1">
      <alignment horizontal="center" vertical="center" wrapText="1"/>
      <protection locked="0"/>
    </xf>
    <xf numFmtId="0" fontId="3" fillId="4" borderId="29" xfId="0" applyFont="1" applyFill="1" applyBorder="1" applyAlignment="1" applyProtection="1">
      <alignment horizontal="center" vertical="center" wrapText="1"/>
      <protection locked="0"/>
    </xf>
    <xf numFmtId="0" fontId="3" fillId="4" borderId="32" xfId="0" applyFont="1" applyFill="1" applyBorder="1" applyAlignment="1" applyProtection="1">
      <alignment horizontal="center" vertical="center" wrapText="1"/>
      <protection locked="0"/>
    </xf>
    <xf numFmtId="0" fontId="3" fillId="4" borderId="9" xfId="0" applyFont="1" applyFill="1" applyBorder="1" applyAlignment="1" applyProtection="1">
      <alignment horizontal="center" vertical="center" wrapText="1"/>
      <protection locked="0"/>
    </xf>
    <xf numFmtId="0" fontId="3" fillId="4" borderId="30" xfId="0" applyFont="1" applyFill="1" applyBorder="1" applyAlignment="1" applyProtection="1">
      <alignment horizontal="center" vertical="center" wrapText="1"/>
      <protection locked="0"/>
    </xf>
    <xf numFmtId="0" fontId="3" fillId="4" borderId="31" xfId="0" applyFont="1" applyFill="1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2" fillId="5" borderId="24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36" xfId="0" applyFont="1" applyFill="1" applyBorder="1" applyAlignment="1">
      <alignment horizontal="center" vertical="center" wrapText="1"/>
    </xf>
    <xf numFmtId="0" fontId="3" fillId="4" borderId="53" xfId="0" applyFont="1" applyFill="1" applyBorder="1" applyAlignment="1">
      <alignment horizontal="center" vertical="center" wrapText="1"/>
    </xf>
    <xf numFmtId="0" fontId="3" fillId="4" borderId="55" xfId="0" applyFont="1" applyFill="1" applyBorder="1" applyAlignment="1">
      <alignment horizontal="center" vertical="center" wrapText="1"/>
    </xf>
    <xf numFmtId="0" fontId="3" fillId="4" borderId="54" xfId="0" applyFont="1" applyFill="1" applyBorder="1" applyAlignment="1">
      <alignment horizontal="center" vertical="center" wrapText="1"/>
    </xf>
    <xf numFmtId="0" fontId="3" fillId="4" borderId="56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3" fillId="4" borderId="31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/>
    </xf>
    <xf numFmtId="0" fontId="14" fillId="0" borderId="4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15" fillId="10" borderId="59" xfId="2" applyBorder="1" applyAlignment="1" applyProtection="1">
      <alignment wrapText="1"/>
    </xf>
  </cellXfs>
  <cellStyles count="3">
    <cellStyle name="Calculation" xfId="2" builtinId="2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167640</xdr:colOff>
          <xdr:row>1</xdr:row>
          <xdr:rowOff>68580</xdr:rowOff>
        </xdr:from>
        <xdr:to>
          <xdr:col>3</xdr:col>
          <xdr:colOff>876300</xdr:colOff>
          <xdr:row>1</xdr:row>
          <xdr:rowOff>281940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Chrome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998220</xdr:colOff>
          <xdr:row>1</xdr:row>
          <xdr:rowOff>68580</xdr:rowOff>
        </xdr:from>
        <xdr:to>
          <xdr:col>3</xdr:col>
          <xdr:colOff>1706880</xdr:colOff>
          <xdr:row>1</xdr:row>
          <xdr:rowOff>281940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Edge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1828800</xdr:colOff>
          <xdr:row>1</xdr:row>
          <xdr:rowOff>68580</xdr:rowOff>
        </xdr:from>
        <xdr:to>
          <xdr:col>3</xdr:col>
          <xdr:colOff>2590800</xdr:colOff>
          <xdr:row>1</xdr:row>
          <xdr:rowOff>281940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Firefox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2705100</xdr:colOff>
          <xdr:row>1</xdr:row>
          <xdr:rowOff>68580</xdr:rowOff>
        </xdr:from>
        <xdr:to>
          <xdr:col>3</xdr:col>
          <xdr:colOff>3467100</xdr:colOff>
          <xdr:row>1</xdr:row>
          <xdr:rowOff>281940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Safari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wnloads/AutomatedData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gin"/>
      <sheetName val="FilesTab"/>
      <sheetName val="Workflow-1"/>
      <sheetName val="Normalization"/>
      <sheetName val="Workflow-6"/>
      <sheetName val="Workflow-7_XFATPRateAssayView"/>
      <sheetName val="Workflow-8"/>
    </sheetNames>
    <sheetDataSet>
      <sheetData sheetId="0"/>
      <sheetData sheetId="1"/>
      <sheetData sheetId="2"/>
      <sheetData sheetId="3">
        <row r="11">
          <cell r="B11" t="str">
            <v>1000 units/cell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calhost:44345/Account/Login" TargetMode="External"/><Relationship Id="rId13" Type="http://schemas.openxmlformats.org/officeDocument/2006/relationships/ctrlProp" Target="../ctrlProps/ctrlProp2.xml"/><Relationship Id="rId3" Type="http://schemas.openxmlformats.org/officeDocument/2006/relationships/hyperlink" Target="mailto:divakarA@mailinator.com" TargetMode="External"/><Relationship Id="rId7" Type="http://schemas.openxmlformats.org/officeDocument/2006/relationships/hyperlink" Target="https://airborne-rogue1.sbx-10.aws.agilent.com/Account/Login" TargetMode="External"/><Relationship Id="rId12" Type="http://schemas.openxmlformats.org/officeDocument/2006/relationships/ctrlProp" Target="../ctrlProps/ctrlProp1.xml"/><Relationship Id="rId2" Type="http://schemas.openxmlformats.org/officeDocument/2006/relationships/hyperlink" Target="https://airborne-red2.sbx-10.aws.agilent.com/Account/Login" TargetMode="External"/><Relationship Id="rId1" Type="http://schemas.openxmlformats.org/officeDocument/2006/relationships/hyperlink" Target="https://airborne-rogue1.sbx-10.aws.agilent.com/Account/Login" TargetMode="External"/><Relationship Id="rId6" Type="http://schemas.openxmlformats.org/officeDocument/2006/relationships/hyperlink" Target="https://seahorse-goldleader.tst-32.aws.agilent.com/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airborne-rogue1.sbx-10.aws.agilent.com/" TargetMode="External"/><Relationship Id="rId15" Type="http://schemas.openxmlformats.org/officeDocument/2006/relationships/ctrlProp" Target="../ctrlProps/ctrlProp4.xml"/><Relationship Id="rId10" Type="http://schemas.openxmlformats.org/officeDocument/2006/relationships/drawing" Target="../drawings/drawing1.xml"/><Relationship Id="rId4" Type="http://schemas.openxmlformats.org/officeDocument/2006/relationships/hyperlink" Target="mailto:Aitech@275" TargetMode="External"/><Relationship Id="rId9" Type="http://schemas.openxmlformats.org/officeDocument/2006/relationships/printerSettings" Target="../printerSettings/printerSettings1.bin"/><Relationship Id="rId14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F20"/>
  <sheetViews>
    <sheetView zoomScaleNormal="100" workbookViewId="0">
      <selection activeCell="D8" sqref="D8"/>
    </sheetView>
  </sheetViews>
  <sheetFormatPr defaultColWidth="12.6640625" defaultRowHeight="15.75" customHeight="1"/>
  <cols>
    <col min="1" max="2" width="15.5546875" customWidth="1"/>
    <col min="3" max="3" width="26.77734375" customWidth="1"/>
    <col min="4" max="4" width="64.33203125" customWidth="1"/>
    <col min="5" max="5" width="67.44140625" customWidth="1"/>
    <col min="6" max="6" width="32" customWidth="1"/>
  </cols>
  <sheetData>
    <row r="1" spans="1:6" ht="27.6" customHeight="1">
      <c r="A1" s="3" t="s">
        <v>20</v>
      </c>
      <c r="B1" s="3" t="s">
        <v>151</v>
      </c>
      <c r="C1" s="3" t="s">
        <v>88</v>
      </c>
      <c r="D1" s="4" t="s">
        <v>89</v>
      </c>
      <c r="E1" s="16"/>
    </row>
    <row r="2" spans="1:6" ht="28.8" customHeight="1">
      <c r="A2" s="5"/>
      <c r="B2" s="5"/>
      <c r="C2" s="62" t="s">
        <v>17</v>
      </c>
      <c r="D2" s="16"/>
      <c r="E2" s="18" t="s">
        <v>18</v>
      </c>
    </row>
    <row r="3" spans="1:6" ht="16.8" customHeight="1" thickBot="1">
      <c r="A3" s="5"/>
      <c r="B3" s="5"/>
      <c r="C3" s="62" t="s">
        <v>0</v>
      </c>
      <c r="D3" s="6" t="s">
        <v>90</v>
      </c>
      <c r="E3" s="16"/>
    </row>
    <row r="4" spans="1:6" ht="18.600000000000001" customHeight="1">
      <c r="A4" s="5"/>
      <c r="B4" s="5"/>
      <c r="C4" s="62" t="s">
        <v>1</v>
      </c>
      <c r="D4" s="63" t="s">
        <v>187</v>
      </c>
      <c r="E4" s="16"/>
      <c r="F4" s="50"/>
    </row>
    <row r="5" spans="1:6" ht="18.600000000000001" customHeight="1">
      <c r="A5" s="5"/>
      <c r="B5" s="5"/>
      <c r="C5" s="62" t="s">
        <v>2</v>
      </c>
      <c r="D5" s="64" t="s">
        <v>121</v>
      </c>
      <c r="E5" s="16"/>
      <c r="F5" s="51"/>
    </row>
    <row r="6" spans="1:6" ht="15.75" customHeight="1">
      <c r="A6" s="5"/>
      <c r="B6" s="5"/>
      <c r="C6" s="62" t="s">
        <v>107</v>
      </c>
      <c r="D6" s="16" t="s">
        <v>4</v>
      </c>
      <c r="E6" s="16"/>
    </row>
    <row r="13" spans="1:6" ht="15.75" customHeight="1" thickBot="1">
      <c r="E13" s="53"/>
    </row>
    <row r="14" spans="1:6" ht="15.75" customHeight="1" thickBot="1">
      <c r="C14" s="180" t="s">
        <v>93</v>
      </c>
      <c r="D14" s="181"/>
    </row>
    <row r="15" spans="1:6" ht="15.75" customHeight="1" thickBot="1">
      <c r="C15" s="7" t="s">
        <v>91</v>
      </c>
      <c r="D15" s="17" t="s">
        <v>94</v>
      </c>
    </row>
    <row r="16" spans="1:6" ht="15.75" customHeight="1" thickBot="1">
      <c r="C16" s="8" t="s">
        <v>92</v>
      </c>
      <c r="D16" s="6" t="s">
        <v>90</v>
      </c>
    </row>
    <row r="17" spans="1:4" ht="15.75" customHeight="1">
      <c r="D17" s="53" t="s">
        <v>133</v>
      </c>
    </row>
    <row r="19" spans="1:4" ht="15.75" customHeight="1">
      <c r="A19" s="49" t="s">
        <v>183</v>
      </c>
      <c r="C19" s="49" t="s">
        <v>184</v>
      </c>
      <c r="D19" s="53" t="s">
        <v>182</v>
      </c>
    </row>
    <row r="20" spans="1:4" ht="15.75" customHeight="1">
      <c r="C20" s="49" t="s">
        <v>186</v>
      </c>
      <c r="D20" s="53" t="s">
        <v>185</v>
      </c>
    </row>
  </sheetData>
  <mergeCells count="1">
    <mergeCell ref="C14:D14"/>
  </mergeCells>
  <dataValidations count="1">
    <dataValidation type="list" allowBlank="1" showInputMessage="1" showErrorMessage="1" sqref="D6" xr:uid="{00000000-0002-0000-0000-000000000000}">
      <formula1>"Yes, No"</formula1>
    </dataValidation>
  </dataValidations>
  <hyperlinks>
    <hyperlink ref="D16" r:id="rId1" xr:uid="{00000000-0004-0000-0000-000000000000}"/>
    <hyperlink ref="D15" r:id="rId2" xr:uid="{00000000-0004-0000-0000-000001000000}"/>
    <hyperlink ref="D4" r:id="rId3" xr:uid="{00000000-0004-0000-0000-000002000000}"/>
    <hyperlink ref="D5" r:id="rId4" xr:uid="{00000000-0004-0000-0000-000003000000}"/>
    <hyperlink ref="D19" r:id="rId5" xr:uid="{00000000-0004-0000-0000-000004000000}"/>
    <hyperlink ref="D20" r:id="rId6" display="https://seahorse-goldleader.tst-32.aws.agilent.com/" xr:uid="{00000000-0004-0000-0000-000005000000}"/>
    <hyperlink ref="D3" r:id="rId7" xr:uid="{00000000-0004-0000-0000-000006000000}"/>
    <hyperlink ref="D17" r:id="rId8" xr:uid="{00000000-0004-0000-0000-000007000000}"/>
  </hyperlinks>
  <pageMargins left="0.75" right="0.75" top="1" bottom="1" header="0.5" footer="0.5"/>
  <pageSetup orientation="portrait" r:id="rId9"/>
  <drawing r:id="rId10"/>
  <legacyDrawing r:id="rId1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12" name="Check Box 8">
              <controlPr defaultSize="0" autoFill="0" autoLine="0" autoPict="0">
                <anchor moveWithCells="1" sizeWithCells="1">
                  <from>
                    <xdr:col>3</xdr:col>
                    <xdr:colOff>167640</xdr:colOff>
                    <xdr:row>1</xdr:row>
                    <xdr:rowOff>68580</xdr:rowOff>
                  </from>
                  <to>
                    <xdr:col>3</xdr:col>
                    <xdr:colOff>876300</xdr:colOff>
                    <xdr:row>1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3" name="Check Box 9">
              <controlPr defaultSize="0" autoFill="0" autoLine="0" autoPict="0">
                <anchor moveWithCells="1">
                  <from>
                    <xdr:col>3</xdr:col>
                    <xdr:colOff>998220</xdr:colOff>
                    <xdr:row>1</xdr:row>
                    <xdr:rowOff>68580</xdr:rowOff>
                  </from>
                  <to>
                    <xdr:col>3</xdr:col>
                    <xdr:colOff>1706880</xdr:colOff>
                    <xdr:row>1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4" name="Check Box 10">
              <controlPr defaultSize="0" autoFill="0" autoLine="0" autoPict="0">
                <anchor moveWithCells="1">
                  <from>
                    <xdr:col>3</xdr:col>
                    <xdr:colOff>1828800</xdr:colOff>
                    <xdr:row>1</xdr:row>
                    <xdr:rowOff>68580</xdr:rowOff>
                  </from>
                  <to>
                    <xdr:col>3</xdr:col>
                    <xdr:colOff>2590800</xdr:colOff>
                    <xdr:row>1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3</xdr:col>
                    <xdr:colOff>2705100</xdr:colOff>
                    <xdr:row>1</xdr:row>
                    <xdr:rowOff>68580</xdr:rowOff>
                  </from>
                  <to>
                    <xdr:col>3</xdr:col>
                    <xdr:colOff>3467100</xdr:colOff>
                    <xdr:row>1</xdr:row>
                    <xdr:rowOff>281940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44"/>
  <sheetViews>
    <sheetView workbookViewId="0">
      <selection activeCell="F30" sqref="F30"/>
    </sheetView>
  </sheetViews>
  <sheetFormatPr defaultRowHeight="13.2"/>
  <cols>
    <col min="1" max="1" width="14.21875" customWidth="1"/>
    <col min="2" max="2" width="30" customWidth="1"/>
    <col min="3" max="3" width="43.109375" customWidth="1"/>
    <col min="4" max="4" width="17.21875" customWidth="1"/>
    <col min="5" max="5" width="29.5546875" customWidth="1"/>
    <col min="6" max="6" width="39.5546875" customWidth="1"/>
    <col min="7" max="7" width="18.77734375" customWidth="1"/>
  </cols>
  <sheetData>
    <row r="1" spans="1:8" ht="23.4" customHeight="1" thickBot="1">
      <c r="A1" s="39" t="s">
        <v>20</v>
      </c>
      <c r="B1" s="39" t="s">
        <v>151</v>
      </c>
      <c r="C1" s="40" t="s">
        <v>30</v>
      </c>
      <c r="D1" s="40" t="s">
        <v>108</v>
      </c>
      <c r="E1" s="40" t="s">
        <v>88</v>
      </c>
      <c r="F1" s="40" t="s">
        <v>89</v>
      </c>
    </row>
    <row r="2" spans="1:8" ht="14.4" thickBot="1">
      <c r="A2" s="69" t="s">
        <v>214</v>
      </c>
      <c r="B2" s="77" t="s">
        <v>156</v>
      </c>
      <c r="C2" s="78" t="s">
        <v>192</v>
      </c>
      <c r="D2" s="79"/>
      <c r="E2" s="80" t="s">
        <v>72</v>
      </c>
      <c r="F2" s="81" t="s">
        <v>4</v>
      </c>
    </row>
    <row r="3" spans="1:8" ht="13.8">
      <c r="A3" s="191" t="s">
        <v>215</v>
      </c>
      <c r="B3" s="194" t="s">
        <v>188</v>
      </c>
      <c r="C3" s="194" t="s">
        <v>190</v>
      </c>
      <c r="D3" s="188"/>
      <c r="E3" s="67" t="s">
        <v>190</v>
      </c>
      <c r="F3" s="41" t="s">
        <v>4</v>
      </c>
    </row>
    <row r="4" spans="1:8" ht="13.8">
      <c r="A4" s="192"/>
      <c r="B4" s="195"/>
      <c r="C4" s="195"/>
      <c r="D4" s="189"/>
      <c r="E4" s="66" t="s">
        <v>207</v>
      </c>
      <c r="F4" s="70">
        <v>2</v>
      </c>
    </row>
    <row r="5" spans="1:8" ht="14.4" thickBot="1">
      <c r="A5" s="193"/>
      <c r="B5" s="196"/>
      <c r="C5" s="196"/>
      <c r="D5" s="190"/>
      <c r="E5" s="82" t="s">
        <v>208</v>
      </c>
      <c r="F5" s="71">
        <v>10</v>
      </c>
    </row>
    <row r="6" spans="1:8" ht="13.8">
      <c r="A6" s="191" t="s">
        <v>216</v>
      </c>
      <c r="B6" s="194" t="s">
        <v>189</v>
      </c>
      <c r="C6" s="194" t="s">
        <v>191</v>
      </c>
      <c r="D6" s="201"/>
      <c r="E6" s="67" t="s">
        <v>193</v>
      </c>
      <c r="F6" s="72" t="s">
        <v>203</v>
      </c>
    </row>
    <row r="7" spans="1:8" ht="13.8">
      <c r="A7" s="192"/>
      <c r="B7" s="195"/>
      <c r="C7" s="195"/>
      <c r="D7" s="202"/>
      <c r="E7" s="66" t="s">
        <v>194</v>
      </c>
      <c r="F7" s="73" t="s">
        <v>204</v>
      </c>
    </row>
    <row r="8" spans="1:8" ht="13.8">
      <c r="A8" s="192"/>
      <c r="B8" s="195"/>
      <c r="C8" s="195"/>
      <c r="D8" s="202"/>
      <c r="E8" s="66" t="s">
        <v>195</v>
      </c>
      <c r="F8" s="74" t="s">
        <v>205</v>
      </c>
    </row>
    <row r="9" spans="1:8" ht="13.8">
      <c r="A9" s="192"/>
      <c r="B9" s="195"/>
      <c r="C9" s="195"/>
      <c r="D9" s="202"/>
      <c r="E9" s="66" t="s">
        <v>196</v>
      </c>
      <c r="F9" s="74" t="s">
        <v>129</v>
      </c>
    </row>
    <row r="10" spans="1:8" ht="13.8">
      <c r="A10" s="192"/>
      <c r="B10" s="195"/>
      <c r="C10" s="195"/>
      <c r="D10" s="202"/>
      <c r="E10" s="66" t="s">
        <v>197</v>
      </c>
      <c r="F10" s="74" t="s">
        <v>206</v>
      </c>
    </row>
    <row r="11" spans="1:8" ht="13.8">
      <c r="A11" s="192"/>
      <c r="B11" s="195"/>
      <c r="C11" s="195"/>
      <c r="D11" s="202"/>
      <c r="E11" s="88" t="s">
        <v>198</v>
      </c>
      <c r="F11" s="75">
        <v>2023</v>
      </c>
    </row>
    <row r="12" spans="1:8" ht="13.8">
      <c r="A12" s="192"/>
      <c r="B12" s="195"/>
      <c r="C12" s="195"/>
      <c r="D12" s="202"/>
      <c r="E12" s="66" t="s">
        <v>199</v>
      </c>
      <c r="F12" s="74" t="s">
        <v>201</v>
      </c>
    </row>
    <row r="13" spans="1:8" ht="14.4" thickBot="1">
      <c r="A13" s="193"/>
      <c r="B13" s="196"/>
      <c r="C13" s="196"/>
      <c r="D13" s="203"/>
      <c r="E13" s="65" t="s">
        <v>200</v>
      </c>
      <c r="F13" s="68" t="s">
        <v>202</v>
      </c>
    </row>
    <row r="14" spans="1:8" ht="14.4" thickBot="1">
      <c r="A14" s="83" t="s">
        <v>217</v>
      </c>
      <c r="B14" s="78" t="s">
        <v>209</v>
      </c>
      <c r="C14" s="78" t="s">
        <v>210</v>
      </c>
      <c r="D14" s="79"/>
      <c r="E14" s="79" t="s">
        <v>212</v>
      </c>
      <c r="F14" s="81" t="s">
        <v>4</v>
      </c>
    </row>
    <row r="15" spans="1:8" ht="13.8">
      <c r="A15" s="197" t="s">
        <v>218</v>
      </c>
      <c r="B15" s="199" t="s">
        <v>211</v>
      </c>
      <c r="C15" s="199" t="s">
        <v>223</v>
      </c>
      <c r="D15" s="201"/>
      <c r="E15" s="85" t="s">
        <v>213</v>
      </c>
      <c r="F15" s="84" t="s">
        <v>4</v>
      </c>
    </row>
    <row r="16" spans="1:8" ht="13.8">
      <c r="A16" s="198"/>
      <c r="B16" s="200"/>
      <c r="C16" s="200"/>
      <c r="D16" s="202"/>
      <c r="E16" s="76" t="s">
        <v>219</v>
      </c>
      <c r="F16" s="86" t="s">
        <v>221</v>
      </c>
      <c r="H16" s="53"/>
    </row>
    <row r="17" spans="1:8" ht="13.8">
      <c r="A17" s="198"/>
      <c r="B17" s="200"/>
      <c r="C17" s="200"/>
      <c r="D17" s="202"/>
      <c r="E17" s="91" t="s">
        <v>220</v>
      </c>
      <c r="F17" s="92" t="s">
        <v>222</v>
      </c>
      <c r="H17" s="53"/>
    </row>
    <row r="18" spans="1:8" ht="14.4" thickBot="1">
      <c r="A18" s="198"/>
      <c r="B18" s="200"/>
      <c r="C18" s="200"/>
      <c r="D18" s="202"/>
      <c r="E18" s="91" t="s">
        <v>274</v>
      </c>
      <c r="F18" s="101" t="s">
        <v>275</v>
      </c>
      <c r="G18" s="87"/>
    </row>
    <row r="19" spans="1:8" ht="27.6">
      <c r="A19" s="182" t="s">
        <v>224</v>
      </c>
      <c r="B19" s="184" t="s">
        <v>150</v>
      </c>
      <c r="C19" s="184" t="s">
        <v>225</v>
      </c>
      <c r="D19" s="186"/>
      <c r="E19" s="89" t="s">
        <v>226</v>
      </c>
      <c r="F19" s="90" t="s">
        <v>128</v>
      </c>
    </row>
    <row r="20" spans="1:8" ht="82.8">
      <c r="A20" s="183"/>
      <c r="B20" s="185"/>
      <c r="C20" s="185"/>
      <c r="D20" s="187"/>
      <c r="E20" s="21" t="s">
        <v>227</v>
      </c>
      <c r="F20" s="28" t="s">
        <v>230</v>
      </c>
      <c r="G20" s="94" t="s">
        <v>229</v>
      </c>
    </row>
    <row r="21" spans="1:8" ht="14.4" thickBot="1">
      <c r="A21" s="183"/>
      <c r="B21" s="185"/>
      <c r="C21" s="185"/>
      <c r="D21" s="187"/>
      <c r="E21" s="93" t="s">
        <v>232</v>
      </c>
      <c r="F21" s="95" t="s">
        <v>231</v>
      </c>
    </row>
    <row r="22" spans="1:8" ht="13.8">
      <c r="A22" s="183"/>
      <c r="B22" s="185"/>
      <c r="C22" s="185"/>
      <c r="D22" s="187"/>
      <c r="E22" s="93" t="s">
        <v>228</v>
      </c>
      <c r="F22" s="99" t="s">
        <v>233</v>
      </c>
    </row>
    <row r="23" spans="1:8" ht="13.8">
      <c r="A23" s="102" t="s">
        <v>276</v>
      </c>
      <c r="B23" s="103" t="s">
        <v>277</v>
      </c>
      <c r="C23" s="103" t="s">
        <v>278</v>
      </c>
      <c r="D23" s="96"/>
      <c r="E23" s="93" t="s">
        <v>279</v>
      </c>
      <c r="F23" s="100" t="s">
        <v>4</v>
      </c>
    </row>
    <row r="24" spans="1:8" ht="13.8">
      <c r="A24" s="61" t="s">
        <v>234</v>
      </c>
      <c r="B24" s="98" t="s">
        <v>235</v>
      </c>
      <c r="C24" s="97" t="s">
        <v>236</v>
      </c>
      <c r="D24" s="100"/>
      <c r="E24" s="61" t="s">
        <v>237</v>
      </c>
      <c r="F24" s="61" t="s">
        <v>272</v>
      </c>
    </row>
    <row r="25" spans="1:8" ht="13.8">
      <c r="A25" s="61"/>
      <c r="B25" s="98"/>
      <c r="C25" s="97"/>
      <c r="D25" s="100"/>
      <c r="E25" s="61" t="s">
        <v>273</v>
      </c>
      <c r="F25" s="61" t="s">
        <v>4</v>
      </c>
    </row>
    <row r="26" spans="1:8" ht="13.8">
      <c r="A26" s="100" t="s">
        <v>239</v>
      </c>
      <c r="B26" s="98" t="s">
        <v>240</v>
      </c>
      <c r="C26" s="97" t="s">
        <v>241</v>
      </c>
      <c r="D26" s="100"/>
      <c r="E26" s="100" t="s">
        <v>242</v>
      </c>
      <c r="F26" s="100" t="s">
        <v>4</v>
      </c>
    </row>
    <row r="27" spans="1:8" ht="13.8">
      <c r="A27" s="100"/>
      <c r="B27" s="100"/>
      <c r="C27" s="97" t="s">
        <v>243</v>
      </c>
      <c r="D27" s="100"/>
      <c r="E27" s="100" t="s">
        <v>244</v>
      </c>
      <c r="F27" s="100" t="s">
        <v>4</v>
      </c>
    </row>
    <row r="28" spans="1:8" ht="13.8">
      <c r="A28" s="100"/>
      <c r="B28" s="100"/>
      <c r="C28" s="97"/>
      <c r="D28" s="100"/>
      <c r="E28" s="100" t="s">
        <v>245</v>
      </c>
      <c r="F28" s="100" t="s">
        <v>246</v>
      </c>
    </row>
    <row r="29" spans="1:8" ht="15.6">
      <c r="A29" s="100"/>
      <c r="B29" s="100"/>
      <c r="C29" s="97" t="s">
        <v>247</v>
      </c>
      <c r="D29" s="100"/>
      <c r="E29" s="100" t="s">
        <v>248</v>
      </c>
      <c r="F29" s="100" t="s">
        <v>4</v>
      </c>
    </row>
    <row r="30" spans="1:8" ht="15.6">
      <c r="A30" s="100"/>
      <c r="B30" s="100"/>
      <c r="C30" s="97"/>
      <c r="D30" s="100"/>
      <c r="E30" s="100" t="s">
        <v>249</v>
      </c>
      <c r="F30" s="61" t="s">
        <v>231</v>
      </c>
    </row>
    <row r="31" spans="1:8" ht="15.6">
      <c r="A31" s="100"/>
      <c r="B31" s="100"/>
      <c r="C31" s="97"/>
      <c r="D31" s="100"/>
      <c r="E31" s="100" t="s">
        <v>250</v>
      </c>
      <c r="F31" s="100" t="s">
        <v>251</v>
      </c>
    </row>
    <row r="32" spans="1:8" ht="15.6">
      <c r="A32" s="100"/>
      <c r="B32" s="100"/>
      <c r="C32" s="97" t="s">
        <v>252</v>
      </c>
      <c r="D32" s="100"/>
      <c r="E32" s="100" t="s">
        <v>253</v>
      </c>
      <c r="F32" s="100" t="s">
        <v>4</v>
      </c>
    </row>
    <row r="33" spans="1:6" ht="15.6">
      <c r="A33" s="100"/>
      <c r="B33" s="100"/>
      <c r="C33" s="97" t="s">
        <v>254</v>
      </c>
      <c r="D33" s="100"/>
      <c r="E33" s="100" t="s">
        <v>255</v>
      </c>
      <c r="F33" s="100" t="s">
        <v>13</v>
      </c>
    </row>
    <row r="34" spans="1:6" ht="15.6">
      <c r="A34" s="100"/>
      <c r="B34" s="100"/>
      <c r="C34" s="97"/>
      <c r="D34" s="100"/>
      <c r="E34" s="100" t="s">
        <v>112</v>
      </c>
      <c r="F34" s="100">
        <v>123456789</v>
      </c>
    </row>
    <row r="35" spans="1:6" ht="15.6">
      <c r="A35" s="100"/>
      <c r="B35" s="100"/>
      <c r="C35" s="97"/>
      <c r="D35" s="100"/>
      <c r="E35" s="100" t="s">
        <v>113</v>
      </c>
      <c r="F35" s="100">
        <v>987654321</v>
      </c>
    </row>
    <row r="36" spans="1:6" ht="15.6">
      <c r="A36" s="100"/>
      <c r="B36" s="100"/>
      <c r="C36" s="97"/>
      <c r="D36" s="100"/>
      <c r="E36" s="100" t="s">
        <v>256</v>
      </c>
      <c r="F36" s="100">
        <v>5323</v>
      </c>
    </row>
    <row r="37" spans="1:6" ht="15.6">
      <c r="A37" s="100"/>
      <c r="B37" s="100"/>
      <c r="C37" s="97" t="s">
        <v>257</v>
      </c>
      <c r="D37" s="100"/>
      <c r="E37" s="100" t="s">
        <v>258</v>
      </c>
      <c r="F37" s="100" t="s">
        <v>4</v>
      </c>
    </row>
    <row r="38" spans="1:6" ht="15.6">
      <c r="A38" s="100"/>
      <c r="B38" s="100"/>
      <c r="C38" s="97" t="s">
        <v>259</v>
      </c>
      <c r="D38" s="100"/>
      <c r="E38" s="100" t="s">
        <v>260</v>
      </c>
      <c r="F38" s="61" t="s">
        <v>4</v>
      </c>
    </row>
    <row r="39" spans="1:6" ht="15.6">
      <c r="A39" s="100"/>
      <c r="B39" s="100"/>
      <c r="C39" s="97"/>
      <c r="D39" s="100"/>
      <c r="E39" s="100" t="s">
        <v>261</v>
      </c>
      <c r="F39" s="100" t="s">
        <v>187</v>
      </c>
    </row>
    <row r="40" spans="1:6" ht="15.6">
      <c r="A40" s="100"/>
      <c r="B40" s="100"/>
      <c r="C40" s="97" t="s">
        <v>262</v>
      </c>
      <c r="D40" s="100"/>
      <c r="E40" s="100" t="s">
        <v>263</v>
      </c>
      <c r="F40" s="100" t="s">
        <v>4</v>
      </c>
    </row>
    <row r="41" spans="1:6" ht="15.6">
      <c r="A41" s="100"/>
      <c r="B41" s="100"/>
      <c r="C41" s="97" t="s">
        <v>264</v>
      </c>
      <c r="D41" s="100"/>
      <c r="E41" s="100" t="s">
        <v>265</v>
      </c>
      <c r="F41" s="100" t="s">
        <v>4</v>
      </c>
    </row>
    <row r="42" spans="1:6" ht="15.6">
      <c r="A42" s="100"/>
      <c r="B42" s="100"/>
      <c r="C42" s="97" t="s">
        <v>266</v>
      </c>
      <c r="D42" s="100"/>
      <c r="E42" s="100" t="s">
        <v>267</v>
      </c>
      <c r="F42" s="100" t="s">
        <v>4</v>
      </c>
    </row>
    <row r="43" spans="1:6" ht="15.6">
      <c r="A43" s="100"/>
      <c r="B43" s="100"/>
      <c r="C43" s="97"/>
      <c r="D43" s="100"/>
      <c r="E43" s="100" t="s">
        <v>268</v>
      </c>
      <c r="F43" s="100" t="s">
        <v>269</v>
      </c>
    </row>
    <row r="44" spans="1:6" ht="15.6">
      <c r="A44" s="100"/>
      <c r="B44" s="100"/>
      <c r="C44" s="97"/>
      <c r="D44" s="100"/>
      <c r="E44" s="100" t="s">
        <v>270</v>
      </c>
      <c r="F44" s="100" t="s">
        <v>271</v>
      </c>
    </row>
  </sheetData>
  <mergeCells count="16">
    <mergeCell ref="A19:A22"/>
    <mergeCell ref="B19:B22"/>
    <mergeCell ref="C19:C22"/>
    <mergeCell ref="D19:D22"/>
    <mergeCell ref="D3:D5"/>
    <mergeCell ref="A6:A13"/>
    <mergeCell ref="B6:B13"/>
    <mergeCell ref="C6:C13"/>
    <mergeCell ref="A3:A5"/>
    <mergeCell ref="B3:B5"/>
    <mergeCell ref="C3:C5"/>
    <mergeCell ref="A15:A18"/>
    <mergeCell ref="B15:B18"/>
    <mergeCell ref="C15:C18"/>
    <mergeCell ref="D6:D13"/>
    <mergeCell ref="D15:D18"/>
  </mergeCells>
  <dataValidations count="2">
    <dataValidation type="list" allowBlank="1" showInputMessage="1" showErrorMessage="1" errorTitle="Invalid Input" sqref="F2:F3 F14:F15" xr:uid="{00000000-0002-0000-0100-000000000000}">
      <formula1>"Yes,No"</formula1>
    </dataValidation>
    <dataValidation type="list" allowBlank="1" showInputMessage="1" showErrorMessage="1" sqref="F5" xr:uid="{00000000-0002-0000-0100-000001000000}">
      <formula1>"10,25,50,100,All"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11"/>
  <sheetViews>
    <sheetView workbookViewId="0">
      <selection activeCell="M16" sqref="M16"/>
    </sheetView>
  </sheetViews>
  <sheetFormatPr defaultColWidth="9" defaultRowHeight="13.2"/>
  <cols>
    <col min="1" max="1" width="18.33203125" bestFit="1" customWidth="1"/>
    <col min="2" max="2" width="14.44140625" customWidth="1"/>
  </cols>
  <sheetData>
    <row r="1" spans="1:13">
      <c r="A1" s="11" t="s">
        <v>105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3">
        <v>12</v>
      </c>
    </row>
    <row r="2" spans="1:13">
      <c r="A2" s="14" t="s">
        <v>104</v>
      </c>
      <c r="B2" s="9">
        <v>200</v>
      </c>
      <c r="C2" s="9">
        <v>200</v>
      </c>
      <c r="D2" s="9">
        <v>200</v>
      </c>
      <c r="E2" s="9">
        <v>200</v>
      </c>
      <c r="F2" s="9">
        <v>200</v>
      </c>
      <c r="G2" s="9">
        <v>200</v>
      </c>
      <c r="H2" s="9">
        <v>200</v>
      </c>
      <c r="I2" s="9">
        <v>200</v>
      </c>
      <c r="J2" s="9">
        <v>200</v>
      </c>
      <c r="K2" s="9">
        <v>200</v>
      </c>
      <c r="L2" s="9">
        <v>200</v>
      </c>
      <c r="M2" s="9">
        <v>200</v>
      </c>
    </row>
    <row r="3" spans="1:13">
      <c r="A3" s="14" t="s">
        <v>95</v>
      </c>
      <c r="B3" s="9">
        <v>200</v>
      </c>
      <c r="C3" s="9">
        <v>200</v>
      </c>
      <c r="D3" s="9">
        <v>200</v>
      </c>
      <c r="E3" s="9">
        <v>200</v>
      </c>
      <c r="F3" s="9">
        <v>200</v>
      </c>
      <c r="G3" s="9">
        <v>200</v>
      </c>
      <c r="H3" s="9">
        <v>200</v>
      </c>
      <c r="I3" s="9">
        <v>200</v>
      </c>
      <c r="J3" s="9">
        <v>200</v>
      </c>
      <c r="K3" s="9">
        <v>200</v>
      </c>
      <c r="L3" s="9">
        <v>200</v>
      </c>
      <c r="M3" s="9">
        <v>200</v>
      </c>
    </row>
    <row r="4" spans="1:13">
      <c r="A4" s="14" t="s">
        <v>96</v>
      </c>
      <c r="B4" s="9">
        <v>200</v>
      </c>
      <c r="C4" s="9">
        <v>200</v>
      </c>
      <c r="D4" s="9">
        <v>200</v>
      </c>
      <c r="E4" s="9">
        <v>200</v>
      </c>
      <c r="F4" s="9">
        <v>200</v>
      </c>
      <c r="G4" s="9">
        <v>200</v>
      </c>
      <c r="H4" s="9">
        <v>200</v>
      </c>
      <c r="I4" s="9">
        <v>200</v>
      </c>
      <c r="J4" s="9">
        <v>200</v>
      </c>
      <c r="K4" s="9">
        <v>200</v>
      </c>
      <c r="L4" s="9">
        <v>200</v>
      </c>
      <c r="M4" s="9">
        <v>200</v>
      </c>
    </row>
    <row r="5" spans="1:13">
      <c r="A5" s="14" t="s">
        <v>97</v>
      </c>
      <c r="B5" s="9">
        <v>200</v>
      </c>
      <c r="C5" s="9">
        <v>200</v>
      </c>
      <c r="D5" s="9">
        <v>200</v>
      </c>
      <c r="E5" s="9">
        <v>200</v>
      </c>
      <c r="F5" s="9">
        <v>200</v>
      </c>
      <c r="G5" s="9">
        <v>200</v>
      </c>
      <c r="H5" s="9">
        <v>200</v>
      </c>
      <c r="I5" s="9">
        <v>200</v>
      </c>
      <c r="J5" s="9">
        <v>200</v>
      </c>
      <c r="K5" s="9">
        <v>200</v>
      </c>
      <c r="L5" s="9">
        <v>200</v>
      </c>
      <c r="M5" s="9">
        <v>200</v>
      </c>
    </row>
    <row r="6" spans="1:13">
      <c r="A6" s="14" t="s">
        <v>98</v>
      </c>
      <c r="B6" s="9">
        <v>200</v>
      </c>
      <c r="C6" s="9">
        <v>200</v>
      </c>
      <c r="D6" s="9">
        <v>200</v>
      </c>
      <c r="E6" s="9">
        <v>200</v>
      </c>
      <c r="F6" s="9">
        <v>200</v>
      </c>
      <c r="G6" s="9">
        <v>200</v>
      </c>
      <c r="H6" s="9">
        <v>200</v>
      </c>
      <c r="I6" s="9">
        <v>200</v>
      </c>
      <c r="J6" s="9">
        <v>200</v>
      </c>
      <c r="K6" s="9">
        <v>200</v>
      </c>
      <c r="L6" s="9">
        <v>200</v>
      </c>
      <c r="M6" s="9">
        <v>200</v>
      </c>
    </row>
    <row r="7" spans="1:13">
      <c r="A7" s="14" t="s">
        <v>99</v>
      </c>
      <c r="B7" s="9">
        <v>200</v>
      </c>
      <c r="C7" s="9">
        <v>200</v>
      </c>
      <c r="D7" s="9">
        <v>200</v>
      </c>
      <c r="E7" s="9">
        <v>200</v>
      </c>
      <c r="F7" s="9">
        <v>200</v>
      </c>
      <c r="G7" s="9">
        <v>200</v>
      </c>
      <c r="H7" s="9">
        <v>200</v>
      </c>
      <c r="I7" s="9">
        <v>200</v>
      </c>
      <c r="J7" s="9">
        <v>200</v>
      </c>
      <c r="K7" s="9">
        <v>200</v>
      </c>
      <c r="L7" s="9">
        <v>200</v>
      </c>
      <c r="M7" s="9">
        <v>200</v>
      </c>
    </row>
    <row r="8" spans="1:13">
      <c r="A8" s="14" t="s">
        <v>100</v>
      </c>
      <c r="B8" s="9">
        <v>200</v>
      </c>
      <c r="C8" s="9">
        <v>200</v>
      </c>
      <c r="D8" s="9">
        <v>200</v>
      </c>
      <c r="E8" s="9">
        <v>200</v>
      </c>
      <c r="F8" s="9">
        <v>200</v>
      </c>
      <c r="G8" s="9">
        <v>200</v>
      </c>
      <c r="H8" s="9">
        <v>200</v>
      </c>
      <c r="I8" s="9">
        <v>200</v>
      </c>
      <c r="J8" s="9">
        <v>200</v>
      </c>
      <c r="K8" s="9">
        <v>200</v>
      </c>
      <c r="L8" s="9">
        <v>200</v>
      </c>
      <c r="M8" s="9">
        <v>200</v>
      </c>
    </row>
    <row r="9" spans="1:13" ht="13.8" thickBot="1">
      <c r="A9" s="15" t="s">
        <v>101</v>
      </c>
      <c r="B9" s="9">
        <v>200</v>
      </c>
      <c r="C9" s="9">
        <v>200</v>
      </c>
      <c r="D9" s="9">
        <v>200</v>
      </c>
      <c r="E9" s="9">
        <v>200</v>
      </c>
      <c r="F9" s="9">
        <v>200</v>
      </c>
      <c r="G9" s="9">
        <v>200</v>
      </c>
      <c r="H9" s="9">
        <v>200</v>
      </c>
      <c r="I9" s="9">
        <v>200</v>
      </c>
      <c r="J9" s="9">
        <v>200</v>
      </c>
      <c r="K9" s="9">
        <v>200</v>
      </c>
      <c r="L9" s="9">
        <v>200</v>
      </c>
      <c r="M9" s="9">
        <v>200</v>
      </c>
    </row>
    <row r="10" spans="1:13" ht="13.8">
      <c r="A10" s="21" t="s">
        <v>102</v>
      </c>
      <c r="B10" s="32">
        <v>2</v>
      </c>
    </row>
    <row r="11" spans="1:13" ht="27.6">
      <c r="A11" s="21" t="s">
        <v>304</v>
      </c>
      <c r="B11" s="32" t="s">
        <v>332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146"/>
  <sheetViews>
    <sheetView tabSelected="1" topLeftCell="A49" zoomScaleNormal="100" workbookViewId="0">
      <selection activeCell="F72" sqref="F72"/>
    </sheetView>
  </sheetViews>
  <sheetFormatPr defaultColWidth="61.109375" defaultRowHeight="13.2"/>
  <cols>
    <col min="1" max="1" width="14.88671875" style="2" customWidth="1"/>
    <col min="2" max="2" width="32.33203125" style="2" customWidth="1"/>
    <col min="3" max="3" width="33.6640625" style="2" customWidth="1"/>
    <col min="4" max="4" width="35.44140625" style="1" customWidth="1"/>
    <col min="5" max="5" width="45.77734375" customWidth="1"/>
    <col min="6" max="6" width="66.33203125" style="1" customWidth="1"/>
    <col min="8" max="8" width="15.44140625" customWidth="1"/>
    <col min="9" max="9" width="15.33203125" customWidth="1"/>
    <col min="10" max="10" width="14.77734375" customWidth="1"/>
    <col min="11" max="11" width="15.6640625" customWidth="1"/>
    <col min="12" max="12" width="17" customWidth="1"/>
  </cols>
  <sheetData>
    <row r="1" spans="1:11" ht="16.2" thickBot="1">
      <c r="A1" s="39" t="s">
        <v>20</v>
      </c>
      <c r="B1" s="39" t="s">
        <v>151</v>
      </c>
      <c r="C1" s="40" t="s">
        <v>30</v>
      </c>
      <c r="D1" s="40" t="s">
        <v>88</v>
      </c>
      <c r="E1" s="40" t="s">
        <v>89</v>
      </c>
      <c r="F1" s="41"/>
      <c r="H1" s="47"/>
      <c r="I1" s="47"/>
      <c r="J1" s="47"/>
      <c r="K1" s="47"/>
    </row>
    <row r="2" spans="1:11" ht="13.8">
      <c r="A2" s="206" t="s">
        <v>21</v>
      </c>
      <c r="B2" s="209" t="s">
        <v>150</v>
      </c>
      <c r="C2" s="212" t="s">
        <v>29</v>
      </c>
      <c r="D2" s="20" t="s">
        <v>3</v>
      </c>
      <c r="E2" s="129" t="s">
        <v>13</v>
      </c>
      <c r="F2" s="42" t="s">
        <v>32</v>
      </c>
    </row>
    <row r="3" spans="1:11" ht="13.2" customHeight="1">
      <c r="A3" s="207"/>
      <c r="B3" s="210"/>
      <c r="C3" s="213"/>
      <c r="D3" s="21" t="s">
        <v>5</v>
      </c>
      <c r="E3" s="145" t="s">
        <v>378</v>
      </c>
      <c r="F3" s="118"/>
      <c r="G3" t="s">
        <v>238</v>
      </c>
      <c r="H3" s="27" t="s">
        <v>128</v>
      </c>
    </row>
    <row r="4" spans="1:11" ht="13.8">
      <c r="A4" s="207"/>
      <c r="B4" s="210"/>
      <c r="C4" s="213"/>
      <c r="D4" s="20" t="s">
        <v>44</v>
      </c>
      <c r="E4" s="148" t="str">
        <f>IF(($E$2="Yes"),"No","Yes")</f>
        <v>Yes</v>
      </c>
      <c r="F4" s="42" t="s">
        <v>31</v>
      </c>
    </row>
    <row r="5" spans="1:11" ht="13.8">
      <c r="A5" s="207"/>
      <c r="B5" s="210"/>
      <c r="C5" s="213"/>
      <c r="D5" s="21" t="s">
        <v>6</v>
      </c>
      <c r="E5" s="49" t="s">
        <v>379</v>
      </c>
      <c r="F5" s="42" t="s">
        <v>79</v>
      </c>
    </row>
    <row r="6" spans="1:11" ht="13.8">
      <c r="A6" s="207"/>
      <c r="B6" s="210"/>
      <c r="C6" s="213"/>
      <c r="D6" s="21" t="s">
        <v>82</v>
      </c>
      <c r="E6" s="146" t="s">
        <v>130</v>
      </c>
      <c r="F6" s="42" t="s">
        <v>83</v>
      </c>
    </row>
    <row r="7" spans="1:11" ht="13.8">
      <c r="A7" s="207"/>
      <c r="B7" s="210"/>
      <c r="C7" s="213"/>
      <c r="D7" s="21" t="s">
        <v>80</v>
      </c>
      <c r="E7" s="127" t="s">
        <v>4</v>
      </c>
      <c r="F7" s="42"/>
    </row>
    <row r="8" spans="1:11" ht="14.4" thickBot="1">
      <c r="A8" s="207"/>
      <c r="B8" s="210"/>
      <c r="C8" s="213"/>
      <c r="D8" s="21" t="s">
        <v>81</v>
      </c>
      <c r="E8" s="127" t="s">
        <v>4</v>
      </c>
      <c r="F8" s="55"/>
    </row>
    <row r="9" spans="1:11" ht="13.8">
      <c r="A9" s="207"/>
      <c r="B9" s="210"/>
      <c r="C9" s="213"/>
      <c r="D9" s="21" t="s">
        <v>7</v>
      </c>
      <c r="E9" s="127" t="s">
        <v>16</v>
      </c>
      <c r="F9" s="119" t="s">
        <v>84</v>
      </c>
    </row>
    <row r="10" spans="1:11" ht="13.8">
      <c r="A10" s="207"/>
      <c r="B10" s="210"/>
      <c r="C10" s="213"/>
      <c r="D10" s="22" t="s">
        <v>51</v>
      </c>
      <c r="E10" s="147" t="s">
        <v>52</v>
      </c>
      <c r="F10" s="42"/>
      <c r="G10" s="49"/>
    </row>
    <row r="11" spans="1:11" ht="13.8">
      <c r="A11" s="207"/>
      <c r="B11" s="210"/>
      <c r="C11" s="213"/>
      <c r="D11" s="204" t="s">
        <v>53</v>
      </c>
      <c r="E11" s="205"/>
      <c r="F11" s="42"/>
    </row>
    <row r="12" spans="1:11" ht="13.8">
      <c r="A12" s="207"/>
      <c r="B12" s="210"/>
      <c r="C12" s="213"/>
      <c r="D12" s="19" t="s">
        <v>8</v>
      </c>
      <c r="E12" s="127" t="s">
        <v>4</v>
      </c>
      <c r="F12" s="42"/>
      <c r="G12" s="42" t="s">
        <v>110</v>
      </c>
    </row>
    <row r="13" spans="1:11" ht="13.8">
      <c r="A13" s="207"/>
      <c r="B13" s="210"/>
      <c r="C13" s="213"/>
      <c r="D13" s="19" t="s">
        <v>9</v>
      </c>
      <c r="E13" s="127" t="s">
        <v>4</v>
      </c>
      <c r="F13" s="42"/>
    </row>
    <row r="14" spans="1:11" ht="13.8">
      <c r="A14" s="207"/>
      <c r="B14" s="210"/>
      <c r="C14" s="213"/>
      <c r="D14" s="19" t="s">
        <v>19</v>
      </c>
      <c r="E14" s="127" t="s">
        <v>4</v>
      </c>
      <c r="F14" s="42"/>
      <c r="G14" s="27" t="s">
        <v>14</v>
      </c>
    </row>
    <row r="15" spans="1:11" ht="13.8">
      <c r="A15" s="207"/>
      <c r="B15" s="210"/>
      <c r="C15" s="213"/>
      <c r="D15" s="19" t="s">
        <v>10</v>
      </c>
      <c r="E15" s="127" t="s">
        <v>4</v>
      </c>
    </row>
    <row r="16" spans="1:11" ht="13.8">
      <c r="A16" s="207"/>
      <c r="B16" s="210"/>
      <c r="C16" s="213"/>
      <c r="D16" s="19" t="s">
        <v>11</v>
      </c>
      <c r="E16" s="127" t="s">
        <v>4</v>
      </c>
      <c r="F16" s="42"/>
      <c r="G16" s="52" t="s">
        <v>122</v>
      </c>
    </row>
    <row r="17" spans="1:7" ht="14.4" thickBot="1">
      <c r="A17" s="208"/>
      <c r="B17" s="211"/>
      <c r="C17" s="214"/>
      <c r="D17" s="29" t="s">
        <v>12</v>
      </c>
      <c r="E17" s="134" t="s">
        <v>4</v>
      </c>
      <c r="F17" s="42"/>
      <c r="G17" s="49" t="s">
        <v>129</v>
      </c>
    </row>
    <row r="18" spans="1:7" ht="28.2" thickBot="1">
      <c r="A18" s="121" t="s">
        <v>70</v>
      </c>
      <c r="B18" s="121" t="s">
        <v>156</v>
      </c>
      <c r="C18" s="122" t="s">
        <v>71</v>
      </c>
      <c r="D18" s="29" t="s">
        <v>72</v>
      </c>
      <c r="E18" s="134" t="s">
        <v>4</v>
      </c>
      <c r="F18" s="42"/>
    </row>
    <row r="19" spans="1:7" ht="27.6" customHeight="1">
      <c r="A19" s="215" t="s">
        <v>23</v>
      </c>
      <c r="B19" s="216" t="s">
        <v>333</v>
      </c>
      <c r="C19" s="217" t="s">
        <v>334</v>
      </c>
      <c r="D19" s="22" t="s">
        <v>45</v>
      </c>
      <c r="E19" s="129" t="s">
        <v>4</v>
      </c>
      <c r="F19" s="42"/>
    </row>
    <row r="20" spans="1:7" ht="28.2" thickBot="1">
      <c r="A20" s="207"/>
      <c r="B20" s="210"/>
      <c r="C20" s="218"/>
      <c r="D20" s="19" t="s">
        <v>24</v>
      </c>
      <c r="E20" s="133" t="s">
        <v>66</v>
      </c>
      <c r="F20" s="42" t="s">
        <v>78</v>
      </c>
    </row>
    <row r="21" spans="1:7" ht="13.8">
      <c r="A21" s="207"/>
      <c r="B21" s="210"/>
      <c r="C21" s="218"/>
      <c r="D21" s="22" t="s">
        <v>46</v>
      </c>
      <c r="E21" s="129" t="s">
        <v>4</v>
      </c>
      <c r="F21" s="42"/>
    </row>
    <row r="22" spans="1:7" ht="14.4" thickBot="1">
      <c r="A22" s="208"/>
      <c r="B22" s="211"/>
      <c r="C22" s="219"/>
      <c r="D22" s="29" t="s">
        <v>47</v>
      </c>
      <c r="E22" s="133" t="s">
        <v>66</v>
      </c>
      <c r="F22" s="42" t="s">
        <v>77</v>
      </c>
    </row>
    <row r="23" spans="1:7" ht="13.8">
      <c r="A23" s="220" t="s">
        <v>37</v>
      </c>
      <c r="B23" s="223" t="s">
        <v>157</v>
      </c>
      <c r="C23" s="226" t="s">
        <v>33</v>
      </c>
      <c r="D23" s="21" t="s">
        <v>74</v>
      </c>
      <c r="E23" s="135" t="s">
        <v>4</v>
      </c>
      <c r="F23" s="42" t="s">
        <v>48</v>
      </c>
    </row>
    <row r="24" spans="1:7" ht="14.4" thickBot="1">
      <c r="A24" s="221"/>
      <c r="B24" s="224"/>
      <c r="C24" s="227"/>
      <c r="D24" s="33" t="s">
        <v>103</v>
      </c>
      <c r="E24" s="136" t="s">
        <v>13</v>
      </c>
      <c r="F24" s="42"/>
    </row>
    <row r="25" spans="1:7" ht="14.4" thickBot="1">
      <c r="A25" s="222"/>
      <c r="B25" s="225"/>
      <c r="C25" s="228"/>
      <c r="D25" s="33" t="s">
        <v>339</v>
      </c>
      <c r="E25" s="49" t="s">
        <v>340</v>
      </c>
      <c r="F25" s="42"/>
    </row>
    <row r="26" spans="1:7" ht="27.6">
      <c r="A26" s="220" t="s">
        <v>38</v>
      </c>
      <c r="B26" s="223" t="s">
        <v>152</v>
      </c>
      <c r="C26" s="226" t="s">
        <v>34</v>
      </c>
      <c r="D26" s="59" t="s">
        <v>73</v>
      </c>
      <c r="E26" s="130" t="s">
        <v>4</v>
      </c>
      <c r="F26" s="42" t="s">
        <v>49</v>
      </c>
    </row>
    <row r="27" spans="1:7" ht="13.8">
      <c r="A27" s="221"/>
      <c r="B27" s="224"/>
      <c r="C27" s="227"/>
      <c r="D27" s="60" t="s">
        <v>176</v>
      </c>
      <c r="E27" s="137" t="s">
        <v>181</v>
      </c>
      <c r="F27" s="42"/>
    </row>
    <row r="28" spans="1:7" ht="13.8">
      <c r="A28" s="221"/>
      <c r="B28" s="224"/>
      <c r="C28" s="227"/>
      <c r="D28" s="60" t="s">
        <v>180</v>
      </c>
      <c r="E28" s="138" t="s">
        <v>179</v>
      </c>
      <c r="F28" s="42"/>
    </row>
    <row r="29" spans="1:7" ht="14.4" thickBot="1">
      <c r="A29" s="222"/>
      <c r="B29" s="225"/>
      <c r="C29" s="228"/>
      <c r="D29" s="58" t="s">
        <v>177</v>
      </c>
      <c r="E29" s="139" t="s">
        <v>178</v>
      </c>
      <c r="F29" s="118"/>
    </row>
    <row r="30" spans="1:7" ht="28.2" thickBot="1">
      <c r="A30" s="123" t="s">
        <v>69</v>
      </c>
      <c r="B30" s="124" t="s">
        <v>341</v>
      </c>
      <c r="C30" s="125" t="s">
        <v>342</v>
      </c>
      <c r="D30" s="34" t="s">
        <v>50</v>
      </c>
      <c r="E30" s="133" t="s">
        <v>66</v>
      </c>
      <c r="F30" s="42" t="s">
        <v>78</v>
      </c>
    </row>
    <row r="31" spans="1:7" ht="13.8">
      <c r="A31" s="229" t="s">
        <v>39</v>
      </c>
      <c r="B31" s="229" t="s">
        <v>158</v>
      </c>
      <c r="C31" s="230" t="s">
        <v>67</v>
      </c>
      <c r="D31" s="19" t="s">
        <v>292</v>
      </c>
      <c r="E31" s="140">
        <v>2</v>
      </c>
      <c r="F31" s="42"/>
    </row>
    <row r="32" spans="1:7" ht="13.8">
      <c r="A32" s="229"/>
      <c r="B32" s="229"/>
      <c r="C32" s="230"/>
      <c r="D32" s="19" t="s">
        <v>293</v>
      </c>
      <c r="E32" s="127" t="s">
        <v>9</v>
      </c>
      <c r="F32" s="42"/>
    </row>
    <row r="33" spans="1:6" ht="13.8">
      <c r="A33" s="229"/>
      <c r="B33" s="229"/>
      <c r="C33" s="230"/>
      <c r="D33" s="19" t="s">
        <v>294</v>
      </c>
      <c r="E33" s="127" t="s">
        <v>9</v>
      </c>
      <c r="F33" s="42"/>
    </row>
    <row r="34" spans="1:6" ht="13.8">
      <c r="A34" s="229"/>
      <c r="B34" s="229"/>
      <c r="C34" s="230"/>
      <c r="D34" s="19" t="s">
        <v>295</v>
      </c>
      <c r="E34" s="127" t="s">
        <v>8</v>
      </c>
      <c r="F34" s="42"/>
    </row>
    <row r="35" spans="1:6" ht="13.8">
      <c r="A35" s="229"/>
      <c r="B35" s="229"/>
      <c r="C35" s="230"/>
      <c r="D35" s="19" t="s">
        <v>336</v>
      </c>
      <c r="E35" s="150" t="str">
        <f>IF(E32="ECAR",(CONCATENATE(E32," (mpH/min)")),(CONCATENATE(E32," (pmol/min)")))</f>
        <v>ECAR (mpH/min)</v>
      </c>
      <c r="F35" s="42"/>
    </row>
    <row r="36" spans="1:6" ht="13.8">
      <c r="A36" s="229"/>
      <c r="B36" s="229"/>
      <c r="C36" s="230"/>
      <c r="D36" s="19" t="s">
        <v>337</v>
      </c>
      <c r="E36" s="150" t="str">
        <f>IF(E33="ECAR",(CONCATENATE(E33," (mpH/min)")),(CONCATENATE(E33," (pmol/min)")))</f>
        <v>ECAR (mpH/min)</v>
      </c>
      <c r="F36" s="42"/>
    </row>
    <row r="37" spans="1:6" ht="13.8">
      <c r="A37" s="229"/>
      <c r="B37" s="229"/>
      <c r="C37" s="230"/>
      <c r="D37" s="19" t="s">
        <v>338</v>
      </c>
      <c r="E37" s="150" t="str">
        <f>IF(E34="ECAR",(CONCATENATE(E34," (mpH/min)")),(CONCATENATE(E34," (pmol/min)")))</f>
        <v>OCR (pmol/min)</v>
      </c>
      <c r="F37" s="42"/>
    </row>
    <row r="38" spans="1:6" ht="13.8">
      <c r="A38" s="229"/>
      <c r="B38" s="229"/>
      <c r="C38" s="230"/>
      <c r="D38" s="19" t="s">
        <v>296</v>
      </c>
      <c r="E38" s="127" t="s">
        <v>306</v>
      </c>
      <c r="F38" s="42"/>
    </row>
    <row r="39" spans="1:6" ht="13.8">
      <c r="A39" s="229"/>
      <c r="B39" s="229"/>
      <c r="C39" s="230"/>
      <c r="D39" s="19" t="s">
        <v>297</v>
      </c>
      <c r="E39" s="127" t="s">
        <v>15</v>
      </c>
      <c r="F39" s="42"/>
    </row>
    <row r="40" spans="1:6" ht="13.8">
      <c r="A40" s="229"/>
      <c r="B40" s="229"/>
      <c r="C40" s="230"/>
      <c r="D40" s="19" t="s">
        <v>298</v>
      </c>
      <c r="E40" s="127" t="s">
        <v>87</v>
      </c>
      <c r="F40" s="42"/>
    </row>
    <row r="41" spans="1:6" ht="13.8">
      <c r="A41" s="229"/>
      <c r="B41" s="229"/>
      <c r="C41" s="230"/>
      <c r="D41" s="19" t="s">
        <v>299</v>
      </c>
      <c r="E41" s="127" t="s">
        <v>307</v>
      </c>
      <c r="F41" s="42"/>
    </row>
    <row r="42" spans="1:6" ht="13.8">
      <c r="A42" s="229"/>
      <c r="B42" s="229"/>
      <c r="C42" s="230"/>
      <c r="D42" s="19" t="s">
        <v>300</v>
      </c>
      <c r="E42" s="127" t="s">
        <v>87</v>
      </c>
      <c r="F42" s="42"/>
    </row>
    <row r="43" spans="1:6" ht="14.4" customHeight="1">
      <c r="A43" s="229"/>
      <c r="B43" s="229"/>
      <c r="C43" s="230"/>
      <c r="D43" s="19" t="s">
        <v>301</v>
      </c>
      <c r="E43" s="140" t="s">
        <v>36</v>
      </c>
      <c r="F43" s="42"/>
    </row>
    <row r="44" spans="1:6" ht="13.8">
      <c r="A44" s="229"/>
      <c r="B44" s="229"/>
      <c r="C44" s="230"/>
      <c r="D44" s="24" t="s">
        <v>328</v>
      </c>
      <c r="E44" s="149" t="str">
        <f>IF(E39="Rate",(IF(OR(E43="OFF",E43="off"),(IF(E40="ON",(CONCATENATE(LEFT(E35,13),"/",Normalization!B11,")")),E35)),(CONCATENATE(E32," %")))),(IF(E32="OCR","O2 (mmHg)","pH")))</f>
        <v>ECAR (mpH/min/Cells/100 Units Data)</v>
      </c>
      <c r="F44" s="42"/>
    </row>
    <row r="45" spans="1:6" ht="13.8">
      <c r="A45" s="229"/>
      <c r="B45" s="229"/>
      <c r="C45" s="230"/>
      <c r="D45" s="24" t="s">
        <v>329</v>
      </c>
      <c r="E45" s="149" t="str">
        <f>IF(E39="Rate",(IF(OR(E43="OFF",E43="off"),(IF(E40="ON",(CONCATENATE(LEFT(E36,13),"/",Normalization!B11,")")),E36)),(CONCATENATE(E33," %")))),(IF(E33="OCR","O2 (mmHg)","pH")))</f>
        <v>ECAR (mpH/min/Cells/100 Units Data)</v>
      </c>
      <c r="F45" s="42"/>
    </row>
    <row r="46" spans="1:6" ht="13.8">
      <c r="A46" s="229"/>
      <c r="B46" s="229"/>
      <c r="C46" s="230"/>
      <c r="D46" s="24" t="s">
        <v>330</v>
      </c>
      <c r="E46" s="149" t="str">
        <f>IF(E39="Rate",(IF(OR(E43="OFF",E43="off"),(IF(E40="ON",(CONCATENATE(LEFT(E37,13),"/",Normalization!B11,")")),E37)),(CONCATENATE(E34," %")))),(IF(E34="OCR","O2 (mmHg)","pH")))</f>
        <v>OCR (pmol/min/Cells/100 Units Data)</v>
      </c>
      <c r="F46" s="42"/>
    </row>
    <row r="47" spans="1:6" ht="13.8">
      <c r="A47" s="229"/>
      <c r="B47" s="229"/>
      <c r="C47" s="230"/>
      <c r="D47" s="22" t="s">
        <v>75</v>
      </c>
      <c r="E47" s="129" t="s">
        <v>4</v>
      </c>
      <c r="F47" s="42"/>
    </row>
    <row r="48" spans="1:6" ht="13.8">
      <c r="A48" s="229"/>
      <c r="B48" s="229"/>
      <c r="C48" s="230"/>
      <c r="D48" s="23" t="s">
        <v>313</v>
      </c>
      <c r="E48" s="127" t="s">
        <v>4</v>
      </c>
      <c r="F48" s="42"/>
    </row>
    <row r="49" spans="1:6" ht="13.8">
      <c r="A49" s="229"/>
      <c r="B49" s="229"/>
      <c r="C49" s="230"/>
      <c r="D49" s="23" t="s">
        <v>309</v>
      </c>
      <c r="E49" s="127" t="s">
        <v>4</v>
      </c>
      <c r="F49" s="42"/>
    </row>
    <row r="50" spans="1:6" ht="13.8">
      <c r="A50" s="229"/>
      <c r="B50" s="229"/>
      <c r="C50" s="230"/>
      <c r="D50" s="19" t="s">
        <v>343</v>
      </c>
      <c r="E50" s="127" t="s">
        <v>4</v>
      </c>
      <c r="F50" s="42"/>
    </row>
    <row r="51" spans="1:6" ht="13.8">
      <c r="A51" s="229"/>
      <c r="B51" s="229"/>
      <c r="C51" s="230"/>
      <c r="D51" s="19" t="s">
        <v>311</v>
      </c>
      <c r="E51" s="127" t="s">
        <v>4</v>
      </c>
      <c r="F51" s="42"/>
    </row>
    <row r="52" spans="1:6" ht="13.8">
      <c r="A52" s="229"/>
      <c r="B52" s="229"/>
      <c r="C52" s="230"/>
      <c r="D52" s="43" t="s">
        <v>312</v>
      </c>
      <c r="E52" s="130" t="s">
        <v>4</v>
      </c>
      <c r="F52" s="42"/>
    </row>
    <row r="53" spans="1:6" ht="13.8">
      <c r="A53" s="229"/>
      <c r="B53" s="229"/>
      <c r="C53" s="230"/>
      <c r="D53" s="23" t="s">
        <v>310</v>
      </c>
      <c r="E53" s="127" t="s">
        <v>4</v>
      </c>
      <c r="F53" s="42"/>
    </row>
    <row r="54" spans="1:6" ht="13.8">
      <c r="A54" s="229"/>
      <c r="B54" s="229"/>
      <c r="C54" s="230"/>
      <c r="D54" s="25" t="s">
        <v>106</v>
      </c>
      <c r="E54" s="132" t="s">
        <v>4</v>
      </c>
      <c r="F54" s="118"/>
    </row>
    <row r="55" spans="1:6" ht="13.8">
      <c r="A55" s="229"/>
      <c r="B55" s="229"/>
      <c r="C55" s="230"/>
      <c r="D55" s="25" t="s">
        <v>320</v>
      </c>
      <c r="E55" s="132" t="s">
        <v>4</v>
      </c>
      <c r="F55" s="117"/>
    </row>
    <row r="56" spans="1:6" ht="13.8">
      <c r="A56" s="229"/>
      <c r="B56" s="229"/>
      <c r="C56" s="230"/>
      <c r="D56" s="25" t="s">
        <v>321</v>
      </c>
      <c r="E56" s="132" t="s">
        <v>4</v>
      </c>
      <c r="F56" s="117"/>
    </row>
    <row r="57" spans="1:6" ht="13.8">
      <c r="A57" s="229"/>
      <c r="B57" s="229"/>
      <c r="C57" s="230"/>
      <c r="D57" s="45" t="s">
        <v>109</v>
      </c>
      <c r="E57" s="141" t="s">
        <v>4</v>
      </c>
      <c r="F57" s="42"/>
    </row>
    <row r="58" spans="1:6" ht="13.8">
      <c r="A58" s="221" t="s">
        <v>40</v>
      </c>
      <c r="B58" s="224" t="s">
        <v>159</v>
      </c>
      <c r="C58" s="213" t="s">
        <v>66</v>
      </c>
      <c r="D58" s="19" t="s">
        <v>292</v>
      </c>
      <c r="E58" s="140">
        <v>2</v>
      </c>
      <c r="F58" s="42"/>
    </row>
    <row r="59" spans="1:6" ht="13.8">
      <c r="A59" s="221"/>
      <c r="B59" s="224"/>
      <c r="C59" s="213"/>
      <c r="D59" s="19" t="s">
        <v>15</v>
      </c>
      <c r="E59" s="127" t="s">
        <v>9</v>
      </c>
      <c r="F59" s="42"/>
    </row>
    <row r="60" spans="1:6" ht="13.8">
      <c r="A60" s="221"/>
      <c r="B60" s="224"/>
      <c r="C60" s="213"/>
      <c r="D60" s="19" t="s">
        <v>335</v>
      </c>
      <c r="E60" s="151" t="str">
        <f>IF(E59="ECAR",(CONCATENATE(E59," (mpH/min)")),(CONCATENATE(E59," (pmol/min)")))</f>
        <v>ECAR (mpH/min)</v>
      </c>
      <c r="F60" s="42"/>
    </row>
    <row r="61" spans="1:6" ht="13.8">
      <c r="A61" s="221"/>
      <c r="B61" s="224"/>
      <c r="C61" s="213"/>
      <c r="D61" s="19" t="s">
        <v>296</v>
      </c>
      <c r="E61" s="127" t="s">
        <v>306</v>
      </c>
      <c r="F61" s="42"/>
    </row>
    <row r="62" spans="1:6" ht="13.8">
      <c r="A62" s="221"/>
      <c r="B62" s="224"/>
      <c r="C62" s="213"/>
      <c r="D62" s="19" t="s">
        <v>298</v>
      </c>
      <c r="E62" s="127" t="s">
        <v>87</v>
      </c>
      <c r="F62" s="42"/>
    </row>
    <row r="63" spans="1:6" ht="13.8">
      <c r="A63" s="221"/>
      <c r="B63" s="224"/>
      <c r="C63" s="213"/>
      <c r="D63" s="19" t="s">
        <v>299</v>
      </c>
      <c r="E63" s="127" t="s">
        <v>307</v>
      </c>
      <c r="F63" s="42"/>
    </row>
    <row r="64" spans="1:6" ht="13.8">
      <c r="A64" s="221"/>
      <c r="B64" s="224"/>
      <c r="C64" s="213"/>
      <c r="D64" s="19" t="s">
        <v>300</v>
      </c>
      <c r="E64" s="127" t="s">
        <v>87</v>
      </c>
      <c r="F64" s="42"/>
    </row>
    <row r="65" spans="1:6" ht="13.8">
      <c r="A65" s="221"/>
      <c r="B65" s="224"/>
      <c r="C65" s="213"/>
      <c r="D65" s="19" t="s">
        <v>301</v>
      </c>
      <c r="E65" s="140" t="s">
        <v>36</v>
      </c>
      <c r="F65" s="42" t="s">
        <v>331</v>
      </c>
    </row>
    <row r="66" spans="1:6" ht="13.8">
      <c r="A66" s="221"/>
      <c r="B66" s="224"/>
      <c r="C66" s="213"/>
      <c r="D66" s="19" t="s">
        <v>303</v>
      </c>
      <c r="E66" s="127" t="s">
        <v>308</v>
      </c>
      <c r="F66"/>
    </row>
    <row r="67" spans="1:6" ht="13.8">
      <c r="A67" s="221"/>
      <c r="B67" s="224"/>
      <c r="C67" s="213"/>
      <c r="D67" s="19" t="s">
        <v>380</v>
      </c>
      <c r="E67" s="138" t="s">
        <v>129</v>
      </c>
      <c r="F67"/>
    </row>
    <row r="68" spans="1:6" ht="13.8">
      <c r="A68" s="221"/>
      <c r="B68" s="224"/>
      <c r="C68" s="213"/>
      <c r="D68" s="24" t="s">
        <v>327</v>
      </c>
      <c r="E68" s="277" t="str">
        <f>IF(OR(E65="OFF",E65="off"),(IF(E62="ON",(CONCATENATE(LEFT(E60,13),"/",Normalization!B11,")")),E60)),(CONCATENATE(E59," %")))</f>
        <v>ECAR (mpH/min/Cells/100 Units Data)</v>
      </c>
      <c r="F68" s="42"/>
    </row>
    <row r="69" spans="1:6" ht="13.8">
      <c r="A69" s="221"/>
      <c r="B69" s="224"/>
      <c r="C69" s="213"/>
      <c r="D69" s="22" t="s">
        <v>75</v>
      </c>
      <c r="E69" s="129" t="s">
        <v>4</v>
      </c>
      <c r="F69" s="42"/>
    </row>
    <row r="70" spans="1:6" ht="13.8">
      <c r="A70" s="221"/>
      <c r="B70" s="224"/>
      <c r="C70" s="213"/>
      <c r="D70" s="23" t="s">
        <v>313</v>
      </c>
      <c r="E70" s="127" t="s">
        <v>4</v>
      </c>
      <c r="F70" s="42"/>
    </row>
    <row r="71" spans="1:6" ht="13.8">
      <c r="A71" s="221"/>
      <c r="B71" s="224"/>
      <c r="C71" s="213"/>
      <c r="D71" s="23" t="s">
        <v>309</v>
      </c>
      <c r="E71" s="127" t="s">
        <v>4</v>
      </c>
      <c r="F71" s="42"/>
    </row>
    <row r="72" spans="1:6" ht="13.8">
      <c r="A72" s="221"/>
      <c r="B72" s="224"/>
      <c r="C72" s="213"/>
      <c r="D72" s="23" t="s">
        <v>310</v>
      </c>
      <c r="E72" s="127" t="s">
        <v>4</v>
      </c>
      <c r="F72" s="42"/>
    </row>
    <row r="73" spans="1:6" ht="13.8">
      <c r="A73" s="221"/>
      <c r="B73" s="224"/>
      <c r="C73" s="213"/>
      <c r="D73" s="25" t="s">
        <v>106</v>
      </c>
      <c r="E73" s="131" t="s">
        <v>4</v>
      </c>
      <c r="F73" s="42"/>
    </row>
    <row r="74" spans="1:6" ht="13.8">
      <c r="A74" s="221"/>
      <c r="B74" s="224"/>
      <c r="C74" s="213"/>
      <c r="D74" s="25" t="s">
        <v>320</v>
      </c>
      <c r="E74" s="132" t="s">
        <v>4</v>
      </c>
      <c r="F74" s="117"/>
    </row>
    <row r="75" spans="1:6" ht="13.8">
      <c r="A75" s="221"/>
      <c r="B75" s="224"/>
      <c r="C75" s="213"/>
      <c r="D75" s="25" t="s">
        <v>321</v>
      </c>
      <c r="E75" s="132" t="s">
        <v>4</v>
      </c>
      <c r="F75" s="117"/>
    </row>
    <row r="76" spans="1:6" ht="14.4" thickBot="1">
      <c r="A76" s="222"/>
      <c r="B76" s="225"/>
      <c r="C76" s="214"/>
      <c r="D76" s="19" t="s">
        <v>109</v>
      </c>
      <c r="E76" s="127" t="s">
        <v>4</v>
      </c>
      <c r="F76" s="42"/>
    </row>
    <row r="77" spans="1:6" ht="13.8">
      <c r="A77" s="206" t="s">
        <v>41</v>
      </c>
      <c r="B77" s="209" t="s">
        <v>160</v>
      </c>
      <c r="C77" s="212" t="s">
        <v>76</v>
      </c>
      <c r="D77" s="19" t="s">
        <v>292</v>
      </c>
      <c r="E77" s="128">
        <v>1</v>
      </c>
      <c r="F77" s="42"/>
    </row>
    <row r="78" spans="1:6" ht="13.8">
      <c r="A78" s="207"/>
      <c r="B78" s="210"/>
      <c r="C78" s="213"/>
      <c r="D78" s="19" t="s">
        <v>15</v>
      </c>
      <c r="E78" s="127" t="s">
        <v>9</v>
      </c>
      <c r="F78" s="42"/>
    </row>
    <row r="79" spans="1:6" ht="13.8">
      <c r="A79" s="207"/>
      <c r="B79" s="210"/>
      <c r="C79" s="213"/>
      <c r="D79" s="19" t="s">
        <v>335</v>
      </c>
      <c r="E79" s="151" t="str">
        <f>IF(E78="ECAR",(CONCATENATE(E78," (mpH/min)")),(CONCATENATE(E78," (pmol/min)")))</f>
        <v>ECAR (mpH/min)</v>
      </c>
      <c r="F79" s="42"/>
    </row>
    <row r="80" spans="1:6" ht="13.8">
      <c r="A80" s="207"/>
      <c r="B80" s="210"/>
      <c r="C80" s="213"/>
      <c r="D80" s="19" t="s">
        <v>296</v>
      </c>
      <c r="E80" s="127" t="s">
        <v>35</v>
      </c>
      <c r="F80" s="42"/>
    </row>
    <row r="81" spans="1:6" ht="13.8">
      <c r="A81" s="207"/>
      <c r="B81" s="210"/>
      <c r="C81" s="213"/>
      <c r="D81" s="19" t="s">
        <v>298</v>
      </c>
      <c r="E81" s="127" t="s">
        <v>36</v>
      </c>
      <c r="F81" s="42"/>
    </row>
    <row r="82" spans="1:6" ht="13.8">
      <c r="A82" s="207"/>
      <c r="B82" s="210"/>
      <c r="C82" s="213"/>
      <c r="D82" s="19" t="s">
        <v>299</v>
      </c>
      <c r="E82" s="127" t="s">
        <v>86</v>
      </c>
      <c r="F82" s="42"/>
    </row>
    <row r="83" spans="1:6" ht="13.8">
      <c r="A83" s="207"/>
      <c r="B83" s="210"/>
      <c r="C83" s="213"/>
      <c r="D83" s="19" t="s">
        <v>300</v>
      </c>
      <c r="E83" s="127" t="s">
        <v>87</v>
      </c>
      <c r="F83" s="42"/>
    </row>
    <row r="84" spans="1:6" ht="13.8">
      <c r="A84" s="207"/>
      <c r="B84" s="210"/>
      <c r="C84" s="213"/>
      <c r="D84" s="19" t="s">
        <v>301</v>
      </c>
      <c r="E84" s="140" t="s">
        <v>36</v>
      </c>
      <c r="F84" s="42"/>
    </row>
    <row r="85" spans="1:6" ht="13.8">
      <c r="A85" s="207"/>
      <c r="B85" s="210"/>
      <c r="C85" s="213"/>
      <c r="D85" s="24" t="s">
        <v>327</v>
      </c>
      <c r="E85" s="149" t="str">
        <f>IF(OR(E84="OFF",E84="off"),(IF(E81="ON",(CONCATENATE(LEFT(E79,13),"/",Normalization!B11,")")),E79)),(CONCATENATE(E78," %")))</f>
        <v>ECAR (mpH/min)</v>
      </c>
      <c r="F85" s="42"/>
    </row>
    <row r="86" spans="1:6" ht="13.8">
      <c r="A86" s="207"/>
      <c r="B86" s="210"/>
      <c r="C86" s="213"/>
      <c r="D86" s="19" t="s">
        <v>109</v>
      </c>
      <c r="E86" s="127" t="s">
        <v>4</v>
      </c>
      <c r="F86" s="42"/>
    </row>
    <row r="87" spans="1:6" ht="14.4" thickBot="1">
      <c r="A87" s="207"/>
      <c r="B87" s="210"/>
      <c r="C87" s="213"/>
      <c r="D87" s="38" t="s">
        <v>75</v>
      </c>
      <c r="E87" s="142" t="s">
        <v>4</v>
      </c>
      <c r="F87" s="42" t="s">
        <v>56</v>
      </c>
    </row>
    <row r="88" spans="1:6" ht="13.8">
      <c r="A88" s="207"/>
      <c r="B88" s="210"/>
      <c r="C88" s="213"/>
      <c r="D88" s="23" t="s">
        <v>314</v>
      </c>
      <c r="E88" s="127" t="s">
        <v>4</v>
      </c>
      <c r="F88" s="42"/>
    </row>
    <row r="89" spans="1:6" ht="13.8">
      <c r="A89" s="207"/>
      <c r="B89" s="210"/>
      <c r="C89" s="213"/>
      <c r="D89" s="23" t="s">
        <v>313</v>
      </c>
      <c r="E89" s="127" t="s">
        <v>4</v>
      </c>
      <c r="F89" s="42"/>
    </row>
    <row r="90" spans="1:6" ht="13.8">
      <c r="A90" s="207"/>
      <c r="B90" s="210"/>
      <c r="C90" s="213"/>
      <c r="D90" s="23" t="s">
        <v>310</v>
      </c>
      <c r="E90" s="127" t="s">
        <v>4</v>
      </c>
      <c r="F90" s="42"/>
    </row>
    <row r="91" spans="1:6" ht="13.8">
      <c r="A91" s="207"/>
      <c r="B91" s="210"/>
      <c r="C91" s="213"/>
      <c r="D91" s="25" t="s">
        <v>106</v>
      </c>
      <c r="E91" s="131" t="s">
        <v>4</v>
      </c>
      <c r="F91" s="42"/>
    </row>
    <row r="92" spans="1:6" ht="13.8">
      <c r="A92" s="207"/>
      <c r="B92" s="210"/>
      <c r="C92" s="213"/>
      <c r="D92" s="25" t="s">
        <v>320</v>
      </c>
      <c r="E92" s="131" t="s">
        <v>4</v>
      </c>
      <c r="F92" s="42"/>
    </row>
    <row r="93" spans="1:6" ht="14.4" thickBot="1">
      <c r="A93" s="207"/>
      <c r="B93" s="210"/>
      <c r="C93" s="213"/>
      <c r="D93" s="25" t="s">
        <v>321</v>
      </c>
      <c r="E93" s="132" t="s">
        <v>4</v>
      </c>
      <c r="F93" s="118"/>
    </row>
    <row r="94" spans="1:6" ht="13.8">
      <c r="A94" s="206" t="s">
        <v>42</v>
      </c>
      <c r="B94" s="209" t="s">
        <v>161</v>
      </c>
      <c r="C94" s="212" t="s">
        <v>12</v>
      </c>
      <c r="D94" s="19" t="s">
        <v>292</v>
      </c>
      <c r="E94" s="128">
        <v>2</v>
      </c>
      <c r="F94" s="42"/>
    </row>
    <row r="95" spans="1:6" ht="13.8">
      <c r="A95" s="207"/>
      <c r="B95" s="210"/>
      <c r="C95" s="213"/>
      <c r="D95" s="19" t="s">
        <v>15</v>
      </c>
      <c r="E95" s="127" t="s">
        <v>19</v>
      </c>
      <c r="F95" s="42"/>
    </row>
    <row r="96" spans="1:6" ht="13.8">
      <c r="A96" s="207"/>
      <c r="B96" s="210"/>
      <c r="C96" s="213"/>
      <c r="D96" s="19" t="s">
        <v>335</v>
      </c>
      <c r="E96" s="151" t="str">
        <f>IF(E95="ECAR",(CONCATENATE(E95," (mpH/min)")),(CONCATENATE(E95," (pmol/min)")))</f>
        <v>PER (pmol/min)</v>
      </c>
      <c r="F96" s="42"/>
    </row>
    <row r="97" spans="1:6" ht="13.8">
      <c r="A97" s="207"/>
      <c r="B97" s="210"/>
      <c r="C97" s="213"/>
      <c r="D97" s="19" t="s">
        <v>298</v>
      </c>
      <c r="E97" s="127" t="s">
        <v>87</v>
      </c>
      <c r="F97" s="42"/>
    </row>
    <row r="98" spans="1:6" ht="13.8">
      <c r="A98" s="207"/>
      <c r="B98" s="210"/>
      <c r="C98" s="213"/>
      <c r="D98" s="19" t="s">
        <v>300</v>
      </c>
      <c r="E98" s="127" t="s">
        <v>87</v>
      </c>
      <c r="F98" s="42"/>
    </row>
    <row r="99" spans="1:6" ht="13.8">
      <c r="A99" s="207"/>
      <c r="B99" s="210"/>
      <c r="C99" s="213"/>
      <c r="D99" s="19" t="s">
        <v>301</v>
      </c>
      <c r="E99" s="140" t="s">
        <v>36</v>
      </c>
      <c r="F99" s="42"/>
    </row>
    <row r="100" spans="1:6" ht="13.8">
      <c r="A100" s="207"/>
      <c r="B100" s="210"/>
      <c r="C100" s="213"/>
      <c r="D100" s="22" t="s">
        <v>75</v>
      </c>
      <c r="E100" s="129" t="s">
        <v>4</v>
      </c>
      <c r="F100" s="42"/>
    </row>
    <row r="101" spans="1:6" ht="13.8">
      <c r="A101" s="207"/>
      <c r="B101" s="210"/>
      <c r="C101" s="213"/>
      <c r="D101" s="23" t="s">
        <v>313</v>
      </c>
      <c r="E101" s="127" t="s">
        <v>13</v>
      </c>
      <c r="F101" s="42"/>
    </row>
    <row r="102" spans="1:6" ht="13.8">
      <c r="A102" s="207"/>
      <c r="B102" s="210"/>
      <c r="C102" s="213"/>
      <c r="D102" s="23" t="s">
        <v>309</v>
      </c>
      <c r="E102" s="127" t="s">
        <v>13</v>
      </c>
      <c r="F102" s="42"/>
    </row>
    <row r="103" spans="1:6" ht="13.8">
      <c r="A103" s="207"/>
      <c r="B103" s="210"/>
      <c r="C103" s="213"/>
      <c r="D103" s="19" t="s">
        <v>343</v>
      </c>
      <c r="E103" s="127" t="s">
        <v>13</v>
      </c>
      <c r="F103" s="42"/>
    </row>
    <row r="104" spans="1:6" ht="13.8">
      <c r="A104" s="207"/>
      <c r="B104" s="210"/>
      <c r="C104" s="213"/>
      <c r="D104" s="19" t="s">
        <v>311</v>
      </c>
      <c r="E104" s="127" t="s">
        <v>13</v>
      </c>
      <c r="F104" s="42"/>
    </row>
    <row r="105" spans="1:6" ht="13.8">
      <c r="A105" s="207"/>
      <c r="B105" s="210"/>
      <c r="C105" s="213"/>
      <c r="D105" s="43" t="s">
        <v>312</v>
      </c>
      <c r="E105" s="130" t="s">
        <v>13</v>
      </c>
      <c r="F105" s="42"/>
    </row>
    <row r="106" spans="1:6" ht="13.8">
      <c r="A106" s="207"/>
      <c r="B106" s="210"/>
      <c r="C106" s="213"/>
      <c r="D106" s="23" t="s">
        <v>310</v>
      </c>
      <c r="E106" s="127" t="s">
        <v>13</v>
      </c>
      <c r="F106" s="42"/>
    </row>
    <row r="107" spans="1:6" ht="13.8">
      <c r="A107" s="207"/>
      <c r="B107" s="210"/>
      <c r="C107" s="213"/>
      <c r="D107" s="22" t="s">
        <v>111</v>
      </c>
      <c r="E107" s="129" t="s">
        <v>4</v>
      </c>
      <c r="F107" s="42"/>
    </row>
    <row r="108" spans="1:6" ht="13.8">
      <c r="A108" s="207"/>
      <c r="B108" s="210"/>
      <c r="C108" s="213"/>
      <c r="D108" s="48" t="s">
        <v>112</v>
      </c>
      <c r="E108" s="143" t="s">
        <v>123</v>
      </c>
      <c r="F108" s="42"/>
    </row>
    <row r="109" spans="1:6" ht="13.8">
      <c r="A109" s="207"/>
      <c r="B109" s="210"/>
      <c r="C109" s="213"/>
      <c r="D109" s="48" t="s">
        <v>113</v>
      </c>
      <c r="E109" s="144">
        <v>12345678</v>
      </c>
      <c r="F109" s="42"/>
    </row>
    <row r="110" spans="1:6" ht="13.8">
      <c r="A110" s="207"/>
      <c r="B110" s="210"/>
      <c r="C110" s="213"/>
      <c r="D110" s="48" t="s">
        <v>114</v>
      </c>
      <c r="E110" s="144">
        <v>1234</v>
      </c>
      <c r="F110" s="42"/>
    </row>
    <row r="111" spans="1:6" ht="13.8">
      <c r="A111" s="207"/>
      <c r="B111" s="210"/>
      <c r="C111" s="213"/>
      <c r="D111" s="22" t="s">
        <v>116</v>
      </c>
      <c r="E111" s="129" t="s">
        <v>4</v>
      </c>
      <c r="F111" s="42"/>
    </row>
    <row r="112" spans="1:6" ht="13.8">
      <c r="A112" s="207"/>
      <c r="B112" s="210"/>
      <c r="C112" s="213"/>
      <c r="D112" s="43" t="s">
        <v>115</v>
      </c>
      <c r="E112" s="140">
        <v>20</v>
      </c>
      <c r="F112" s="42"/>
    </row>
    <row r="113" spans="1:6" ht="13.8">
      <c r="A113" s="207"/>
      <c r="B113" s="210"/>
      <c r="C113" s="213"/>
      <c r="D113" s="24" t="s">
        <v>327</v>
      </c>
      <c r="E113" s="149" t="str">
        <f>IF(OR(E99="OFF",E99="off"),(IF(E97="ON",(CONCATENATE(LEFT(E96,13),"/",Normalization!B11,")")),E96)),(CONCATENATE(E95," %")))</f>
        <v>PER (pmol/min/Cells/100 Units Data)</v>
      </c>
      <c r="F113" s="42"/>
    </row>
    <row r="114" spans="1:6" ht="13.8">
      <c r="A114" s="207"/>
      <c r="B114" s="210"/>
      <c r="C114" s="213"/>
      <c r="D114" s="25" t="s">
        <v>106</v>
      </c>
      <c r="E114" s="131" t="s">
        <v>4</v>
      </c>
      <c r="F114" s="42"/>
    </row>
    <row r="115" spans="1:6" ht="14.4" thickBot="1">
      <c r="A115" s="208"/>
      <c r="B115" s="211"/>
      <c r="C115" s="214"/>
      <c r="D115" s="19" t="s">
        <v>109</v>
      </c>
      <c r="E115" s="127" t="s">
        <v>4</v>
      </c>
      <c r="F115" s="42"/>
    </row>
    <row r="116" spans="1:6" ht="28.2" thickBot="1">
      <c r="A116" s="121" t="s">
        <v>43</v>
      </c>
      <c r="B116" s="121" t="s">
        <v>162</v>
      </c>
      <c r="C116" s="122" t="s">
        <v>119</v>
      </c>
      <c r="D116" s="30" t="s">
        <v>117</v>
      </c>
      <c r="E116" s="127" t="s">
        <v>4</v>
      </c>
      <c r="F116" s="42"/>
    </row>
    <row r="117" spans="1:6" ht="13.8" customHeight="1" thickBot="1">
      <c r="A117" s="126"/>
      <c r="B117" s="126"/>
      <c r="C117" s="126"/>
      <c r="D117" s="231" t="s">
        <v>54</v>
      </c>
      <c r="E117" s="232"/>
      <c r="F117" s="42" t="s">
        <v>55</v>
      </c>
    </row>
    <row r="118" spans="1:6" ht="28.2" thickBot="1">
      <c r="A118" s="121" t="s">
        <v>57</v>
      </c>
      <c r="B118" s="121" t="s">
        <v>163</v>
      </c>
      <c r="C118" s="122" t="s">
        <v>58</v>
      </c>
      <c r="D118" s="29" t="s">
        <v>118</v>
      </c>
      <c r="E118" s="127" t="s">
        <v>4</v>
      </c>
      <c r="F118" s="42" t="s">
        <v>60</v>
      </c>
    </row>
    <row r="119" spans="1:6" ht="16.2" customHeight="1">
      <c r="A119" s="206" t="s">
        <v>59</v>
      </c>
      <c r="B119" s="209" t="s">
        <v>164</v>
      </c>
      <c r="C119" s="212" t="s">
        <v>120</v>
      </c>
      <c r="D119" s="19" t="s">
        <v>292</v>
      </c>
      <c r="E119" s="128">
        <v>2</v>
      </c>
      <c r="F119" s="42"/>
    </row>
    <row r="120" spans="1:6" ht="13.8">
      <c r="A120" s="207"/>
      <c r="B120" s="210"/>
      <c r="C120" s="213"/>
      <c r="D120" s="19" t="s">
        <v>15</v>
      </c>
      <c r="E120" s="127" t="s">
        <v>9</v>
      </c>
      <c r="F120" s="42"/>
    </row>
    <row r="121" spans="1:6" ht="13.8">
      <c r="A121" s="207"/>
      <c r="B121" s="210"/>
      <c r="C121" s="213"/>
      <c r="D121" s="19" t="s">
        <v>335</v>
      </c>
      <c r="E121" s="151" t="str">
        <f>IF(E120="ECAR",(CONCATENATE(E120," (mpH/min)")),(CONCATENATE(E120," (pmol/min)")))</f>
        <v>ECAR (mpH/min)</v>
      </c>
      <c r="F121" s="42"/>
    </row>
    <row r="122" spans="1:6" ht="13.8">
      <c r="A122" s="207"/>
      <c r="B122" s="210"/>
      <c r="C122" s="213"/>
      <c r="D122" s="19" t="s">
        <v>298</v>
      </c>
      <c r="E122" s="127" t="s">
        <v>87</v>
      </c>
      <c r="F122" s="42"/>
    </row>
    <row r="123" spans="1:6" ht="13.8">
      <c r="A123" s="207"/>
      <c r="B123" s="210"/>
      <c r="C123" s="213"/>
      <c r="D123" s="19" t="s">
        <v>299</v>
      </c>
      <c r="E123" s="127" t="s">
        <v>307</v>
      </c>
      <c r="F123" s="42"/>
    </row>
    <row r="124" spans="1:6" ht="13.8">
      <c r="A124" s="207"/>
      <c r="B124" s="210"/>
      <c r="C124" s="213"/>
      <c r="D124" s="19" t="s">
        <v>300</v>
      </c>
      <c r="E124" s="127" t="s">
        <v>87</v>
      </c>
      <c r="F124" s="42"/>
    </row>
    <row r="125" spans="1:6" ht="13.8">
      <c r="A125" s="207"/>
      <c r="B125" s="210"/>
      <c r="C125" s="213"/>
      <c r="D125" s="22" t="s">
        <v>75</v>
      </c>
      <c r="E125" s="129" t="s">
        <v>4</v>
      </c>
      <c r="F125" s="42"/>
    </row>
    <row r="126" spans="1:6" ht="13.8">
      <c r="A126" s="207"/>
      <c r="B126" s="210"/>
      <c r="C126" s="213"/>
      <c r="D126" s="23" t="s">
        <v>313</v>
      </c>
      <c r="E126" s="127" t="s">
        <v>4</v>
      </c>
      <c r="F126" s="42"/>
    </row>
    <row r="127" spans="1:6" ht="13.8">
      <c r="A127" s="207"/>
      <c r="B127" s="210"/>
      <c r="C127" s="213"/>
      <c r="D127" s="23" t="s">
        <v>309</v>
      </c>
      <c r="E127" s="127" t="s">
        <v>4</v>
      </c>
      <c r="F127" s="42"/>
    </row>
    <row r="128" spans="1:6" ht="13.8">
      <c r="A128" s="207"/>
      <c r="B128" s="210"/>
      <c r="C128" s="213"/>
      <c r="D128" s="19" t="s">
        <v>343</v>
      </c>
      <c r="E128" s="127" t="s">
        <v>4</v>
      </c>
      <c r="F128" s="42"/>
    </row>
    <row r="129" spans="1:6" ht="13.8">
      <c r="A129" s="207"/>
      <c r="B129" s="210"/>
      <c r="C129" s="213"/>
      <c r="D129" s="19" t="s">
        <v>311</v>
      </c>
      <c r="E129" s="127" t="s">
        <v>4</v>
      </c>
      <c r="F129" s="42"/>
    </row>
    <row r="130" spans="1:6" ht="13.8">
      <c r="A130" s="207"/>
      <c r="B130" s="210"/>
      <c r="C130" s="213"/>
      <c r="D130" s="43" t="s">
        <v>312</v>
      </c>
      <c r="E130" s="130" t="s">
        <v>4</v>
      </c>
      <c r="F130" s="42"/>
    </row>
    <row r="131" spans="1:6" ht="13.8">
      <c r="A131" s="207"/>
      <c r="B131" s="210"/>
      <c r="C131" s="213"/>
      <c r="D131" s="23" t="s">
        <v>310</v>
      </c>
      <c r="E131" s="127" t="s">
        <v>4</v>
      </c>
      <c r="F131" s="42"/>
    </row>
    <row r="132" spans="1:6" ht="13.8">
      <c r="A132" s="207"/>
      <c r="B132" s="210"/>
      <c r="C132" s="213"/>
      <c r="D132" s="23" t="s">
        <v>318</v>
      </c>
      <c r="E132" s="127" t="s">
        <v>4</v>
      </c>
      <c r="F132" s="42"/>
    </row>
    <row r="133" spans="1:6" ht="13.8">
      <c r="A133" s="207"/>
      <c r="B133" s="210"/>
      <c r="C133" s="213"/>
      <c r="D133" s="23" t="s">
        <v>317</v>
      </c>
      <c r="E133" s="127" t="s">
        <v>4</v>
      </c>
      <c r="F133" s="42"/>
    </row>
    <row r="134" spans="1:6" ht="13.8">
      <c r="A134" s="207"/>
      <c r="B134" s="210"/>
      <c r="C134" s="213"/>
      <c r="D134" s="23" t="s">
        <v>315</v>
      </c>
      <c r="E134" s="127" t="s">
        <v>4</v>
      </c>
      <c r="F134" s="42"/>
    </row>
    <row r="135" spans="1:6" ht="13.8">
      <c r="A135" s="207"/>
      <c r="B135" s="210"/>
      <c r="C135" s="213"/>
      <c r="D135" s="19" t="s">
        <v>348</v>
      </c>
      <c r="E135" s="127" t="s">
        <v>4</v>
      </c>
      <c r="F135" s="42"/>
    </row>
    <row r="136" spans="1:6" ht="13.8">
      <c r="A136" s="207"/>
      <c r="B136" s="210"/>
      <c r="C136" s="213"/>
      <c r="D136" s="23" t="s">
        <v>316</v>
      </c>
      <c r="E136" s="127" t="s">
        <v>4</v>
      </c>
      <c r="F136" s="42"/>
    </row>
    <row r="137" spans="1:6" ht="13.8">
      <c r="A137" s="207"/>
      <c r="B137" s="210"/>
      <c r="C137" s="213"/>
      <c r="D137" s="24" t="s">
        <v>327</v>
      </c>
      <c r="E137" s="149" t="str">
        <f>IF(E122="ON",(CONCATENATE(LEFT(E121,13),"/",Normalization!B11,")")),E121)</f>
        <v>ECAR (mpH/min/Cells/100 Units Data)</v>
      </c>
      <c r="F137" s="42"/>
    </row>
    <row r="138" spans="1:6" ht="13.8">
      <c r="A138" s="207"/>
      <c r="B138" s="210"/>
      <c r="C138" s="213"/>
      <c r="D138" s="25" t="s">
        <v>106</v>
      </c>
      <c r="E138" s="131" t="s">
        <v>4</v>
      </c>
      <c r="F138" s="42"/>
    </row>
    <row r="139" spans="1:6" ht="13.8">
      <c r="A139" s="207"/>
      <c r="B139" s="210"/>
      <c r="C139" s="213"/>
      <c r="D139" s="25" t="s">
        <v>320</v>
      </c>
      <c r="E139" s="132" t="s">
        <v>4</v>
      </c>
      <c r="F139" s="117"/>
    </row>
    <row r="140" spans="1:6" ht="13.8">
      <c r="A140" s="207"/>
      <c r="B140" s="210"/>
      <c r="C140" s="213"/>
      <c r="D140" s="25" t="s">
        <v>321</v>
      </c>
      <c r="E140" s="132" t="s">
        <v>4</v>
      </c>
      <c r="F140" s="117"/>
    </row>
    <row r="141" spans="1:6" ht="13.8">
      <c r="A141" s="207"/>
      <c r="B141" s="210"/>
      <c r="C141" s="213"/>
      <c r="D141" s="25" t="s">
        <v>326</v>
      </c>
      <c r="E141" s="132" t="s">
        <v>4</v>
      </c>
      <c r="F141" s="117"/>
    </row>
    <row r="142" spans="1:6" ht="14.4" thickBot="1">
      <c r="A142" s="208"/>
      <c r="B142" s="211"/>
      <c r="C142" s="214"/>
      <c r="D142" s="19" t="s">
        <v>109</v>
      </c>
      <c r="E142" s="127" t="s">
        <v>4</v>
      </c>
      <c r="F142" s="42"/>
    </row>
    <row r="143" spans="1:6" ht="13.8">
      <c r="A143" s="206" t="s">
        <v>61</v>
      </c>
      <c r="B143" s="209" t="s">
        <v>165</v>
      </c>
      <c r="C143" s="212" t="s">
        <v>62</v>
      </c>
      <c r="D143" s="19" t="s">
        <v>63</v>
      </c>
      <c r="E143" s="127" t="s">
        <v>4</v>
      </c>
      <c r="F143" s="42"/>
    </row>
    <row r="144" spans="1:6" ht="14.4" thickBot="1">
      <c r="A144" s="208"/>
      <c r="B144" s="211"/>
      <c r="C144" s="214"/>
      <c r="D144" s="54" t="s">
        <v>124</v>
      </c>
      <c r="E144" s="133" t="s">
        <v>125</v>
      </c>
      <c r="F144" s="42" t="s">
        <v>64</v>
      </c>
    </row>
    <row r="145" spans="1:6" ht="13.8">
      <c r="A145" s="206" t="s">
        <v>65</v>
      </c>
      <c r="B145" s="206" t="s">
        <v>166</v>
      </c>
      <c r="C145" s="209" t="s">
        <v>68</v>
      </c>
      <c r="D145" s="43" t="s">
        <v>126</v>
      </c>
      <c r="E145" s="127" t="s">
        <v>131</v>
      </c>
      <c r="F145" s="55"/>
    </row>
    <row r="146" spans="1:6" ht="14.4" thickBot="1">
      <c r="A146" s="208"/>
      <c r="B146" s="208"/>
      <c r="C146" s="211"/>
      <c r="D146" s="29" t="s">
        <v>127</v>
      </c>
      <c r="E146" s="134" t="s">
        <v>132</v>
      </c>
      <c r="F146" s="56"/>
    </row>
  </sheetData>
  <mergeCells count="35">
    <mergeCell ref="A143:A144"/>
    <mergeCell ref="B143:B144"/>
    <mergeCell ref="C143:C144"/>
    <mergeCell ref="A145:A146"/>
    <mergeCell ref="B145:B146"/>
    <mergeCell ref="C145:C146"/>
    <mergeCell ref="A77:A93"/>
    <mergeCell ref="B77:B93"/>
    <mergeCell ref="C77:C93"/>
    <mergeCell ref="D117:E117"/>
    <mergeCell ref="A119:A142"/>
    <mergeCell ref="B119:B142"/>
    <mergeCell ref="C119:C142"/>
    <mergeCell ref="A94:A115"/>
    <mergeCell ref="B94:B115"/>
    <mergeCell ref="C94:C115"/>
    <mergeCell ref="A23:A25"/>
    <mergeCell ref="B23:B25"/>
    <mergeCell ref="C23:C25"/>
    <mergeCell ref="A58:A76"/>
    <mergeCell ref="B58:B76"/>
    <mergeCell ref="C58:C76"/>
    <mergeCell ref="A31:A57"/>
    <mergeCell ref="B31:B57"/>
    <mergeCell ref="C31:C57"/>
    <mergeCell ref="A26:A29"/>
    <mergeCell ref="B26:B29"/>
    <mergeCell ref="C26:C29"/>
    <mergeCell ref="D11:E11"/>
    <mergeCell ref="A2:A17"/>
    <mergeCell ref="B2:B17"/>
    <mergeCell ref="C2:C17"/>
    <mergeCell ref="A19:A22"/>
    <mergeCell ref="B19:B22"/>
    <mergeCell ref="C19:C22"/>
  </mergeCells>
  <dataValidations count="16">
    <dataValidation type="list" allowBlank="1" showInputMessage="1" showErrorMessage="1" sqref="E2" xr:uid="{00000000-0002-0000-0300-000000000000}">
      <formula1>"Yes,No"</formula1>
    </dataValidation>
    <dataValidation type="list" allowBlank="1" showInputMessage="1" showErrorMessage="1" errorTitle="Error" error="Only XFLR &amp; ASYR files are allowed." sqref="E6" xr:uid="{00000000-0002-0000-0300-000001000000}">
      <formula1>"asyr, xflr"</formula1>
    </dataValidation>
    <dataValidation type="list" allowBlank="1" showInputMessage="1" showErrorMessage="1" errorTitle="Invalid Input" sqref="E114:E116 E70:E76 E138:E143 E118 E12:E18 E48:E57 E101:E106 E7:E8 E126:E136 E88:E93 E86 E23:E24 E26" xr:uid="{00000000-0002-0000-0300-000002000000}">
      <formula1>"Yes,No"</formula1>
    </dataValidation>
    <dataValidation showDropDown="1" showInputMessage="1" showErrorMessage="1" errorTitle="Invalid Input" sqref="E10 F11" xr:uid="{00000000-0002-0000-0300-000003000000}"/>
    <dataValidation type="list" allowBlank="1" showInputMessage="1" showErrorMessage="1" sqref="E9" xr:uid="{00000000-0002-0000-0300-000004000000}">
      <formula1>"XFe96,XFe24,XFp,XF Pro, HS Mini"</formula1>
    </dataValidation>
    <dataValidation type="list" allowBlank="1" showInputMessage="1" showErrorMessage="1" sqref="E19 E21 E111 E87 E125 E69 E107 E47 E100" xr:uid="{00000000-0002-0000-0300-000005000000}">
      <formula1>"Yes, No"</formula1>
    </dataValidation>
    <dataValidation type="list" allowBlank="1" showInputMessage="1" showErrorMessage="1" sqref="E95 E32:E34 E120 E59" xr:uid="{00000000-0002-0000-0300-000006000000}">
      <formula1>"OCR, ECAR, PER"</formula1>
    </dataValidation>
    <dataValidation type="list" allowBlank="1" showInputMessage="1" showErrorMessage="1" sqref="E122 E124 E81 E83 E40 E42 E64 E62 E97:E98" xr:uid="{00000000-0002-0000-0300-000007000000}">
      <formula1>"OFF, ON"</formula1>
    </dataValidation>
    <dataValidation type="list" allowBlank="1" showInputMessage="1" showErrorMessage="1" sqref="E22 E20 E30" xr:uid="{00000000-0002-0000-0300-000008000000}">
      <formula1>" ,Kinetic Graph - Ocr, Kinetic Graph - Ecar, Kinetic Graph - Per, Bar Chart, Energy Map, Heat Map"</formula1>
    </dataValidation>
    <dataValidation type="list" allowBlank="1" showInputMessage="1" showErrorMessage="1" sqref="E82 E123 E41 E63" xr:uid="{00000000-0002-0000-0300-000009000000}">
      <formula1>"OFF, Std Dev, SEM"</formula1>
    </dataValidation>
    <dataValidation type="list" allowBlank="1" showInputMessage="1" showErrorMessage="1" sqref="E80 E38 E61" xr:uid="{00000000-0002-0000-0300-00000A000000}">
      <formula1>"Group, Well"</formula1>
    </dataValidation>
    <dataValidation type="list" allowBlank="1" showInputMessage="1" showErrorMessage="1" sqref="E144" xr:uid="{00000000-0002-0000-0300-00000B000000}">
      <formula1>"Kinetic Graph - Ocr, Bar Chart, Energy Map, Heat Map, Dose Response"</formula1>
    </dataValidation>
    <dataValidation type="list" allowBlank="1" showInputMessage="1" showErrorMessage="1" sqref="E39" xr:uid="{00000000-0002-0000-0300-00000C000000}">
      <formula1>"Rate, Level"</formula1>
    </dataValidation>
    <dataValidation type="list" allowBlank="1" showInputMessage="1" showErrorMessage="1" errorTitle="Invalid Input" sqref="E28" xr:uid="{00000000-0002-0000-0300-00000D000000}">
      <formula1>"Set Group as Positive Control, Set Group as Negative Control, Set Group as Vehicle Control, Set Group as Rot/AA Control"</formula1>
    </dataValidation>
    <dataValidation type="list" allowBlank="1" showInputMessage="1" showErrorMessage="1" sqref="E66:E67" xr:uid="{00000000-0002-0000-0300-00000E000000}">
      <formula1>"Groups, Graph Ascending, Graph Descending"</formula1>
    </dataValidation>
    <dataValidation type="list" allowBlank="1" showInputMessage="1" showErrorMessage="1" sqref="E78" xr:uid="{00000000-0002-0000-0300-00000F000000}">
      <formula1>"ECAR, PER"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188"/>
  <sheetViews>
    <sheetView topLeftCell="A130" workbookViewId="0">
      <selection activeCell="E142" sqref="E142"/>
    </sheetView>
  </sheetViews>
  <sheetFormatPr defaultRowHeight="13.2"/>
  <cols>
    <col min="1" max="1" width="15.21875" customWidth="1"/>
    <col min="2" max="2" width="31.33203125" customWidth="1"/>
    <col min="3" max="3" width="31.6640625" customWidth="1"/>
    <col min="4" max="4" width="38.77734375" customWidth="1"/>
    <col min="5" max="5" width="41.109375" customWidth="1"/>
  </cols>
  <sheetData>
    <row r="1" spans="1:5" ht="18" customHeight="1" thickBot="1">
      <c r="A1" s="39" t="s">
        <v>20</v>
      </c>
      <c r="B1" s="39" t="s">
        <v>151</v>
      </c>
      <c r="C1" s="40" t="s">
        <v>30</v>
      </c>
      <c r="D1" s="40" t="s">
        <v>88</v>
      </c>
      <c r="E1" s="40" t="s">
        <v>89</v>
      </c>
    </row>
    <row r="2" spans="1:5" ht="13.8">
      <c r="A2" s="252" t="s">
        <v>21</v>
      </c>
      <c r="B2" s="253" t="s">
        <v>150</v>
      </c>
      <c r="C2" s="254" t="s">
        <v>134</v>
      </c>
      <c r="D2" s="20" t="s">
        <v>3</v>
      </c>
      <c r="E2" s="26" t="s">
        <v>13</v>
      </c>
    </row>
    <row r="3" spans="1:5" ht="27.6">
      <c r="A3" s="251"/>
      <c r="B3" s="246"/>
      <c r="C3" s="249"/>
      <c r="D3" s="21" t="s">
        <v>5</v>
      </c>
      <c r="E3" s="27" t="s">
        <v>128</v>
      </c>
    </row>
    <row r="4" spans="1:5" ht="13.8">
      <c r="A4" s="251"/>
      <c r="B4" s="246"/>
      <c r="C4" s="249"/>
      <c r="D4" s="20" t="s">
        <v>44</v>
      </c>
      <c r="E4" s="26" t="str">
        <f>IF(($E$2="Yes"),"No","Yes")</f>
        <v>Yes</v>
      </c>
    </row>
    <row r="5" spans="1:5" ht="13.8">
      <c r="A5" s="251"/>
      <c r="B5" s="246"/>
      <c r="C5" s="249"/>
      <c r="D5" s="21" t="s">
        <v>6</v>
      </c>
      <c r="E5" s="49" t="s">
        <v>129</v>
      </c>
    </row>
    <row r="6" spans="1:5" ht="13.8">
      <c r="A6" s="251"/>
      <c r="B6" s="246"/>
      <c r="C6" s="249"/>
      <c r="D6" s="21" t="s">
        <v>82</v>
      </c>
      <c r="E6" s="27" t="s">
        <v>130</v>
      </c>
    </row>
    <row r="7" spans="1:5" ht="13.8">
      <c r="A7" s="251"/>
      <c r="B7" s="246"/>
      <c r="C7" s="249"/>
      <c r="D7" s="21" t="s">
        <v>80</v>
      </c>
      <c r="E7" s="28" t="s">
        <v>4</v>
      </c>
    </row>
    <row r="8" spans="1:5" ht="13.8">
      <c r="A8" s="251"/>
      <c r="B8" s="246"/>
      <c r="C8" s="249"/>
      <c r="D8" s="21" t="s">
        <v>81</v>
      </c>
      <c r="E8" s="28" t="s">
        <v>4</v>
      </c>
    </row>
    <row r="9" spans="1:5" ht="13.8">
      <c r="A9" s="251"/>
      <c r="B9" s="246"/>
      <c r="C9" s="249"/>
      <c r="D9" s="21" t="s">
        <v>7</v>
      </c>
      <c r="E9" t="s">
        <v>16</v>
      </c>
    </row>
    <row r="10" spans="1:5" ht="15.6" customHeight="1">
      <c r="A10" s="251"/>
      <c r="B10" s="246"/>
      <c r="C10" s="249"/>
      <c r="D10" s="204" t="s">
        <v>140</v>
      </c>
      <c r="E10" s="205"/>
    </row>
    <row r="11" spans="1:5" ht="15.6" customHeight="1">
      <c r="A11" s="251"/>
      <c r="B11" s="246"/>
      <c r="C11" s="249"/>
      <c r="D11" s="16" t="s">
        <v>142</v>
      </c>
      <c r="E11" s="35" t="s">
        <v>149</v>
      </c>
    </row>
    <row r="12" spans="1:5" ht="13.8">
      <c r="A12" s="251"/>
      <c r="B12" s="246"/>
      <c r="C12" s="249"/>
      <c r="D12" s="16" t="s">
        <v>135</v>
      </c>
      <c r="E12" s="28" t="s">
        <v>4</v>
      </c>
    </row>
    <row r="13" spans="1:5" ht="13.8">
      <c r="A13" s="251"/>
      <c r="B13" s="246"/>
      <c r="C13" s="249"/>
      <c r="D13" s="16" t="s">
        <v>136</v>
      </c>
      <c r="E13" s="28" t="s">
        <v>4</v>
      </c>
    </row>
    <row r="14" spans="1:5" ht="13.8">
      <c r="A14" s="251"/>
      <c r="B14" s="246"/>
      <c r="C14" s="249"/>
      <c r="D14" s="16" t="s">
        <v>25</v>
      </c>
      <c r="E14" s="167" t="str">
        <f>IF(E11="1st","No","Yes")</f>
        <v>Yes</v>
      </c>
    </row>
    <row r="15" spans="1:5" ht="13.8">
      <c r="A15" s="251"/>
      <c r="B15" s="246"/>
      <c r="C15" s="249"/>
      <c r="D15" s="16" t="s">
        <v>26</v>
      </c>
      <c r="E15" s="28" t="s">
        <v>4</v>
      </c>
    </row>
    <row r="16" spans="1:5" ht="13.8">
      <c r="A16" s="251"/>
      <c r="B16" s="246"/>
      <c r="C16" s="249"/>
      <c r="D16" s="10" t="s">
        <v>27</v>
      </c>
      <c r="E16" s="28" t="s">
        <v>4</v>
      </c>
    </row>
    <row r="17" spans="1:5" ht="13.8">
      <c r="A17" s="251"/>
      <c r="B17" s="246"/>
      <c r="C17" s="249"/>
      <c r="D17" s="57" t="s">
        <v>28</v>
      </c>
      <c r="E17" s="28" t="s">
        <v>4</v>
      </c>
    </row>
    <row r="18" spans="1:5" ht="13.8">
      <c r="A18" s="251"/>
      <c r="B18" s="246"/>
      <c r="C18" s="249"/>
      <c r="D18" s="57" t="s">
        <v>145</v>
      </c>
      <c r="E18" s="28" t="s">
        <v>4</v>
      </c>
    </row>
    <row r="19" spans="1:5" ht="13.8">
      <c r="A19" s="251"/>
      <c r="B19" s="246"/>
      <c r="C19" s="249"/>
      <c r="D19" s="57" t="s">
        <v>146</v>
      </c>
      <c r="E19" s="28" t="s">
        <v>4</v>
      </c>
    </row>
    <row r="20" spans="1:5" ht="13.8">
      <c r="A20" s="251"/>
      <c r="B20" s="246"/>
      <c r="C20" s="249"/>
      <c r="D20" s="57" t="s">
        <v>138</v>
      </c>
      <c r="E20" s="28" t="s">
        <v>4</v>
      </c>
    </row>
    <row r="21" spans="1:5" ht="14.4" thickBot="1">
      <c r="A21" s="251"/>
      <c r="B21" s="246"/>
      <c r="C21" s="249"/>
      <c r="D21" s="16" t="s">
        <v>147</v>
      </c>
      <c r="E21" s="30" t="s">
        <v>4</v>
      </c>
    </row>
    <row r="22" spans="1:5" ht="14.4" thickBot="1">
      <c r="A22" s="257"/>
      <c r="B22" s="256"/>
      <c r="C22" s="255"/>
      <c r="D22" s="16" t="s">
        <v>148</v>
      </c>
      <c r="E22" s="30" t="s">
        <v>4</v>
      </c>
    </row>
    <row r="23" spans="1:5" ht="28.2" thickBot="1">
      <c r="A23" s="104" t="s">
        <v>174</v>
      </c>
      <c r="B23" s="104" t="s">
        <v>156</v>
      </c>
      <c r="C23" s="105" t="s">
        <v>141</v>
      </c>
      <c r="D23" s="29" t="s">
        <v>72</v>
      </c>
      <c r="E23" s="30" t="s">
        <v>13</v>
      </c>
    </row>
    <row r="24" spans="1:5" ht="18" customHeight="1">
      <c r="A24" s="267" t="s">
        <v>22</v>
      </c>
      <c r="B24" s="269" t="s">
        <v>157</v>
      </c>
      <c r="C24" s="264" t="s">
        <v>33</v>
      </c>
      <c r="D24" s="21" t="s">
        <v>74</v>
      </c>
      <c r="E24" s="31" t="s">
        <v>13</v>
      </c>
    </row>
    <row r="25" spans="1:5" ht="16.8" customHeight="1">
      <c r="A25" s="268"/>
      <c r="B25" s="270"/>
      <c r="C25" s="265"/>
      <c r="D25" s="21" t="s">
        <v>103</v>
      </c>
      <c r="E25" s="166" t="s">
        <v>13</v>
      </c>
    </row>
    <row r="26" spans="1:5" ht="14.4" thickBot="1">
      <c r="A26" s="268"/>
      <c r="B26" s="270"/>
      <c r="C26" s="265"/>
      <c r="D26" s="165" t="s">
        <v>339</v>
      </c>
      <c r="E26" s="49" t="s">
        <v>340</v>
      </c>
    </row>
    <row r="27" spans="1:5" ht="13.8">
      <c r="A27" s="258" t="s">
        <v>23</v>
      </c>
      <c r="B27" s="261" t="s">
        <v>152</v>
      </c>
      <c r="C27" s="264" t="s">
        <v>34</v>
      </c>
      <c r="D27" s="164" t="s">
        <v>73</v>
      </c>
      <c r="E27" s="84" t="s">
        <v>13</v>
      </c>
    </row>
    <row r="28" spans="1:5" ht="13.8">
      <c r="A28" s="259"/>
      <c r="B28" s="262"/>
      <c r="C28" s="265"/>
      <c r="D28" s="60" t="s">
        <v>176</v>
      </c>
      <c r="E28" s="137" t="s">
        <v>181</v>
      </c>
    </row>
    <row r="29" spans="1:5" ht="13.8">
      <c r="A29" s="259"/>
      <c r="B29" s="262"/>
      <c r="C29" s="265"/>
      <c r="D29" s="60" t="s">
        <v>180</v>
      </c>
      <c r="E29" s="127" t="s">
        <v>179</v>
      </c>
    </row>
    <row r="30" spans="1:5" ht="14.4" thickBot="1">
      <c r="A30" s="260"/>
      <c r="B30" s="263"/>
      <c r="C30" s="266"/>
      <c r="D30" s="162" t="s">
        <v>177</v>
      </c>
      <c r="E30" s="163" t="s">
        <v>178</v>
      </c>
    </row>
    <row r="31" spans="1:5" ht="13.8">
      <c r="A31" s="251" t="s">
        <v>37</v>
      </c>
      <c r="B31" s="246" t="s">
        <v>167</v>
      </c>
      <c r="C31" s="249" t="s">
        <v>135</v>
      </c>
      <c r="D31" s="45" t="s">
        <v>292</v>
      </c>
      <c r="E31" s="161">
        <v>1</v>
      </c>
    </row>
    <row r="32" spans="1:5" ht="13.8">
      <c r="A32" s="251"/>
      <c r="B32" s="246"/>
      <c r="C32" s="249"/>
      <c r="D32" s="19" t="s">
        <v>15</v>
      </c>
      <c r="E32" s="28" t="s">
        <v>8</v>
      </c>
    </row>
    <row r="33" spans="1:5" ht="13.8">
      <c r="A33" s="251"/>
      <c r="B33" s="246"/>
      <c r="C33" s="249"/>
      <c r="D33" s="19" t="s">
        <v>296</v>
      </c>
      <c r="E33" s="28" t="s">
        <v>35</v>
      </c>
    </row>
    <row r="34" spans="1:5" ht="13.8">
      <c r="A34" s="251"/>
      <c r="B34" s="246"/>
      <c r="C34" s="249"/>
      <c r="D34" s="19" t="s">
        <v>297</v>
      </c>
      <c r="E34" s="28" t="s">
        <v>15</v>
      </c>
    </row>
    <row r="35" spans="1:5" ht="13.8">
      <c r="A35" s="251"/>
      <c r="B35" s="246"/>
      <c r="C35" s="249"/>
      <c r="D35" s="19" t="s">
        <v>298</v>
      </c>
      <c r="E35" s="28" t="s">
        <v>87</v>
      </c>
    </row>
    <row r="36" spans="1:5" ht="13.8">
      <c r="A36" s="251"/>
      <c r="B36" s="246"/>
      <c r="C36" s="249"/>
      <c r="D36" s="19" t="s">
        <v>299</v>
      </c>
      <c r="E36" s="28" t="s">
        <v>86</v>
      </c>
    </row>
    <row r="37" spans="1:5" ht="13.8">
      <c r="A37" s="251"/>
      <c r="B37" s="246"/>
      <c r="C37" s="249"/>
      <c r="D37" s="19" t="s">
        <v>300</v>
      </c>
      <c r="E37" s="28" t="s">
        <v>87</v>
      </c>
    </row>
    <row r="38" spans="1:5" ht="13.8">
      <c r="A38" s="251"/>
      <c r="B38" s="246"/>
      <c r="C38" s="249"/>
      <c r="D38" s="19" t="s">
        <v>301</v>
      </c>
      <c r="E38" s="35" t="s">
        <v>36</v>
      </c>
    </row>
    <row r="39" spans="1:5" ht="13.8">
      <c r="A39" s="251"/>
      <c r="B39" s="246"/>
      <c r="C39" s="249"/>
      <c r="D39" s="24" t="s">
        <v>327</v>
      </c>
      <c r="E39" s="35" t="s">
        <v>85</v>
      </c>
    </row>
    <row r="40" spans="1:5" ht="13.8">
      <c r="A40" s="251"/>
      <c r="B40" s="246"/>
      <c r="C40" s="249"/>
      <c r="D40" s="22" t="s">
        <v>75</v>
      </c>
      <c r="E40" s="26" t="s">
        <v>4</v>
      </c>
    </row>
    <row r="41" spans="1:5" ht="13.8">
      <c r="A41" s="251"/>
      <c r="B41" s="246"/>
      <c r="C41" s="249"/>
      <c r="D41" s="23" t="s">
        <v>313</v>
      </c>
      <c r="E41" s="127" t="s">
        <v>4</v>
      </c>
    </row>
    <row r="42" spans="1:5" ht="13.8">
      <c r="A42" s="251"/>
      <c r="B42" s="246"/>
      <c r="C42" s="249"/>
      <c r="D42" s="23" t="s">
        <v>309</v>
      </c>
      <c r="E42" s="127" t="s">
        <v>4</v>
      </c>
    </row>
    <row r="43" spans="1:5" ht="13.8">
      <c r="A43" s="251"/>
      <c r="B43" s="246"/>
      <c r="C43" s="249"/>
      <c r="D43" s="19" t="s">
        <v>343</v>
      </c>
      <c r="E43" s="127" t="s">
        <v>4</v>
      </c>
    </row>
    <row r="44" spans="1:5" ht="13.8">
      <c r="A44" s="251"/>
      <c r="B44" s="246"/>
      <c r="C44" s="249"/>
      <c r="D44" s="19" t="s">
        <v>311</v>
      </c>
      <c r="E44" s="127" t="s">
        <v>4</v>
      </c>
    </row>
    <row r="45" spans="1:5" ht="13.8">
      <c r="A45" s="251"/>
      <c r="B45" s="246"/>
      <c r="C45" s="249"/>
      <c r="D45" s="43" t="s">
        <v>312</v>
      </c>
      <c r="E45" s="130" t="s">
        <v>4</v>
      </c>
    </row>
    <row r="46" spans="1:5" ht="13.8">
      <c r="A46" s="251"/>
      <c r="B46" s="246"/>
      <c r="C46" s="249"/>
      <c r="D46" s="23" t="s">
        <v>310</v>
      </c>
      <c r="E46" s="127" t="s">
        <v>4</v>
      </c>
    </row>
    <row r="47" spans="1:5" ht="13.8">
      <c r="A47" s="251"/>
      <c r="B47" s="246"/>
      <c r="C47" s="249"/>
      <c r="D47" s="25" t="s">
        <v>106</v>
      </c>
      <c r="E47" s="132" t="s">
        <v>4</v>
      </c>
    </row>
    <row r="48" spans="1:5" ht="13.8">
      <c r="A48" s="251"/>
      <c r="B48" s="246"/>
      <c r="C48" s="249"/>
      <c r="D48" s="25" t="s">
        <v>320</v>
      </c>
      <c r="E48" s="132" t="s">
        <v>4</v>
      </c>
    </row>
    <row r="49" spans="1:5" ht="13.8">
      <c r="A49" s="251"/>
      <c r="B49" s="246"/>
      <c r="C49" s="249"/>
      <c r="D49" s="25" t="s">
        <v>321</v>
      </c>
      <c r="E49" s="132" t="s">
        <v>4</v>
      </c>
    </row>
    <row r="50" spans="1:5" ht="14.4" thickBot="1">
      <c r="A50" s="257"/>
      <c r="B50" s="256"/>
      <c r="C50" s="255"/>
      <c r="D50" s="45" t="s">
        <v>109</v>
      </c>
      <c r="E50" s="141" t="s">
        <v>4</v>
      </c>
    </row>
    <row r="51" spans="1:5" ht="13.8">
      <c r="A51" s="252" t="s">
        <v>38</v>
      </c>
      <c r="B51" s="253" t="s">
        <v>168</v>
      </c>
      <c r="C51" s="254" t="s">
        <v>136</v>
      </c>
      <c r="D51" s="19" t="s">
        <v>302</v>
      </c>
      <c r="E51" s="167" t="str">
        <f>E11</f>
        <v>2nd</v>
      </c>
    </row>
    <row r="52" spans="1:5" ht="13.8">
      <c r="A52" s="251"/>
      <c r="B52" s="246"/>
      <c r="C52" s="249"/>
      <c r="D52" s="19" t="s">
        <v>296</v>
      </c>
      <c r="E52" s="28" t="s">
        <v>35</v>
      </c>
    </row>
    <row r="53" spans="1:5" ht="13.8">
      <c r="A53" s="251"/>
      <c r="B53" s="246"/>
      <c r="C53" s="249"/>
      <c r="D53" s="19" t="s">
        <v>298</v>
      </c>
      <c r="E53" s="28" t="s">
        <v>87</v>
      </c>
    </row>
    <row r="54" spans="1:5" ht="13.8">
      <c r="A54" s="251"/>
      <c r="B54" s="246"/>
      <c r="C54" s="249"/>
      <c r="D54" s="19" t="s">
        <v>299</v>
      </c>
      <c r="E54" s="28" t="s">
        <v>86</v>
      </c>
    </row>
    <row r="55" spans="1:5" ht="13.8">
      <c r="A55" s="251"/>
      <c r="B55" s="246"/>
      <c r="C55" s="249"/>
      <c r="D55" s="19" t="s">
        <v>303</v>
      </c>
      <c r="E55" s="28" t="s">
        <v>308</v>
      </c>
    </row>
    <row r="56" spans="1:5" ht="13.8">
      <c r="A56" s="251"/>
      <c r="B56" s="246"/>
      <c r="C56" s="249"/>
      <c r="D56" s="19" t="s">
        <v>344</v>
      </c>
      <c r="E56" s="35" t="s">
        <v>345</v>
      </c>
    </row>
    <row r="57" spans="1:5" ht="20.399999999999999" customHeight="1">
      <c r="A57" s="251"/>
      <c r="B57" s="246"/>
      <c r="C57" s="249"/>
      <c r="D57" s="24" t="s">
        <v>327</v>
      </c>
      <c r="E57" s="167" t="str">
        <f>IF(E53="OFF","OCR (pmol/min)","OCR (pmol/min/Cells/100 Units Data)")</f>
        <v>OCR (pmol/min/Cells/100 Units Data)</v>
      </c>
    </row>
    <row r="58" spans="1:5" ht="13.8">
      <c r="A58" s="251"/>
      <c r="B58" s="246"/>
      <c r="C58" s="249"/>
      <c r="D58" s="22" t="s">
        <v>75</v>
      </c>
      <c r="E58" s="26" t="s">
        <v>4</v>
      </c>
    </row>
    <row r="59" spans="1:5" ht="13.8">
      <c r="A59" s="251"/>
      <c r="B59" s="246"/>
      <c r="C59" s="249"/>
      <c r="D59" s="23" t="s">
        <v>313</v>
      </c>
      <c r="E59" s="127" t="s">
        <v>4</v>
      </c>
    </row>
    <row r="60" spans="1:5" ht="13.8">
      <c r="A60" s="251"/>
      <c r="B60" s="246"/>
      <c r="C60" s="249"/>
      <c r="D60" s="23" t="s">
        <v>309</v>
      </c>
      <c r="E60" s="127" t="s">
        <v>4</v>
      </c>
    </row>
    <row r="61" spans="1:5" ht="13.8">
      <c r="A61" s="251"/>
      <c r="B61" s="246"/>
      <c r="C61" s="249"/>
      <c r="D61" s="23" t="s">
        <v>310</v>
      </c>
      <c r="E61" s="127" t="s">
        <v>4</v>
      </c>
    </row>
    <row r="62" spans="1:5" ht="13.8">
      <c r="A62" s="251"/>
      <c r="B62" s="246"/>
      <c r="C62" s="249"/>
      <c r="D62" s="25" t="s">
        <v>106</v>
      </c>
      <c r="E62" s="132" t="s">
        <v>4</v>
      </c>
    </row>
    <row r="63" spans="1:5" ht="13.8">
      <c r="A63" s="251"/>
      <c r="B63" s="246"/>
      <c r="C63" s="249"/>
      <c r="D63" s="25" t="s">
        <v>320</v>
      </c>
      <c r="E63" s="132" t="s">
        <v>4</v>
      </c>
    </row>
    <row r="64" spans="1:5" ht="13.8">
      <c r="A64" s="251"/>
      <c r="B64" s="246"/>
      <c r="C64" s="249"/>
      <c r="D64" s="25" t="s">
        <v>321</v>
      </c>
      <c r="E64" s="132" t="s">
        <v>4</v>
      </c>
    </row>
    <row r="65" spans="1:5" ht="14.4" thickBot="1">
      <c r="A65" s="251"/>
      <c r="B65" s="246"/>
      <c r="C65" s="249"/>
      <c r="D65" s="45" t="s">
        <v>109</v>
      </c>
      <c r="E65" s="141" t="s">
        <v>4</v>
      </c>
    </row>
    <row r="66" spans="1:5" ht="13.8">
      <c r="A66" s="252" t="s">
        <v>69</v>
      </c>
      <c r="B66" s="253" t="s">
        <v>280</v>
      </c>
      <c r="C66" s="254" t="s">
        <v>25</v>
      </c>
      <c r="D66" s="19" t="s">
        <v>296</v>
      </c>
      <c r="E66" s="28" t="s">
        <v>35</v>
      </c>
    </row>
    <row r="67" spans="1:5" ht="13.8">
      <c r="A67" s="251"/>
      <c r="B67" s="246"/>
      <c r="C67" s="249"/>
      <c r="D67" s="19" t="s">
        <v>298</v>
      </c>
      <c r="E67" s="28" t="s">
        <v>36</v>
      </c>
    </row>
    <row r="68" spans="1:5" ht="13.8">
      <c r="A68" s="251"/>
      <c r="B68" s="246"/>
      <c r="C68" s="249"/>
      <c r="D68" s="19" t="s">
        <v>299</v>
      </c>
      <c r="E68" s="28" t="s">
        <v>86</v>
      </c>
    </row>
    <row r="69" spans="1:5" ht="13.8">
      <c r="A69" s="251"/>
      <c r="B69" s="246"/>
      <c r="C69" s="249"/>
      <c r="D69" s="19" t="s">
        <v>303</v>
      </c>
      <c r="E69" s="28" t="s">
        <v>308</v>
      </c>
    </row>
    <row r="70" spans="1:5" ht="13.8">
      <c r="A70" s="251"/>
      <c r="B70" s="246"/>
      <c r="C70" s="249"/>
      <c r="D70" s="19" t="s">
        <v>344</v>
      </c>
      <c r="E70" s="35" t="s">
        <v>345</v>
      </c>
    </row>
    <row r="71" spans="1:5" ht="13.8">
      <c r="A71" s="251"/>
      <c r="B71" s="246"/>
      <c r="C71" s="249"/>
      <c r="D71" s="24" t="s">
        <v>327</v>
      </c>
      <c r="E71" s="167" t="str">
        <f>IF(E67="OFF","OCR (pmol/min)","OCR (pmol/min/Cells/100 Units Data)")</f>
        <v>OCR (pmol/min)</v>
      </c>
    </row>
    <row r="72" spans="1:5" ht="13.8">
      <c r="A72" s="251"/>
      <c r="B72" s="246"/>
      <c r="C72" s="249"/>
      <c r="D72" s="22" t="s">
        <v>75</v>
      </c>
      <c r="E72" s="26" t="s">
        <v>4</v>
      </c>
    </row>
    <row r="73" spans="1:5" ht="13.8">
      <c r="A73" s="251"/>
      <c r="B73" s="246"/>
      <c r="C73" s="249"/>
      <c r="D73" s="23" t="s">
        <v>313</v>
      </c>
      <c r="E73" s="127" t="s">
        <v>4</v>
      </c>
    </row>
    <row r="74" spans="1:5" ht="13.8">
      <c r="A74" s="251"/>
      <c r="B74" s="246"/>
      <c r="C74" s="249"/>
      <c r="D74" s="23" t="s">
        <v>309</v>
      </c>
      <c r="E74" s="127" t="s">
        <v>4</v>
      </c>
    </row>
    <row r="75" spans="1:5" ht="13.8">
      <c r="A75" s="251"/>
      <c r="B75" s="246"/>
      <c r="C75" s="249"/>
      <c r="D75" s="23" t="s">
        <v>310</v>
      </c>
      <c r="E75" s="127" t="s">
        <v>4</v>
      </c>
    </row>
    <row r="76" spans="1:5" ht="13.8">
      <c r="A76" s="251"/>
      <c r="B76" s="246"/>
      <c r="C76" s="249"/>
      <c r="D76" s="25" t="s">
        <v>106</v>
      </c>
      <c r="E76" s="132" t="s">
        <v>4</v>
      </c>
    </row>
    <row r="77" spans="1:5" ht="13.8">
      <c r="A77" s="251"/>
      <c r="B77" s="246"/>
      <c r="C77" s="249"/>
      <c r="D77" s="25" t="s">
        <v>320</v>
      </c>
      <c r="E77" s="132" t="s">
        <v>4</v>
      </c>
    </row>
    <row r="78" spans="1:5" ht="13.8">
      <c r="A78" s="251"/>
      <c r="B78" s="246"/>
      <c r="C78" s="249"/>
      <c r="D78" s="25" t="s">
        <v>321</v>
      </c>
      <c r="E78" s="132" t="s">
        <v>4</v>
      </c>
    </row>
    <row r="79" spans="1:5" ht="14.4" thickBot="1">
      <c r="A79" s="251"/>
      <c r="B79" s="246"/>
      <c r="C79" s="249"/>
      <c r="D79" s="45" t="s">
        <v>109</v>
      </c>
      <c r="E79" s="141" t="s">
        <v>4</v>
      </c>
    </row>
    <row r="80" spans="1:5" ht="13.8">
      <c r="A80" s="252" t="s">
        <v>39</v>
      </c>
      <c r="B80" s="253" t="s">
        <v>169</v>
      </c>
      <c r="C80" s="254" t="s">
        <v>26</v>
      </c>
      <c r="D80" s="19" t="s">
        <v>302</v>
      </c>
      <c r="E80" s="167" t="str">
        <f>E11</f>
        <v>2nd</v>
      </c>
    </row>
    <row r="81" spans="1:5" ht="13.8">
      <c r="A81" s="251"/>
      <c r="B81" s="246"/>
      <c r="C81" s="249"/>
      <c r="D81" s="19" t="s">
        <v>296</v>
      </c>
      <c r="E81" s="28" t="s">
        <v>35</v>
      </c>
    </row>
    <row r="82" spans="1:5" ht="13.8">
      <c r="A82" s="251"/>
      <c r="B82" s="246"/>
      <c r="C82" s="249"/>
      <c r="D82" s="19" t="s">
        <v>298</v>
      </c>
      <c r="E82" s="28" t="s">
        <v>87</v>
      </c>
    </row>
    <row r="83" spans="1:5" ht="13.8">
      <c r="A83" s="251"/>
      <c r="B83" s="246"/>
      <c r="C83" s="249"/>
      <c r="D83" s="19" t="s">
        <v>299</v>
      </c>
      <c r="E83" s="28" t="s">
        <v>86</v>
      </c>
    </row>
    <row r="84" spans="1:5" ht="13.8">
      <c r="A84" s="251"/>
      <c r="B84" s="246"/>
      <c r="C84" s="249"/>
      <c r="D84" s="19" t="s">
        <v>303</v>
      </c>
      <c r="E84" s="28" t="s">
        <v>308</v>
      </c>
    </row>
    <row r="85" spans="1:5" ht="13.8">
      <c r="A85" s="251"/>
      <c r="B85" s="246"/>
      <c r="C85" s="249"/>
      <c r="D85" s="19" t="s">
        <v>344</v>
      </c>
      <c r="E85" s="35" t="s">
        <v>345</v>
      </c>
    </row>
    <row r="86" spans="1:5" ht="13.8">
      <c r="A86" s="251"/>
      <c r="B86" s="246"/>
      <c r="C86" s="249"/>
      <c r="D86" s="24" t="s">
        <v>327</v>
      </c>
      <c r="E86" s="167" t="str">
        <f>IF(E82="OFF","OCR (pmol/min)","OCR (pmol/min/Cells/100 Units Data)")</f>
        <v>OCR (pmol/min/Cells/100 Units Data)</v>
      </c>
    </row>
    <row r="87" spans="1:5" ht="13.8">
      <c r="A87" s="251"/>
      <c r="B87" s="246"/>
      <c r="C87" s="249"/>
      <c r="D87" s="22" t="s">
        <v>75</v>
      </c>
      <c r="E87" s="26" t="s">
        <v>4</v>
      </c>
    </row>
    <row r="88" spans="1:5" ht="13.8">
      <c r="A88" s="251"/>
      <c r="B88" s="246"/>
      <c r="C88" s="249"/>
      <c r="D88" s="23" t="s">
        <v>313</v>
      </c>
      <c r="E88" s="127" t="s">
        <v>4</v>
      </c>
    </row>
    <row r="89" spans="1:5" ht="13.8">
      <c r="A89" s="251"/>
      <c r="B89" s="246"/>
      <c r="C89" s="249"/>
      <c r="D89" s="23" t="s">
        <v>309</v>
      </c>
      <c r="E89" s="127" t="s">
        <v>4</v>
      </c>
    </row>
    <row r="90" spans="1:5" ht="13.8">
      <c r="A90" s="251"/>
      <c r="B90" s="246"/>
      <c r="C90" s="249"/>
      <c r="D90" s="23" t="s">
        <v>310</v>
      </c>
      <c r="E90" s="127" t="s">
        <v>4</v>
      </c>
    </row>
    <row r="91" spans="1:5" ht="13.8">
      <c r="A91" s="251"/>
      <c r="B91" s="246"/>
      <c r="C91" s="249"/>
      <c r="D91" s="25" t="s">
        <v>106</v>
      </c>
      <c r="E91" s="132" t="s">
        <v>4</v>
      </c>
    </row>
    <row r="92" spans="1:5" ht="13.8">
      <c r="A92" s="251"/>
      <c r="B92" s="246"/>
      <c r="C92" s="249"/>
      <c r="D92" s="25" t="s">
        <v>320</v>
      </c>
      <c r="E92" s="132" t="s">
        <v>4</v>
      </c>
    </row>
    <row r="93" spans="1:5" ht="13.8">
      <c r="A93" s="251"/>
      <c r="B93" s="246"/>
      <c r="C93" s="249"/>
      <c r="D93" s="25" t="s">
        <v>321</v>
      </c>
      <c r="E93" s="132" t="s">
        <v>4</v>
      </c>
    </row>
    <row r="94" spans="1:5" ht="13.8">
      <c r="A94" s="251"/>
      <c r="B94" s="246"/>
      <c r="C94" s="249"/>
      <c r="D94" s="154" t="s">
        <v>109</v>
      </c>
      <c r="E94" s="155" t="s">
        <v>4</v>
      </c>
    </row>
    <row r="95" spans="1:5" ht="13.8">
      <c r="A95" s="242" t="s">
        <v>40</v>
      </c>
      <c r="B95" s="245" t="s">
        <v>170</v>
      </c>
      <c r="C95" s="248" t="s">
        <v>27</v>
      </c>
      <c r="D95" s="19" t="s">
        <v>302</v>
      </c>
      <c r="E95" s="167" t="str">
        <f>E11</f>
        <v>2nd</v>
      </c>
    </row>
    <row r="96" spans="1:5" ht="13.8">
      <c r="A96" s="243"/>
      <c r="B96" s="246"/>
      <c r="C96" s="249"/>
      <c r="D96" s="19" t="s">
        <v>296</v>
      </c>
      <c r="E96" s="19" t="s">
        <v>35</v>
      </c>
    </row>
    <row r="97" spans="1:5" ht="13.8">
      <c r="A97" s="243"/>
      <c r="B97" s="246"/>
      <c r="C97" s="249"/>
      <c r="D97" s="19" t="s">
        <v>298</v>
      </c>
      <c r="E97" s="19" t="s">
        <v>87</v>
      </c>
    </row>
    <row r="98" spans="1:5" ht="13.8">
      <c r="A98" s="243"/>
      <c r="B98" s="246"/>
      <c r="C98" s="249"/>
      <c r="D98" s="19" t="s">
        <v>299</v>
      </c>
      <c r="E98" s="19" t="s">
        <v>86</v>
      </c>
    </row>
    <row r="99" spans="1:5" ht="13.8">
      <c r="A99" s="243"/>
      <c r="B99" s="246"/>
      <c r="C99" s="249"/>
      <c r="D99" s="19" t="s">
        <v>303</v>
      </c>
      <c r="E99" s="19" t="s">
        <v>308</v>
      </c>
    </row>
    <row r="100" spans="1:5" ht="13.8">
      <c r="A100" s="243"/>
      <c r="B100" s="246"/>
      <c r="C100" s="249"/>
      <c r="D100" s="19" t="s">
        <v>344</v>
      </c>
      <c r="E100" s="35" t="s">
        <v>345</v>
      </c>
    </row>
    <row r="101" spans="1:5" ht="13.8">
      <c r="A101" s="243"/>
      <c r="B101" s="246"/>
      <c r="C101" s="249"/>
      <c r="D101" s="24" t="s">
        <v>327</v>
      </c>
      <c r="E101" s="167" t="str">
        <f>IF(E97="OFF","OCR (pmol/min)","OCR (pmol/min/Cells/100 Units Data)")</f>
        <v>OCR (pmol/min/Cells/100 Units Data)</v>
      </c>
    </row>
    <row r="102" spans="1:5" ht="13.8">
      <c r="A102" s="243"/>
      <c r="B102" s="246"/>
      <c r="C102" s="249"/>
      <c r="D102" s="22" t="s">
        <v>75</v>
      </c>
      <c r="E102" s="20" t="s">
        <v>4</v>
      </c>
    </row>
    <row r="103" spans="1:5" ht="13.8">
      <c r="A103" s="243"/>
      <c r="B103" s="246"/>
      <c r="C103" s="249"/>
      <c r="D103" s="23" t="s">
        <v>313</v>
      </c>
      <c r="E103" s="138" t="s">
        <v>4</v>
      </c>
    </row>
    <row r="104" spans="1:5" ht="13.8">
      <c r="A104" s="243"/>
      <c r="B104" s="246"/>
      <c r="C104" s="249"/>
      <c r="D104" s="23" t="s">
        <v>309</v>
      </c>
      <c r="E104" s="138" t="s">
        <v>4</v>
      </c>
    </row>
    <row r="105" spans="1:5" ht="13.8">
      <c r="A105" s="243"/>
      <c r="B105" s="246"/>
      <c r="C105" s="249"/>
      <c r="D105" s="23" t="s">
        <v>310</v>
      </c>
      <c r="E105" s="138" t="s">
        <v>4</v>
      </c>
    </row>
    <row r="106" spans="1:5" ht="13.8">
      <c r="A106" s="243"/>
      <c r="B106" s="246"/>
      <c r="C106" s="249"/>
      <c r="D106" s="25" t="s">
        <v>106</v>
      </c>
      <c r="E106" s="156" t="s">
        <v>4</v>
      </c>
    </row>
    <row r="107" spans="1:5" ht="13.8">
      <c r="A107" s="243"/>
      <c r="B107" s="246"/>
      <c r="C107" s="249"/>
      <c r="D107" s="25" t="s">
        <v>320</v>
      </c>
      <c r="E107" s="156" t="s">
        <v>4</v>
      </c>
    </row>
    <row r="108" spans="1:5" ht="13.8">
      <c r="A108" s="243"/>
      <c r="B108" s="246"/>
      <c r="C108" s="249"/>
      <c r="D108" s="25" t="s">
        <v>321</v>
      </c>
      <c r="E108" s="156" t="s">
        <v>4</v>
      </c>
    </row>
    <row r="109" spans="1:5" ht="13.8">
      <c r="A109" s="244"/>
      <c r="B109" s="247"/>
      <c r="C109" s="250"/>
      <c r="D109" s="45" t="s">
        <v>109</v>
      </c>
      <c r="E109" s="157" t="s">
        <v>4</v>
      </c>
    </row>
    <row r="110" spans="1:5" ht="13.8">
      <c r="A110" s="251" t="s">
        <v>41</v>
      </c>
      <c r="B110" s="246" t="s">
        <v>154</v>
      </c>
      <c r="C110" s="249" t="s">
        <v>28</v>
      </c>
      <c r="D110" s="19" t="s">
        <v>302</v>
      </c>
      <c r="E110" s="167" t="str">
        <f>E11</f>
        <v>2nd</v>
      </c>
    </row>
    <row r="111" spans="1:5" ht="13.8">
      <c r="A111" s="251"/>
      <c r="B111" s="246"/>
      <c r="C111" s="249"/>
      <c r="D111" s="19" t="s">
        <v>296</v>
      </c>
      <c r="E111" s="28" t="s">
        <v>35</v>
      </c>
    </row>
    <row r="112" spans="1:5" ht="13.8">
      <c r="A112" s="251"/>
      <c r="B112" s="246"/>
      <c r="C112" s="249"/>
      <c r="D112" s="19" t="s">
        <v>298</v>
      </c>
      <c r="E112" s="28" t="s">
        <v>87</v>
      </c>
    </row>
    <row r="113" spans="1:5" ht="13.8">
      <c r="A113" s="251"/>
      <c r="B113" s="246"/>
      <c r="C113" s="249"/>
      <c r="D113" s="19" t="s">
        <v>299</v>
      </c>
      <c r="E113" s="28" t="s">
        <v>86</v>
      </c>
    </row>
    <row r="114" spans="1:5" ht="13.8">
      <c r="A114" s="251"/>
      <c r="B114" s="246"/>
      <c r="C114" s="249"/>
      <c r="D114" s="19" t="s">
        <v>303</v>
      </c>
      <c r="E114" s="35" t="s">
        <v>36</v>
      </c>
    </row>
    <row r="115" spans="1:5" ht="13.8">
      <c r="A115" s="251"/>
      <c r="B115" s="246"/>
      <c r="C115" s="249"/>
      <c r="D115" s="19" t="s">
        <v>344</v>
      </c>
      <c r="E115" s="35" t="s">
        <v>345</v>
      </c>
    </row>
    <row r="116" spans="1:5" ht="13.8">
      <c r="A116" s="251"/>
      <c r="B116" s="246"/>
      <c r="C116" s="249"/>
      <c r="D116" s="24" t="s">
        <v>327</v>
      </c>
      <c r="E116" s="167" t="str">
        <f>IF(E112="OFF","OCR (pmol/min)","OCR (pmol/min/Cells/100 Units Data)")</f>
        <v>OCR (pmol/min/Cells/100 Units Data)</v>
      </c>
    </row>
    <row r="117" spans="1:5" ht="13.8">
      <c r="A117" s="251"/>
      <c r="B117" s="246"/>
      <c r="C117" s="249"/>
      <c r="D117" s="22" t="s">
        <v>75</v>
      </c>
      <c r="E117" s="20" t="s">
        <v>4</v>
      </c>
    </row>
    <row r="118" spans="1:5" ht="13.8">
      <c r="A118" s="251"/>
      <c r="B118" s="246"/>
      <c r="C118" s="249"/>
      <c r="D118" s="23" t="s">
        <v>313</v>
      </c>
      <c r="E118" s="138" t="s">
        <v>4</v>
      </c>
    </row>
    <row r="119" spans="1:5" ht="13.8">
      <c r="A119" s="251"/>
      <c r="B119" s="246"/>
      <c r="C119" s="249"/>
      <c r="D119" s="23" t="s">
        <v>309</v>
      </c>
      <c r="E119" s="138" t="s">
        <v>4</v>
      </c>
    </row>
    <row r="120" spans="1:5" ht="13.8">
      <c r="A120" s="251"/>
      <c r="B120" s="246"/>
      <c r="C120" s="249"/>
      <c r="D120" s="23" t="s">
        <v>310</v>
      </c>
      <c r="E120" s="138" t="s">
        <v>4</v>
      </c>
    </row>
    <row r="121" spans="1:5" ht="13.8">
      <c r="A121" s="251"/>
      <c r="B121" s="246"/>
      <c r="C121" s="249"/>
      <c r="D121" s="25" t="s">
        <v>106</v>
      </c>
      <c r="E121" s="156" t="s">
        <v>4</v>
      </c>
    </row>
    <row r="122" spans="1:5" ht="13.8">
      <c r="A122" s="251"/>
      <c r="B122" s="246"/>
      <c r="C122" s="249"/>
      <c r="D122" s="25" t="s">
        <v>320</v>
      </c>
      <c r="E122" s="156" t="s">
        <v>4</v>
      </c>
    </row>
    <row r="123" spans="1:5" ht="13.8">
      <c r="A123" s="251"/>
      <c r="B123" s="246"/>
      <c r="C123" s="249"/>
      <c r="D123" s="25" t="s">
        <v>321</v>
      </c>
      <c r="E123" s="156" t="s">
        <v>4</v>
      </c>
    </row>
    <row r="124" spans="1:5" ht="14.4" thickBot="1">
      <c r="A124" s="251"/>
      <c r="B124" s="246"/>
      <c r="C124" s="249"/>
      <c r="D124" s="45" t="s">
        <v>109</v>
      </c>
      <c r="E124" s="157" t="s">
        <v>4</v>
      </c>
    </row>
    <row r="125" spans="1:5" ht="13.8">
      <c r="A125" s="252" t="s">
        <v>42</v>
      </c>
      <c r="B125" s="253" t="s">
        <v>172</v>
      </c>
      <c r="C125" s="254" t="s">
        <v>175</v>
      </c>
      <c r="D125" s="19" t="s">
        <v>302</v>
      </c>
      <c r="E125" s="167" t="str">
        <f>E11</f>
        <v>2nd</v>
      </c>
    </row>
    <row r="126" spans="1:5" ht="13.8">
      <c r="A126" s="251"/>
      <c r="B126" s="246"/>
      <c r="C126" s="249"/>
      <c r="D126" s="19" t="s">
        <v>296</v>
      </c>
      <c r="E126" s="28" t="s">
        <v>35</v>
      </c>
    </row>
    <row r="127" spans="1:5" ht="13.8">
      <c r="A127" s="251"/>
      <c r="B127" s="246"/>
      <c r="C127" s="249"/>
      <c r="D127" s="19" t="s">
        <v>298</v>
      </c>
      <c r="E127" s="28" t="s">
        <v>87</v>
      </c>
    </row>
    <row r="128" spans="1:5" ht="13.8">
      <c r="A128" s="251"/>
      <c r="B128" s="246"/>
      <c r="C128" s="249"/>
      <c r="D128" s="19" t="s">
        <v>299</v>
      </c>
      <c r="E128" s="28" t="s">
        <v>86</v>
      </c>
    </row>
    <row r="129" spans="1:5" ht="13.8">
      <c r="A129" s="251"/>
      <c r="B129" s="246"/>
      <c r="C129" s="249"/>
      <c r="D129" s="19" t="s">
        <v>303</v>
      </c>
      <c r="E129" s="35" t="s">
        <v>36</v>
      </c>
    </row>
    <row r="130" spans="1:5" ht="13.8">
      <c r="A130" s="251"/>
      <c r="B130" s="246"/>
      <c r="C130" s="249"/>
      <c r="D130" s="19" t="s">
        <v>344</v>
      </c>
      <c r="E130" s="35" t="s">
        <v>345</v>
      </c>
    </row>
    <row r="131" spans="1:5" ht="13.8">
      <c r="A131" s="251"/>
      <c r="B131" s="246"/>
      <c r="C131" s="249"/>
      <c r="D131" s="24" t="s">
        <v>327</v>
      </c>
      <c r="E131" s="167" t="str">
        <f>IF(E127="OFF","OCR (pmol/min)","OCR (pmol/min/Cells/100 Units Data)")</f>
        <v>OCR (pmol/min/Cells/100 Units Data)</v>
      </c>
    </row>
    <row r="132" spans="1:5" ht="13.8">
      <c r="A132" s="251"/>
      <c r="B132" s="246"/>
      <c r="C132" s="249"/>
      <c r="D132" s="22" t="s">
        <v>75</v>
      </c>
      <c r="E132" s="20" t="s">
        <v>4</v>
      </c>
    </row>
    <row r="133" spans="1:5" ht="13.8">
      <c r="A133" s="251"/>
      <c r="B133" s="246"/>
      <c r="C133" s="249"/>
      <c r="D133" s="23" t="s">
        <v>313</v>
      </c>
      <c r="E133" s="138" t="s">
        <v>4</v>
      </c>
    </row>
    <row r="134" spans="1:5" ht="13.8">
      <c r="A134" s="251"/>
      <c r="B134" s="246"/>
      <c r="C134" s="249"/>
      <c r="D134" s="23" t="s">
        <v>309</v>
      </c>
      <c r="E134" s="138" t="s">
        <v>4</v>
      </c>
    </row>
    <row r="135" spans="1:5" ht="13.8">
      <c r="A135" s="251"/>
      <c r="B135" s="246"/>
      <c r="C135" s="249"/>
      <c r="D135" s="23" t="s">
        <v>310</v>
      </c>
      <c r="E135" s="138" t="s">
        <v>4</v>
      </c>
    </row>
    <row r="136" spans="1:5" ht="13.8">
      <c r="A136" s="251"/>
      <c r="B136" s="246"/>
      <c r="C136" s="249"/>
      <c r="D136" s="25" t="s">
        <v>106</v>
      </c>
      <c r="E136" s="156" t="s">
        <v>4</v>
      </c>
    </row>
    <row r="137" spans="1:5" ht="13.8">
      <c r="A137" s="251"/>
      <c r="B137" s="246"/>
      <c r="C137" s="249"/>
      <c r="D137" s="25" t="s">
        <v>320</v>
      </c>
      <c r="E137" s="156" t="s">
        <v>4</v>
      </c>
    </row>
    <row r="138" spans="1:5" ht="13.8">
      <c r="A138" s="251"/>
      <c r="B138" s="246"/>
      <c r="C138" s="249"/>
      <c r="D138" s="25" t="s">
        <v>321</v>
      </c>
      <c r="E138" s="156" t="s">
        <v>4</v>
      </c>
    </row>
    <row r="139" spans="1:5" ht="14.4" thickBot="1">
      <c r="A139" s="251"/>
      <c r="B139" s="246"/>
      <c r="C139" s="249"/>
      <c r="D139" s="45" t="s">
        <v>109</v>
      </c>
      <c r="E139" s="157" t="s">
        <v>4</v>
      </c>
    </row>
    <row r="140" spans="1:5" ht="13.2" customHeight="1">
      <c r="A140" s="252" t="s">
        <v>43</v>
      </c>
      <c r="B140" s="253" t="s">
        <v>153</v>
      </c>
      <c r="C140" s="254" t="s">
        <v>137</v>
      </c>
      <c r="D140" s="19" t="s">
        <v>302</v>
      </c>
      <c r="E140" s="167" t="str">
        <f>E11</f>
        <v>2nd</v>
      </c>
    </row>
    <row r="141" spans="1:5" ht="13.2" customHeight="1">
      <c r="A141" s="251"/>
      <c r="B141" s="246"/>
      <c r="C141" s="249"/>
      <c r="D141" s="19" t="s">
        <v>296</v>
      </c>
      <c r="E141" s="28" t="s">
        <v>35</v>
      </c>
    </row>
    <row r="142" spans="1:5" ht="13.2" customHeight="1">
      <c r="A142" s="251"/>
      <c r="B142" s="246"/>
      <c r="C142" s="249"/>
      <c r="D142" s="19" t="s">
        <v>298</v>
      </c>
      <c r="E142" s="28" t="s">
        <v>87</v>
      </c>
    </row>
    <row r="143" spans="1:5" ht="13.2" customHeight="1">
      <c r="A143" s="251"/>
      <c r="B143" s="246"/>
      <c r="C143" s="249"/>
      <c r="D143" s="19" t="s">
        <v>299</v>
      </c>
      <c r="E143" s="28" t="s">
        <v>86</v>
      </c>
    </row>
    <row r="144" spans="1:5" ht="13.2" customHeight="1">
      <c r="A144" s="251"/>
      <c r="B144" s="246"/>
      <c r="C144" s="249"/>
      <c r="D144" s="19" t="s">
        <v>303</v>
      </c>
      <c r="E144" s="35" t="s">
        <v>36</v>
      </c>
    </row>
    <row r="145" spans="1:5" ht="13.8">
      <c r="A145" s="251"/>
      <c r="B145" s="246"/>
      <c r="C145" s="249"/>
      <c r="D145" s="19" t="s">
        <v>344</v>
      </c>
      <c r="E145" s="35" t="s">
        <v>345</v>
      </c>
    </row>
    <row r="146" spans="1:5" ht="13.8">
      <c r="A146" s="251"/>
      <c r="B146" s="246"/>
      <c r="C146" s="249"/>
      <c r="D146" s="24" t="s">
        <v>327</v>
      </c>
      <c r="E146" s="167" t="str">
        <f>IF(E142="OFF","OCR (pmol/min)","OCR (pmol/min/Cells/100 Units Data)")</f>
        <v>OCR (pmol/min/Cells/100 Units Data)</v>
      </c>
    </row>
    <row r="147" spans="1:5" ht="13.8">
      <c r="A147" s="251"/>
      <c r="B147" s="246"/>
      <c r="C147" s="249"/>
      <c r="D147" s="22" t="s">
        <v>75</v>
      </c>
      <c r="E147" s="20" t="s">
        <v>4</v>
      </c>
    </row>
    <row r="148" spans="1:5" ht="13.8">
      <c r="A148" s="251"/>
      <c r="B148" s="246"/>
      <c r="C148" s="249"/>
      <c r="D148" s="23" t="s">
        <v>313</v>
      </c>
      <c r="E148" s="138" t="s">
        <v>4</v>
      </c>
    </row>
    <row r="149" spans="1:5" ht="13.8">
      <c r="A149" s="251"/>
      <c r="B149" s="246"/>
      <c r="C149" s="249"/>
      <c r="D149" s="23" t="s">
        <v>309</v>
      </c>
      <c r="E149" s="138" t="s">
        <v>4</v>
      </c>
    </row>
    <row r="150" spans="1:5" ht="13.8">
      <c r="A150" s="251"/>
      <c r="B150" s="246"/>
      <c r="C150" s="249"/>
      <c r="D150" s="23" t="s">
        <v>310</v>
      </c>
      <c r="E150" s="138" t="s">
        <v>4</v>
      </c>
    </row>
    <row r="151" spans="1:5" ht="13.8">
      <c r="A151" s="251"/>
      <c r="B151" s="246"/>
      <c r="C151" s="249"/>
      <c r="D151" s="25" t="s">
        <v>106</v>
      </c>
      <c r="E151" s="156" t="s">
        <v>4</v>
      </c>
    </row>
    <row r="152" spans="1:5" ht="13.8">
      <c r="A152" s="251"/>
      <c r="B152" s="246"/>
      <c r="C152" s="249"/>
      <c r="D152" s="25" t="s">
        <v>320</v>
      </c>
      <c r="E152" s="156" t="s">
        <v>4</v>
      </c>
    </row>
    <row r="153" spans="1:5" ht="13.8">
      <c r="A153" s="251"/>
      <c r="B153" s="246"/>
      <c r="C153" s="249"/>
      <c r="D153" s="25" t="s">
        <v>321</v>
      </c>
      <c r="E153" s="156" t="s">
        <v>4</v>
      </c>
    </row>
    <row r="154" spans="1:5" ht="14.4" thickBot="1">
      <c r="A154" s="251"/>
      <c r="B154" s="246"/>
      <c r="C154" s="249"/>
      <c r="D154" s="45" t="s">
        <v>109</v>
      </c>
      <c r="E154" s="157" t="s">
        <v>4</v>
      </c>
    </row>
    <row r="155" spans="1:5" ht="13.8">
      <c r="A155" s="236" t="s">
        <v>57</v>
      </c>
      <c r="B155" s="236" t="s">
        <v>173</v>
      </c>
      <c r="C155" s="239" t="s">
        <v>143</v>
      </c>
      <c r="D155" s="19" t="s">
        <v>302</v>
      </c>
      <c r="E155" s="167" t="str">
        <f>E11</f>
        <v>2nd</v>
      </c>
    </row>
    <row r="156" spans="1:5" ht="13.8">
      <c r="A156" s="237"/>
      <c r="B156" s="237"/>
      <c r="C156" s="240"/>
      <c r="D156" s="19" t="s">
        <v>296</v>
      </c>
      <c r="E156" s="28" t="s">
        <v>35</v>
      </c>
    </row>
    <row r="157" spans="1:5" ht="13.8">
      <c r="A157" s="237"/>
      <c r="B157" s="237"/>
      <c r="C157" s="240"/>
      <c r="D157" s="19" t="s">
        <v>299</v>
      </c>
      <c r="E157" s="28" t="s">
        <v>86</v>
      </c>
    </row>
    <row r="158" spans="1:5" ht="13.8">
      <c r="A158" s="237"/>
      <c r="B158" s="237"/>
      <c r="C158" s="240"/>
      <c r="D158" s="19" t="s">
        <v>303</v>
      </c>
      <c r="E158" s="35" t="s">
        <v>36</v>
      </c>
    </row>
    <row r="159" spans="1:5" ht="13.8">
      <c r="A159" s="237"/>
      <c r="B159" s="237"/>
      <c r="C159" s="240"/>
      <c r="D159" s="19" t="s">
        <v>344</v>
      </c>
      <c r="E159" s="35" t="s">
        <v>345</v>
      </c>
    </row>
    <row r="160" spans="1:5" ht="13.8">
      <c r="A160" s="237"/>
      <c r="B160" s="237"/>
      <c r="C160" s="240"/>
      <c r="D160" s="24" t="s">
        <v>327</v>
      </c>
      <c r="E160" s="167" t="s">
        <v>85</v>
      </c>
    </row>
    <row r="161" spans="1:5" ht="13.8">
      <c r="A161" s="237"/>
      <c r="B161" s="237"/>
      <c r="C161" s="240"/>
      <c r="D161" s="22" t="s">
        <v>75</v>
      </c>
      <c r="E161" s="20" t="s">
        <v>4</v>
      </c>
    </row>
    <row r="162" spans="1:5" ht="13.8">
      <c r="A162" s="237"/>
      <c r="B162" s="237"/>
      <c r="C162" s="240"/>
      <c r="D162" s="23" t="s">
        <v>313</v>
      </c>
      <c r="E162" s="138" t="s">
        <v>4</v>
      </c>
    </row>
    <row r="163" spans="1:5" ht="13.8">
      <c r="A163" s="237"/>
      <c r="B163" s="237"/>
      <c r="C163" s="240"/>
      <c r="D163" s="23" t="s">
        <v>309</v>
      </c>
      <c r="E163" s="138" t="s">
        <v>4</v>
      </c>
    </row>
    <row r="164" spans="1:5" ht="13.8">
      <c r="A164" s="237"/>
      <c r="B164" s="237"/>
      <c r="C164" s="240"/>
      <c r="D164" s="23" t="s">
        <v>310</v>
      </c>
      <c r="E164" s="138" t="s">
        <v>4</v>
      </c>
    </row>
    <row r="165" spans="1:5" ht="13.8">
      <c r="A165" s="237"/>
      <c r="B165" s="237"/>
      <c r="C165" s="240"/>
      <c r="D165" s="25" t="s">
        <v>106</v>
      </c>
      <c r="E165" s="156" t="s">
        <v>4</v>
      </c>
    </row>
    <row r="166" spans="1:5" ht="13.8">
      <c r="A166" s="237"/>
      <c r="B166" s="237"/>
      <c r="C166" s="240"/>
      <c r="D166" s="25" t="s">
        <v>320</v>
      </c>
      <c r="E166" s="156" t="s">
        <v>4</v>
      </c>
    </row>
    <row r="167" spans="1:5" ht="13.8">
      <c r="A167" s="237"/>
      <c r="B167" s="237"/>
      <c r="C167" s="240"/>
      <c r="D167" s="25" t="s">
        <v>321</v>
      </c>
      <c r="E167" s="156" t="s">
        <v>4</v>
      </c>
    </row>
    <row r="168" spans="1:5" ht="14.4" thickBot="1">
      <c r="A168" s="237"/>
      <c r="B168" s="237"/>
      <c r="C168" s="240"/>
      <c r="D168" s="45" t="s">
        <v>109</v>
      </c>
      <c r="E168" s="157" t="s">
        <v>4</v>
      </c>
    </row>
    <row r="169" spans="1:5" ht="13.8">
      <c r="A169" s="252" t="s">
        <v>59</v>
      </c>
      <c r="B169" s="253" t="s">
        <v>171</v>
      </c>
      <c r="C169" s="254" t="s">
        <v>139</v>
      </c>
      <c r="D169" s="19" t="s">
        <v>302</v>
      </c>
      <c r="E169" s="167" t="str">
        <f>E11</f>
        <v>2nd</v>
      </c>
    </row>
    <row r="170" spans="1:5" ht="13.8">
      <c r="A170" s="251"/>
      <c r="B170" s="246"/>
      <c r="C170" s="249"/>
      <c r="D170" s="19" t="s">
        <v>296</v>
      </c>
      <c r="E170" s="28" t="s">
        <v>35</v>
      </c>
    </row>
    <row r="171" spans="1:5" ht="13.8">
      <c r="A171" s="251"/>
      <c r="B171" s="246"/>
      <c r="C171" s="249"/>
      <c r="D171" s="19" t="s">
        <v>299</v>
      </c>
      <c r="E171" s="28" t="s">
        <v>86</v>
      </c>
    </row>
    <row r="172" spans="1:5" ht="13.8">
      <c r="A172" s="251"/>
      <c r="B172" s="246"/>
      <c r="C172" s="249"/>
      <c r="D172" s="19" t="s">
        <v>303</v>
      </c>
      <c r="E172" s="35" t="s">
        <v>36</v>
      </c>
    </row>
    <row r="173" spans="1:5" ht="13.8">
      <c r="A173" s="251"/>
      <c r="B173" s="246"/>
      <c r="C173" s="249"/>
      <c r="D173" s="19" t="s">
        <v>344</v>
      </c>
      <c r="E173" s="35" t="s">
        <v>345</v>
      </c>
    </row>
    <row r="174" spans="1:5" ht="13.8">
      <c r="A174" s="251"/>
      <c r="B174" s="246"/>
      <c r="C174" s="249"/>
      <c r="D174" s="24" t="s">
        <v>327</v>
      </c>
      <c r="E174" s="167" t="s">
        <v>85</v>
      </c>
    </row>
    <row r="175" spans="1:5" ht="13.8">
      <c r="A175" s="251"/>
      <c r="B175" s="246"/>
      <c r="C175" s="249"/>
      <c r="D175" s="22" t="s">
        <v>75</v>
      </c>
      <c r="E175" s="20" t="s">
        <v>4</v>
      </c>
    </row>
    <row r="176" spans="1:5" ht="13.8">
      <c r="A176" s="251"/>
      <c r="B176" s="246"/>
      <c r="C176" s="249"/>
      <c r="D176" s="23" t="s">
        <v>313</v>
      </c>
      <c r="E176" s="138" t="s">
        <v>4</v>
      </c>
    </row>
    <row r="177" spans="1:5" ht="13.8">
      <c r="A177" s="251"/>
      <c r="B177" s="246"/>
      <c r="C177" s="249"/>
      <c r="D177" s="23" t="s">
        <v>309</v>
      </c>
      <c r="E177" s="138" t="s">
        <v>4</v>
      </c>
    </row>
    <row r="178" spans="1:5" ht="13.8">
      <c r="A178" s="251"/>
      <c r="B178" s="246"/>
      <c r="C178" s="249"/>
      <c r="D178" s="23" t="s">
        <v>310</v>
      </c>
      <c r="E178" s="138" t="s">
        <v>4</v>
      </c>
    </row>
    <row r="179" spans="1:5" ht="13.8">
      <c r="A179" s="251"/>
      <c r="B179" s="246"/>
      <c r="C179" s="249"/>
      <c r="D179" s="25" t="s">
        <v>106</v>
      </c>
      <c r="E179" s="156" t="s">
        <v>4</v>
      </c>
    </row>
    <row r="180" spans="1:5" ht="13.8">
      <c r="A180" s="251"/>
      <c r="B180" s="246"/>
      <c r="C180" s="249"/>
      <c r="D180" s="25" t="s">
        <v>320</v>
      </c>
      <c r="E180" s="156" t="s">
        <v>4</v>
      </c>
    </row>
    <row r="181" spans="1:5" ht="13.8">
      <c r="A181" s="251"/>
      <c r="B181" s="246"/>
      <c r="C181" s="249"/>
      <c r="D181" s="25" t="s">
        <v>321</v>
      </c>
      <c r="E181" s="156" t="s">
        <v>4</v>
      </c>
    </row>
    <row r="182" spans="1:5" ht="14.4" thickBot="1">
      <c r="A182" s="251"/>
      <c r="B182" s="246"/>
      <c r="C182" s="249"/>
      <c r="D182" s="154" t="s">
        <v>109</v>
      </c>
      <c r="E182" s="158" t="s">
        <v>4</v>
      </c>
    </row>
    <row r="183" spans="1:5" ht="13.8">
      <c r="A183" s="233" t="s">
        <v>61</v>
      </c>
      <c r="B183" s="236" t="s">
        <v>155</v>
      </c>
      <c r="C183" s="239" t="s">
        <v>144</v>
      </c>
      <c r="D183" s="160" t="s">
        <v>346</v>
      </c>
      <c r="E183" s="84" t="s">
        <v>4</v>
      </c>
    </row>
    <row r="184" spans="1:5" ht="13.8">
      <c r="A184" s="234"/>
      <c r="B184" s="237"/>
      <c r="C184" s="240"/>
      <c r="D184" s="19" t="s">
        <v>302</v>
      </c>
      <c r="E184" s="167" t="str">
        <f>E11</f>
        <v>2nd</v>
      </c>
    </row>
    <row r="185" spans="1:5" ht="13.2" customHeight="1">
      <c r="A185" s="234"/>
      <c r="B185" s="237"/>
      <c r="C185" s="240"/>
      <c r="D185" s="19" t="s">
        <v>298</v>
      </c>
      <c r="E185" s="28" t="s">
        <v>87</v>
      </c>
    </row>
    <row r="186" spans="1:5" ht="13.8">
      <c r="A186" s="234"/>
      <c r="B186" s="237"/>
      <c r="C186" s="240"/>
      <c r="D186" s="19" t="s">
        <v>299</v>
      </c>
      <c r="E186" s="28" t="s">
        <v>86</v>
      </c>
    </row>
    <row r="187" spans="1:5" ht="13.8">
      <c r="A187" s="234"/>
      <c r="B187" s="237"/>
      <c r="C187" s="240"/>
      <c r="D187" s="22" t="s">
        <v>350</v>
      </c>
      <c r="E187" s="26" t="s">
        <v>4</v>
      </c>
    </row>
    <row r="188" spans="1:5" ht="14.4" thickBot="1">
      <c r="A188" s="235"/>
      <c r="B188" s="238"/>
      <c r="C188" s="241"/>
      <c r="D188" s="54" t="s">
        <v>109</v>
      </c>
      <c r="E188" s="159" t="s">
        <v>4</v>
      </c>
    </row>
  </sheetData>
  <mergeCells count="43">
    <mergeCell ref="C155:C168"/>
    <mergeCell ref="B110:B124"/>
    <mergeCell ref="C110:C124"/>
    <mergeCell ref="A140:A154"/>
    <mergeCell ref="B140:B154"/>
    <mergeCell ref="A51:A65"/>
    <mergeCell ref="B51:B65"/>
    <mergeCell ref="C51:C65"/>
    <mergeCell ref="A66:A79"/>
    <mergeCell ref="A80:A94"/>
    <mergeCell ref="C66:C79"/>
    <mergeCell ref="C80:C94"/>
    <mergeCell ref="B66:B79"/>
    <mergeCell ref="B80:B94"/>
    <mergeCell ref="D10:E10"/>
    <mergeCell ref="A2:A22"/>
    <mergeCell ref="B2:B22"/>
    <mergeCell ref="C2:C22"/>
    <mergeCell ref="A24:A26"/>
    <mergeCell ref="B24:B26"/>
    <mergeCell ref="C24:C26"/>
    <mergeCell ref="C31:C50"/>
    <mergeCell ref="B31:B50"/>
    <mergeCell ref="A31:A50"/>
    <mergeCell ref="A27:A30"/>
    <mergeCell ref="B27:B30"/>
    <mergeCell ref="C27:C30"/>
    <mergeCell ref="A183:A188"/>
    <mergeCell ref="B183:B188"/>
    <mergeCell ref="C183:C188"/>
    <mergeCell ref="A95:A109"/>
    <mergeCell ref="B95:B109"/>
    <mergeCell ref="C95:C109"/>
    <mergeCell ref="A110:A124"/>
    <mergeCell ref="A169:A182"/>
    <mergeCell ref="B169:B182"/>
    <mergeCell ref="C169:C182"/>
    <mergeCell ref="C140:C154"/>
    <mergeCell ref="B155:B168"/>
    <mergeCell ref="A155:A168"/>
    <mergeCell ref="A125:A139"/>
    <mergeCell ref="B125:B139"/>
    <mergeCell ref="C125:C139"/>
  </mergeCells>
  <dataValidations count="14">
    <dataValidation type="list" allowBlank="1" showInputMessage="1" showErrorMessage="1" sqref="E9" xr:uid="{00000000-0002-0000-0400-000000000000}">
      <formula1>"XFe96,XFe24,XFp,XF Pro, HS Mini"</formula1>
    </dataValidation>
    <dataValidation type="list" allowBlank="1" showInputMessage="1" showErrorMessage="1" errorTitle="Invalid Input" sqref="E7:E8 E188 E41:E50 E59:E65 E73:E79 E88:E94 E103:E109 E118:E124 E133:E139 E148:E154 E27 E162:E168 E176:E183 E12:E13 E15:E25" xr:uid="{00000000-0002-0000-0400-000001000000}">
      <formula1>"Yes,No"</formula1>
    </dataValidation>
    <dataValidation type="list" allowBlank="1" showInputMessage="1" showErrorMessage="1" errorTitle="Error" error="Only XFLR &amp; ASYR files are allowed." sqref="E6" xr:uid="{00000000-0002-0000-0400-000002000000}">
      <formula1>"asyr, xflr"</formula1>
    </dataValidation>
    <dataValidation type="list" allowBlank="1" showInputMessage="1" showErrorMessage="1" sqref="E2" xr:uid="{00000000-0002-0000-0400-000003000000}">
      <formula1>"Yes,No"</formula1>
    </dataValidation>
    <dataValidation type="list" allowBlank="1" showInputMessage="1" showErrorMessage="1" sqref="E33 E52 E66 E170 E81 E111 E126 E141 E156 E96" xr:uid="{00000000-0002-0000-0400-000004000000}">
      <formula1>"Group, Well"</formula1>
    </dataValidation>
    <dataValidation type="list" allowBlank="1" showInputMessage="1" showErrorMessage="1" sqref="E36 E54 E68 E171 E83 E113 E128 E143 E157 E98 E186" xr:uid="{00000000-0002-0000-0400-000005000000}">
      <formula1>"OFF, Std Dev, SEM"</formula1>
    </dataValidation>
    <dataValidation type="list" allowBlank="1" showInputMessage="1" showErrorMessage="1" sqref="E35 E37 E53 E67 E82 E112 E127 E142 E97 E185" xr:uid="{00000000-0002-0000-0400-000006000000}">
      <formula1>"OFF, ON"</formula1>
    </dataValidation>
    <dataValidation type="list" allowBlank="1" showInputMessage="1" showErrorMessage="1" sqref="E34" xr:uid="{00000000-0002-0000-0400-000007000000}">
      <formula1>"Rate, Level"</formula1>
    </dataValidation>
    <dataValidation type="list" allowBlank="1" showInputMessage="1" showErrorMessage="1" sqref="E40 E72 E58 E87 E102 E117 E132 E147 E161 E175 E187" xr:uid="{00000000-0002-0000-0400-000008000000}">
      <formula1>"Yes, No"</formula1>
    </dataValidation>
    <dataValidation type="list" allowBlank="1" showInputMessage="1" showErrorMessage="1" errorTitle="Invalid Input" sqref="E11" xr:uid="{00000000-0002-0000-0400-000009000000}">
      <formula1>"1st, 2nd, 3rd, 4th"</formula1>
    </dataValidation>
    <dataValidation type="list" allowBlank="1" showInputMessage="1" showErrorMessage="1" sqref="E32" xr:uid="{00000000-0002-0000-0400-00000A000000}">
      <formula1>"OCR, ECAR, PER"</formula1>
    </dataValidation>
    <dataValidation type="list" allowBlank="1" showInputMessage="1" showErrorMessage="1" sqref="E55 E69 E84 E99" xr:uid="{00000000-0002-0000-0400-00000B000000}">
      <formula1>"Groups, Graph Ascending, Graph Descending"</formula1>
    </dataValidation>
    <dataValidation type="list" allowBlank="1" showInputMessage="1" showErrorMessage="1" sqref="E56 E70 E85 E100 E115 E130 E145 E159 E173" xr:uid="{00000000-0002-0000-0400-00000C000000}">
      <formula1>"Bar, Boxplot"</formula1>
    </dataValidation>
    <dataValidation type="list" allowBlank="1" showInputMessage="1" showErrorMessage="1" errorTitle="Invalid Input" sqref="E29" xr:uid="{00000000-0002-0000-0400-00000D000000}">
      <formula1>"Set Group as Positive Control, Set Group as Negative Control, Set Group as Vehicle Control, Set Group as Rot/AA Control"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56"/>
  <sheetViews>
    <sheetView topLeftCell="A85" workbookViewId="0">
      <selection activeCell="E99" sqref="E99"/>
    </sheetView>
  </sheetViews>
  <sheetFormatPr defaultRowHeight="13.2"/>
  <cols>
    <col min="1" max="1" width="15.21875" style="2" customWidth="1"/>
    <col min="2" max="2" width="31.33203125" style="2" customWidth="1"/>
    <col min="3" max="3" width="31.6640625" style="2" customWidth="1"/>
    <col min="4" max="4" width="38.77734375" style="170" customWidth="1"/>
    <col min="5" max="5" width="55.6640625" style="169" customWidth="1"/>
  </cols>
  <sheetData>
    <row r="1" spans="1:5" ht="16.2" thickBot="1">
      <c r="A1" s="39" t="s">
        <v>20</v>
      </c>
      <c r="B1" s="39" t="s">
        <v>151</v>
      </c>
      <c r="C1" s="40" t="s">
        <v>30</v>
      </c>
      <c r="D1" s="168" t="s">
        <v>88</v>
      </c>
      <c r="E1" s="168" t="s">
        <v>89</v>
      </c>
    </row>
    <row r="2" spans="1:5" ht="13.8">
      <c r="A2" s="252" t="s">
        <v>21</v>
      </c>
      <c r="B2" s="252" t="s">
        <v>150</v>
      </c>
      <c r="C2" s="252" t="s">
        <v>351</v>
      </c>
      <c r="D2" s="20" t="s">
        <v>3</v>
      </c>
      <c r="E2" s="26" t="s">
        <v>13</v>
      </c>
    </row>
    <row r="3" spans="1:5" ht="13.8">
      <c r="A3" s="251"/>
      <c r="B3" s="251"/>
      <c r="C3" s="251"/>
      <c r="D3" s="21" t="s">
        <v>5</v>
      </c>
      <c r="E3" s="27" t="s">
        <v>128</v>
      </c>
    </row>
    <row r="4" spans="1:5" ht="13.8">
      <c r="A4" s="251"/>
      <c r="B4" s="251"/>
      <c r="C4" s="251"/>
      <c r="D4" s="20" t="s">
        <v>44</v>
      </c>
      <c r="E4" s="26" t="str">
        <f>IF(($E$2="Yes"),"No","Yes")</f>
        <v>Yes</v>
      </c>
    </row>
    <row r="5" spans="1:5" ht="13.8">
      <c r="A5" s="251"/>
      <c r="B5" s="251"/>
      <c r="C5" s="251"/>
      <c r="D5" s="21" t="s">
        <v>6</v>
      </c>
      <c r="E5" s="49" t="s">
        <v>129</v>
      </c>
    </row>
    <row r="6" spans="1:5" ht="13.8">
      <c r="A6" s="251"/>
      <c r="B6" s="251"/>
      <c r="C6" s="251"/>
      <c r="D6" s="21" t="s">
        <v>82</v>
      </c>
      <c r="E6" s="27" t="s">
        <v>130</v>
      </c>
    </row>
    <row r="7" spans="1:5" ht="13.8">
      <c r="A7" s="251"/>
      <c r="B7" s="251"/>
      <c r="C7" s="251"/>
      <c r="D7" s="21" t="s">
        <v>80</v>
      </c>
      <c r="E7" s="28" t="s">
        <v>4</v>
      </c>
    </row>
    <row r="8" spans="1:5" ht="13.8">
      <c r="A8" s="251"/>
      <c r="B8" s="251"/>
      <c r="C8" s="251"/>
      <c r="D8" s="21" t="s">
        <v>81</v>
      </c>
      <c r="E8" s="28" t="s">
        <v>4</v>
      </c>
    </row>
    <row r="9" spans="1:5" ht="13.8">
      <c r="A9" s="251"/>
      <c r="B9" s="251"/>
      <c r="C9" s="251"/>
      <c r="D9" s="21" t="s">
        <v>7</v>
      </c>
      <c r="E9" t="s">
        <v>16</v>
      </c>
    </row>
    <row r="10" spans="1:5" ht="13.8">
      <c r="A10" s="251"/>
      <c r="B10" s="251"/>
      <c r="C10" s="251"/>
      <c r="D10" s="204" t="s">
        <v>140</v>
      </c>
      <c r="E10" s="205"/>
    </row>
    <row r="11" spans="1:5" ht="13.8">
      <c r="A11" s="251"/>
      <c r="B11" s="251"/>
      <c r="C11" s="251"/>
      <c r="D11" s="16" t="s">
        <v>142</v>
      </c>
      <c r="E11" s="35" t="s">
        <v>149</v>
      </c>
    </row>
    <row r="12" spans="1:5" ht="13.8">
      <c r="A12" s="251"/>
      <c r="B12" s="251"/>
      <c r="C12" s="251"/>
      <c r="D12" s="16" t="s">
        <v>352</v>
      </c>
      <c r="E12" s="28" t="s">
        <v>4</v>
      </c>
    </row>
    <row r="13" spans="1:5" ht="13.8">
      <c r="A13" s="251"/>
      <c r="B13" s="251"/>
      <c r="C13" s="251"/>
      <c r="D13" s="16" t="s">
        <v>353</v>
      </c>
      <c r="E13" s="28" t="s">
        <v>4</v>
      </c>
    </row>
    <row r="14" spans="1:5" ht="13.8">
      <c r="A14" s="251"/>
      <c r="B14" s="251"/>
      <c r="C14" s="251"/>
      <c r="D14" s="16" t="s">
        <v>354</v>
      </c>
      <c r="E14" s="28" t="s">
        <v>4</v>
      </c>
    </row>
    <row r="15" spans="1:5" ht="13.8">
      <c r="A15" s="251"/>
      <c r="B15" s="251"/>
      <c r="C15" s="251"/>
      <c r="D15" s="16" t="s">
        <v>355</v>
      </c>
      <c r="E15" s="28" t="s">
        <v>4</v>
      </c>
    </row>
    <row r="16" spans="1:5" ht="13.8">
      <c r="A16" s="251"/>
      <c r="B16" s="251"/>
      <c r="C16" s="251"/>
      <c r="D16" s="10" t="s">
        <v>356</v>
      </c>
      <c r="E16" s="28" t="s">
        <v>4</v>
      </c>
    </row>
    <row r="17" spans="1:5" ht="13.8">
      <c r="A17" s="251"/>
      <c r="B17" s="251"/>
      <c r="C17" s="251"/>
      <c r="D17" s="57" t="s">
        <v>357</v>
      </c>
      <c r="E17" s="28" t="s">
        <v>4</v>
      </c>
    </row>
    <row r="18" spans="1:5" ht="13.8">
      <c r="A18" s="251"/>
      <c r="B18" s="251"/>
      <c r="C18" s="251"/>
      <c r="D18" s="57" t="s">
        <v>358</v>
      </c>
      <c r="E18" s="28" t="s">
        <v>4</v>
      </c>
    </row>
    <row r="19" spans="1:5" ht="13.8">
      <c r="A19" s="251"/>
      <c r="B19" s="251"/>
      <c r="C19" s="251"/>
      <c r="D19" s="57" t="s">
        <v>359</v>
      </c>
      <c r="E19" s="28" t="s">
        <v>4</v>
      </c>
    </row>
    <row r="20" spans="1:5" ht="14.4" thickBot="1">
      <c r="A20" s="251"/>
      <c r="B20" s="251"/>
      <c r="C20" s="257"/>
      <c r="D20" s="57" t="s">
        <v>148</v>
      </c>
      <c r="E20" s="28" t="s">
        <v>4</v>
      </c>
    </row>
    <row r="21" spans="1:5" ht="21.6" customHeight="1" thickBot="1">
      <c r="A21" s="104" t="s">
        <v>174</v>
      </c>
      <c r="B21" s="173" t="s">
        <v>156</v>
      </c>
      <c r="C21" s="152" t="s">
        <v>360</v>
      </c>
      <c r="D21" s="172" t="s">
        <v>72</v>
      </c>
      <c r="E21" s="30" t="s">
        <v>4</v>
      </c>
    </row>
    <row r="22" spans="1:5" ht="15.6" customHeight="1">
      <c r="A22" s="267" t="s">
        <v>22</v>
      </c>
      <c r="B22" s="258" t="s">
        <v>157</v>
      </c>
      <c r="C22" s="267" t="s">
        <v>33</v>
      </c>
      <c r="D22" s="171" t="s">
        <v>74</v>
      </c>
      <c r="E22" s="31" t="s">
        <v>4</v>
      </c>
    </row>
    <row r="23" spans="1:5" ht="13.8">
      <c r="A23" s="268"/>
      <c r="B23" s="259"/>
      <c r="C23" s="268"/>
      <c r="D23" s="171" t="s">
        <v>103</v>
      </c>
      <c r="E23" s="32" t="s">
        <v>13</v>
      </c>
    </row>
    <row r="24" spans="1:5" ht="14.4" thickBot="1">
      <c r="A24" s="268"/>
      <c r="B24" s="260"/>
      <c r="C24" s="271"/>
      <c r="D24" s="171" t="s">
        <v>339</v>
      </c>
      <c r="E24" s="32" t="s">
        <v>340</v>
      </c>
    </row>
    <row r="25" spans="1:5" ht="14.4" thickBot="1">
      <c r="A25" s="106" t="s">
        <v>23</v>
      </c>
      <c r="B25" s="174" t="s">
        <v>152</v>
      </c>
      <c r="C25" s="153" t="s">
        <v>34</v>
      </c>
      <c r="D25" s="175" t="s">
        <v>73</v>
      </c>
      <c r="E25" s="30" t="s">
        <v>4</v>
      </c>
    </row>
    <row r="26" spans="1:5" ht="13.8">
      <c r="A26" s="197" t="s">
        <v>37</v>
      </c>
      <c r="B26" s="233" t="s">
        <v>361</v>
      </c>
      <c r="C26" s="252" t="s">
        <v>352</v>
      </c>
      <c r="D26" s="171" t="s">
        <v>302</v>
      </c>
      <c r="E26" s="35" t="s">
        <v>149</v>
      </c>
    </row>
    <row r="27" spans="1:5" ht="13.8">
      <c r="A27" s="198"/>
      <c r="B27" s="234"/>
      <c r="C27" s="251"/>
      <c r="D27" s="171" t="s">
        <v>362</v>
      </c>
      <c r="E27" s="35" t="s">
        <v>347</v>
      </c>
    </row>
    <row r="28" spans="1:5" ht="13.8">
      <c r="A28" s="198"/>
      <c r="B28" s="234"/>
      <c r="C28" s="251"/>
      <c r="D28" s="171" t="s">
        <v>298</v>
      </c>
      <c r="E28" s="35" t="s">
        <v>87</v>
      </c>
    </row>
    <row r="29" spans="1:5" ht="13.8">
      <c r="A29" s="198"/>
      <c r="B29" s="234"/>
      <c r="C29" s="251"/>
      <c r="D29" s="171" t="s">
        <v>299</v>
      </c>
      <c r="E29" s="35" t="s">
        <v>36</v>
      </c>
    </row>
    <row r="30" spans="1:5" ht="13.8">
      <c r="A30" s="198"/>
      <c r="B30" s="234"/>
      <c r="C30" s="251"/>
      <c r="D30" s="171" t="s">
        <v>327</v>
      </c>
      <c r="E30" s="35" t="s">
        <v>375</v>
      </c>
    </row>
    <row r="31" spans="1:5" ht="13.8">
      <c r="A31" s="198"/>
      <c r="B31" s="234"/>
      <c r="C31" s="251"/>
      <c r="D31" s="176" t="s">
        <v>75</v>
      </c>
      <c r="E31" s="177" t="s">
        <v>4</v>
      </c>
    </row>
    <row r="32" spans="1:5" ht="13.8">
      <c r="A32" s="198"/>
      <c r="B32" s="234"/>
      <c r="C32" s="251"/>
      <c r="D32" s="171" t="s">
        <v>309</v>
      </c>
      <c r="E32" s="35" t="s">
        <v>4</v>
      </c>
    </row>
    <row r="33" spans="1:5" ht="13.8">
      <c r="A33" s="198"/>
      <c r="B33" s="234"/>
      <c r="C33" s="251"/>
      <c r="D33" s="178" t="s">
        <v>106</v>
      </c>
      <c r="E33" s="179" t="s">
        <v>4</v>
      </c>
    </row>
    <row r="34" spans="1:5" ht="13.8">
      <c r="A34" s="198"/>
      <c r="B34" s="234"/>
      <c r="C34" s="251"/>
      <c r="D34" s="171" t="s">
        <v>320</v>
      </c>
      <c r="E34" s="35" t="s">
        <v>4</v>
      </c>
    </row>
    <row r="35" spans="1:5" ht="13.8">
      <c r="A35" s="198"/>
      <c r="B35" s="234"/>
      <c r="C35" s="251"/>
      <c r="D35" s="171" t="s">
        <v>321</v>
      </c>
      <c r="E35" s="35" t="s">
        <v>4</v>
      </c>
    </row>
    <row r="36" spans="1:5" ht="14.4" thickBot="1">
      <c r="A36" s="272"/>
      <c r="B36" s="234"/>
      <c r="C36" s="257"/>
      <c r="D36" s="171" t="s">
        <v>109</v>
      </c>
      <c r="E36" s="35" t="s">
        <v>4</v>
      </c>
    </row>
    <row r="37" spans="1:5" ht="13.8">
      <c r="A37" s="191" t="s">
        <v>38</v>
      </c>
      <c r="B37" s="253" t="s">
        <v>364</v>
      </c>
      <c r="C37" s="252" t="s">
        <v>365</v>
      </c>
      <c r="D37" s="171" t="s">
        <v>302</v>
      </c>
      <c r="E37" s="35" t="s">
        <v>149</v>
      </c>
    </row>
    <row r="38" spans="1:5" ht="13.8">
      <c r="A38" s="192"/>
      <c r="B38" s="246"/>
      <c r="C38" s="251"/>
      <c r="D38" s="171" t="s">
        <v>362</v>
      </c>
      <c r="E38" s="35" t="s">
        <v>347</v>
      </c>
    </row>
    <row r="39" spans="1:5" ht="13.8">
      <c r="A39" s="192"/>
      <c r="B39" s="246"/>
      <c r="C39" s="251"/>
      <c r="D39" s="171" t="s">
        <v>298</v>
      </c>
      <c r="E39" s="35" t="s">
        <v>87</v>
      </c>
    </row>
    <row r="40" spans="1:5" ht="13.8">
      <c r="A40" s="192"/>
      <c r="B40" s="246"/>
      <c r="C40" s="251"/>
      <c r="D40" s="171" t="s">
        <v>299</v>
      </c>
      <c r="E40" s="35" t="s">
        <v>86</v>
      </c>
    </row>
    <row r="41" spans="1:5" ht="13.8">
      <c r="A41" s="192"/>
      <c r="B41" s="246"/>
      <c r="C41" s="251"/>
      <c r="D41" s="171" t="s">
        <v>327</v>
      </c>
      <c r="E41" s="35" t="s">
        <v>376</v>
      </c>
    </row>
    <row r="42" spans="1:5" ht="13.8">
      <c r="A42" s="192"/>
      <c r="B42" s="246"/>
      <c r="C42" s="251"/>
      <c r="D42" s="176" t="s">
        <v>75</v>
      </c>
      <c r="E42" s="177" t="s">
        <v>4</v>
      </c>
    </row>
    <row r="43" spans="1:5" ht="13.8">
      <c r="A43" s="192"/>
      <c r="B43" s="246"/>
      <c r="C43" s="251"/>
      <c r="D43" s="171" t="s">
        <v>309</v>
      </c>
      <c r="E43" s="35" t="s">
        <v>4</v>
      </c>
    </row>
    <row r="44" spans="1:5" ht="13.8">
      <c r="A44" s="192"/>
      <c r="B44" s="246"/>
      <c r="C44" s="251"/>
      <c r="D44" s="178" t="s">
        <v>106</v>
      </c>
      <c r="E44" s="179" t="s">
        <v>4</v>
      </c>
    </row>
    <row r="45" spans="1:5" ht="13.8">
      <c r="A45" s="273"/>
      <c r="B45" s="246"/>
      <c r="C45" s="251"/>
      <c r="D45" s="171" t="s">
        <v>320</v>
      </c>
      <c r="E45" s="35" t="s">
        <v>4</v>
      </c>
    </row>
    <row r="46" spans="1:5" ht="13.8">
      <c r="A46" s="273"/>
      <c r="B46" s="246"/>
      <c r="C46" s="251"/>
      <c r="D46" s="171" t="s">
        <v>321</v>
      </c>
      <c r="E46" s="35" t="s">
        <v>4</v>
      </c>
    </row>
    <row r="47" spans="1:5" ht="14.4" thickBot="1">
      <c r="A47" s="193"/>
      <c r="B47" s="256"/>
      <c r="C47" s="257"/>
      <c r="D47" s="171" t="s">
        <v>109</v>
      </c>
      <c r="E47" s="35" t="s">
        <v>4</v>
      </c>
    </row>
    <row r="48" spans="1:5" ht="13.8">
      <c r="A48" s="191" t="s">
        <v>69</v>
      </c>
      <c r="B48" s="253" t="s">
        <v>366</v>
      </c>
      <c r="C48" s="252" t="s">
        <v>367</v>
      </c>
      <c r="D48" s="171" t="s">
        <v>302</v>
      </c>
      <c r="E48" s="35" t="s">
        <v>149</v>
      </c>
    </row>
    <row r="49" spans="1:5" ht="13.8">
      <c r="A49" s="192"/>
      <c r="B49" s="246"/>
      <c r="C49" s="251"/>
      <c r="D49" s="171" t="s">
        <v>362</v>
      </c>
      <c r="E49" s="35" t="s">
        <v>347</v>
      </c>
    </row>
    <row r="50" spans="1:5" ht="13.8">
      <c r="A50" s="192"/>
      <c r="B50" s="246"/>
      <c r="C50" s="251"/>
      <c r="D50" s="171" t="s">
        <v>298</v>
      </c>
      <c r="E50" s="35" t="s">
        <v>87</v>
      </c>
    </row>
    <row r="51" spans="1:5" ht="13.8">
      <c r="A51" s="192"/>
      <c r="B51" s="246"/>
      <c r="C51" s="251"/>
      <c r="D51" s="171" t="s">
        <v>299</v>
      </c>
      <c r="E51" s="35" t="s">
        <v>86</v>
      </c>
    </row>
    <row r="52" spans="1:5" ht="13.8">
      <c r="A52" s="192"/>
      <c r="B52" s="246"/>
      <c r="C52" s="251"/>
      <c r="D52" s="171" t="s">
        <v>327</v>
      </c>
      <c r="E52" s="35" t="s">
        <v>368</v>
      </c>
    </row>
    <row r="53" spans="1:5" ht="13.8">
      <c r="A53" s="192"/>
      <c r="B53" s="246"/>
      <c r="C53" s="251"/>
      <c r="D53" s="176" t="s">
        <v>75</v>
      </c>
      <c r="E53" s="177" t="s">
        <v>4</v>
      </c>
    </row>
    <row r="54" spans="1:5" ht="13.8">
      <c r="A54" s="192"/>
      <c r="B54" s="246"/>
      <c r="C54" s="251"/>
      <c r="D54" s="171" t="s">
        <v>309</v>
      </c>
      <c r="E54" s="35" t="s">
        <v>4</v>
      </c>
    </row>
    <row r="55" spans="1:5" ht="13.8">
      <c r="A55" s="192"/>
      <c r="B55" s="246"/>
      <c r="C55" s="251"/>
      <c r="D55" s="178" t="s">
        <v>106</v>
      </c>
      <c r="E55" s="179" t="s">
        <v>4</v>
      </c>
    </row>
    <row r="56" spans="1:5" ht="13.8">
      <c r="A56" s="273"/>
      <c r="B56" s="246"/>
      <c r="C56" s="251"/>
      <c r="D56" s="171" t="s">
        <v>320</v>
      </c>
      <c r="E56" s="35" t="s">
        <v>4</v>
      </c>
    </row>
    <row r="57" spans="1:5" ht="13.8">
      <c r="A57" s="273"/>
      <c r="B57" s="246"/>
      <c r="C57" s="251"/>
      <c r="D57" s="171" t="s">
        <v>321</v>
      </c>
      <c r="E57" s="35" t="s">
        <v>4</v>
      </c>
    </row>
    <row r="58" spans="1:5" ht="14.4" thickBot="1">
      <c r="A58" s="193"/>
      <c r="B58" s="256"/>
      <c r="C58" s="257"/>
      <c r="D58" s="171" t="s">
        <v>109</v>
      </c>
      <c r="E58" s="35" t="s">
        <v>4</v>
      </c>
    </row>
    <row r="59" spans="1:5" ht="13.8">
      <c r="A59" s="191" t="s">
        <v>39</v>
      </c>
      <c r="B59" s="252" t="s">
        <v>369</v>
      </c>
      <c r="C59" s="252" t="s">
        <v>355</v>
      </c>
      <c r="D59" s="171" t="s">
        <v>302</v>
      </c>
      <c r="E59" s="35" t="s">
        <v>149</v>
      </c>
    </row>
    <row r="60" spans="1:5" ht="13.8">
      <c r="A60" s="192"/>
      <c r="B60" s="251"/>
      <c r="C60" s="251"/>
      <c r="D60" s="171" t="s">
        <v>362</v>
      </c>
      <c r="E60" s="35" t="s">
        <v>347</v>
      </c>
    </row>
    <row r="61" spans="1:5" ht="13.8">
      <c r="A61" s="192"/>
      <c r="B61" s="251"/>
      <c r="C61" s="251"/>
      <c r="D61" s="171" t="s">
        <v>296</v>
      </c>
      <c r="E61" s="35" t="s">
        <v>35</v>
      </c>
    </row>
    <row r="62" spans="1:5" ht="13.8">
      <c r="A62" s="192"/>
      <c r="B62" s="251"/>
      <c r="C62" s="251"/>
      <c r="D62" s="171" t="s">
        <v>298</v>
      </c>
      <c r="E62" s="35" t="s">
        <v>87</v>
      </c>
    </row>
    <row r="63" spans="1:5" ht="13.8">
      <c r="A63" s="192"/>
      <c r="B63" s="251"/>
      <c r="C63" s="251"/>
      <c r="D63" s="171" t="s">
        <v>299</v>
      </c>
      <c r="E63" s="35" t="s">
        <v>36</v>
      </c>
    </row>
    <row r="64" spans="1:5" ht="13.8">
      <c r="A64" s="192"/>
      <c r="B64" s="251"/>
      <c r="C64" s="251"/>
      <c r="D64" s="171" t="s">
        <v>327</v>
      </c>
      <c r="E64" s="35" t="s">
        <v>377</v>
      </c>
    </row>
    <row r="65" spans="1:5" ht="13.8">
      <c r="A65" s="192"/>
      <c r="B65" s="251"/>
      <c r="C65" s="251"/>
      <c r="D65" s="176" t="s">
        <v>75</v>
      </c>
      <c r="E65" s="177" t="s">
        <v>4</v>
      </c>
    </row>
    <row r="66" spans="1:5" ht="13.8">
      <c r="A66" s="192"/>
      <c r="B66" s="251"/>
      <c r="C66" s="251"/>
      <c r="D66" s="171" t="s">
        <v>309</v>
      </c>
      <c r="E66" s="35" t="s">
        <v>4</v>
      </c>
    </row>
    <row r="67" spans="1:5" ht="13.8">
      <c r="A67" s="192"/>
      <c r="B67" s="251"/>
      <c r="C67" s="251"/>
      <c r="D67" s="178" t="s">
        <v>106</v>
      </c>
      <c r="E67" s="179" t="s">
        <v>4</v>
      </c>
    </row>
    <row r="68" spans="1:5" ht="13.8">
      <c r="A68" s="273"/>
      <c r="B68" s="251"/>
      <c r="C68" s="251"/>
      <c r="D68" s="171" t="s">
        <v>320</v>
      </c>
      <c r="E68" s="35" t="s">
        <v>4</v>
      </c>
    </row>
    <row r="69" spans="1:5" ht="13.8">
      <c r="A69" s="273"/>
      <c r="B69" s="251"/>
      <c r="C69" s="251"/>
      <c r="D69" s="171" t="s">
        <v>321</v>
      </c>
      <c r="E69" s="35" t="s">
        <v>4</v>
      </c>
    </row>
    <row r="70" spans="1:5" ht="14.4" thickBot="1">
      <c r="A70" s="193"/>
      <c r="B70" s="257"/>
      <c r="C70" s="257"/>
      <c r="D70" s="171" t="s">
        <v>109</v>
      </c>
      <c r="E70" s="35" t="s">
        <v>4</v>
      </c>
    </row>
    <row r="71" spans="1:5" ht="13.8">
      <c r="A71" s="191" t="s">
        <v>40</v>
      </c>
      <c r="B71" s="252" t="s">
        <v>370</v>
      </c>
      <c r="C71" s="252" t="s">
        <v>356</v>
      </c>
      <c r="D71" s="171" t="s">
        <v>302</v>
      </c>
      <c r="E71" s="35" t="s">
        <v>149</v>
      </c>
    </row>
    <row r="72" spans="1:5" ht="13.8">
      <c r="A72" s="192"/>
      <c r="B72" s="251"/>
      <c r="C72" s="251"/>
      <c r="D72" s="171" t="s">
        <v>362</v>
      </c>
      <c r="E72" s="35" t="s">
        <v>347</v>
      </c>
    </row>
    <row r="73" spans="1:5" ht="13.8">
      <c r="A73" s="192"/>
      <c r="B73" s="251"/>
      <c r="C73" s="251"/>
      <c r="D73" s="171" t="s">
        <v>296</v>
      </c>
      <c r="E73" s="35" t="s">
        <v>35</v>
      </c>
    </row>
    <row r="74" spans="1:5" ht="13.8">
      <c r="A74" s="192"/>
      <c r="B74" s="251"/>
      <c r="C74" s="251"/>
      <c r="D74" s="171" t="s">
        <v>298</v>
      </c>
      <c r="E74" s="35" t="s">
        <v>87</v>
      </c>
    </row>
    <row r="75" spans="1:5" ht="13.8">
      <c r="A75" s="192"/>
      <c r="B75" s="251"/>
      <c r="C75" s="251"/>
      <c r="D75" s="171" t="s">
        <v>299</v>
      </c>
      <c r="E75" s="35" t="s">
        <v>86</v>
      </c>
    </row>
    <row r="76" spans="1:5" ht="13.8">
      <c r="A76" s="192"/>
      <c r="B76" s="251"/>
      <c r="C76" s="251"/>
      <c r="D76" s="171" t="s">
        <v>327</v>
      </c>
      <c r="E76" s="35" t="s">
        <v>377</v>
      </c>
    </row>
    <row r="77" spans="1:5" ht="13.8">
      <c r="A77" s="192"/>
      <c r="B77" s="251"/>
      <c r="C77" s="251"/>
      <c r="D77" s="176" t="s">
        <v>75</v>
      </c>
      <c r="E77" s="177" t="s">
        <v>4</v>
      </c>
    </row>
    <row r="78" spans="1:5" ht="13.8">
      <c r="A78" s="192"/>
      <c r="B78" s="251"/>
      <c r="C78" s="251"/>
      <c r="D78" s="171" t="s">
        <v>309</v>
      </c>
      <c r="E78" s="35" t="s">
        <v>4</v>
      </c>
    </row>
    <row r="79" spans="1:5" ht="13.8">
      <c r="A79" s="192"/>
      <c r="B79" s="251"/>
      <c r="C79" s="251"/>
      <c r="D79" s="178" t="s">
        <v>106</v>
      </c>
      <c r="E79" s="179" t="s">
        <v>4</v>
      </c>
    </row>
    <row r="80" spans="1:5" ht="13.8">
      <c r="A80" s="273"/>
      <c r="B80" s="251"/>
      <c r="C80" s="251"/>
      <c r="D80" s="171" t="s">
        <v>320</v>
      </c>
      <c r="E80" s="35" t="s">
        <v>4</v>
      </c>
    </row>
    <row r="81" spans="1:5" ht="13.8">
      <c r="A81" s="273"/>
      <c r="B81" s="251"/>
      <c r="C81" s="251"/>
      <c r="D81" s="171" t="s">
        <v>321</v>
      </c>
      <c r="E81" s="35" t="s">
        <v>4</v>
      </c>
    </row>
    <row r="82" spans="1:5" ht="14.4" thickBot="1">
      <c r="A82" s="193"/>
      <c r="B82" s="257"/>
      <c r="C82" s="257"/>
      <c r="D82" s="171" t="s">
        <v>109</v>
      </c>
      <c r="E82" s="35" t="s">
        <v>4</v>
      </c>
    </row>
    <row r="83" spans="1:5" ht="13.8">
      <c r="A83" s="191" t="s">
        <v>41</v>
      </c>
      <c r="B83" s="252" t="s">
        <v>371</v>
      </c>
      <c r="C83" s="252" t="s">
        <v>357</v>
      </c>
      <c r="D83" s="171" t="s">
        <v>302</v>
      </c>
      <c r="E83" s="35" t="s">
        <v>149</v>
      </c>
    </row>
    <row r="84" spans="1:5" ht="13.8">
      <c r="A84" s="192"/>
      <c r="B84" s="251"/>
      <c r="C84" s="251"/>
      <c r="D84" s="171" t="s">
        <v>362</v>
      </c>
      <c r="E84" s="35" t="s">
        <v>347</v>
      </c>
    </row>
    <row r="85" spans="1:5" ht="13.8">
      <c r="A85" s="192"/>
      <c r="B85" s="251"/>
      <c r="C85" s="251"/>
      <c r="D85" s="171" t="s">
        <v>298</v>
      </c>
      <c r="E85" s="35" t="s">
        <v>87</v>
      </c>
    </row>
    <row r="86" spans="1:5" ht="13.8">
      <c r="A86" s="192"/>
      <c r="B86" s="251"/>
      <c r="C86" s="251"/>
      <c r="D86" s="171" t="s">
        <v>299</v>
      </c>
      <c r="E86" s="35" t="s">
        <v>86</v>
      </c>
    </row>
    <row r="87" spans="1:5" ht="13.8">
      <c r="A87" s="192"/>
      <c r="B87" s="251"/>
      <c r="C87" s="251"/>
      <c r="D87" s="171" t="s">
        <v>327</v>
      </c>
      <c r="E87" s="35" t="s">
        <v>375</v>
      </c>
    </row>
    <row r="88" spans="1:5" ht="13.8">
      <c r="A88" s="192"/>
      <c r="B88" s="251"/>
      <c r="C88" s="251"/>
      <c r="D88" s="176" t="s">
        <v>75</v>
      </c>
      <c r="E88" s="177" t="s">
        <v>4</v>
      </c>
    </row>
    <row r="89" spans="1:5" ht="13.8">
      <c r="A89" s="192"/>
      <c r="B89" s="251"/>
      <c r="C89" s="251"/>
      <c r="D89" s="171" t="s">
        <v>309</v>
      </c>
      <c r="E89" s="35" t="s">
        <v>4</v>
      </c>
    </row>
    <row r="90" spans="1:5" ht="13.8">
      <c r="A90" s="192"/>
      <c r="B90" s="251"/>
      <c r="C90" s="251"/>
      <c r="D90" s="178" t="s">
        <v>106</v>
      </c>
      <c r="E90" s="179" t="s">
        <v>4</v>
      </c>
    </row>
    <row r="91" spans="1:5" ht="13.8">
      <c r="A91" s="273"/>
      <c r="B91" s="251"/>
      <c r="C91" s="251"/>
      <c r="D91" s="171" t="s">
        <v>320</v>
      </c>
      <c r="E91" s="35" t="s">
        <v>4</v>
      </c>
    </row>
    <row r="92" spans="1:5" ht="13.8">
      <c r="A92" s="273"/>
      <c r="B92" s="251"/>
      <c r="C92" s="251"/>
      <c r="D92" s="171" t="s">
        <v>321</v>
      </c>
      <c r="E92" s="35" t="s">
        <v>4</v>
      </c>
    </row>
    <row r="93" spans="1:5" ht="14.4" thickBot="1">
      <c r="A93" s="193"/>
      <c r="B93" s="257"/>
      <c r="C93" s="257"/>
      <c r="D93" s="171" t="s">
        <v>109</v>
      </c>
      <c r="E93" s="35" t="s">
        <v>4</v>
      </c>
    </row>
    <row r="94" spans="1:5" ht="13.8">
      <c r="A94" s="191" t="s">
        <v>42</v>
      </c>
      <c r="B94" s="252" t="s">
        <v>372</v>
      </c>
      <c r="C94" s="252" t="s">
        <v>358</v>
      </c>
      <c r="D94" s="171" t="s">
        <v>302</v>
      </c>
      <c r="E94" s="35" t="s">
        <v>149</v>
      </c>
    </row>
    <row r="95" spans="1:5" ht="13.8">
      <c r="A95" s="192"/>
      <c r="B95" s="251"/>
      <c r="C95" s="251"/>
      <c r="D95" s="171" t="s">
        <v>362</v>
      </c>
      <c r="E95" s="35" t="s">
        <v>347</v>
      </c>
    </row>
    <row r="96" spans="1:5" ht="13.8">
      <c r="A96" s="192"/>
      <c r="B96" s="251"/>
      <c r="C96" s="251"/>
      <c r="D96" s="171" t="s">
        <v>298</v>
      </c>
      <c r="E96" s="35" t="s">
        <v>87</v>
      </c>
    </row>
    <row r="97" spans="1:5" ht="13.8">
      <c r="A97" s="192"/>
      <c r="B97" s="251"/>
      <c r="C97" s="251"/>
      <c r="D97" s="171" t="s">
        <v>299</v>
      </c>
      <c r="E97" s="35" t="s">
        <v>86</v>
      </c>
    </row>
    <row r="98" spans="1:5" ht="13.8">
      <c r="A98" s="192"/>
      <c r="B98" s="251"/>
      <c r="C98" s="251"/>
      <c r="D98" s="171" t="s">
        <v>363</v>
      </c>
      <c r="E98" s="35" t="s">
        <v>375</v>
      </c>
    </row>
    <row r="99" spans="1:5" ht="13.8">
      <c r="A99" s="192"/>
      <c r="B99" s="251"/>
      <c r="C99" s="251"/>
      <c r="D99" s="176" t="s">
        <v>75</v>
      </c>
      <c r="E99" s="177" t="s">
        <v>4</v>
      </c>
    </row>
    <row r="100" spans="1:5" ht="13.8">
      <c r="A100" s="192"/>
      <c r="B100" s="251"/>
      <c r="C100" s="251"/>
      <c r="D100" s="171" t="s">
        <v>309</v>
      </c>
      <c r="E100" s="35" t="s">
        <v>4</v>
      </c>
    </row>
    <row r="101" spans="1:5" ht="13.8">
      <c r="A101" s="192"/>
      <c r="B101" s="251"/>
      <c r="C101" s="251"/>
      <c r="D101" s="178" t="s">
        <v>106</v>
      </c>
      <c r="E101" s="179" t="s">
        <v>4</v>
      </c>
    </row>
    <row r="102" spans="1:5" ht="13.8">
      <c r="A102" s="273"/>
      <c r="B102" s="251"/>
      <c r="C102" s="251"/>
      <c r="D102" s="171" t="s">
        <v>320</v>
      </c>
      <c r="E102" s="35" t="s">
        <v>4</v>
      </c>
    </row>
    <row r="103" spans="1:5" ht="13.8">
      <c r="A103" s="273"/>
      <c r="B103" s="251"/>
      <c r="C103" s="251"/>
      <c r="D103" s="171" t="s">
        <v>321</v>
      </c>
      <c r="E103" s="35" t="s">
        <v>4</v>
      </c>
    </row>
    <row r="104" spans="1:5" ht="14.4" thickBot="1">
      <c r="A104" s="193"/>
      <c r="B104" s="257"/>
      <c r="C104" s="257"/>
      <c r="D104" s="171" t="s">
        <v>109</v>
      </c>
      <c r="E104" s="35" t="s">
        <v>4</v>
      </c>
    </row>
    <row r="105" spans="1:5" ht="13.8">
      <c r="A105" s="191" t="s">
        <v>43</v>
      </c>
      <c r="B105" s="252" t="s">
        <v>373</v>
      </c>
      <c r="C105" s="252" t="s">
        <v>359</v>
      </c>
      <c r="D105" s="171" t="s">
        <v>302</v>
      </c>
      <c r="E105" s="35" t="s">
        <v>149</v>
      </c>
    </row>
    <row r="106" spans="1:5" ht="13.8">
      <c r="A106" s="192"/>
      <c r="B106" s="251"/>
      <c r="C106" s="251"/>
      <c r="D106" s="171" t="s">
        <v>362</v>
      </c>
      <c r="E106" s="35" t="s">
        <v>347</v>
      </c>
    </row>
    <row r="107" spans="1:5" ht="13.8">
      <c r="A107" s="192"/>
      <c r="B107" s="251"/>
      <c r="C107" s="251"/>
      <c r="D107" s="171" t="s">
        <v>298</v>
      </c>
      <c r="E107" s="35" t="s">
        <v>87</v>
      </c>
    </row>
    <row r="108" spans="1:5" ht="13.8">
      <c r="A108" s="192"/>
      <c r="B108" s="251"/>
      <c r="C108" s="251"/>
      <c r="D108" s="171" t="s">
        <v>299</v>
      </c>
      <c r="E108" s="35" t="s">
        <v>86</v>
      </c>
    </row>
    <row r="109" spans="1:5" ht="13.8">
      <c r="A109" s="192"/>
      <c r="B109" s="251"/>
      <c r="C109" s="251"/>
      <c r="D109" s="171" t="s">
        <v>327</v>
      </c>
      <c r="E109" s="35" t="s">
        <v>374</v>
      </c>
    </row>
    <row r="110" spans="1:5" ht="13.8">
      <c r="A110" s="192"/>
      <c r="B110" s="251"/>
      <c r="C110" s="251"/>
      <c r="D110" s="176" t="s">
        <v>75</v>
      </c>
      <c r="E110" s="177" t="s">
        <v>4</v>
      </c>
    </row>
    <row r="111" spans="1:5" ht="13.8">
      <c r="A111" s="192"/>
      <c r="B111" s="251"/>
      <c r="C111" s="251"/>
      <c r="D111" s="171" t="s">
        <v>309</v>
      </c>
      <c r="E111" s="35" t="s">
        <v>4</v>
      </c>
    </row>
    <row r="112" spans="1:5" ht="13.8">
      <c r="A112" s="192"/>
      <c r="B112" s="251"/>
      <c r="C112" s="251"/>
      <c r="D112" s="178" t="s">
        <v>106</v>
      </c>
      <c r="E112" s="179" t="s">
        <v>4</v>
      </c>
    </row>
    <row r="113" spans="1:5" ht="13.8">
      <c r="A113" s="273"/>
      <c r="B113" s="251"/>
      <c r="C113" s="251"/>
      <c r="D113" s="171" t="s">
        <v>320</v>
      </c>
      <c r="E113" s="35" t="s">
        <v>4</v>
      </c>
    </row>
    <row r="114" spans="1:5" ht="13.8">
      <c r="A114" s="273"/>
      <c r="B114" s="251"/>
      <c r="C114" s="251"/>
      <c r="D114" s="171" t="s">
        <v>321</v>
      </c>
      <c r="E114" s="35" t="s">
        <v>4</v>
      </c>
    </row>
    <row r="115" spans="1:5" ht="14.4" thickBot="1">
      <c r="A115" s="193"/>
      <c r="B115" s="257"/>
      <c r="C115" s="257"/>
      <c r="D115" s="171" t="s">
        <v>109</v>
      </c>
      <c r="E115" s="35" t="s">
        <v>4</v>
      </c>
    </row>
    <row r="116" spans="1:5" ht="13.8">
      <c r="A116" s="191" t="s">
        <v>57</v>
      </c>
      <c r="B116" s="252" t="s">
        <v>155</v>
      </c>
      <c r="C116" s="252" t="s">
        <v>144</v>
      </c>
      <c r="D116" s="171" t="s">
        <v>346</v>
      </c>
      <c r="E116" s="35" t="s">
        <v>4</v>
      </c>
    </row>
    <row r="117" spans="1:5" ht="13.8">
      <c r="A117" s="192"/>
      <c r="B117" s="251"/>
      <c r="C117" s="251"/>
      <c r="D117" s="171" t="s">
        <v>302</v>
      </c>
      <c r="E117" s="35" t="s">
        <v>149</v>
      </c>
    </row>
    <row r="118" spans="1:5" ht="13.8">
      <c r="A118" s="192"/>
      <c r="B118" s="251"/>
      <c r="C118" s="251"/>
      <c r="D118" s="171" t="s">
        <v>298</v>
      </c>
      <c r="E118" s="35" t="s">
        <v>87</v>
      </c>
    </row>
    <row r="119" spans="1:5" ht="13.8">
      <c r="A119" s="192"/>
      <c r="B119" s="251"/>
      <c r="C119" s="251"/>
      <c r="D119" s="171" t="s">
        <v>299</v>
      </c>
      <c r="E119" s="35" t="s">
        <v>86</v>
      </c>
    </row>
    <row r="120" spans="1:5" ht="13.8">
      <c r="A120" s="192"/>
      <c r="B120" s="251"/>
      <c r="C120" s="251"/>
      <c r="D120" s="176" t="s">
        <v>75</v>
      </c>
      <c r="E120" s="177" t="s">
        <v>4</v>
      </c>
    </row>
    <row r="121" spans="1:5" ht="14.4" thickBot="1">
      <c r="A121" s="193"/>
      <c r="B121" s="257"/>
      <c r="C121" s="257"/>
      <c r="D121" s="171" t="s">
        <v>109</v>
      </c>
      <c r="E121" s="35" t="s">
        <v>4</v>
      </c>
    </row>
    <row r="122" spans="1:5">
      <c r="D122" s="169"/>
    </row>
    <row r="123" spans="1:5">
      <c r="D123" s="169"/>
    </row>
    <row r="124" spans="1:5">
      <c r="D124" s="169"/>
    </row>
    <row r="125" spans="1:5">
      <c r="D125" s="169"/>
    </row>
    <row r="126" spans="1:5">
      <c r="D126" s="169"/>
    </row>
    <row r="127" spans="1:5">
      <c r="D127" s="169"/>
    </row>
    <row r="128" spans="1:5">
      <c r="D128" s="169"/>
    </row>
    <row r="129" spans="4:4">
      <c r="D129" s="169"/>
    </row>
    <row r="130" spans="4:4">
      <c r="D130" s="169"/>
    </row>
    <row r="131" spans="4:4">
      <c r="D131" s="169"/>
    </row>
    <row r="132" spans="4:4">
      <c r="D132" s="169"/>
    </row>
    <row r="133" spans="4:4">
      <c r="D133" s="169"/>
    </row>
    <row r="134" spans="4:4">
      <c r="D134" s="169"/>
    </row>
    <row r="135" spans="4:4">
      <c r="D135" s="169"/>
    </row>
    <row r="136" spans="4:4">
      <c r="D136" s="169"/>
    </row>
    <row r="137" spans="4:4">
      <c r="D137" s="169"/>
    </row>
    <row r="138" spans="4:4">
      <c r="D138" s="169"/>
    </row>
    <row r="139" spans="4:4">
      <c r="D139" s="169"/>
    </row>
    <row r="140" spans="4:4">
      <c r="D140" s="169"/>
    </row>
    <row r="141" spans="4:4">
      <c r="D141" s="169"/>
    </row>
    <row r="142" spans="4:4">
      <c r="D142" s="169"/>
    </row>
    <row r="143" spans="4:4">
      <c r="D143" s="169"/>
    </row>
    <row r="144" spans="4:4">
      <c r="D144" s="169"/>
    </row>
    <row r="145" spans="4:4">
      <c r="D145" s="169"/>
    </row>
    <row r="146" spans="4:4">
      <c r="D146" s="169"/>
    </row>
    <row r="147" spans="4:4">
      <c r="D147" s="169"/>
    </row>
    <row r="148" spans="4:4">
      <c r="D148" s="169"/>
    </row>
    <row r="149" spans="4:4">
      <c r="D149" s="169"/>
    </row>
    <row r="150" spans="4:4">
      <c r="D150" s="169"/>
    </row>
    <row r="151" spans="4:4">
      <c r="D151" s="169"/>
    </row>
    <row r="152" spans="4:4">
      <c r="D152" s="169"/>
    </row>
    <row r="153" spans="4:4">
      <c r="D153" s="169"/>
    </row>
    <row r="154" spans="4:4">
      <c r="D154" s="169"/>
    </row>
    <row r="155" spans="4:4">
      <c r="D155" s="169"/>
    </row>
    <row r="156" spans="4:4">
      <c r="D156" s="169"/>
    </row>
    <row r="157" spans="4:4">
      <c r="D157" s="169"/>
    </row>
    <row r="158" spans="4:4">
      <c r="D158" s="169"/>
    </row>
    <row r="159" spans="4:4">
      <c r="D159" s="169"/>
    </row>
    <row r="160" spans="4:4">
      <c r="D160" s="169"/>
    </row>
    <row r="161" spans="4:4">
      <c r="D161" s="169"/>
    </row>
    <row r="162" spans="4:4">
      <c r="D162" s="169"/>
    </row>
    <row r="163" spans="4:4">
      <c r="D163" s="169"/>
    </row>
    <row r="164" spans="4:4">
      <c r="D164" s="169"/>
    </row>
    <row r="165" spans="4:4">
      <c r="D165" s="169"/>
    </row>
    <row r="166" spans="4:4">
      <c r="D166" s="169"/>
    </row>
    <row r="167" spans="4:4">
      <c r="D167" s="169"/>
    </row>
    <row r="168" spans="4:4">
      <c r="D168" s="169"/>
    </row>
    <row r="169" spans="4:4">
      <c r="D169" s="169"/>
    </row>
    <row r="170" spans="4:4">
      <c r="D170" s="169"/>
    </row>
    <row r="171" spans="4:4">
      <c r="D171" s="169"/>
    </row>
    <row r="172" spans="4:4">
      <c r="D172" s="169"/>
    </row>
    <row r="173" spans="4:4">
      <c r="D173" s="169"/>
    </row>
    <row r="174" spans="4:4">
      <c r="D174" s="169"/>
    </row>
    <row r="175" spans="4:4">
      <c r="D175" s="169"/>
    </row>
    <row r="176" spans="4:4">
      <c r="D176" s="169"/>
    </row>
    <row r="177" spans="4:4">
      <c r="D177" s="169"/>
    </row>
    <row r="178" spans="4:4">
      <c r="D178" s="169"/>
    </row>
    <row r="179" spans="4:4">
      <c r="D179" s="169"/>
    </row>
    <row r="180" spans="4:4">
      <c r="D180" s="169"/>
    </row>
    <row r="181" spans="4:4">
      <c r="D181" s="169"/>
    </row>
    <row r="182" spans="4:4">
      <c r="D182" s="169"/>
    </row>
    <row r="183" spans="4:4">
      <c r="D183" s="169"/>
    </row>
    <row r="184" spans="4:4">
      <c r="D184" s="169"/>
    </row>
    <row r="185" spans="4:4">
      <c r="D185" s="169"/>
    </row>
    <row r="186" spans="4:4">
      <c r="D186" s="169"/>
    </row>
    <row r="187" spans="4:4">
      <c r="D187" s="169"/>
    </row>
    <row r="188" spans="4:4">
      <c r="D188" s="169"/>
    </row>
    <row r="189" spans="4:4">
      <c r="D189" s="169"/>
    </row>
    <row r="190" spans="4:4">
      <c r="D190" s="169"/>
    </row>
    <row r="191" spans="4:4">
      <c r="D191" s="169"/>
    </row>
    <row r="192" spans="4:4">
      <c r="D192" s="169"/>
    </row>
    <row r="193" spans="4:4">
      <c r="D193" s="169"/>
    </row>
    <row r="194" spans="4:4">
      <c r="D194" s="169"/>
    </row>
    <row r="195" spans="4:4">
      <c r="D195" s="169"/>
    </row>
    <row r="196" spans="4:4">
      <c r="D196" s="169"/>
    </row>
    <row r="197" spans="4:4">
      <c r="D197" s="169"/>
    </row>
    <row r="198" spans="4:4">
      <c r="D198" s="169"/>
    </row>
    <row r="199" spans="4:4">
      <c r="D199" s="169"/>
    </row>
    <row r="200" spans="4:4">
      <c r="D200" s="169"/>
    </row>
    <row r="201" spans="4:4">
      <c r="D201" s="169"/>
    </row>
    <row r="202" spans="4:4">
      <c r="D202" s="169"/>
    </row>
    <row r="203" spans="4:4">
      <c r="D203" s="169"/>
    </row>
    <row r="204" spans="4:4">
      <c r="D204" s="169"/>
    </row>
    <row r="205" spans="4:4">
      <c r="D205" s="169"/>
    </row>
    <row r="206" spans="4:4">
      <c r="D206" s="169"/>
    </row>
    <row r="207" spans="4:4">
      <c r="D207" s="169"/>
    </row>
    <row r="208" spans="4:4">
      <c r="D208" s="169"/>
    </row>
    <row r="209" spans="4:4">
      <c r="D209" s="169"/>
    </row>
    <row r="210" spans="4:4">
      <c r="D210" s="169"/>
    </row>
    <row r="211" spans="4:4">
      <c r="D211" s="169"/>
    </row>
    <row r="212" spans="4:4">
      <c r="D212" s="169"/>
    </row>
    <row r="213" spans="4:4">
      <c r="D213" s="169"/>
    </row>
    <row r="214" spans="4:4">
      <c r="D214" s="169"/>
    </row>
    <row r="215" spans="4:4">
      <c r="D215" s="169"/>
    </row>
    <row r="216" spans="4:4">
      <c r="D216" s="169"/>
    </row>
    <row r="217" spans="4:4">
      <c r="D217" s="169"/>
    </row>
    <row r="218" spans="4:4">
      <c r="D218" s="169"/>
    </row>
    <row r="219" spans="4:4">
      <c r="D219" s="169"/>
    </row>
    <row r="220" spans="4:4">
      <c r="D220" s="169"/>
    </row>
    <row r="221" spans="4:4">
      <c r="D221" s="169"/>
    </row>
    <row r="222" spans="4:4">
      <c r="D222" s="169"/>
    </row>
    <row r="223" spans="4:4">
      <c r="D223" s="169"/>
    </row>
    <row r="224" spans="4:4">
      <c r="D224" s="169"/>
    </row>
    <row r="225" spans="4:4">
      <c r="D225" s="169"/>
    </row>
    <row r="226" spans="4:4">
      <c r="D226" s="169"/>
    </row>
    <row r="227" spans="4:4">
      <c r="D227" s="169"/>
    </row>
    <row r="228" spans="4:4">
      <c r="D228" s="169"/>
    </row>
    <row r="229" spans="4:4">
      <c r="D229" s="169"/>
    </row>
    <row r="230" spans="4:4">
      <c r="D230" s="169"/>
    </row>
    <row r="231" spans="4:4">
      <c r="D231" s="169"/>
    </row>
    <row r="232" spans="4:4">
      <c r="D232" s="169"/>
    </row>
    <row r="233" spans="4:4">
      <c r="D233" s="169"/>
    </row>
    <row r="234" spans="4:4">
      <c r="D234" s="169"/>
    </row>
    <row r="235" spans="4:4">
      <c r="D235" s="169"/>
    </row>
    <row r="236" spans="4:4">
      <c r="D236" s="169"/>
    </row>
    <row r="237" spans="4:4">
      <c r="D237" s="169"/>
    </row>
    <row r="238" spans="4:4">
      <c r="D238" s="169"/>
    </row>
    <row r="239" spans="4:4">
      <c r="D239" s="169"/>
    </row>
    <row r="240" spans="4:4">
      <c r="D240" s="169"/>
    </row>
    <row r="241" spans="4:4">
      <c r="D241" s="169"/>
    </row>
    <row r="242" spans="4:4">
      <c r="D242" s="169"/>
    </row>
    <row r="243" spans="4:4">
      <c r="D243" s="169"/>
    </row>
    <row r="244" spans="4:4">
      <c r="D244" s="169"/>
    </row>
    <row r="245" spans="4:4">
      <c r="D245" s="169"/>
    </row>
    <row r="246" spans="4:4">
      <c r="D246" s="169"/>
    </row>
    <row r="247" spans="4:4">
      <c r="D247" s="169"/>
    </row>
    <row r="248" spans="4:4">
      <c r="D248" s="169"/>
    </row>
    <row r="249" spans="4:4">
      <c r="D249" s="169"/>
    </row>
    <row r="250" spans="4:4">
      <c r="D250" s="169"/>
    </row>
    <row r="251" spans="4:4">
      <c r="D251" s="169"/>
    </row>
    <row r="252" spans="4:4">
      <c r="D252" s="169"/>
    </row>
    <row r="253" spans="4:4">
      <c r="D253" s="169"/>
    </row>
    <row r="254" spans="4:4">
      <c r="D254" s="169"/>
    </row>
    <row r="255" spans="4:4">
      <c r="D255" s="169"/>
    </row>
    <row r="256" spans="4:4">
      <c r="D256" s="169"/>
    </row>
    <row r="257" spans="4:4">
      <c r="D257" s="169"/>
    </row>
    <row r="258" spans="4:4">
      <c r="D258" s="169"/>
    </row>
    <row r="259" spans="4:4">
      <c r="D259" s="169"/>
    </row>
    <row r="260" spans="4:4">
      <c r="D260" s="169"/>
    </row>
    <row r="261" spans="4:4">
      <c r="D261" s="169"/>
    </row>
    <row r="262" spans="4:4">
      <c r="D262" s="169"/>
    </row>
    <row r="263" spans="4:4">
      <c r="D263" s="169"/>
    </row>
    <row r="264" spans="4:4">
      <c r="D264" s="169"/>
    </row>
    <row r="265" spans="4:4">
      <c r="D265" s="169"/>
    </row>
    <row r="266" spans="4:4">
      <c r="D266" s="169"/>
    </row>
    <row r="267" spans="4:4">
      <c r="D267" s="169"/>
    </row>
    <row r="268" spans="4:4">
      <c r="D268" s="169"/>
    </row>
    <row r="269" spans="4:4">
      <c r="D269" s="169"/>
    </row>
    <row r="270" spans="4:4">
      <c r="D270" s="169"/>
    </row>
    <row r="271" spans="4:4">
      <c r="D271" s="169"/>
    </row>
    <row r="272" spans="4:4">
      <c r="D272" s="169"/>
    </row>
    <row r="273" spans="4:4">
      <c r="D273" s="169"/>
    </row>
    <row r="274" spans="4:4">
      <c r="D274" s="169"/>
    </row>
    <row r="275" spans="4:4">
      <c r="D275" s="169"/>
    </row>
    <row r="276" spans="4:4">
      <c r="D276" s="169"/>
    </row>
    <row r="277" spans="4:4">
      <c r="D277" s="169"/>
    </row>
    <row r="278" spans="4:4">
      <c r="D278" s="169"/>
    </row>
    <row r="279" spans="4:4">
      <c r="D279" s="169"/>
    </row>
    <row r="280" spans="4:4">
      <c r="D280" s="169"/>
    </row>
    <row r="281" spans="4:4">
      <c r="D281" s="169"/>
    </row>
    <row r="282" spans="4:4">
      <c r="D282" s="169"/>
    </row>
    <row r="283" spans="4:4">
      <c r="D283" s="169"/>
    </row>
    <row r="284" spans="4:4">
      <c r="D284" s="169"/>
    </row>
    <row r="285" spans="4:4">
      <c r="D285" s="169"/>
    </row>
    <row r="286" spans="4:4">
      <c r="D286" s="169"/>
    </row>
    <row r="287" spans="4:4">
      <c r="D287" s="169"/>
    </row>
    <row r="288" spans="4:4">
      <c r="D288" s="169"/>
    </row>
    <row r="289" spans="4:4">
      <c r="D289" s="169"/>
    </row>
    <row r="290" spans="4:4">
      <c r="D290" s="169"/>
    </row>
    <row r="291" spans="4:4">
      <c r="D291" s="169"/>
    </row>
    <row r="292" spans="4:4">
      <c r="D292" s="169"/>
    </row>
    <row r="293" spans="4:4">
      <c r="D293" s="169"/>
    </row>
    <row r="294" spans="4:4">
      <c r="D294" s="169"/>
    </row>
    <row r="295" spans="4:4">
      <c r="D295" s="169"/>
    </row>
    <row r="296" spans="4:4">
      <c r="D296" s="169"/>
    </row>
    <row r="297" spans="4:4">
      <c r="D297" s="169"/>
    </row>
    <row r="298" spans="4:4">
      <c r="D298" s="169"/>
    </row>
    <row r="299" spans="4:4">
      <c r="D299" s="169"/>
    </row>
    <row r="300" spans="4:4">
      <c r="D300" s="169"/>
    </row>
    <row r="301" spans="4:4">
      <c r="D301" s="169"/>
    </row>
    <row r="302" spans="4:4">
      <c r="D302" s="169"/>
    </row>
    <row r="303" spans="4:4">
      <c r="D303" s="169"/>
    </row>
    <row r="304" spans="4:4">
      <c r="D304" s="169"/>
    </row>
    <row r="305" spans="4:4">
      <c r="D305" s="169"/>
    </row>
    <row r="306" spans="4:4">
      <c r="D306" s="169"/>
    </row>
    <row r="307" spans="4:4">
      <c r="D307" s="169"/>
    </row>
    <row r="308" spans="4:4">
      <c r="D308" s="169"/>
    </row>
    <row r="309" spans="4:4">
      <c r="D309" s="169"/>
    </row>
    <row r="310" spans="4:4">
      <c r="D310" s="169"/>
    </row>
    <row r="311" spans="4:4">
      <c r="D311" s="169"/>
    </row>
    <row r="312" spans="4:4">
      <c r="D312" s="169"/>
    </row>
    <row r="313" spans="4:4">
      <c r="D313" s="169"/>
    </row>
    <row r="314" spans="4:4">
      <c r="D314" s="169"/>
    </row>
    <row r="315" spans="4:4">
      <c r="D315" s="169"/>
    </row>
    <row r="316" spans="4:4">
      <c r="D316" s="169"/>
    </row>
    <row r="317" spans="4:4">
      <c r="D317" s="169"/>
    </row>
    <row r="318" spans="4:4">
      <c r="D318" s="169"/>
    </row>
    <row r="319" spans="4:4">
      <c r="D319" s="169"/>
    </row>
    <row r="320" spans="4:4">
      <c r="D320" s="169"/>
    </row>
    <row r="321" spans="4:4">
      <c r="D321" s="169"/>
    </row>
    <row r="322" spans="4:4">
      <c r="D322" s="169"/>
    </row>
    <row r="323" spans="4:4">
      <c r="D323" s="169"/>
    </row>
    <row r="324" spans="4:4">
      <c r="D324" s="169"/>
    </row>
    <row r="325" spans="4:4">
      <c r="D325" s="169"/>
    </row>
    <row r="326" spans="4:4">
      <c r="D326" s="169"/>
    </row>
    <row r="327" spans="4:4">
      <c r="D327" s="169"/>
    </row>
    <row r="328" spans="4:4">
      <c r="D328" s="169"/>
    </row>
    <row r="329" spans="4:4">
      <c r="D329" s="169"/>
    </row>
    <row r="330" spans="4:4">
      <c r="D330" s="169"/>
    </row>
    <row r="331" spans="4:4">
      <c r="D331" s="169"/>
    </row>
    <row r="332" spans="4:4">
      <c r="D332" s="169"/>
    </row>
    <row r="333" spans="4:4">
      <c r="D333" s="169"/>
    </row>
    <row r="334" spans="4:4">
      <c r="D334" s="169"/>
    </row>
    <row r="335" spans="4:4">
      <c r="D335" s="169"/>
    </row>
    <row r="336" spans="4:4">
      <c r="D336" s="169"/>
    </row>
    <row r="337" spans="4:4">
      <c r="D337" s="169"/>
    </row>
    <row r="338" spans="4:4">
      <c r="D338" s="169"/>
    </row>
    <row r="339" spans="4:4">
      <c r="D339" s="169"/>
    </row>
    <row r="340" spans="4:4">
      <c r="D340" s="169"/>
    </row>
    <row r="341" spans="4:4">
      <c r="D341" s="169"/>
    </row>
    <row r="342" spans="4:4">
      <c r="D342" s="169"/>
    </row>
    <row r="343" spans="4:4">
      <c r="D343" s="169"/>
    </row>
    <row r="344" spans="4:4">
      <c r="D344" s="169"/>
    </row>
    <row r="345" spans="4:4">
      <c r="D345" s="169"/>
    </row>
    <row r="346" spans="4:4">
      <c r="D346" s="169"/>
    </row>
    <row r="347" spans="4:4">
      <c r="D347" s="169"/>
    </row>
    <row r="348" spans="4:4">
      <c r="D348" s="169"/>
    </row>
    <row r="349" spans="4:4">
      <c r="D349" s="169"/>
    </row>
    <row r="350" spans="4:4">
      <c r="D350" s="169"/>
    </row>
    <row r="351" spans="4:4">
      <c r="D351" s="169"/>
    </row>
    <row r="352" spans="4:4">
      <c r="D352" s="169"/>
    </row>
    <row r="353" spans="4:4">
      <c r="D353" s="169"/>
    </row>
    <row r="354" spans="4:4">
      <c r="D354" s="169"/>
    </row>
    <row r="355" spans="4:4">
      <c r="D355" s="169"/>
    </row>
    <row r="356" spans="4:4">
      <c r="D356" s="169"/>
    </row>
    <row r="357" spans="4:4">
      <c r="D357" s="169"/>
    </row>
    <row r="358" spans="4:4">
      <c r="D358" s="169"/>
    </row>
    <row r="359" spans="4:4">
      <c r="D359" s="169"/>
    </row>
    <row r="360" spans="4:4">
      <c r="D360" s="169"/>
    </row>
    <row r="361" spans="4:4">
      <c r="D361" s="169"/>
    </row>
    <row r="362" spans="4:4">
      <c r="D362" s="169"/>
    </row>
    <row r="363" spans="4:4">
      <c r="D363" s="169"/>
    </row>
    <row r="364" spans="4:4">
      <c r="D364" s="169"/>
    </row>
    <row r="365" spans="4:4">
      <c r="D365" s="169"/>
    </row>
    <row r="366" spans="4:4">
      <c r="D366" s="169"/>
    </row>
    <row r="367" spans="4:4">
      <c r="D367" s="169"/>
    </row>
    <row r="368" spans="4:4">
      <c r="D368" s="169"/>
    </row>
    <row r="369" spans="4:4">
      <c r="D369" s="169"/>
    </row>
    <row r="370" spans="4:4">
      <c r="D370" s="169"/>
    </row>
    <row r="371" spans="4:4">
      <c r="D371" s="169"/>
    </row>
    <row r="372" spans="4:4">
      <c r="D372" s="169"/>
    </row>
    <row r="373" spans="4:4">
      <c r="D373" s="169"/>
    </row>
    <row r="374" spans="4:4">
      <c r="D374" s="169"/>
    </row>
    <row r="375" spans="4:4">
      <c r="D375" s="169"/>
    </row>
    <row r="376" spans="4:4">
      <c r="D376" s="169"/>
    </row>
    <row r="377" spans="4:4">
      <c r="D377" s="169"/>
    </row>
    <row r="378" spans="4:4">
      <c r="D378" s="169"/>
    </row>
    <row r="379" spans="4:4">
      <c r="D379" s="169"/>
    </row>
    <row r="380" spans="4:4">
      <c r="D380" s="169"/>
    </row>
    <row r="381" spans="4:4">
      <c r="D381" s="169"/>
    </row>
    <row r="382" spans="4:4">
      <c r="D382" s="169"/>
    </row>
    <row r="383" spans="4:4">
      <c r="D383" s="169"/>
    </row>
    <row r="384" spans="4:4">
      <c r="D384" s="169"/>
    </row>
    <row r="385" spans="4:4">
      <c r="D385" s="169"/>
    </row>
    <row r="386" spans="4:4">
      <c r="D386" s="169"/>
    </row>
    <row r="387" spans="4:4">
      <c r="D387" s="169"/>
    </row>
    <row r="388" spans="4:4">
      <c r="D388" s="169"/>
    </row>
    <row r="389" spans="4:4">
      <c r="D389" s="169"/>
    </row>
    <row r="390" spans="4:4">
      <c r="D390" s="169"/>
    </row>
    <row r="391" spans="4:4">
      <c r="D391" s="169"/>
    </row>
    <row r="392" spans="4:4">
      <c r="D392" s="169"/>
    </row>
    <row r="393" spans="4:4">
      <c r="D393" s="169"/>
    </row>
    <row r="394" spans="4:4">
      <c r="D394" s="169"/>
    </row>
    <row r="395" spans="4:4">
      <c r="D395" s="169"/>
    </row>
    <row r="396" spans="4:4">
      <c r="D396" s="169"/>
    </row>
    <row r="397" spans="4:4">
      <c r="D397" s="169"/>
    </row>
    <row r="398" spans="4:4">
      <c r="D398" s="169"/>
    </row>
    <row r="399" spans="4:4">
      <c r="D399" s="169"/>
    </row>
    <row r="400" spans="4:4">
      <c r="D400" s="169"/>
    </row>
    <row r="401" spans="4:4">
      <c r="D401" s="169"/>
    </row>
    <row r="402" spans="4:4">
      <c r="D402" s="169"/>
    </row>
    <row r="403" spans="4:4">
      <c r="D403" s="169"/>
    </row>
    <row r="404" spans="4:4">
      <c r="D404" s="169"/>
    </row>
    <row r="405" spans="4:4">
      <c r="D405" s="169"/>
    </row>
    <row r="406" spans="4:4">
      <c r="D406" s="169"/>
    </row>
    <row r="407" spans="4:4">
      <c r="D407" s="169"/>
    </row>
    <row r="408" spans="4:4">
      <c r="D408" s="169"/>
    </row>
    <row r="409" spans="4:4">
      <c r="D409" s="169"/>
    </row>
    <row r="410" spans="4:4">
      <c r="D410" s="169"/>
    </row>
    <row r="411" spans="4:4">
      <c r="D411" s="169"/>
    </row>
    <row r="412" spans="4:4">
      <c r="D412" s="169"/>
    </row>
    <row r="413" spans="4:4">
      <c r="D413" s="169"/>
    </row>
    <row r="414" spans="4:4">
      <c r="D414" s="169"/>
    </row>
    <row r="415" spans="4:4">
      <c r="D415" s="169"/>
    </row>
    <row r="416" spans="4:4">
      <c r="D416" s="169"/>
    </row>
    <row r="417" spans="4:4">
      <c r="D417" s="169"/>
    </row>
    <row r="418" spans="4:4">
      <c r="D418" s="169"/>
    </row>
    <row r="419" spans="4:4">
      <c r="D419" s="169"/>
    </row>
    <row r="420" spans="4:4">
      <c r="D420" s="169"/>
    </row>
    <row r="421" spans="4:4">
      <c r="D421" s="169"/>
    </row>
    <row r="422" spans="4:4">
      <c r="D422" s="169"/>
    </row>
    <row r="423" spans="4:4">
      <c r="D423" s="169"/>
    </row>
    <row r="424" spans="4:4">
      <c r="D424" s="169"/>
    </row>
    <row r="425" spans="4:4">
      <c r="D425" s="169"/>
    </row>
    <row r="426" spans="4:4">
      <c r="D426" s="169"/>
    </row>
    <row r="427" spans="4:4">
      <c r="D427" s="169"/>
    </row>
    <row r="428" spans="4:4">
      <c r="D428" s="169"/>
    </row>
    <row r="429" spans="4:4">
      <c r="D429" s="169"/>
    </row>
    <row r="430" spans="4:4">
      <c r="D430" s="169"/>
    </row>
    <row r="431" spans="4:4">
      <c r="D431" s="169"/>
    </row>
    <row r="432" spans="4:4">
      <c r="D432" s="169"/>
    </row>
    <row r="433" spans="4:4">
      <c r="D433" s="169"/>
    </row>
    <row r="434" spans="4:4">
      <c r="D434" s="169"/>
    </row>
    <row r="435" spans="4:4">
      <c r="D435" s="169"/>
    </row>
    <row r="436" spans="4:4">
      <c r="D436" s="169"/>
    </row>
    <row r="437" spans="4:4">
      <c r="D437" s="169"/>
    </row>
    <row r="438" spans="4:4">
      <c r="D438" s="169"/>
    </row>
    <row r="439" spans="4:4">
      <c r="D439" s="169"/>
    </row>
    <row r="440" spans="4:4">
      <c r="D440" s="169"/>
    </row>
    <row r="441" spans="4:4">
      <c r="D441" s="169"/>
    </row>
    <row r="442" spans="4:4">
      <c r="D442" s="169"/>
    </row>
    <row r="443" spans="4:4">
      <c r="D443" s="169"/>
    </row>
    <row r="444" spans="4:4">
      <c r="D444" s="169"/>
    </row>
    <row r="445" spans="4:4">
      <c r="D445" s="169"/>
    </row>
    <row r="446" spans="4:4">
      <c r="D446" s="169"/>
    </row>
    <row r="447" spans="4:4">
      <c r="D447" s="169"/>
    </row>
    <row r="448" spans="4:4">
      <c r="D448" s="169"/>
    </row>
    <row r="449" spans="4:4">
      <c r="D449" s="169"/>
    </row>
    <row r="450" spans="4:4">
      <c r="D450" s="169"/>
    </row>
    <row r="451" spans="4:4">
      <c r="D451" s="169"/>
    </row>
    <row r="452" spans="4:4">
      <c r="D452" s="169"/>
    </row>
    <row r="453" spans="4:4">
      <c r="D453" s="169"/>
    </row>
    <row r="454" spans="4:4">
      <c r="D454" s="169"/>
    </row>
    <row r="455" spans="4:4">
      <c r="D455" s="169"/>
    </row>
    <row r="456" spans="4:4">
      <c r="D456" s="169"/>
    </row>
    <row r="457" spans="4:4">
      <c r="D457" s="169"/>
    </row>
    <row r="458" spans="4:4">
      <c r="D458" s="169"/>
    </row>
    <row r="459" spans="4:4">
      <c r="D459" s="169"/>
    </row>
    <row r="460" spans="4:4">
      <c r="D460" s="169"/>
    </row>
    <row r="461" spans="4:4">
      <c r="D461" s="169"/>
    </row>
    <row r="462" spans="4:4">
      <c r="D462" s="169"/>
    </row>
    <row r="463" spans="4:4">
      <c r="D463" s="169"/>
    </row>
    <row r="464" spans="4:4">
      <c r="D464" s="169"/>
    </row>
    <row r="465" spans="4:4">
      <c r="D465" s="169"/>
    </row>
    <row r="466" spans="4:4">
      <c r="D466" s="169"/>
    </row>
    <row r="467" spans="4:4">
      <c r="D467" s="169"/>
    </row>
    <row r="468" spans="4:4">
      <c r="D468" s="169"/>
    </row>
    <row r="469" spans="4:4">
      <c r="D469" s="169"/>
    </row>
    <row r="470" spans="4:4">
      <c r="D470" s="169"/>
    </row>
    <row r="471" spans="4:4">
      <c r="D471" s="169"/>
    </row>
    <row r="472" spans="4:4">
      <c r="D472" s="169"/>
    </row>
    <row r="473" spans="4:4">
      <c r="D473" s="169"/>
    </row>
    <row r="474" spans="4:4">
      <c r="D474" s="169"/>
    </row>
    <row r="475" spans="4:4">
      <c r="D475" s="169"/>
    </row>
    <row r="476" spans="4:4">
      <c r="D476" s="169"/>
    </row>
    <row r="477" spans="4:4">
      <c r="D477" s="169"/>
    </row>
    <row r="478" spans="4:4">
      <c r="D478" s="169"/>
    </row>
    <row r="479" spans="4:4">
      <c r="D479" s="169"/>
    </row>
    <row r="480" spans="4:4">
      <c r="D480" s="169"/>
    </row>
    <row r="481" spans="4:4">
      <c r="D481" s="169"/>
    </row>
    <row r="482" spans="4:4">
      <c r="D482" s="169"/>
    </row>
    <row r="483" spans="4:4">
      <c r="D483" s="169"/>
    </row>
    <row r="484" spans="4:4">
      <c r="D484" s="169"/>
    </row>
    <row r="485" spans="4:4">
      <c r="D485" s="169"/>
    </row>
    <row r="486" spans="4:4">
      <c r="D486" s="169"/>
    </row>
    <row r="487" spans="4:4">
      <c r="D487" s="169"/>
    </row>
    <row r="488" spans="4:4">
      <c r="D488" s="169"/>
    </row>
    <row r="489" spans="4:4">
      <c r="D489" s="169"/>
    </row>
    <row r="490" spans="4:4">
      <c r="D490" s="169"/>
    </row>
    <row r="491" spans="4:4">
      <c r="D491" s="169"/>
    </row>
    <row r="492" spans="4:4">
      <c r="D492" s="169"/>
    </row>
    <row r="493" spans="4:4">
      <c r="D493" s="169"/>
    </row>
    <row r="494" spans="4:4">
      <c r="D494" s="169"/>
    </row>
    <row r="495" spans="4:4">
      <c r="D495" s="169"/>
    </row>
    <row r="496" spans="4:4">
      <c r="D496" s="169"/>
    </row>
    <row r="497" spans="4:4">
      <c r="D497" s="169"/>
    </row>
    <row r="498" spans="4:4">
      <c r="D498" s="169"/>
    </row>
    <row r="499" spans="4:4">
      <c r="D499" s="169"/>
    </row>
    <row r="500" spans="4:4">
      <c r="D500" s="169"/>
    </row>
    <row r="501" spans="4:4">
      <c r="D501" s="169"/>
    </row>
    <row r="502" spans="4:4">
      <c r="D502" s="169"/>
    </row>
    <row r="503" spans="4:4">
      <c r="D503" s="169"/>
    </row>
    <row r="504" spans="4:4">
      <c r="D504" s="169"/>
    </row>
    <row r="505" spans="4:4">
      <c r="D505" s="169"/>
    </row>
    <row r="506" spans="4:4">
      <c r="D506" s="169"/>
    </row>
    <row r="507" spans="4:4">
      <c r="D507" s="169"/>
    </row>
    <row r="508" spans="4:4">
      <c r="D508" s="169"/>
    </row>
    <row r="509" spans="4:4">
      <c r="D509" s="169"/>
    </row>
    <row r="510" spans="4:4">
      <c r="D510" s="169"/>
    </row>
    <row r="511" spans="4:4">
      <c r="D511" s="169"/>
    </row>
    <row r="512" spans="4:4">
      <c r="D512" s="169"/>
    </row>
    <row r="513" spans="4:4">
      <c r="D513" s="169"/>
    </row>
    <row r="514" spans="4:4">
      <c r="D514" s="169"/>
    </row>
    <row r="515" spans="4:4">
      <c r="D515" s="169"/>
    </row>
    <row r="516" spans="4:4">
      <c r="D516" s="169"/>
    </row>
    <row r="517" spans="4:4">
      <c r="D517" s="169"/>
    </row>
    <row r="518" spans="4:4">
      <c r="D518" s="169"/>
    </row>
    <row r="519" spans="4:4">
      <c r="D519" s="169"/>
    </row>
    <row r="520" spans="4:4">
      <c r="D520" s="169"/>
    </row>
    <row r="521" spans="4:4">
      <c r="D521" s="169"/>
    </row>
    <row r="522" spans="4:4">
      <c r="D522" s="169"/>
    </row>
    <row r="523" spans="4:4">
      <c r="D523" s="169"/>
    </row>
    <row r="524" spans="4:4">
      <c r="D524" s="169"/>
    </row>
    <row r="525" spans="4:4">
      <c r="D525" s="169"/>
    </row>
    <row r="526" spans="4:4">
      <c r="D526" s="169"/>
    </row>
    <row r="527" spans="4:4">
      <c r="D527" s="169"/>
    </row>
    <row r="528" spans="4:4">
      <c r="D528" s="169"/>
    </row>
    <row r="529" spans="4:4">
      <c r="D529" s="169"/>
    </row>
    <row r="530" spans="4:4">
      <c r="D530" s="169"/>
    </row>
    <row r="531" spans="4:4">
      <c r="D531" s="169"/>
    </row>
    <row r="532" spans="4:4">
      <c r="D532" s="169"/>
    </row>
    <row r="533" spans="4:4">
      <c r="D533" s="169"/>
    </row>
    <row r="534" spans="4:4">
      <c r="D534" s="169"/>
    </row>
    <row r="535" spans="4:4">
      <c r="D535" s="169"/>
    </row>
    <row r="536" spans="4:4">
      <c r="D536" s="169"/>
    </row>
    <row r="537" spans="4:4">
      <c r="D537" s="169"/>
    </row>
    <row r="538" spans="4:4">
      <c r="D538" s="169"/>
    </row>
    <row r="539" spans="4:4">
      <c r="D539" s="169"/>
    </row>
    <row r="540" spans="4:4">
      <c r="D540" s="169"/>
    </row>
    <row r="541" spans="4:4">
      <c r="D541" s="169"/>
    </row>
    <row r="542" spans="4:4">
      <c r="D542" s="169"/>
    </row>
    <row r="543" spans="4:4">
      <c r="D543" s="169"/>
    </row>
    <row r="544" spans="4:4">
      <c r="D544" s="169"/>
    </row>
    <row r="545" spans="4:4">
      <c r="D545" s="169"/>
    </row>
    <row r="546" spans="4:4">
      <c r="D546" s="169"/>
    </row>
    <row r="547" spans="4:4">
      <c r="D547" s="169"/>
    </row>
    <row r="548" spans="4:4">
      <c r="D548" s="169"/>
    </row>
    <row r="549" spans="4:4">
      <c r="D549" s="169"/>
    </row>
    <row r="550" spans="4:4">
      <c r="D550" s="169"/>
    </row>
    <row r="551" spans="4:4">
      <c r="D551" s="169"/>
    </row>
    <row r="552" spans="4:4">
      <c r="D552" s="169"/>
    </row>
    <row r="553" spans="4:4">
      <c r="D553" s="169"/>
    </row>
    <row r="554" spans="4:4">
      <c r="D554" s="169"/>
    </row>
    <row r="555" spans="4:4">
      <c r="D555" s="169"/>
    </row>
    <row r="556" spans="4:4">
      <c r="D556" s="169"/>
    </row>
    <row r="557" spans="4:4">
      <c r="D557" s="169"/>
    </row>
    <row r="558" spans="4:4">
      <c r="D558" s="169"/>
    </row>
    <row r="559" spans="4:4">
      <c r="D559" s="169"/>
    </row>
    <row r="560" spans="4:4">
      <c r="D560" s="169"/>
    </row>
    <row r="561" spans="4:4">
      <c r="D561" s="169"/>
    </row>
    <row r="562" spans="4:4">
      <c r="D562" s="169"/>
    </row>
    <row r="563" spans="4:4">
      <c r="D563" s="169"/>
    </row>
    <row r="564" spans="4:4">
      <c r="D564" s="169"/>
    </row>
    <row r="565" spans="4:4">
      <c r="D565" s="169"/>
    </row>
    <row r="566" spans="4:4">
      <c r="D566" s="169"/>
    </row>
    <row r="567" spans="4:4">
      <c r="D567" s="169"/>
    </row>
    <row r="568" spans="4:4">
      <c r="D568" s="169"/>
    </row>
    <row r="569" spans="4:4">
      <c r="D569" s="169"/>
    </row>
    <row r="570" spans="4:4">
      <c r="D570" s="169"/>
    </row>
    <row r="571" spans="4:4">
      <c r="D571" s="169"/>
    </row>
    <row r="572" spans="4:4">
      <c r="D572" s="169"/>
    </row>
    <row r="573" spans="4:4">
      <c r="D573" s="169"/>
    </row>
    <row r="574" spans="4:4">
      <c r="D574" s="169"/>
    </row>
    <row r="575" spans="4:4">
      <c r="D575" s="169"/>
    </row>
    <row r="576" spans="4:4">
      <c r="D576" s="169"/>
    </row>
    <row r="577" spans="4:4">
      <c r="D577" s="169"/>
    </row>
    <row r="578" spans="4:4">
      <c r="D578" s="169"/>
    </row>
    <row r="579" spans="4:4">
      <c r="D579" s="169"/>
    </row>
    <row r="580" spans="4:4">
      <c r="D580" s="169"/>
    </row>
    <row r="581" spans="4:4">
      <c r="D581" s="169"/>
    </row>
    <row r="582" spans="4:4">
      <c r="D582" s="169"/>
    </row>
    <row r="583" spans="4:4">
      <c r="D583" s="169"/>
    </row>
    <row r="584" spans="4:4">
      <c r="D584" s="169"/>
    </row>
    <row r="585" spans="4:4">
      <c r="D585" s="169"/>
    </row>
    <row r="586" spans="4:4">
      <c r="D586" s="169"/>
    </row>
    <row r="587" spans="4:4">
      <c r="D587" s="169"/>
    </row>
    <row r="588" spans="4:4">
      <c r="D588" s="169"/>
    </row>
    <row r="589" spans="4:4">
      <c r="D589" s="169"/>
    </row>
    <row r="590" spans="4:4">
      <c r="D590" s="169"/>
    </row>
    <row r="591" spans="4:4">
      <c r="D591" s="169"/>
    </row>
    <row r="592" spans="4:4">
      <c r="D592" s="169"/>
    </row>
    <row r="593" spans="4:4">
      <c r="D593" s="169"/>
    </row>
    <row r="594" spans="4:4">
      <c r="D594" s="169"/>
    </row>
    <row r="595" spans="4:4">
      <c r="D595" s="169"/>
    </row>
    <row r="596" spans="4:4">
      <c r="D596" s="169"/>
    </row>
    <row r="597" spans="4:4">
      <c r="D597" s="169"/>
    </row>
    <row r="598" spans="4:4">
      <c r="D598" s="169"/>
    </row>
    <row r="599" spans="4:4">
      <c r="D599" s="169"/>
    </row>
    <row r="600" spans="4:4">
      <c r="D600" s="169"/>
    </row>
    <row r="601" spans="4:4">
      <c r="D601" s="169"/>
    </row>
    <row r="602" spans="4:4">
      <c r="D602" s="169"/>
    </row>
    <row r="603" spans="4:4">
      <c r="D603" s="169"/>
    </row>
    <row r="604" spans="4:4">
      <c r="D604" s="169"/>
    </row>
    <row r="605" spans="4:4">
      <c r="D605" s="169"/>
    </row>
    <row r="606" spans="4:4">
      <c r="D606" s="169"/>
    </row>
    <row r="607" spans="4:4">
      <c r="D607" s="169"/>
    </row>
    <row r="608" spans="4:4">
      <c r="D608" s="169"/>
    </row>
    <row r="609" spans="4:4">
      <c r="D609" s="169"/>
    </row>
    <row r="610" spans="4:4">
      <c r="D610" s="169"/>
    </row>
    <row r="611" spans="4:4">
      <c r="D611" s="169"/>
    </row>
    <row r="612" spans="4:4">
      <c r="D612" s="169"/>
    </row>
    <row r="613" spans="4:4">
      <c r="D613" s="169"/>
    </row>
    <row r="614" spans="4:4">
      <c r="D614" s="169"/>
    </row>
    <row r="615" spans="4:4">
      <c r="D615" s="169"/>
    </row>
    <row r="616" spans="4:4">
      <c r="D616" s="169"/>
    </row>
    <row r="617" spans="4:4">
      <c r="D617" s="169"/>
    </row>
    <row r="618" spans="4:4">
      <c r="D618" s="169"/>
    </row>
    <row r="619" spans="4:4">
      <c r="D619" s="169"/>
    </row>
    <row r="620" spans="4:4">
      <c r="D620" s="169"/>
    </row>
    <row r="621" spans="4:4">
      <c r="D621" s="169"/>
    </row>
    <row r="622" spans="4:4">
      <c r="D622" s="169"/>
    </row>
    <row r="623" spans="4:4">
      <c r="D623" s="169"/>
    </row>
    <row r="624" spans="4:4">
      <c r="D624" s="169"/>
    </row>
    <row r="625" spans="4:4">
      <c r="D625" s="169"/>
    </row>
    <row r="626" spans="4:4">
      <c r="D626" s="169"/>
    </row>
    <row r="627" spans="4:4">
      <c r="D627" s="169"/>
    </row>
    <row r="628" spans="4:4">
      <c r="D628" s="169"/>
    </row>
    <row r="629" spans="4:4">
      <c r="D629" s="169"/>
    </row>
    <row r="630" spans="4:4">
      <c r="D630" s="169"/>
    </row>
    <row r="631" spans="4:4">
      <c r="D631" s="169"/>
    </row>
    <row r="632" spans="4:4">
      <c r="D632" s="169"/>
    </row>
    <row r="633" spans="4:4">
      <c r="D633" s="169"/>
    </row>
    <row r="634" spans="4:4">
      <c r="D634" s="169"/>
    </row>
    <row r="635" spans="4:4">
      <c r="D635" s="169"/>
    </row>
    <row r="636" spans="4:4">
      <c r="D636" s="169"/>
    </row>
    <row r="637" spans="4:4">
      <c r="D637" s="169"/>
    </row>
    <row r="638" spans="4:4">
      <c r="D638" s="169"/>
    </row>
    <row r="639" spans="4:4">
      <c r="D639" s="169"/>
    </row>
    <row r="640" spans="4:4">
      <c r="D640" s="169"/>
    </row>
    <row r="641" spans="4:4">
      <c r="D641" s="169"/>
    </row>
    <row r="642" spans="4:4">
      <c r="D642" s="169"/>
    </row>
    <row r="643" spans="4:4">
      <c r="D643" s="169"/>
    </row>
    <row r="644" spans="4:4">
      <c r="D644" s="169"/>
    </row>
    <row r="645" spans="4:4">
      <c r="D645" s="169"/>
    </row>
    <row r="646" spans="4:4">
      <c r="D646" s="169"/>
    </row>
    <row r="647" spans="4:4">
      <c r="D647" s="169"/>
    </row>
    <row r="648" spans="4:4">
      <c r="D648" s="169"/>
    </row>
    <row r="649" spans="4:4">
      <c r="D649" s="169"/>
    </row>
    <row r="650" spans="4:4">
      <c r="D650" s="169"/>
    </row>
    <row r="651" spans="4:4">
      <c r="D651" s="169"/>
    </row>
    <row r="652" spans="4:4">
      <c r="D652" s="169"/>
    </row>
    <row r="653" spans="4:4">
      <c r="D653" s="169"/>
    </row>
    <row r="654" spans="4:4">
      <c r="D654" s="169"/>
    </row>
    <row r="655" spans="4:4">
      <c r="D655" s="169"/>
    </row>
    <row r="656" spans="4:4">
      <c r="D656" s="169"/>
    </row>
    <row r="657" spans="4:4">
      <c r="D657" s="169"/>
    </row>
    <row r="658" spans="4:4">
      <c r="D658" s="169"/>
    </row>
    <row r="659" spans="4:4">
      <c r="D659" s="169"/>
    </row>
    <row r="660" spans="4:4">
      <c r="D660" s="169"/>
    </row>
    <row r="661" spans="4:4">
      <c r="D661" s="169"/>
    </row>
    <row r="662" spans="4:4">
      <c r="D662" s="169"/>
    </row>
    <row r="663" spans="4:4">
      <c r="D663" s="169"/>
    </row>
    <row r="664" spans="4:4">
      <c r="D664" s="169"/>
    </row>
    <row r="665" spans="4:4">
      <c r="D665" s="169"/>
    </row>
    <row r="666" spans="4:4">
      <c r="D666" s="169"/>
    </row>
    <row r="667" spans="4:4">
      <c r="D667" s="169"/>
    </row>
    <row r="668" spans="4:4">
      <c r="D668" s="169"/>
    </row>
    <row r="669" spans="4:4">
      <c r="D669" s="169"/>
    </row>
    <row r="670" spans="4:4">
      <c r="D670" s="169"/>
    </row>
    <row r="671" spans="4:4">
      <c r="D671" s="169"/>
    </row>
    <row r="672" spans="4:4">
      <c r="D672" s="169"/>
    </row>
    <row r="673" spans="4:4">
      <c r="D673" s="169"/>
    </row>
    <row r="674" spans="4:4">
      <c r="D674" s="169"/>
    </row>
    <row r="675" spans="4:4">
      <c r="D675" s="169"/>
    </row>
    <row r="676" spans="4:4">
      <c r="D676" s="169"/>
    </row>
    <row r="677" spans="4:4">
      <c r="D677" s="169"/>
    </row>
    <row r="678" spans="4:4">
      <c r="D678" s="169"/>
    </row>
    <row r="679" spans="4:4">
      <c r="D679" s="169"/>
    </row>
    <row r="680" spans="4:4">
      <c r="D680" s="169"/>
    </row>
    <row r="681" spans="4:4">
      <c r="D681" s="169"/>
    </row>
    <row r="682" spans="4:4">
      <c r="D682" s="169"/>
    </row>
    <row r="683" spans="4:4">
      <c r="D683" s="169"/>
    </row>
    <row r="684" spans="4:4">
      <c r="D684" s="169"/>
    </row>
    <row r="685" spans="4:4">
      <c r="D685" s="169"/>
    </row>
    <row r="686" spans="4:4">
      <c r="D686" s="169"/>
    </row>
    <row r="687" spans="4:4">
      <c r="D687" s="169"/>
    </row>
    <row r="688" spans="4:4">
      <c r="D688" s="169"/>
    </row>
    <row r="689" spans="4:4">
      <c r="D689" s="169"/>
    </row>
    <row r="690" spans="4:4">
      <c r="D690" s="169"/>
    </row>
    <row r="691" spans="4:4">
      <c r="D691" s="169"/>
    </row>
    <row r="692" spans="4:4">
      <c r="D692" s="169"/>
    </row>
    <row r="693" spans="4:4">
      <c r="D693" s="169"/>
    </row>
    <row r="694" spans="4:4">
      <c r="D694" s="169"/>
    </row>
    <row r="695" spans="4:4">
      <c r="D695" s="169"/>
    </row>
    <row r="696" spans="4:4">
      <c r="D696" s="169"/>
    </row>
    <row r="697" spans="4:4">
      <c r="D697" s="169"/>
    </row>
    <row r="698" spans="4:4">
      <c r="D698" s="169"/>
    </row>
    <row r="699" spans="4:4">
      <c r="D699" s="169"/>
    </row>
    <row r="700" spans="4:4">
      <c r="D700" s="169"/>
    </row>
    <row r="701" spans="4:4">
      <c r="D701" s="169"/>
    </row>
    <row r="702" spans="4:4">
      <c r="D702" s="169"/>
    </row>
    <row r="703" spans="4:4">
      <c r="D703" s="169"/>
    </row>
    <row r="704" spans="4:4">
      <c r="D704" s="169"/>
    </row>
    <row r="705" spans="4:4">
      <c r="D705" s="169"/>
    </row>
    <row r="706" spans="4:4">
      <c r="D706" s="169"/>
    </row>
    <row r="707" spans="4:4">
      <c r="D707" s="169"/>
    </row>
    <row r="708" spans="4:4">
      <c r="D708" s="169"/>
    </row>
    <row r="709" spans="4:4">
      <c r="D709" s="169"/>
    </row>
    <row r="710" spans="4:4">
      <c r="D710" s="169"/>
    </row>
    <row r="711" spans="4:4">
      <c r="D711" s="169"/>
    </row>
    <row r="712" spans="4:4">
      <c r="D712" s="169"/>
    </row>
    <row r="713" spans="4:4">
      <c r="D713" s="169"/>
    </row>
    <row r="714" spans="4:4">
      <c r="D714" s="169"/>
    </row>
    <row r="715" spans="4:4">
      <c r="D715" s="169"/>
    </row>
    <row r="716" spans="4:4">
      <c r="D716" s="169"/>
    </row>
    <row r="717" spans="4:4">
      <c r="D717" s="169"/>
    </row>
    <row r="718" spans="4:4">
      <c r="D718" s="169"/>
    </row>
    <row r="719" spans="4:4">
      <c r="D719" s="169"/>
    </row>
    <row r="720" spans="4:4">
      <c r="D720" s="169"/>
    </row>
    <row r="721" spans="4:4">
      <c r="D721" s="169"/>
    </row>
    <row r="722" spans="4:4">
      <c r="D722" s="169"/>
    </row>
    <row r="723" spans="4:4">
      <c r="D723" s="169"/>
    </row>
    <row r="724" spans="4:4">
      <c r="D724" s="169"/>
    </row>
    <row r="725" spans="4:4">
      <c r="D725" s="169"/>
    </row>
    <row r="726" spans="4:4">
      <c r="D726" s="169"/>
    </row>
    <row r="727" spans="4:4">
      <c r="D727" s="169"/>
    </row>
    <row r="728" spans="4:4">
      <c r="D728" s="169"/>
    </row>
    <row r="729" spans="4:4">
      <c r="D729" s="169"/>
    </row>
    <row r="730" spans="4:4">
      <c r="D730" s="169"/>
    </row>
    <row r="731" spans="4:4">
      <c r="D731" s="169"/>
    </row>
    <row r="732" spans="4:4">
      <c r="D732" s="169"/>
    </row>
    <row r="733" spans="4:4">
      <c r="D733" s="169"/>
    </row>
    <row r="734" spans="4:4">
      <c r="D734" s="169"/>
    </row>
    <row r="735" spans="4:4">
      <c r="D735" s="169"/>
    </row>
    <row r="736" spans="4:4">
      <c r="D736" s="169"/>
    </row>
    <row r="737" spans="4:4">
      <c r="D737" s="169"/>
    </row>
    <row r="738" spans="4:4">
      <c r="D738" s="169"/>
    </row>
    <row r="739" spans="4:4">
      <c r="D739" s="169"/>
    </row>
    <row r="740" spans="4:4">
      <c r="D740" s="169"/>
    </row>
    <row r="741" spans="4:4">
      <c r="D741" s="169"/>
    </row>
    <row r="742" spans="4:4">
      <c r="D742" s="169"/>
    </row>
    <row r="743" spans="4:4">
      <c r="D743" s="169"/>
    </row>
    <row r="744" spans="4:4">
      <c r="D744" s="169"/>
    </row>
    <row r="745" spans="4:4">
      <c r="D745" s="169"/>
    </row>
    <row r="746" spans="4:4">
      <c r="D746" s="169"/>
    </row>
    <row r="747" spans="4:4">
      <c r="D747" s="169"/>
    </row>
    <row r="748" spans="4:4">
      <c r="D748" s="169"/>
    </row>
    <row r="749" spans="4:4">
      <c r="D749" s="169"/>
    </row>
    <row r="750" spans="4:4">
      <c r="D750" s="169"/>
    </row>
    <row r="751" spans="4:4">
      <c r="D751" s="169"/>
    </row>
    <row r="752" spans="4:4">
      <c r="D752" s="169"/>
    </row>
    <row r="753" spans="4:4">
      <c r="D753" s="169"/>
    </row>
    <row r="754" spans="4:4">
      <c r="D754" s="169"/>
    </row>
    <row r="755" spans="4:4">
      <c r="D755" s="169"/>
    </row>
    <row r="756" spans="4:4">
      <c r="D756" s="169"/>
    </row>
    <row r="757" spans="4:4">
      <c r="D757" s="169"/>
    </row>
    <row r="758" spans="4:4">
      <c r="D758" s="169"/>
    </row>
    <row r="759" spans="4:4">
      <c r="D759" s="169"/>
    </row>
    <row r="760" spans="4:4">
      <c r="D760" s="169"/>
    </row>
    <row r="761" spans="4:4">
      <c r="D761" s="169"/>
    </row>
    <row r="762" spans="4:4">
      <c r="D762" s="169"/>
    </row>
    <row r="763" spans="4:4">
      <c r="D763" s="169"/>
    </row>
    <row r="764" spans="4:4">
      <c r="D764" s="169"/>
    </row>
    <row r="765" spans="4:4">
      <c r="D765" s="169"/>
    </row>
    <row r="766" spans="4:4">
      <c r="D766" s="169"/>
    </row>
    <row r="767" spans="4:4">
      <c r="D767" s="169"/>
    </row>
    <row r="768" spans="4:4">
      <c r="D768" s="169"/>
    </row>
    <row r="769" spans="4:4">
      <c r="D769" s="169"/>
    </row>
    <row r="770" spans="4:4">
      <c r="D770" s="169"/>
    </row>
    <row r="771" spans="4:4">
      <c r="D771" s="169"/>
    </row>
    <row r="772" spans="4:4">
      <c r="D772" s="169"/>
    </row>
    <row r="773" spans="4:4">
      <c r="D773" s="169"/>
    </row>
    <row r="774" spans="4:4">
      <c r="D774" s="169"/>
    </row>
    <row r="775" spans="4:4">
      <c r="D775" s="169"/>
    </row>
    <row r="776" spans="4:4">
      <c r="D776" s="169"/>
    </row>
    <row r="777" spans="4:4">
      <c r="D777" s="169"/>
    </row>
    <row r="778" spans="4:4">
      <c r="D778" s="169"/>
    </row>
    <row r="779" spans="4:4">
      <c r="D779" s="169"/>
    </row>
    <row r="780" spans="4:4">
      <c r="D780" s="169"/>
    </row>
    <row r="781" spans="4:4">
      <c r="D781" s="169"/>
    </row>
    <row r="782" spans="4:4">
      <c r="D782" s="169"/>
    </row>
    <row r="783" spans="4:4">
      <c r="D783" s="169"/>
    </row>
    <row r="784" spans="4:4">
      <c r="D784" s="169"/>
    </row>
    <row r="785" spans="4:4">
      <c r="D785" s="169"/>
    </row>
    <row r="786" spans="4:4">
      <c r="D786" s="169"/>
    </row>
    <row r="787" spans="4:4">
      <c r="D787" s="169"/>
    </row>
    <row r="788" spans="4:4">
      <c r="D788" s="169"/>
    </row>
    <row r="789" spans="4:4">
      <c r="D789" s="169"/>
    </row>
    <row r="790" spans="4:4">
      <c r="D790" s="169"/>
    </row>
    <row r="791" spans="4:4">
      <c r="D791" s="169"/>
    </row>
    <row r="792" spans="4:4">
      <c r="D792" s="169"/>
    </row>
    <row r="793" spans="4:4">
      <c r="D793" s="169"/>
    </row>
    <row r="794" spans="4:4">
      <c r="D794" s="169"/>
    </row>
    <row r="795" spans="4:4">
      <c r="D795" s="169"/>
    </row>
    <row r="796" spans="4:4">
      <c r="D796" s="169"/>
    </row>
    <row r="797" spans="4:4">
      <c r="D797" s="169"/>
    </row>
    <row r="798" spans="4:4">
      <c r="D798" s="169"/>
    </row>
    <row r="799" spans="4:4">
      <c r="D799" s="169"/>
    </row>
    <row r="800" spans="4:4">
      <c r="D800" s="169"/>
    </row>
    <row r="801" spans="4:4">
      <c r="D801" s="169"/>
    </row>
    <row r="802" spans="4:4">
      <c r="D802" s="169"/>
    </row>
    <row r="803" spans="4:4">
      <c r="D803" s="169"/>
    </row>
    <row r="804" spans="4:4">
      <c r="D804" s="169"/>
    </row>
    <row r="805" spans="4:4">
      <c r="D805" s="169"/>
    </row>
    <row r="806" spans="4:4">
      <c r="D806" s="169"/>
    </row>
    <row r="807" spans="4:4">
      <c r="D807" s="169"/>
    </row>
    <row r="808" spans="4:4">
      <c r="D808" s="169"/>
    </row>
    <row r="809" spans="4:4">
      <c r="D809" s="169"/>
    </row>
    <row r="810" spans="4:4">
      <c r="D810" s="169"/>
    </row>
    <row r="811" spans="4:4">
      <c r="D811" s="169"/>
    </row>
    <row r="812" spans="4:4">
      <c r="D812" s="169"/>
    </row>
    <row r="813" spans="4:4">
      <c r="D813" s="169"/>
    </row>
    <row r="814" spans="4:4">
      <c r="D814" s="169"/>
    </row>
    <row r="815" spans="4:4">
      <c r="D815" s="169"/>
    </row>
    <row r="816" spans="4:4">
      <c r="D816" s="169"/>
    </row>
    <row r="817" spans="4:4">
      <c r="D817" s="169"/>
    </row>
    <row r="818" spans="4:4">
      <c r="D818" s="169"/>
    </row>
    <row r="819" spans="4:4">
      <c r="D819" s="169"/>
    </row>
    <row r="820" spans="4:4">
      <c r="D820" s="169"/>
    </row>
    <row r="821" spans="4:4">
      <c r="D821" s="169"/>
    </row>
    <row r="822" spans="4:4">
      <c r="D822" s="169"/>
    </row>
    <row r="823" spans="4:4">
      <c r="D823" s="169"/>
    </row>
    <row r="824" spans="4:4">
      <c r="D824" s="169"/>
    </row>
    <row r="825" spans="4:4">
      <c r="D825" s="169"/>
    </row>
    <row r="826" spans="4:4">
      <c r="D826" s="169"/>
    </row>
    <row r="827" spans="4:4">
      <c r="D827" s="169"/>
    </row>
    <row r="828" spans="4:4">
      <c r="D828" s="169"/>
    </row>
    <row r="829" spans="4:4">
      <c r="D829" s="169"/>
    </row>
    <row r="830" spans="4:4">
      <c r="D830" s="169"/>
    </row>
    <row r="831" spans="4:4">
      <c r="D831" s="169"/>
    </row>
    <row r="832" spans="4:4">
      <c r="D832" s="169"/>
    </row>
    <row r="833" spans="4:4">
      <c r="D833" s="169"/>
    </row>
    <row r="834" spans="4:4">
      <c r="D834" s="169"/>
    </row>
    <row r="835" spans="4:4">
      <c r="D835" s="169"/>
    </row>
    <row r="836" spans="4:4">
      <c r="D836" s="169"/>
    </row>
    <row r="837" spans="4:4">
      <c r="D837" s="169"/>
    </row>
    <row r="838" spans="4:4">
      <c r="D838" s="169"/>
    </row>
    <row r="839" spans="4:4">
      <c r="D839" s="169"/>
    </row>
    <row r="840" spans="4:4">
      <c r="D840" s="169"/>
    </row>
    <row r="841" spans="4:4">
      <c r="D841" s="169"/>
    </row>
    <row r="842" spans="4:4">
      <c r="D842" s="169"/>
    </row>
    <row r="843" spans="4:4">
      <c r="D843" s="169"/>
    </row>
    <row r="844" spans="4:4">
      <c r="D844" s="169"/>
    </row>
    <row r="845" spans="4:4">
      <c r="D845" s="169"/>
    </row>
    <row r="846" spans="4:4">
      <c r="D846" s="169"/>
    </row>
    <row r="847" spans="4:4">
      <c r="D847" s="169"/>
    </row>
    <row r="848" spans="4:4">
      <c r="D848" s="169"/>
    </row>
    <row r="849" spans="4:4">
      <c r="D849" s="169"/>
    </row>
    <row r="850" spans="4:4">
      <c r="D850" s="169"/>
    </row>
    <row r="851" spans="4:4">
      <c r="D851" s="169"/>
    </row>
    <row r="852" spans="4:4">
      <c r="D852" s="169"/>
    </row>
    <row r="853" spans="4:4">
      <c r="D853" s="169"/>
    </row>
    <row r="854" spans="4:4">
      <c r="D854" s="169"/>
    </row>
    <row r="855" spans="4:4">
      <c r="D855" s="169"/>
    </row>
    <row r="856" spans="4:4">
      <c r="D856" s="169"/>
    </row>
  </sheetData>
  <mergeCells count="34">
    <mergeCell ref="A116:A121"/>
    <mergeCell ref="B116:B121"/>
    <mergeCell ref="C116:C121"/>
    <mergeCell ref="A94:A104"/>
    <mergeCell ref="B94:B104"/>
    <mergeCell ref="C94:C104"/>
    <mergeCell ref="A105:A115"/>
    <mergeCell ref="B105:B115"/>
    <mergeCell ref="C105:C115"/>
    <mergeCell ref="A71:A82"/>
    <mergeCell ref="B71:B82"/>
    <mergeCell ref="C71:C82"/>
    <mergeCell ref="A83:A93"/>
    <mergeCell ref="B83:B93"/>
    <mergeCell ref="C83:C93"/>
    <mergeCell ref="A48:A58"/>
    <mergeCell ref="B48:B58"/>
    <mergeCell ref="C48:C58"/>
    <mergeCell ref="A59:A70"/>
    <mergeCell ref="B59:B70"/>
    <mergeCell ref="C59:C70"/>
    <mergeCell ref="A26:A36"/>
    <mergeCell ref="B26:B36"/>
    <mergeCell ref="C26:C36"/>
    <mergeCell ref="A37:A47"/>
    <mergeCell ref="B37:B47"/>
    <mergeCell ref="C37:C47"/>
    <mergeCell ref="A2:A20"/>
    <mergeCell ref="B2:B20"/>
    <mergeCell ref="C2:C20"/>
    <mergeCell ref="D10:E10"/>
    <mergeCell ref="A22:A24"/>
    <mergeCell ref="B22:B24"/>
    <mergeCell ref="C22:C24"/>
  </mergeCells>
  <dataValidations count="9">
    <dataValidation type="list" allowBlank="1" showInputMessage="1" showErrorMessage="1" sqref="E9" xr:uid="{00000000-0002-0000-0500-000000000000}">
      <formula1>"XFe96,XFe24,XFp,XF Pro, HS Mini"</formula1>
    </dataValidation>
    <dataValidation type="list" allowBlank="1" showInputMessage="1" showErrorMessage="1" errorTitle="Invalid Input" sqref="E7:E8 E32:E36 E43:E47 E54:E58 E25 E66:E70 E89:E93 E111:E116 E78:E82 E100:E104 E12:E23" xr:uid="{00000000-0002-0000-0500-000001000000}">
      <formula1>"Yes,No"</formula1>
    </dataValidation>
    <dataValidation type="list" allowBlank="1" showInputMessage="1" showErrorMessage="1" errorTitle="Error" error="Only XFLR &amp; ASYR files are allowed." sqref="E6" xr:uid="{00000000-0002-0000-0500-000002000000}">
      <formula1>"asyr, xflr"</formula1>
    </dataValidation>
    <dataValidation type="list" allowBlank="1" showInputMessage="1" showErrorMessage="1" sqref="E2" xr:uid="{00000000-0002-0000-0500-000003000000}">
      <formula1>"Yes,No"</formula1>
    </dataValidation>
    <dataValidation type="list" allowBlank="1" showInputMessage="1" showErrorMessage="1" sqref="E73 E61" xr:uid="{00000000-0002-0000-0500-000004000000}">
      <formula1>"Group, Well"</formula1>
    </dataValidation>
    <dataValidation type="list" allowBlank="1" showInputMessage="1" showErrorMessage="1" sqref="E119 E63 E86 E97 E75 E29 E40 E51 E108" xr:uid="{00000000-0002-0000-0500-000005000000}">
      <formula1>"OFF, Std Dev, SEM"</formula1>
    </dataValidation>
    <dataValidation type="list" allowBlank="1" showInputMessage="1" showErrorMessage="1" sqref="E118 E62 E50 E96 E85 E28 E39 E74 E107" xr:uid="{00000000-0002-0000-0500-000006000000}">
      <formula1>"OFF, ON"</formula1>
    </dataValidation>
    <dataValidation type="list" allowBlank="1" showInputMessage="1" showErrorMessage="1" sqref="E42 E53 E65 E31 E77 E88 E120:E121 E99 E110" xr:uid="{00000000-0002-0000-0500-000007000000}">
      <formula1>"Yes, No"</formula1>
    </dataValidation>
    <dataValidation type="list" allowBlank="1" showInputMessage="1" showErrorMessage="1" errorTitle="Invalid Input" sqref="E11 E26:E27 E94:E95 E48:E49 E59:E60 E83:E84 E71:E72 E117 E37:E38 E105:E106" xr:uid="{00000000-0002-0000-0500-000008000000}">
      <formula1>"1st, 2nd, 3rd, 4th"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F107"/>
  <sheetViews>
    <sheetView topLeftCell="A28" workbookViewId="0">
      <selection activeCell="C52" sqref="C52:C64"/>
    </sheetView>
  </sheetViews>
  <sheetFormatPr defaultRowHeight="13.2"/>
  <cols>
    <col min="1" max="1" width="12.109375" customWidth="1"/>
    <col min="2" max="2" width="24.21875" bestFit="1" customWidth="1"/>
    <col min="3" max="3" width="36.77734375" bestFit="1" customWidth="1"/>
    <col min="4" max="4" width="31.88671875" customWidth="1"/>
    <col min="5" max="5" width="49.109375" customWidth="1"/>
  </cols>
  <sheetData>
    <row r="1" spans="1:5" ht="16.2" thickBot="1">
      <c r="A1" s="39" t="s">
        <v>20</v>
      </c>
      <c r="B1" s="39" t="s">
        <v>151</v>
      </c>
      <c r="C1" s="40" t="s">
        <v>30</v>
      </c>
      <c r="D1" s="40" t="s">
        <v>88</v>
      </c>
      <c r="E1" s="40" t="s">
        <v>89</v>
      </c>
    </row>
    <row r="2" spans="1:5" ht="13.8">
      <c r="A2" s="252" t="s">
        <v>21</v>
      </c>
      <c r="B2" s="253" t="s">
        <v>150</v>
      </c>
      <c r="C2" s="254" t="s">
        <v>281</v>
      </c>
      <c r="D2" s="20" t="s">
        <v>3</v>
      </c>
      <c r="E2" s="26" t="s">
        <v>13</v>
      </c>
    </row>
    <row r="3" spans="1:5" ht="13.8">
      <c r="A3" s="251"/>
      <c r="B3" s="246"/>
      <c r="C3" s="249"/>
      <c r="D3" s="21" t="s">
        <v>5</v>
      </c>
      <c r="E3" s="120" t="s">
        <v>128</v>
      </c>
    </row>
    <row r="4" spans="1:5" ht="13.8">
      <c r="A4" s="251"/>
      <c r="B4" s="246"/>
      <c r="C4" s="249"/>
      <c r="D4" s="20" t="s">
        <v>44</v>
      </c>
      <c r="E4" s="26" t="str">
        <f>IF(($E$2="Yes"),"No","Yes")</f>
        <v>Yes</v>
      </c>
    </row>
    <row r="5" spans="1:5" ht="13.8">
      <c r="A5" s="251"/>
      <c r="B5" s="246"/>
      <c r="C5" s="249"/>
      <c r="D5" s="21" t="s">
        <v>6</v>
      </c>
      <c r="E5" s="99" t="s">
        <v>129</v>
      </c>
    </row>
    <row r="6" spans="1:5" ht="13.8">
      <c r="A6" s="251"/>
      <c r="B6" s="246"/>
      <c r="C6" s="249"/>
      <c r="D6" s="21" t="s">
        <v>82</v>
      </c>
      <c r="E6" s="27" t="s">
        <v>130</v>
      </c>
    </row>
    <row r="7" spans="1:5" ht="13.8">
      <c r="A7" s="251"/>
      <c r="B7" s="246"/>
      <c r="C7" s="249"/>
      <c r="D7" s="21" t="s">
        <v>80</v>
      </c>
      <c r="E7" s="28" t="s">
        <v>4</v>
      </c>
    </row>
    <row r="8" spans="1:5" ht="13.8">
      <c r="A8" s="251"/>
      <c r="B8" s="246"/>
      <c r="C8" s="249"/>
      <c r="D8" s="21" t="s">
        <v>81</v>
      </c>
      <c r="E8" s="28" t="s">
        <v>4</v>
      </c>
    </row>
    <row r="9" spans="1:5" ht="13.8">
      <c r="A9" s="251"/>
      <c r="B9" s="246"/>
      <c r="C9" s="249"/>
      <c r="D9" s="21" t="s">
        <v>7</v>
      </c>
      <c r="E9" s="110" t="s">
        <v>16</v>
      </c>
    </row>
    <row r="10" spans="1:5" ht="13.8">
      <c r="A10" s="251"/>
      <c r="B10" s="246"/>
      <c r="C10" s="249"/>
      <c r="D10" s="204" t="s">
        <v>282</v>
      </c>
      <c r="E10" s="205"/>
    </row>
    <row r="11" spans="1:5" ht="13.8">
      <c r="A11" s="251"/>
      <c r="B11" s="246"/>
      <c r="C11" s="249"/>
      <c r="D11" s="16" t="s">
        <v>283</v>
      </c>
      <c r="E11" s="28" t="s">
        <v>4</v>
      </c>
    </row>
    <row r="12" spans="1:5" ht="13.8">
      <c r="A12" s="251"/>
      <c r="B12" s="246"/>
      <c r="C12" s="249"/>
      <c r="D12" s="16" t="s">
        <v>284</v>
      </c>
      <c r="E12" s="28" t="s">
        <v>4</v>
      </c>
    </row>
    <row r="13" spans="1:5" ht="13.8">
      <c r="A13" s="251"/>
      <c r="B13" s="246"/>
      <c r="C13" s="249"/>
      <c r="D13" s="16" t="s">
        <v>285</v>
      </c>
      <c r="E13" s="28" t="s">
        <v>4</v>
      </c>
    </row>
    <row r="14" spans="1:5" ht="13.8">
      <c r="A14" s="251"/>
      <c r="B14" s="246"/>
      <c r="C14" s="249"/>
      <c r="D14" s="16" t="s">
        <v>286</v>
      </c>
      <c r="E14" s="28" t="s">
        <v>4</v>
      </c>
    </row>
    <row r="15" spans="1:5" ht="13.8">
      <c r="A15" s="251"/>
      <c r="B15" s="246"/>
      <c r="C15" s="249"/>
      <c r="D15" s="10" t="s">
        <v>287</v>
      </c>
      <c r="E15" s="28" t="s">
        <v>4</v>
      </c>
    </row>
    <row r="16" spans="1:5" ht="13.8">
      <c r="A16" s="251"/>
      <c r="B16" s="246"/>
      <c r="C16" s="249"/>
      <c r="D16" s="57" t="s">
        <v>288</v>
      </c>
      <c r="E16" s="28" t="s">
        <v>4</v>
      </c>
    </row>
    <row r="17" spans="1:5" ht="13.8">
      <c r="A17" s="251"/>
      <c r="B17" s="246"/>
      <c r="C17" s="249"/>
      <c r="D17" s="57" t="s">
        <v>289</v>
      </c>
      <c r="E17" s="28" t="s">
        <v>4</v>
      </c>
    </row>
    <row r="18" spans="1:5" ht="14.4" thickBot="1">
      <c r="A18" s="257"/>
      <c r="B18" s="256"/>
      <c r="C18" s="255"/>
      <c r="D18" s="112" t="s">
        <v>148</v>
      </c>
      <c r="E18" s="30" t="s">
        <v>4</v>
      </c>
    </row>
    <row r="19" spans="1:5" ht="14.4" thickBot="1">
      <c r="A19" s="115" t="s">
        <v>174</v>
      </c>
      <c r="B19" s="114" t="s">
        <v>156</v>
      </c>
      <c r="C19" s="113" t="s">
        <v>290</v>
      </c>
      <c r="D19" s="54" t="s">
        <v>72</v>
      </c>
      <c r="E19" s="111" t="s">
        <v>4</v>
      </c>
    </row>
    <row r="20" spans="1:5" ht="13.8">
      <c r="A20" s="250" t="s">
        <v>22</v>
      </c>
      <c r="B20" s="275" t="s">
        <v>291</v>
      </c>
      <c r="C20" s="240" t="s">
        <v>283</v>
      </c>
      <c r="D20" s="19" t="s">
        <v>298</v>
      </c>
      <c r="E20" s="28" t="s">
        <v>36</v>
      </c>
    </row>
    <row r="21" spans="1:5" ht="13.8">
      <c r="A21" s="274"/>
      <c r="B21" s="274"/>
      <c r="C21" s="240"/>
      <c r="D21" s="19" t="s">
        <v>299</v>
      </c>
      <c r="E21" s="28" t="s">
        <v>307</v>
      </c>
    </row>
    <row r="22" spans="1:5" ht="13.8">
      <c r="A22" s="248"/>
      <c r="B22" s="248"/>
      <c r="C22" s="240"/>
      <c r="D22" s="22" t="s">
        <v>75</v>
      </c>
      <c r="E22" s="26" t="s">
        <v>4</v>
      </c>
    </row>
    <row r="23" spans="1:5" ht="13.8">
      <c r="A23" s="248"/>
      <c r="B23" s="248"/>
      <c r="C23" s="240"/>
      <c r="D23" s="23" t="s">
        <v>314</v>
      </c>
      <c r="E23" s="28" t="s">
        <v>13</v>
      </c>
    </row>
    <row r="24" spans="1:5" ht="13.8">
      <c r="A24" s="248"/>
      <c r="B24" s="248"/>
      <c r="C24" s="240"/>
      <c r="D24" s="23" t="s">
        <v>313</v>
      </c>
      <c r="E24" s="28" t="s">
        <v>13</v>
      </c>
    </row>
    <row r="25" spans="1:5" ht="13.8">
      <c r="A25" s="248"/>
      <c r="B25" s="248"/>
      <c r="C25" s="240"/>
      <c r="D25" s="23" t="s">
        <v>310</v>
      </c>
      <c r="E25" s="28" t="s">
        <v>4</v>
      </c>
    </row>
    <row r="26" spans="1:5" ht="13.8">
      <c r="A26" s="248"/>
      <c r="B26" s="248"/>
      <c r="C26" s="240"/>
      <c r="D26" s="24" t="s">
        <v>327</v>
      </c>
      <c r="E26" s="36" t="str">
        <f>IF(E20="ON", CONCATENATE("OCR", " (pmol/min/", [1]Normalization!B11, ")"), "OCR (pmol/min)")</f>
        <v>OCR (pmol/min)</v>
      </c>
    </row>
    <row r="27" spans="1:5" ht="14.4" thickBot="1">
      <c r="A27" s="248"/>
      <c r="B27" s="276"/>
      <c r="C27" s="240"/>
      <c r="D27" s="29" t="s">
        <v>109</v>
      </c>
      <c r="E27" s="30" t="s">
        <v>4</v>
      </c>
    </row>
    <row r="28" spans="1:5" ht="13.8">
      <c r="A28" s="275" t="s">
        <v>23</v>
      </c>
      <c r="B28" s="250" t="s">
        <v>305</v>
      </c>
      <c r="C28" s="254" t="s">
        <v>284</v>
      </c>
      <c r="D28" s="45" t="s">
        <v>296</v>
      </c>
      <c r="E28" s="46" t="s">
        <v>306</v>
      </c>
    </row>
    <row r="29" spans="1:5" ht="13.8">
      <c r="A29" s="274"/>
      <c r="B29" s="274"/>
      <c r="C29" s="249"/>
      <c r="D29" s="19" t="s">
        <v>299</v>
      </c>
      <c r="E29" s="28" t="s">
        <v>307</v>
      </c>
    </row>
    <row r="30" spans="1:5" ht="13.8">
      <c r="A30" s="274"/>
      <c r="B30" s="274"/>
      <c r="C30" s="249"/>
      <c r="D30" s="19" t="s">
        <v>303</v>
      </c>
      <c r="E30" s="28" t="s">
        <v>308</v>
      </c>
    </row>
    <row r="31" spans="1:5" ht="13.8">
      <c r="A31" s="274"/>
      <c r="B31" s="274"/>
      <c r="C31" s="249"/>
      <c r="D31" s="22" t="s">
        <v>75</v>
      </c>
      <c r="E31" s="26" t="s">
        <v>4</v>
      </c>
    </row>
    <row r="32" spans="1:5" ht="13.8">
      <c r="A32" s="274"/>
      <c r="B32" s="274"/>
      <c r="C32" s="249"/>
      <c r="D32" s="23" t="s">
        <v>313</v>
      </c>
      <c r="E32" s="28" t="s">
        <v>4</v>
      </c>
    </row>
    <row r="33" spans="1:6" ht="13.8">
      <c r="A33" s="274"/>
      <c r="B33" s="274"/>
      <c r="C33" s="249"/>
      <c r="D33" s="23" t="s">
        <v>309</v>
      </c>
      <c r="E33" s="28" t="s">
        <v>4</v>
      </c>
    </row>
    <row r="34" spans="1:6" ht="13.8">
      <c r="A34" s="274"/>
      <c r="B34" s="274"/>
      <c r="C34" s="249"/>
      <c r="D34" s="23" t="s">
        <v>310</v>
      </c>
      <c r="E34" s="28" t="s">
        <v>4</v>
      </c>
    </row>
    <row r="35" spans="1:6" ht="13.8">
      <c r="A35" s="274"/>
      <c r="B35" s="274"/>
      <c r="C35" s="249"/>
      <c r="D35" s="24" t="s">
        <v>327</v>
      </c>
      <c r="E35" s="150" t="s">
        <v>349</v>
      </c>
    </row>
    <row r="36" spans="1:6" ht="13.8">
      <c r="A36" s="274"/>
      <c r="B36" s="274"/>
      <c r="C36" s="249"/>
      <c r="D36" s="25" t="s">
        <v>106</v>
      </c>
      <c r="E36" s="37" t="s">
        <v>4</v>
      </c>
      <c r="F36" s="108"/>
    </row>
    <row r="37" spans="1:6" ht="13.8">
      <c r="A37" s="274"/>
      <c r="B37" s="274"/>
      <c r="C37" s="249"/>
      <c r="D37" s="25" t="s">
        <v>320</v>
      </c>
      <c r="E37" s="107" t="s">
        <v>4</v>
      </c>
      <c r="F37" s="117"/>
    </row>
    <row r="38" spans="1:6" ht="13.8">
      <c r="A38" s="274"/>
      <c r="B38" s="274"/>
      <c r="C38" s="249"/>
      <c r="D38" s="25" t="s">
        <v>321</v>
      </c>
      <c r="E38" s="107" t="s">
        <v>4</v>
      </c>
      <c r="F38" s="117"/>
    </row>
    <row r="39" spans="1:6" ht="14.4" thickBot="1">
      <c r="A39" s="276"/>
      <c r="B39" s="248"/>
      <c r="C39" s="255"/>
      <c r="D39" s="29" t="s">
        <v>109</v>
      </c>
      <c r="E39" s="30" t="s">
        <v>4</v>
      </c>
    </row>
    <row r="40" spans="1:6" ht="13.8">
      <c r="A40" s="250" t="s">
        <v>37</v>
      </c>
      <c r="B40" s="275" t="s">
        <v>319</v>
      </c>
      <c r="C40" s="254" t="s">
        <v>285</v>
      </c>
      <c r="D40" s="45" t="s">
        <v>296</v>
      </c>
      <c r="E40" s="46" t="s">
        <v>306</v>
      </c>
    </row>
    <row r="41" spans="1:6" ht="13.8">
      <c r="A41" s="274"/>
      <c r="B41" s="274"/>
      <c r="C41" s="249"/>
      <c r="D41" s="19" t="s">
        <v>299</v>
      </c>
      <c r="E41" s="28" t="s">
        <v>307</v>
      </c>
    </row>
    <row r="42" spans="1:6" ht="13.8">
      <c r="A42" s="274"/>
      <c r="B42" s="274"/>
      <c r="C42" s="249"/>
      <c r="D42" s="19" t="s">
        <v>303</v>
      </c>
      <c r="E42" s="28" t="s">
        <v>308</v>
      </c>
    </row>
    <row r="43" spans="1:6" ht="13.8">
      <c r="A43" s="274"/>
      <c r="B43" s="274"/>
      <c r="C43" s="249"/>
      <c r="D43" s="22" t="s">
        <v>75</v>
      </c>
      <c r="E43" s="26" t="s">
        <v>4</v>
      </c>
    </row>
    <row r="44" spans="1:6" ht="13.8">
      <c r="A44" s="274"/>
      <c r="B44" s="274"/>
      <c r="C44" s="249"/>
      <c r="D44" s="23" t="s">
        <v>313</v>
      </c>
      <c r="E44" s="28" t="s">
        <v>4</v>
      </c>
    </row>
    <row r="45" spans="1:6" ht="13.8">
      <c r="A45" s="274"/>
      <c r="B45" s="274"/>
      <c r="C45" s="249"/>
      <c r="D45" s="23" t="s">
        <v>309</v>
      </c>
      <c r="E45" s="28" t="s">
        <v>4</v>
      </c>
    </row>
    <row r="46" spans="1:6" ht="13.8">
      <c r="A46" s="274"/>
      <c r="B46" s="274"/>
      <c r="C46" s="249"/>
      <c r="D46" s="23" t="s">
        <v>310</v>
      </c>
      <c r="E46" s="28" t="s">
        <v>4</v>
      </c>
    </row>
    <row r="47" spans="1:6" ht="13.8">
      <c r="A47" s="274"/>
      <c r="B47" s="274"/>
      <c r="C47" s="249"/>
      <c r="D47" s="24" t="s">
        <v>327</v>
      </c>
      <c r="E47" s="150" t="s">
        <v>349</v>
      </c>
    </row>
    <row r="48" spans="1:6" ht="13.8">
      <c r="A48" s="274"/>
      <c r="B48" s="274"/>
      <c r="C48" s="249"/>
      <c r="D48" s="25" t="s">
        <v>106</v>
      </c>
      <c r="E48" s="37" t="s">
        <v>4</v>
      </c>
      <c r="F48" s="108"/>
    </row>
    <row r="49" spans="1:6" ht="13.8">
      <c r="A49" s="274"/>
      <c r="B49" s="274"/>
      <c r="C49" s="249"/>
      <c r="D49" s="25" t="s">
        <v>320</v>
      </c>
      <c r="E49" s="37" t="s">
        <v>4</v>
      </c>
      <c r="F49" s="108"/>
    </row>
    <row r="50" spans="1:6" ht="13.8">
      <c r="A50" s="274"/>
      <c r="B50" s="274"/>
      <c r="C50" s="249"/>
      <c r="D50" s="25" t="s">
        <v>321</v>
      </c>
      <c r="E50" s="37" t="s">
        <v>4</v>
      </c>
      <c r="F50" s="108"/>
    </row>
    <row r="51" spans="1:6" ht="14.4" thickBot="1">
      <c r="A51" s="248"/>
      <c r="B51" s="276"/>
      <c r="C51" s="255"/>
      <c r="D51" s="29" t="s">
        <v>109</v>
      </c>
      <c r="E51" s="44" t="s">
        <v>4</v>
      </c>
    </row>
    <row r="52" spans="1:6" ht="13.8">
      <c r="A52" s="275" t="s">
        <v>38</v>
      </c>
      <c r="B52" s="275" t="s">
        <v>322</v>
      </c>
      <c r="C52" s="254" t="s">
        <v>286</v>
      </c>
      <c r="D52" s="116" t="s">
        <v>296</v>
      </c>
      <c r="E52" s="109" t="s">
        <v>306</v>
      </c>
      <c r="F52" s="87"/>
    </row>
    <row r="53" spans="1:6" ht="13.8">
      <c r="A53" s="274"/>
      <c r="B53" s="274"/>
      <c r="C53" s="249"/>
      <c r="D53" s="109" t="s">
        <v>298</v>
      </c>
      <c r="E53" s="109" t="s">
        <v>36</v>
      </c>
      <c r="F53" s="117"/>
    </row>
    <row r="54" spans="1:6" ht="13.8">
      <c r="A54" s="274"/>
      <c r="B54" s="274"/>
      <c r="C54" s="249"/>
      <c r="D54" s="19" t="s">
        <v>299</v>
      </c>
      <c r="E54" s="46" t="s">
        <v>307</v>
      </c>
    </row>
    <row r="55" spans="1:6" ht="13.8">
      <c r="A55" s="274"/>
      <c r="B55" s="274"/>
      <c r="C55" s="249"/>
      <c r="D55" s="19" t="s">
        <v>303</v>
      </c>
      <c r="E55" s="28" t="s">
        <v>308</v>
      </c>
    </row>
    <row r="56" spans="1:6" ht="13.8">
      <c r="A56" s="274"/>
      <c r="B56" s="274"/>
      <c r="C56" s="249"/>
      <c r="D56" s="22" t="s">
        <v>75</v>
      </c>
      <c r="E56" s="26" t="s">
        <v>4</v>
      </c>
    </row>
    <row r="57" spans="1:6" ht="13.8">
      <c r="A57" s="274"/>
      <c r="B57" s="274"/>
      <c r="C57" s="249"/>
      <c r="D57" s="23" t="s">
        <v>313</v>
      </c>
      <c r="E57" s="28" t="s">
        <v>4</v>
      </c>
    </row>
    <row r="58" spans="1:6" ht="13.8">
      <c r="A58" s="274"/>
      <c r="B58" s="274"/>
      <c r="C58" s="249"/>
      <c r="D58" s="23" t="s">
        <v>309</v>
      </c>
      <c r="E58" s="28" t="s">
        <v>4</v>
      </c>
    </row>
    <row r="59" spans="1:6" ht="13.8">
      <c r="A59" s="274"/>
      <c r="B59" s="274"/>
      <c r="C59" s="249"/>
      <c r="D59" s="23" t="s">
        <v>310</v>
      </c>
      <c r="E59" s="28" t="s">
        <v>4</v>
      </c>
    </row>
    <row r="60" spans="1:6" ht="13.8">
      <c r="A60" s="274"/>
      <c r="B60" s="274"/>
      <c r="C60" s="249"/>
      <c r="D60" s="24" t="s">
        <v>327</v>
      </c>
      <c r="E60" s="150" t="str">
        <f>IF(E53="ON", CONCATENATE("OCR", " (pmol/min/", [1]Normalization!B11, ")"), "OCR (pmol/min)")</f>
        <v>OCR (pmol/min)</v>
      </c>
    </row>
    <row r="61" spans="1:6" ht="13.8">
      <c r="A61" s="274"/>
      <c r="B61" s="274"/>
      <c r="C61" s="249"/>
      <c r="D61" s="25" t="s">
        <v>106</v>
      </c>
      <c r="E61" s="37" t="s">
        <v>4</v>
      </c>
      <c r="F61" s="108"/>
    </row>
    <row r="62" spans="1:6" ht="13.8">
      <c r="A62" s="274"/>
      <c r="B62" s="274"/>
      <c r="C62" s="249"/>
      <c r="D62" s="25" t="s">
        <v>320</v>
      </c>
      <c r="E62" s="37" t="s">
        <v>4</v>
      </c>
      <c r="F62" s="108"/>
    </row>
    <row r="63" spans="1:6" ht="13.8">
      <c r="A63" s="274"/>
      <c r="B63" s="274"/>
      <c r="C63" s="249"/>
      <c r="D63" s="25" t="s">
        <v>321</v>
      </c>
      <c r="E63" s="37" t="s">
        <v>4</v>
      </c>
      <c r="F63" s="108"/>
    </row>
    <row r="64" spans="1:6" ht="14.4" thickBot="1">
      <c r="A64" s="276"/>
      <c r="B64" s="276"/>
      <c r="C64" s="255"/>
      <c r="D64" s="29" t="s">
        <v>109</v>
      </c>
      <c r="E64" s="30" t="s">
        <v>4</v>
      </c>
    </row>
    <row r="65" spans="1:6" ht="13.8">
      <c r="A65" s="275" t="s">
        <v>69</v>
      </c>
      <c r="B65" s="275" t="s">
        <v>323</v>
      </c>
      <c r="C65" s="254" t="s">
        <v>287</v>
      </c>
      <c r="D65" s="45" t="s">
        <v>296</v>
      </c>
      <c r="E65" s="44" t="s">
        <v>306</v>
      </c>
    </row>
    <row r="66" spans="1:6" ht="13.8">
      <c r="A66" s="274"/>
      <c r="B66" s="274"/>
      <c r="C66" s="249"/>
      <c r="D66" s="109" t="s">
        <v>298</v>
      </c>
      <c r="E66" s="109" t="s">
        <v>36</v>
      </c>
      <c r="F66" s="117"/>
    </row>
    <row r="67" spans="1:6" ht="13.8">
      <c r="A67" s="274"/>
      <c r="B67" s="274"/>
      <c r="C67" s="249"/>
      <c r="D67" s="109" t="s">
        <v>299</v>
      </c>
      <c r="E67" s="109" t="s">
        <v>307</v>
      </c>
      <c r="F67" s="87"/>
    </row>
    <row r="68" spans="1:6" ht="13.8">
      <c r="A68" s="274"/>
      <c r="B68" s="274"/>
      <c r="C68" s="249"/>
      <c r="D68" s="19" t="s">
        <v>303</v>
      </c>
      <c r="E68" s="28" t="s">
        <v>308</v>
      </c>
    </row>
    <row r="69" spans="1:6" ht="13.8">
      <c r="A69" s="274"/>
      <c r="B69" s="274"/>
      <c r="C69" s="249"/>
      <c r="D69" s="22" t="s">
        <v>75</v>
      </c>
      <c r="E69" s="26" t="s">
        <v>4</v>
      </c>
    </row>
    <row r="70" spans="1:6" ht="13.8">
      <c r="A70" s="274"/>
      <c r="B70" s="274"/>
      <c r="C70" s="249"/>
      <c r="D70" s="23" t="s">
        <v>313</v>
      </c>
      <c r="E70" s="28" t="s">
        <v>4</v>
      </c>
    </row>
    <row r="71" spans="1:6" ht="13.8">
      <c r="A71" s="274"/>
      <c r="B71" s="274"/>
      <c r="C71" s="249"/>
      <c r="D71" s="23" t="s">
        <v>309</v>
      </c>
      <c r="E71" s="28" t="s">
        <v>4</v>
      </c>
    </row>
    <row r="72" spans="1:6" ht="13.8">
      <c r="A72" s="274"/>
      <c r="B72" s="274"/>
      <c r="C72" s="249"/>
      <c r="D72" s="23" t="s">
        <v>310</v>
      </c>
      <c r="E72" s="28" t="s">
        <v>4</v>
      </c>
    </row>
    <row r="73" spans="1:6" ht="13.8">
      <c r="A73" s="274"/>
      <c r="B73" s="274"/>
      <c r="C73" s="249"/>
      <c r="D73" s="24" t="s">
        <v>327</v>
      </c>
      <c r="E73" s="150" t="str">
        <f>IF(E66="ON", CONCATENATE("ECAR", " (mpH/min/", [1]Normalization!B11, ")"), "ECAR (mpH/min)")</f>
        <v>ECAR (mpH/min)</v>
      </c>
    </row>
    <row r="74" spans="1:6" ht="13.8">
      <c r="A74" s="274"/>
      <c r="B74" s="274"/>
      <c r="C74" s="249"/>
      <c r="D74" s="25" t="s">
        <v>106</v>
      </c>
      <c r="E74" s="37" t="s">
        <v>4</v>
      </c>
      <c r="F74" s="108"/>
    </row>
    <row r="75" spans="1:6" ht="13.8">
      <c r="A75" s="274"/>
      <c r="B75" s="274"/>
      <c r="C75" s="249"/>
      <c r="D75" s="25" t="s">
        <v>320</v>
      </c>
      <c r="E75" s="37" t="s">
        <v>4</v>
      </c>
      <c r="F75" s="108"/>
    </row>
    <row r="76" spans="1:6" ht="13.8">
      <c r="A76" s="274"/>
      <c r="B76" s="274"/>
      <c r="C76" s="249"/>
      <c r="D76" s="25" t="s">
        <v>321</v>
      </c>
      <c r="E76" s="37" t="s">
        <v>4</v>
      </c>
      <c r="F76" s="108"/>
    </row>
    <row r="77" spans="1:6" ht="14.4" thickBot="1">
      <c r="A77" s="276"/>
      <c r="B77" s="276"/>
      <c r="C77" s="255"/>
      <c r="D77" s="29" t="s">
        <v>109</v>
      </c>
      <c r="E77" s="44" t="s">
        <v>4</v>
      </c>
    </row>
    <row r="78" spans="1:6" ht="13.8">
      <c r="A78" s="275" t="s">
        <v>39</v>
      </c>
      <c r="B78" s="275" t="s">
        <v>324</v>
      </c>
      <c r="C78" s="254" t="s">
        <v>288</v>
      </c>
      <c r="D78" s="116" t="s">
        <v>296</v>
      </c>
      <c r="E78" s="109" t="s">
        <v>306</v>
      </c>
      <c r="F78" s="87"/>
    </row>
    <row r="79" spans="1:6" ht="13.8">
      <c r="A79" s="274"/>
      <c r="B79" s="274"/>
      <c r="C79" s="249"/>
      <c r="D79" s="109" t="s">
        <v>298</v>
      </c>
      <c r="E79" s="109" t="s">
        <v>36</v>
      </c>
      <c r="F79" s="117"/>
    </row>
    <row r="80" spans="1:6" ht="13.8">
      <c r="A80" s="274"/>
      <c r="B80" s="274"/>
      <c r="C80" s="249"/>
      <c r="D80" s="19" t="s">
        <v>299</v>
      </c>
      <c r="E80" s="46" t="s">
        <v>307</v>
      </c>
    </row>
    <row r="81" spans="1:6" ht="13.8">
      <c r="A81" s="274"/>
      <c r="B81" s="274"/>
      <c r="C81" s="249"/>
      <c r="D81" s="19" t="s">
        <v>303</v>
      </c>
      <c r="E81" s="28" t="s">
        <v>308</v>
      </c>
    </row>
    <row r="82" spans="1:6" ht="13.8">
      <c r="A82" s="274"/>
      <c r="B82" s="274"/>
      <c r="C82" s="249"/>
      <c r="D82" s="22" t="s">
        <v>75</v>
      </c>
      <c r="E82" s="26" t="s">
        <v>4</v>
      </c>
    </row>
    <row r="83" spans="1:6" ht="13.8">
      <c r="A83" s="274"/>
      <c r="B83" s="274"/>
      <c r="C83" s="249"/>
      <c r="D83" s="23" t="s">
        <v>313</v>
      </c>
      <c r="E83" s="28" t="s">
        <v>4</v>
      </c>
    </row>
    <row r="84" spans="1:6" ht="13.8">
      <c r="A84" s="274"/>
      <c r="B84" s="274"/>
      <c r="C84" s="249"/>
      <c r="D84" s="23" t="s">
        <v>309</v>
      </c>
      <c r="E84" s="28" t="s">
        <v>4</v>
      </c>
    </row>
    <row r="85" spans="1:6" ht="13.8">
      <c r="A85" s="274"/>
      <c r="B85" s="274"/>
      <c r="C85" s="249"/>
      <c r="D85" s="23" t="s">
        <v>310</v>
      </c>
      <c r="E85" s="28" t="s">
        <v>4</v>
      </c>
    </row>
    <row r="86" spans="1:6" ht="13.8">
      <c r="A86" s="274"/>
      <c r="B86" s="274"/>
      <c r="C86" s="249"/>
      <c r="D86" s="24" t="s">
        <v>327</v>
      </c>
      <c r="E86" s="150" t="str">
        <f>IF(E79="ON", CONCATENATE("OCR", " (pmol/min/", [1]Normalization!B11, ")"), "OCR (pmol/min)")</f>
        <v>OCR (pmol/min)</v>
      </c>
    </row>
    <row r="87" spans="1:6" ht="13.8">
      <c r="A87" s="274"/>
      <c r="B87" s="274"/>
      <c r="C87" s="249"/>
      <c r="D87" s="25" t="s">
        <v>106</v>
      </c>
      <c r="E87" s="37" t="s">
        <v>4</v>
      </c>
      <c r="F87" s="108"/>
    </row>
    <row r="88" spans="1:6" ht="13.8">
      <c r="A88" s="274"/>
      <c r="B88" s="274"/>
      <c r="C88" s="249"/>
      <c r="D88" s="25" t="s">
        <v>320</v>
      </c>
      <c r="E88" s="37" t="s">
        <v>4</v>
      </c>
      <c r="F88" s="108"/>
    </row>
    <row r="89" spans="1:6" ht="13.8">
      <c r="A89" s="274"/>
      <c r="B89" s="274"/>
      <c r="C89" s="249"/>
      <c r="D89" s="25" t="s">
        <v>321</v>
      </c>
      <c r="E89" s="37" t="s">
        <v>4</v>
      </c>
      <c r="F89" s="108"/>
    </row>
    <row r="90" spans="1:6" ht="14.4" thickBot="1">
      <c r="A90" s="276"/>
      <c r="B90" s="276"/>
      <c r="C90" s="255"/>
      <c r="D90" s="29" t="s">
        <v>109</v>
      </c>
      <c r="E90" s="30" t="s">
        <v>4</v>
      </c>
    </row>
    <row r="91" spans="1:6" ht="13.8">
      <c r="A91" s="275" t="s">
        <v>40</v>
      </c>
      <c r="B91" s="275" t="s">
        <v>325</v>
      </c>
      <c r="C91" s="254" t="s">
        <v>289</v>
      </c>
      <c r="D91" s="45" t="s">
        <v>296</v>
      </c>
      <c r="E91" s="41" t="s">
        <v>306</v>
      </c>
    </row>
    <row r="92" spans="1:6" ht="13.8">
      <c r="A92" s="274"/>
      <c r="B92" s="274"/>
      <c r="C92" s="249"/>
      <c r="D92" s="109" t="s">
        <v>298</v>
      </c>
      <c r="E92" s="28" t="s">
        <v>36</v>
      </c>
      <c r="F92" s="108"/>
    </row>
    <row r="93" spans="1:6" ht="13.8">
      <c r="A93" s="274"/>
      <c r="B93" s="274"/>
      <c r="C93" s="249"/>
      <c r="D93" s="19" t="s">
        <v>299</v>
      </c>
      <c r="E93" s="28" t="s">
        <v>307</v>
      </c>
    </row>
    <row r="94" spans="1:6" ht="13.8">
      <c r="A94" s="274"/>
      <c r="B94" s="274"/>
      <c r="C94" s="249"/>
      <c r="D94" s="19" t="s">
        <v>303</v>
      </c>
      <c r="E94" s="28" t="s">
        <v>308</v>
      </c>
    </row>
    <row r="95" spans="1:6" ht="13.8">
      <c r="A95" s="274"/>
      <c r="B95" s="274"/>
      <c r="C95" s="249"/>
      <c r="D95" s="22" t="s">
        <v>75</v>
      </c>
      <c r="E95" s="26" t="s">
        <v>4</v>
      </c>
    </row>
    <row r="96" spans="1:6" ht="13.8">
      <c r="A96" s="274"/>
      <c r="B96" s="274"/>
      <c r="C96" s="249"/>
      <c r="D96" s="23" t="s">
        <v>313</v>
      </c>
      <c r="E96" s="28" t="s">
        <v>4</v>
      </c>
    </row>
    <row r="97" spans="1:6" ht="13.8">
      <c r="A97" s="274"/>
      <c r="B97" s="274"/>
      <c r="C97" s="249"/>
      <c r="D97" s="23" t="s">
        <v>309</v>
      </c>
      <c r="E97" s="28" t="s">
        <v>4</v>
      </c>
    </row>
    <row r="98" spans="1:6" ht="13.8">
      <c r="A98" s="274"/>
      <c r="B98" s="274"/>
      <c r="C98" s="249"/>
      <c r="D98" s="23" t="s">
        <v>310</v>
      </c>
      <c r="E98" s="28" t="s">
        <v>4</v>
      </c>
    </row>
    <row r="99" spans="1:6" ht="13.8">
      <c r="A99" s="274"/>
      <c r="B99" s="274"/>
      <c r="C99" s="249"/>
      <c r="D99" s="24" t="s">
        <v>327</v>
      </c>
      <c r="E99" s="150" t="str">
        <f>IF(E92="ON", CONCATENATE("ECAR", " (mpH/min/", [1]Normalization!B11, ")"), "ECAR (mpH/min)")</f>
        <v>ECAR (mpH/min)</v>
      </c>
    </row>
    <row r="100" spans="1:6" ht="13.8">
      <c r="A100" s="274"/>
      <c r="B100" s="274"/>
      <c r="C100" s="249"/>
      <c r="D100" s="25" t="s">
        <v>106</v>
      </c>
      <c r="E100" s="37" t="s">
        <v>4</v>
      </c>
      <c r="F100" s="108"/>
    </row>
    <row r="101" spans="1:6" ht="13.8">
      <c r="A101" s="274"/>
      <c r="B101" s="274"/>
      <c r="C101" s="249"/>
      <c r="D101" s="25" t="s">
        <v>320</v>
      </c>
      <c r="E101" s="37" t="s">
        <v>4</v>
      </c>
      <c r="F101" s="108"/>
    </row>
    <row r="102" spans="1:6" ht="13.8">
      <c r="A102" s="274"/>
      <c r="B102" s="274"/>
      <c r="C102" s="249"/>
      <c r="D102" s="25" t="s">
        <v>321</v>
      </c>
      <c r="E102" s="37" t="s">
        <v>4</v>
      </c>
      <c r="F102" s="108"/>
    </row>
    <row r="103" spans="1:6" ht="14.4" thickBot="1">
      <c r="A103" s="276"/>
      <c r="B103" s="276"/>
      <c r="C103" s="255"/>
      <c r="D103" s="29" t="s">
        <v>109</v>
      </c>
      <c r="E103" s="30" t="s">
        <v>4</v>
      </c>
    </row>
    <row r="104" spans="1:6" ht="13.8">
      <c r="A104" s="275" t="s">
        <v>41</v>
      </c>
      <c r="B104" s="275" t="s">
        <v>155</v>
      </c>
      <c r="C104" s="254" t="s">
        <v>148</v>
      </c>
      <c r="D104" s="109" t="s">
        <v>298</v>
      </c>
      <c r="E104" s="28" t="s">
        <v>87</v>
      </c>
    </row>
    <row r="105" spans="1:6" ht="13.8">
      <c r="A105" s="274"/>
      <c r="B105" s="274"/>
      <c r="C105" s="249"/>
      <c r="D105" s="19" t="s">
        <v>299</v>
      </c>
      <c r="E105" s="28" t="s">
        <v>307</v>
      </c>
    </row>
    <row r="106" spans="1:6" ht="13.8">
      <c r="A106" s="274"/>
      <c r="B106" s="274"/>
      <c r="C106" s="249"/>
      <c r="D106" s="22" t="s">
        <v>350</v>
      </c>
      <c r="E106" s="26" t="s">
        <v>4</v>
      </c>
    </row>
    <row r="107" spans="1:6" ht="14.4" thickBot="1">
      <c r="A107" s="276"/>
      <c r="B107" s="276"/>
      <c r="C107" s="255"/>
      <c r="D107" s="29" t="s">
        <v>109</v>
      </c>
      <c r="E107" s="30" t="s">
        <v>4</v>
      </c>
    </row>
  </sheetData>
  <mergeCells count="28">
    <mergeCell ref="A52:A64"/>
    <mergeCell ref="B52:B64"/>
    <mergeCell ref="C52:C64"/>
    <mergeCell ref="A104:A107"/>
    <mergeCell ref="B104:B107"/>
    <mergeCell ref="C104:C107"/>
    <mergeCell ref="A65:A77"/>
    <mergeCell ref="B65:B77"/>
    <mergeCell ref="C65:C77"/>
    <mergeCell ref="A78:A90"/>
    <mergeCell ref="B78:B90"/>
    <mergeCell ref="C78:C90"/>
    <mergeCell ref="A91:A103"/>
    <mergeCell ref="B91:B103"/>
    <mergeCell ref="C91:C103"/>
    <mergeCell ref="A28:A39"/>
    <mergeCell ref="B28:B39"/>
    <mergeCell ref="C28:C39"/>
    <mergeCell ref="A40:A51"/>
    <mergeCell ref="B40:B51"/>
    <mergeCell ref="C40:C51"/>
    <mergeCell ref="D10:E10"/>
    <mergeCell ref="A2:A18"/>
    <mergeCell ref="B2:B18"/>
    <mergeCell ref="C2:C18"/>
    <mergeCell ref="A20:A27"/>
    <mergeCell ref="B20:B27"/>
    <mergeCell ref="C20:C27"/>
  </mergeCells>
  <dataValidations count="9">
    <dataValidation type="list" allowBlank="1" showInputMessage="1" showErrorMessage="1" sqref="E105 E29 E41 E54 E67 E80 E93 E21" xr:uid="{00000000-0002-0000-0600-000000000000}">
      <formula1>"OFF, Std Dev, SEM"</formula1>
    </dataValidation>
    <dataValidation type="list" allowBlank="1" showInputMessage="1" showErrorMessage="1" sqref="E20 E53 E66 E79 E92 E104" xr:uid="{00000000-0002-0000-0600-000001000000}">
      <formula1>"OFF, ON"</formula1>
    </dataValidation>
    <dataValidation type="list" allowBlank="1" showInputMessage="1" showErrorMessage="1" sqref="E31 E43 E56 E69 E82 E95 E106 E22" xr:uid="{00000000-0002-0000-0600-000002000000}">
      <formula1>"Yes, No"</formula1>
    </dataValidation>
    <dataValidation type="list" allowBlank="1" showInputMessage="1" showErrorMessage="1" sqref="E9" xr:uid="{00000000-0002-0000-0600-000003000000}">
      <formula1>"XFe96,XFe24,XFp,XF Pro, HS Mini"</formula1>
    </dataValidation>
    <dataValidation type="list" allowBlank="1" showInputMessage="1" showErrorMessage="1" errorTitle="Invalid Input" sqref="E7:E8 E11:E19 E27 E74:E77 E44:E46 E48:E51 E57:E59 E61:E64 E100:E103 E83:E85 E87:E90 E96:E98 E70:E72 E32:E34 E36:E39 E107 E23:E25" xr:uid="{00000000-0002-0000-0600-000004000000}">
      <formula1>"Yes,No"</formula1>
    </dataValidation>
    <dataValidation type="list" allowBlank="1" showInputMessage="1" showErrorMessage="1" errorTitle="Error" error="Only XFLR &amp; ASYR files are allowed." sqref="E6" xr:uid="{00000000-0002-0000-0600-000005000000}">
      <formula1>"asyr, xflr"</formula1>
    </dataValidation>
    <dataValidation type="list" allowBlank="1" showInputMessage="1" showErrorMessage="1" sqref="E2" xr:uid="{00000000-0002-0000-0600-000006000000}">
      <formula1>"Yes,No"</formula1>
    </dataValidation>
    <dataValidation type="list" allowBlank="1" showInputMessage="1" showErrorMessage="1" sqref="E28 E40 E52 E65 E78 E91" xr:uid="{00000000-0002-0000-0600-000007000000}">
      <formula1>"Group, Well"</formula1>
    </dataValidation>
    <dataValidation type="list" allowBlank="1" showInputMessage="1" showErrorMessage="1" sqref="E30 E42 E55 E68 E81 E94" xr:uid="{00000000-0002-0000-0600-000008000000}">
      <formula1>"Groups, Graph Ascending, Graph Descending"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EBBD6B-4104-4207-8C48-3C3F0CA1B4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FilesTab</vt:lpstr>
      <vt:lpstr>Normalization</vt:lpstr>
      <vt:lpstr>Workflow-5</vt:lpstr>
      <vt:lpstr>Workflow-6</vt:lpstr>
      <vt:lpstr>Workflow-7</vt:lpstr>
      <vt:lpstr>Workflow-8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2022-10-11T13:05:12Z</dcterms:created>
  <dcterms:modified xsi:type="dcterms:W3CDTF">2023-07-31T15:43:29Z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77AB434E9AFD4A89AA57CE125ABEAA9E</vt:lpwstr>
  </property>
  <property fmtid="{D5CDD505-2E9C-101B-9397-08002B2CF9AE}" pid="3" name="KSOProductBuildVer">
    <vt:lpwstr>1033-11.2.0.11341</vt:lpwstr>
  </property>
</Properties>
</file>