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B4867C8-25EE-40B4-AF83-7162A6A074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loud Computing" sheetId="1" r:id="rId1"/>
    <sheet name="Cybersecurity" sheetId="2" r:id="rId2"/>
    <sheet name="Digital Marketing" sheetId="3" r:id="rId3"/>
  </sheets>
  <definedNames>
    <definedName name="_xlnm._FilterDatabase" localSheetId="0" hidden="1">'Cloud Computing'!$A$1:$AA$30</definedName>
    <definedName name="_xlnm._FilterDatabase" localSheetId="1" hidden="1">Cybersecurity!$A$1:$Z$41</definedName>
    <definedName name="_xlnm._FilterDatabase" localSheetId="2" hidden="1">'Digital Marketing'!$A$1:$Z$25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<sst xmlns="http://schemas.openxmlformats.org/spreadsheetml/2006/main" count="656" uniqueCount="305">
  <si>
    <t>ID</t>
  </si>
  <si>
    <t>Created Date</t>
  </si>
  <si>
    <t>Platform</t>
  </si>
  <si>
    <t>Educational Qualification</t>
  </si>
  <si>
    <t>Age</t>
  </si>
  <si>
    <t>Full Name</t>
  </si>
  <si>
    <t>Phone</t>
  </si>
  <si>
    <t>Whatsapp Number</t>
  </si>
  <si>
    <t>Email</t>
  </si>
  <si>
    <t>City</t>
  </si>
  <si>
    <t>Phone Number Verified</t>
  </si>
  <si>
    <t>Status</t>
  </si>
  <si>
    <t>Feedback</t>
  </si>
  <si>
    <t>ig</t>
  </si>
  <si>
    <t>b.sc_/_m.sc_in_computer_science</t>
  </si>
  <si>
    <t>𝚃𝚑𝚞𝚕𝚊𝚜𝚒 𝚛𝚊𝚖</t>
  </si>
  <si>
    <t>thulasiram1012@gmail.com</t>
  </si>
  <si>
    <t>Chennai</t>
  </si>
  <si>
    <t>Non-Responsive</t>
  </si>
  <si>
    <t>Not answering</t>
  </si>
  <si>
    <t>b.e_/_b.tech_in_cse_(computer_science_and_engineering)</t>
  </si>
  <si>
    <t>Dhanasekaran Murugan</t>
  </si>
  <si>
    <t>mdhana94@gmail.com</t>
  </si>
  <si>
    <t>Salem</t>
  </si>
  <si>
    <t>Hot Conversion</t>
  </si>
  <si>
    <t>Looking for an online class – preferred class timings: 7:00–9:00 AM or 7:00–9:00 PM</t>
  </si>
  <si>
    <t>diploma_in_cs_/_it</t>
  </si>
  <si>
    <t>𝙈𝙖𝙣𝙞</t>
  </si>
  <si>
    <t>mani586912@gmail.com</t>
  </si>
  <si>
    <t>Responsive</t>
  </si>
  <si>
    <t>He is not ready to join the next batch</t>
  </si>
  <si>
    <t>b.e_/_b.tech_in_it_(information_technology)</t>
  </si>
  <si>
    <t>vicky</t>
  </si>
  <si>
    <t>vikcykumar127@gmail.com</t>
  </si>
  <si>
    <t>Theni</t>
  </si>
  <si>
    <t>b.e_/_b.tech_in_cloud_computing</t>
  </si>
  <si>
    <t>SureshKumar mco033</t>
  </si>
  <si>
    <t>sureshmco031@gmail.com</t>
  </si>
  <si>
    <t>Hosur</t>
  </si>
  <si>
    <t>Looking for an online class – preferred timing: 3:00–6:00 PM, but needs to discuss with family</t>
  </si>
  <si>
    <t>b.e_/_b.tech_in_ece_(electronics_and_communication_engineering)</t>
  </si>
  <si>
    <t>Priyanka Rajendran</t>
  </si>
  <si>
    <t>priyankarajendrank@gmail.com</t>
  </si>
  <si>
    <t>bca_(bachelor_of_computer_applications)</t>
  </si>
  <si>
    <t>Diploid Candy</t>
  </si>
  <si>
    <t>kiranrocky2002@gmail.com</t>
  </si>
  <si>
    <t>fb</t>
  </si>
  <si>
    <t>kmarunkumarece@gmail.com</t>
  </si>
  <si>
    <t>He is specifically looking for classes that are scheduled only on weekends due to his availability.</t>
  </si>
  <si>
    <t>mca_(master_of_computer_applications)</t>
  </si>
  <si>
    <t>Ashok kumar</t>
  </si>
  <si>
    <t>ashokkumarg333@gmail.com</t>
  </si>
  <si>
    <t>R.Srivishwanathan</t>
  </si>
  <si>
    <t>vishwaravichandran52@gmail.com</t>
  </si>
  <si>
    <t>Mayiladuthurai</t>
  </si>
  <si>
    <t>He asked me to call back after 4 o'clock. / Not answering</t>
  </si>
  <si>
    <t>b.sc_/_m.sc_in_computer_technology</t>
  </si>
  <si>
    <t>Sedhupathi S</t>
  </si>
  <si>
    <t>sedhupathi9361@gmail.com</t>
  </si>
  <si>
    <t>thiruvannamalai</t>
  </si>
  <si>
    <t>Interested and need to discuss with family</t>
  </si>
  <si>
    <t>Naveenkumar</t>
  </si>
  <si>
    <t>naveenkumarmsamy@gmail.com</t>
  </si>
  <si>
    <t>Sivangagai</t>
  </si>
  <si>
    <t>Sobitharaj CN</t>
  </si>
  <si>
    <t>csobitharaj1966@gmail.com</t>
  </si>
  <si>
    <t>tirupur</t>
  </si>
  <si>
    <t>Inactive</t>
  </si>
  <si>
    <t>Not reachable</t>
  </si>
  <si>
    <t>𝐒𝐚𝐤𝐭𝐡𝐢</t>
  </si>
  <si>
    <t>sakthi08101997@gmail.com</t>
  </si>
  <si>
    <t>Madurai</t>
  </si>
  <si>
    <t>b.sc_/_m.sc_in_it</t>
  </si>
  <si>
    <t>K.Naveen</t>
  </si>
  <si>
    <t>naveen25112000@gmail.com</t>
  </si>
  <si>
    <t>His mother attended the call and informed that he will be able to join after June 10th</t>
  </si>
  <si>
    <t>Agilan AB</t>
  </si>
  <si>
    <t>agilanm83@gmail.com</t>
  </si>
  <si>
    <t>Dharmapuri</t>
  </si>
  <si>
    <t>SaMeer KhAn</t>
  </si>
  <si>
    <t>lorddvoldemort999@gmail.com</t>
  </si>
  <si>
    <t>dhivya</t>
  </si>
  <si>
    <t>dhivyak013@gmail.com</t>
  </si>
  <si>
    <t>Ibrahim</t>
  </si>
  <si>
    <t>basiths444@gmail.com</t>
  </si>
  <si>
    <t>Tirunelveli</t>
  </si>
  <si>
    <t xml:space="preserve">Karthick </t>
  </si>
  <si>
    <t>Online - interested but dicuss &amp; call back</t>
  </si>
  <si>
    <t>Susa Prabhu</t>
  </si>
  <si>
    <t>Nigil</t>
  </si>
  <si>
    <t>Suriya</t>
  </si>
  <si>
    <t>nasuriya734@gmail.com</t>
  </si>
  <si>
    <t>kirubakar_</t>
  </si>
  <si>
    <t>chandrankiruba98@gmail.com</t>
  </si>
  <si>
    <t>Abinesh</t>
  </si>
  <si>
    <t>abineshkumare1810@gmail.com</t>
  </si>
  <si>
    <t>Ariyalur</t>
  </si>
  <si>
    <t>Sivaganga</t>
  </si>
  <si>
    <t>Sasith Devaraj</t>
  </si>
  <si>
    <t>sasith.2004119@srec.ac.in</t>
  </si>
  <si>
    <t>Sathyamangalam</t>
  </si>
  <si>
    <t>sathish kumar</t>
  </si>
  <si>
    <t>sathishkumar.sbca@gmail.com</t>
  </si>
  <si>
    <t>Siva</t>
  </si>
  <si>
    <t>sivasivabalan931@gmail.com</t>
  </si>
  <si>
    <t>Interested – need to discuss with family before joining</t>
  </si>
  <si>
    <t>Senthil D</t>
  </si>
  <si>
    <t>senthilvarun1729@gmail.com</t>
  </si>
  <si>
    <t>Tirupur</t>
  </si>
  <si>
    <t>He said, 'I'm currently traveling. Please call back later</t>
  </si>
  <si>
    <t>b.e_/_b.tech_in_cybersecurity</t>
  </si>
  <si>
    <t>Dᴀʀᴋ Sᴏᴜʟ...!!</t>
  </si>
  <si>
    <t>pr395143@gmail.com</t>
  </si>
  <si>
    <t>Shoolagiri to rayagottai</t>
  </si>
  <si>
    <t>Future Follow-up</t>
  </si>
  <si>
    <t>Ready to join the next batch</t>
  </si>
  <si>
    <t>Karthison</t>
  </si>
  <si>
    <t>kart12330@live.com</t>
  </si>
  <si>
    <t>Looking for an online class and need the course details</t>
  </si>
  <si>
    <t>Yuva Raj</t>
  </si>
  <si>
    <t>youngishyuvaraj@gmail.com</t>
  </si>
  <si>
    <t>Tiruchirappalli</t>
  </si>
  <si>
    <t>Veeramani</t>
  </si>
  <si>
    <t>vm654464@gmail.com</t>
  </si>
  <si>
    <t>chinnamanur city seelayampatti</t>
  </si>
  <si>
    <t>Sabarinathan B</t>
  </si>
  <si>
    <t>sabarinathanias2003@gmail.com</t>
  </si>
  <si>
    <t>Villupuram</t>
  </si>
  <si>
    <t>Out of service</t>
  </si>
  <si>
    <t>Bharath</t>
  </si>
  <si>
    <t>mrpbharath2001@gmail.com</t>
  </si>
  <si>
    <t>Kadayanallur</t>
  </si>
  <si>
    <t>Praveen</t>
  </si>
  <si>
    <t>Pravinraji317@gmail.com</t>
  </si>
  <si>
    <t>Coimbatore</t>
  </si>
  <si>
    <t>He visited the office today and is looking for an online class because of the distance</t>
  </si>
  <si>
    <t>Santhos Roshan</t>
  </si>
  <si>
    <t>sanroshan1520@gmail.com</t>
  </si>
  <si>
    <t>Thiruvarur</t>
  </si>
  <si>
    <t>Interested and has shared the course details</t>
  </si>
  <si>
    <t>Jeyaseelan</t>
  </si>
  <si>
    <t>tw001gamer@gmail.com</t>
  </si>
  <si>
    <t>Dindigul</t>
  </si>
  <si>
    <t>He is currently working and asked to be called back later</t>
  </si>
  <si>
    <t>ASHOK</t>
  </si>
  <si>
    <t>gashok7094@gmail.com</t>
  </si>
  <si>
    <t>b.sc_in_cybersecurity</t>
  </si>
  <si>
    <t>Vasanthakumar</t>
  </si>
  <si>
    <t>vasanth1928@gmail.com</t>
  </si>
  <si>
    <t>Mooryhy</t>
  </si>
  <si>
    <t>pmjs1392@gmail.com</t>
  </si>
  <si>
    <t>Sivakasi</t>
  </si>
  <si>
    <t>Rockyy</t>
  </si>
  <si>
    <t>rakeshmass39@gmail.com</t>
  </si>
  <si>
    <t>Naveen</t>
  </si>
  <si>
    <t>naveenmknmurugan@gmail.com</t>
  </si>
  <si>
    <t>Cuddalore</t>
  </si>
  <si>
    <t>Sakthi</t>
  </si>
  <si>
    <t>Pk Waran</t>
  </si>
  <si>
    <t>parameshw027@gmail.com</t>
  </si>
  <si>
    <t>Erode</t>
  </si>
  <si>
    <t>Kowshik E</t>
  </si>
  <si>
    <t>kowshikkowshik709@gmail.com</t>
  </si>
  <si>
    <t>Namakkal</t>
  </si>
  <si>
    <t>prabakaran N</t>
  </si>
  <si>
    <t>jothiprabha147@gmail.com</t>
  </si>
  <si>
    <t>Call busy</t>
  </si>
  <si>
    <t>Sathish Kumar</t>
  </si>
  <si>
    <t>sathishkumarskips@gmail.com</t>
  </si>
  <si>
    <t>Ashwath</t>
  </si>
  <si>
    <t>Ashwath17103@gmail.com</t>
  </si>
  <si>
    <t>MAHIN</t>
  </si>
  <si>
    <t>mahinn06092002@gmail.com</t>
  </si>
  <si>
    <t>Thuraiyur, Tamil Nadu, India</t>
  </si>
  <si>
    <t>Krishna</t>
  </si>
  <si>
    <t>krishnakumarjv1995@gmail.com</t>
  </si>
  <si>
    <t>Already paid</t>
  </si>
  <si>
    <t>sathdev</t>
  </si>
  <si>
    <t>sathiyabalanb.net@gmail.com</t>
  </si>
  <si>
    <t>Dhayanithi</t>
  </si>
  <si>
    <t>cute.dhaya18@gmail.com</t>
  </si>
  <si>
    <t>kotteeswaran</t>
  </si>
  <si>
    <t>kotteeswaranp82@gmail.com</t>
  </si>
  <si>
    <t>Kanchipuram</t>
  </si>
  <si>
    <t>Switch off</t>
  </si>
  <si>
    <t>Tiru krishna</t>
  </si>
  <si>
    <t>tirukrishna.it27@gmail.com</t>
  </si>
  <si>
    <t>Mohan</t>
  </si>
  <si>
    <t>mohanraj711204@gmail.com</t>
  </si>
  <si>
    <t>Babu</t>
  </si>
  <si>
    <t>leadindiatechnology@gmail.com</t>
  </si>
  <si>
    <t>Thoothukudi</t>
  </si>
  <si>
    <t xml:space="preserve">Interested </t>
  </si>
  <si>
    <t>G.PRAVEEN KUMAR</t>
  </si>
  <si>
    <t>praveenkumarg1004@gmail.com</t>
  </si>
  <si>
    <t>Sankarapuram</t>
  </si>
  <si>
    <t>Rider Rider</t>
  </si>
  <si>
    <t>manikandanjanani031@gmail.com</t>
  </si>
  <si>
    <t>Interested - Call back by evening</t>
  </si>
  <si>
    <t>Mahalakshmi.S</t>
  </si>
  <si>
    <t>mahalakshmi2008sj@gamil.com</t>
  </si>
  <si>
    <t>Amala</t>
  </si>
  <si>
    <t>svamala05@gmail.com</t>
  </si>
  <si>
    <t>Thirunelveli</t>
  </si>
  <si>
    <t>Busy</t>
  </si>
  <si>
    <t>Anandhavalli</t>
  </si>
  <si>
    <t>anandhavalli.s@jkkn.ac.in</t>
  </si>
  <si>
    <t>Deepika chandramohan</t>
  </si>
  <si>
    <t>deepikachandramohan5@gmail.com</t>
  </si>
  <si>
    <t>Puthiyavan</t>
  </si>
  <si>
    <t>puthiyavansettu888@gmail.com</t>
  </si>
  <si>
    <t>Ambur</t>
  </si>
  <si>
    <t>A C Benoge</t>
  </si>
  <si>
    <t>blackboxer46@gmail.com</t>
  </si>
  <si>
    <t>chennai</t>
  </si>
  <si>
    <t>பிரவீன் ராஜ்</t>
  </si>
  <si>
    <t>praveenraj021219@gmail.com</t>
  </si>
  <si>
    <t>Thiruvallur</t>
  </si>
  <si>
    <t>R Gokulraj</t>
  </si>
  <si>
    <t>rgokulrajrgokulraj54@gmail.com</t>
  </si>
  <si>
    <t>Bhuvanagiri</t>
  </si>
  <si>
    <t>UG</t>
  </si>
  <si>
    <t>Dhayapari</t>
  </si>
  <si>
    <t>dhayapari27@gmail.com</t>
  </si>
  <si>
    <t>Karur</t>
  </si>
  <si>
    <t>B.E. Electronics and Instrumentation Engineering</t>
  </si>
  <si>
    <t>Alaguraj</t>
  </si>
  <si>
    <t>alagurajg16@gmail.com</t>
  </si>
  <si>
    <t>MBA</t>
  </si>
  <si>
    <t>Yuvaraj Raja</t>
  </si>
  <si>
    <t>yuvaraj.raja@icloud.com</t>
  </si>
  <si>
    <t>Looking for an online class and need to discuss it with my family</t>
  </si>
  <si>
    <t>B.Com</t>
  </si>
  <si>
    <t>Ravi Chinna</t>
  </si>
  <si>
    <t>spriyaravi194@gmail.com</t>
  </si>
  <si>
    <t>Kovai</t>
  </si>
  <si>
    <t>BCA</t>
  </si>
  <si>
    <t>Gowri Krishna</t>
  </si>
  <si>
    <t>gowrikrishna22317@gmail.com</t>
  </si>
  <si>
    <t>Shahana</t>
  </si>
  <si>
    <t>shhaww@gmail.com</t>
  </si>
  <si>
    <t>Gudalur</t>
  </si>
  <si>
    <t>The call was attended by sister. She said that the location is a problem and the online class is not suitable.</t>
  </si>
  <si>
    <t>B.Sc CS</t>
  </si>
  <si>
    <t>Chellapandi</t>
  </si>
  <si>
    <t>chellapandia49@gmail.com</t>
  </si>
  <si>
    <t>Looking for an online class, but need to discuss it with family first</t>
  </si>
  <si>
    <t>B.E.</t>
  </si>
  <si>
    <t>Tamil Tamila</t>
  </si>
  <si>
    <t>tamiltamila80@gmail.com</t>
  </si>
  <si>
    <t>MCA</t>
  </si>
  <si>
    <t>Pavitra</t>
  </si>
  <si>
    <t>pavithraaashish@gmail.com</t>
  </si>
  <si>
    <t>Diploma in Mech</t>
  </si>
  <si>
    <t>Masthan M</t>
  </si>
  <si>
    <t>masthanm042@gmail.com</t>
  </si>
  <si>
    <t>Interested, but he will visit and confirm next week on June 11 or 1</t>
  </si>
  <si>
    <t>Chill Magi</t>
  </si>
  <si>
    <t>magibalasubramaniam26@gmail.com</t>
  </si>
  <si>
    <t>Ranjini</t>
  </si>
  <si>
    <t>rjranjini24bsc@gmail.com</t>
  </si>
  <si>
    <t>CBE</t>
  </si>
  <si>
    <t>Online - interested but dicuss &amp; call back and share the details</t>
  </si>
  <si>
    <t>BBA</t>
  </si>
  <si>
    <t>Mohammed Muheef</t>
  </si>
  <si>
    <t>muheefmohamed30@gmail.com</t>
  </si>
  <si>
    <t>Nagercoil</t>
  </si>
  <si>
    <t>Offline - diucss &amp; call back bt doubt</t>
  </si>
  <si>
    <t>B.Sc Botany</t>
  </si>
  <si>
    <t>Kabil</t>
  </si>
  <si>
    <t>nkabilvignesh@gmail.com</t>
  </si>
  <si>
    <t>Pattukkottai</t>
  </si>
  <si>
    <t>Balaji Prabhu</t>
  </si>
  <si>
    <t>bprabhu95@gmail.com</t>
  </si>
  <si>
    <t>Only share the details becoz he said now busy</t>
  </si>
  <si>
    <t>Indhu Nandha</t>
  </si>
  <si>
    <t>indhu8428@gmail.com</t>
  </si>
  <si>
    <t>B.A</t>
  </si>
  <si>
    <t>Mohamed Thariq</t>
  </si>
  <si>
    <t>mdthariq2012@gmail.com</t>
  </si>
  <si>
    <t>Ｋａｒａｎ</t>
  </si>
  <si>
    <t>rakeshvenkatesan31@gmail.com</t>
  </si>
  <si>
    <t>Vengal thiruvallur</t>
  </si>
  <si>
    <t>Diploma in mechanical engineering</t>
  </si>
  <si>
    <t>Mani</t>
  </si>
  <si>
    <t>manicsp18@gmail.com</t>
  </si>
  <si>
    <t>Trichy</t>
  </si>
  <si>
    <t>சூர்யா</t>
  </si>
  <si>
    <t>suryaksu18@gmail.com</t>
  </si>
  <si>
    <t>Vidhya G</t>
  </si>
  <si>
    <t>gvidhya27112022@gmail.com</t>
  </si>
  <si>
    <t>dindigul</t>
  </si>
  <si>
    <t>Iamthiraj</t>
  </si>
  <si>
    <t>thiraj.murugavel@gmail.com</t>
  </si>
  <si>
    <t>Nandhini Rajesh</t>
  </si>
  <si>
    <t>dinikrishnan97@gmail.com</t>
  </si>
  <si>
    <t>Kalpakkam</t>
  </si>
  <si>
    <t>12th</t>
  </si>
  <si>
    <t>Mooryhy Moorthy</t>
  </si>
  <si>
    <t>moorthymooryhy7@gmail.com</t>
  </si>
  <si>
    <t>Course</t>
  </si>
  <si>
    <t>Digtial Marketing</t>
  </si>
  <si>
    <t>AST</t>
  </si>
  <si>
    <t>Cloud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</si>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</sst>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yy"/>
    <numFmt numFmtId="165" formatCode="m/d/yy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Verdana"/>
    </font>
    <font>
      <sz val="11"/>
      <name val="Arial"/>
    </font>
    <font>
      <sz val="12"/>
      <color theme="1"/>
      <name val="Roboto"/>
    </font>
    <font>
      <sz val="10"/>
      <color theme="1"/>
      <name val="Arial"/>
    </font>
    <font>
      <u/>
      <sz val="10"/>
      <color rgb="FF0000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D24" sqref="D24"/>
    </sheetView>
  </sheetViews>
  <sheetFormatPr defaultColWidth="12.6640625" defaultRowHeight="15.75" customHeight="1" x14ac:dyDescent="0.25"/>
  <cols>
    <col min="1" max="1" width="3" customWidth="1"/>
    <col min="2" max="2" width="14.77734375" customWidth="1"/>
    <col min="3" max="3" width="10.88671875" customWidth="1"/>
    <col min="4" max="4" width="27" customWidth="1"/>
    <col min="5" max="5" width="56.44140625" customWidth="1"/>
    <col min="6" max="6" width="7" customWidth="1"/>
    <col min="7" max="7" width="20.6640625" customWidth="1"/>
    <col min="8" max="8" width="13.21875" customWidth="1"/>
    <col min="9" max="9" width="19.77734375" customWidth="1"/>
    <col min="10" max="10" width="29.44140625" customWidth="1"/>
    <col min="11" max="11" width="13.88671875" customWidth="1"/>
    <col min="12" max="12" width="23.6640625" customWidth="1"/>
    <col min="13" max="13" width="19.44140625" customWidth="1"/>
    <col min="14" max="14" width="76.77734375" customWidth="1"/>
    <col min="15" max="15" width="75.33203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 t="s">
        <v>12</v>
      </c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2">
        <v>1</v>
      </c>
      <c r="B2" s="5">
        <v>45810</v>
      </c>
      <c r="C2" s="2" t="s">
        <v>13</v>
      </c>
      <c r="D2" s="2" t="s">
        <v>301</v>
      </c>
      <c r="E2" s="2" t="s">
        <v>14</v>
      </c>
      <c r="F2" s="2">
        <v>21</v>
      </c>
      <c r="G2" s="2" t="s">
        <v>15</v>
      </c>
      <c r="H2" s="2">
        <f t="shared" ref="H2:I2" si="0">919543097311</f>
        <v>919543097311</v>
      </c>
      <c r="I2" s="2">
        <f t="shared" si="0"/>
        <v>919543097311</v>
      </c>
      <c r="J2" s="2" t="s">
        <v>16</v>
      </c>
      <c r="K2" s="2" t="s">
        <v>17</v>
      </c>
      <c r="L2" s="2" t="b">
        <v>1</v>
      </c>
      <c r="M2" s="6" t="s">
        <v>18</v>
      </c>
      <c r="N2" s="3" t="s">
        <v>19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2">
        <v>2</v>
      </c>
      <c r="B3" s="5">
        <v>45810</v>
      </c>
      <c r="C3" s="2" t="s">
        <v>13</v>
      </c>
      <c r="D3" s="2" t="s">
        <v>301</v>
      </c>
      <c r="E3" s="2" t="s">
        <v>20</v>
      </c>
      <c r="F3" s="2">
        <v>30</v>
      </c>
      <c r="G3" s="2" t="s">
        <v>21</v>
      </c>
      <c r="H3" s="2">
        <f t="shared" ref="H3:I3" si="1">919952853974</f>
        <v>919952853974</v>
      </c>
      <c r="I3" s="2">
        <f t="shared" si="1"/>
        <v>919952853974</v>
      </c>
      <c r="J3" s="2" t="s">
        <v>22</v>
      </c>
      <c r="K3" s="2" t="s">
        <v>23</v>
      </c>
      <c r="L3" s="2" t="b">
        <v>1</v>
      </c>
      <c r="M3" s="6" t="s">
        <v>24</v>
      </c>
      <c r="N3" s="3" t="s">
        <v>25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>
        <v>3</v>
      </c>
      <c r="B4" s="5">
        <v>45810</v>
      </c>
      <c r="C4" s="2" t="s">
        <v>13</v>
      </c>
      <c r="D4" s="2" t="s">
        <v>301</v>
      </c>
      <c r="E4" s="2" t="s">
        <v>26</v>
      </c>
      <c r="F4" s="2">
        <v>22</v>
      </c>
      <c r="G4" s="2" t="s">
        <v>27</v>
      </c>
      <c r="H4" s="2">
        <f t="shared" ref="H4:I4" si="2">919677377537</f>
        <v>919677377537</v>
      </c>
      <c r="I4" s="2">
        <f t="shared" si="2"/>
        <v>919677377537</v>
      </c>
      <c r="J4" s="2" t="s">
        <v>28</v>
      </c>
      <c r="K4" s="2" t="s">
        <v>17</v>
      </c>
      <c r="L4" s="2" t="b">
        <v>1</v>
      </c>
      <c r="M4" s="6" t="s">
        <v>29</v>
      </c>
      <c r="N4" s="3" t="s">
        <v>30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>
        <v>4</v>
      </c>
      <c r="B5" s="5">
        <v>45810</v>
      </c>
      <c r="C5" s="2" t="s">
        <v>13</v>
      </c>
      <c r="D5" s="2" t="s">
        <v>301</v>
      </c>
      <c r="E5" s="2" t="s">
        <v>31</v>
      </c>
      <c r="F5" s="2">
        <v>21</v>
      </c>
      <c r="G5" s="2" t="s">
        <v>32</v>
      </c>
      <c r="H5" s="2">
        <f t="shared" ref="H5:I5" si="3">919778020395</f>
        <v>919778020395</v>
      </c>
      <c r="I5" s="2">
        <f t="shared" si="3"/>
        <v>919778020395</v>
      </c>
      <c r="J5" s="2" t="s">
        <v>33</v>
      </c>
      <c r="K5" s="2" t="s">
        <v>34</v>
      </c>
      <c r="L5" s="2" t="b">
        <v>1</v>
      </c>
      <c r="M5" s="6" t="s">
        <v>18</v>
      </c>
      <c r="N5" s="3" t="s">
        <v>19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>
        <v>5</v>
      </c>
      <c r="B6" s="5">
        <v>45810</v>
      </c>
      <c r="C6" s="2" t="s">
        <v>13</v>
      </c>
      <c r="D6" s="2" t="s">
        <v>301</v>
      </c>
      <c r="E6" s="2" t="s">
        <v>35</v>
      </c>
      <c r="F6" s="2">
        <v>28</v>
      </c>
      <c r="G6" s="2" t="s">
        <v>36</v>
      </c>
      <c r="H6" s="2">
        <f t="shared" ref="H6:I6" si="4">919659076140</f>
        <v>919659076140</v>
      </c>
      <c r="I6" s="2">
        <f t="shared" si="4"/>
        <v>919659076140</v>
      </c>
      <c r="J6" s="2" t="s">
        <v>37</v>
      </c>
      <c r="K6" s="2" t="s">
        <v>38</v>
      </c>
      <c r="L6" s="2" t="b">
        <v>0</v>
      </c>
      <c r="M6" s="6" t="s">
        <v>24</v>
      </c>
      <c r="N6" s="3" t="s">
        <v>39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>
        <v>6</v>
      </c>
      <c r="B7" s="5">
        <v>45810</v>
      </c>
      <c r="C7" s="2" t="s">
        <v>13</v>
      </c>
      <c r="D7" s="2" t="s">
        <v>301</v>
      </c>
      <c r="E7" s="2" t="s">
        <v>40</v>
      </c>
      <c r="F7" s="2">
        <v>24</v>
      </c>
      <c r="G7" s="2" t="s">
        <v>41</v>
      </c>
      <c r="H7" s="2">
        <f t="shared" ref="H7:I7" si="5">917530053235</f>
        <v>917530053235</v>
      </c>
      <c r="I7" s="2">
        <f t="shared" si="5"/>
        <v>917530053235</v>
      </c>
      <c r="J7" s="2" t="s">
        <v>42</v>
      </c>
      <c r="K7" s="2" t="s">
        <v>17</v>
      </c>
      <c r="L7" s="2" t="b">
        <v>1</v>
      </c>
      <c r="M7" s="6" t="s">
        <v>24</v>
      </c>
      <c r="N7" s="3" t="s">
        <v>25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>
        <v>7</v>
      </c>
      <c r="B8" s="5">
        <v>45811</v>
      </c>
      <c r="C8" s="2" t="s">
        <v>13</v>
      </c>
      <c r="D8" s="2" t="s">
        <v>302</v>
      </c>
      <c r="E8" s="2" t="s">
        <v>43</v>
      </c>
      <c r="F8" s="2">
        <v>23</v>
      </c>
      <c r="G8" s="2" t="s">
        <v>44</v>
      </c>
      <c r="H8" s="2">
        <f t="shared" ref="H8:I8" si="6">918190048382</f>
        <v>918190048382</v>
      </c>
      <c r="I8" s="2">
        <f t="shared" si="6"/>
        <v>918190048382</v>
      </c>
      <c r="J8" s="2" t="s">
        <v>45</v>
      </c>
      <c r="K8" s="2" t="s">
        <v>17</v>
      </c>
      <c r="L8" s="2" t="b">
        <v>1</v>
      </c>
      <c r="M8" s="6" t="s">
        <v>18</v>
      </c>
      <c r="N8" s="3" t="s">
        <v>19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>
        <v>8</v>
      </c>
      <c r="B9" s="5">
        <v>45811</v>
      </c>
      <c r="C9" s="2" t="s">
        <v>46</v>
      </c>
      <c r="D9" s="2" t="s">
        <v>302</v>
      </c>
      <c r="E9" s="2" t="s">
        <v>40</v>
      </c>
      <c r="F9" s="2">
        <v>34</v>
      </c>
      <c r="G9" s="2" t="s">
        <v>34</v>
      </c>
      <c r="H9" s="2">
        <f t="shared" ref="H9:I9" si="7">919345406664</f>
        <v>919345406664</v>
      </c>
      <c r="I9" s="2">
        <f t="shared" si="7"/>
        <v>919345406664</v>
      </c>
      <c r="J9" s="2" t="s">
        <v>47</v>
      </c>
      <c r="K9" s="2" t="s">
        <v>34</v>
      </c>
      <c r="L9" s="2" t="b">
        <v>0</v>
      </c>
      <c r="M9" s="6" t="s">
        <v>29</v>
      </c>
      <c r="N9" s="3" t="s">
        <v>48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2">
        <v>9</v>
      </c>
      <c r="B10" s="5">
        <v>45811</v>
      </c>
      <c r="C10" s="2" t="s">
        <v>13</v>
      </c>
      <c r="D10" s="2" t="s">
        <v>302</v>
      </c>
      <c r="E10" s="2" t="s">
        <v>49</v>
      </c>
      <c r="F10" s="2">
        <v>31</v>
      </c>
      <c r="G10" s="2" t="s">
        <v>50</v>
      </c>
      <c r="H10" s="2">
        <f t="shared" ref="H10:I10" si="8">918883460303</f>
        <v>918883460303</v>
      </c>
      <c r="I10" s="2">
        <f t="shared" si="8"/>
        <v>918883460303</v>
      </c>
      <c r="J10" s="2" t="s">
        <v>51</v>
      </c>
      <c r="K10" s="2" t="s">
        <v>17</v>
      </c>
      <c r="L10" s="2" t="b">
        <v>1</v>
      </c>
      <c r="M10" s="6" t="s">
        <v>18</v>
      </c>
      <c r="N10" s="3" t="s">
        <v>19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2">
        <v>10</v>
      </c>
      <c r="B11" s="5">
        <v>45811</v>
      </c>
      <c r="C11" s="2" t="s">
        <v>13</v>
      </c>
      <c r="D11" s="2" t="s">
        <v>302</v>
      </c>
      <c r="E11" s="2" t="s">
        <v>20</v>
      </c>
      <c r="F11" s="2">
        <v>22</v>
      </c>
      <c r="G11" s="2" t="s">
        <v>52</v>
      </c>
      <c r="H11" s="2">
        <f t="shared" ref="H11:I11" si="9">919551900584</f>
        <v>919551900584</v>
      </c>
      <c r="I11" s="2">
        <f t="shared" si="9"/>
        <v>919551900584</v>
      </c>
      <c r="J11" s="2" t="s">
        <v>53</v>
      </c>
      <c r="K11" s="2" t="s">
        <v>54</v>
      </c>
      <c r="L11" s="2" t="b">
        <v>1</v>
      </c>
      <c r="M11" s="6" t="s">
        <v>29</v>
      </c>
      <c r="N11" s="3" t="s">
        <v>55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2">
        <v>11</v>
      </c>
      <c r="B12" s="5">
        <v>45811</v>
      </c>
      <c r="C12" s="2" t="s">
        <v>46</v>
      </c>
      <c r="D12" s="2" t="s">
        <v>302</v>
      </c>
      <c r="E12" s="2" t="s">
        <v>56</v>
      </c>
      <c r="F12" s="2">
        <v>24</v>
      </c>
      <c r="G12" s="2" t="s">
        <v>57</v>
      </c>
      <c r="H12" s="2">
        <f t="shared" ref="H12:I12" si="10">919361774073</f>
        <v>919361774073</v>
      </c>
      <c r="I12" s="2">
        <f t="shared" si="10"/>
        <v>919361774073</v>
      </c>
      <c r="J12" s="2" t="s">
        <v>58</v>
      </c>
      <c r="K12" s="2" t="s">
        <v>59</v>
      </c>
      <c r="L12" s="2" t="b">
        <v>0</v>
      </c>
      <c r="M12" s="6" t="s">
        <v>24</v>
      </c>
      <c r="N12" s="7" t="s">
        <v>60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2">
        <v>12</v>
      </c>
      <c r="B13" s="5">
        <v>45811</v>
      </c>
      <c r="C13" s="2" t="s">
        <v>13</v>
      </c>
      <c r="D13" s="2" t="s">
        <v>302</v>
      </c>
      <c r="E13" s="2" t="s">
        <v>26</v>
      </c>
      <c r="F13" s="2">
        <v>22</v>
      </c>
      <c r="G13" s="2" t="s">
        <v>61</v>
      </c>
      <c r="H13" s="2">
        <f t="shared" ref="H13:I13" si="11">919715186204</f>
        <v>919715186204</v>
      </c>
      <c r="I13" s="2">
        <f t="shared" si="11"/>
        <v>919715186204</v>
      </c>
      <c r="J13" s="2" t="s">
        <v>62</v>
      </c>
      <c r="K13" s="2" t="s">
        <v>63</v>
      </c>
      <c r="L13" s="2" t="b">
        <v>1</v>
      </c>
      <c r="M13" s="6" t="s">
        <v>24</v>
      </c>
      <c r="N13" s="7" t="s">
        <v>60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2">
        <v>13</v>
      </c>
      <c r="B14" s="5">
        <v>45811</v>
      </c>
      <c r="C14" s="2" t="s">
        <v>46</v>
      </c>
      <c r="D14" s="2" t="s">
        <v>302</v>
      </c>
      <c r="E14" s="2" t="s">
        <v>31</v>
      </c>
      <c r="F14" s="2">
        <v>21</v>
      </c>
      <c r="G14" s="2" t="s">
        <v>64</v>
      </c>
      <c r="H14" s="2">
        <f t="shared" ref="H14:I14" si="12">919443062364</f>
        <v>919443062364</v>
      </c>
      <c r="I14" s="2">
        <f t="shared" si="12"/>
        <v>919443062364</v>
      </c>
      <c r="J14" s="2" t="s">
        <v>65</v>
      </c>
      <c r="K14" s="2" t="s">
        <v>66</v>
      </c>
      <c r="L14" s="2" t="b">
        <v>1</v>
      </c>
      <c r="M14" s="6" t="s">
        <v>67</v>
      </c>
      <c r="N14" s="3" t="s">
        <v>68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2">
        <v>14</v>
      </c>
      <c r="B15" s="5">
        <v>45811</v>
      </c>
      <c r="C15" s="2" t="s">
        <v>13</v>
      </c>
      <c r="D15" s="2" t="s">
        <v>302</v>
      </c>
      <c r="E15" s="2" t="s">
        <v>35</v>
      </c>
      <c r="F15" s="2">
        <v>27</v>
      </c>
      <c r="G15" s="2" t="s">
        <v>69</v>
      </c>
      <c r="H15" s="2">
        <f t="shared" ref="H15:I15" si="13">918111095117</f>
        <v>918111095117</v>
      </c>
      <c r="I15" s="2">
        <f t="shared" si="13"/>
        <v>918111095117</v>
      </c>
      <c r="J15" s="2" t="s">
        <v>70</v>
      </c>
      <c r="K15" s="2" t="s">
        <v>71</v>
      </c>
      <c r="L15" s="2" t="b">
        <v>0</v>
      </c>
      <c r="M15" s="6" t="s">
        <v>18</v>
      </c>
      <c r="N15" s="3" t="s">
        <v>19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2">
        <v>15</v>
      </c>
      <c r="B16" s="5">
        <v>45811</v>
      </c>
      <c r="C16" s="2" t="s">
        <v>46</v>
      </c>
      <c r="D16" s="2" t="s">
        <v>302</v>
      </c>
      <c r="E16" s="2" t="s">
        <v>72</v>
      </c>
      <c r="F16" s="2">
        <v>25</v>
      </c>
      <c r="G16" s="2" t="s">
        <v>73</v>
      </c>
      <c r="H16" s="2">
        <f t="shared" ref="H16:I16" si="14">919943337344</f>
        <v>919943337344</v>
      </c>
      <c r="I16" s="2">
        <f t="shared" si="14"/>
        <v>919943337344</v>
      </c>
      <c r="J16" s="2" t="s">
        <v>74</v>
      </c>
      <c r="K16" s="2" t="s">
        <v>71</v>
      </c>
      <c r="L16" s="2" t="b">
        <v>0</v>
      </c>
      <c r="M16" s="6" t="s">
        <v>29</v>
      </c>
      <c r="N16" s="3" t="s">
        <v>75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2">
        <v>16</v>
      </c>
      <c r="B17" s="5">
        <v>45813</v>
      </c>
      <c r="C17" s="2" t="s">
        <v>13</v>
      </c>
      <c r="D17" s="2" t="s">
        <v>302</v>
      </c>
      <c r="E17" s="2" t="s">
        <v>35</v>
      </c>
      <c r="F17" s="2">
        <v>26</v>
      </c>
      <c r="G17" s="2" t="s">
        <v>76</v>
      </c>
      <c r="H17" s="2">
        <f t="shared" ref="H17:I17" si="15">919791465166</f>
        <v>919791465166</v>
      </c>
      <c r="I17" s="2">
        <f t="shared" si="15"/>
        <v>919791465166</v>
      </c>
      <c r="J17" s="2" t="s">
        <v>77</v>
      </c>
      <c r="K17" s="2" t="s">
        <v>78</v>
      </c>
      <c r="L17" s="2" t="b">
        <v>1</v>
      </c>
      <c r="M17" s="6" t="s">
        <v>67</v>
      </c>
      <c r="N17" s="2" t="s">
        <v>68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">
        <v>17</v>
      </c>
      <c r="B18" s="5">
        <v>45812</v>
      </c>
      <c r="C18" s="2" t="s">
        <v>13</v>
      </c>
      <c r="D18" s="2" t="s">
        <v>303</v>
      </c>
      <c r="E18" s="2" t="s">
        <v>14</v>
      </c>
      <c r="F18" s="2">
        <v>31</v>
      </c>
      <c r="G18" s="2" t="s">
        <v>79</v>
      </c>
      <c r="H18" s="2">
        <f t="shared" ref="H18:I18" si="16">919600100575</f>
        <v>919600100575</v>
      </c>
      <c r="I18" s="2">
        <f t="shared" si="16"/>
        <v>919600100575</v>
      </c>
      <c r="J18" s="2" t="s">
        <v>80</v>
      </c>
      <c r="K18" s="2" t="s">
        <v>17</v>
      </c>
      <c r="L18" s="2" t="b">
        <v>0</v>
      </c>
      <c r="M18" s="6" t="s">
        <v>18</v>
      </c>
      <c r="N18" s="2" t="s">
        <v>19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2">
        <v>18</v>
      </c>
      <c r="B19" s="5">
        <v>45812</v>
      </c>
      <c r="C19" s="2" t="s">
        <v>46</v>
      </c>
      <c r="D19" s="2" t="s">
        <v>303</v>
      </c>
      <c r="E19" s="2" t="s">
        <v>31</v>
      </c>
      <c r="F19" s="2">
        <v>30</v>
      </c>
      <c r="G19" s="2" t="s">
        <v>81</v>
      </c>
      <c r="H19" s="2">
        <f t="shared" ref="H19:I19" si="17">918667294810</f>
        <v>918667294810</v>
      </c>
      <c r="I19" s="2">
        <f t="shared" si="17"/>
        <v>918667294810</v>
      </c>
      <c r="J19" s="2" t="s">
        <v>82</v>
      </c>
      <c r="K19" s="2" t="s">
        <v>17</v>
      </c>
      <c r="L19" s="2" t="b">
        <v>0</v>
      </c>
      <c r="M19" s="6" t="s">
        <v>18</v>
      </c>
      <c r="N19" s="2" t="s">
        <v>19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>
        <v>19</v>
      </c>
      <c r="B20" s="5">
        <v>45812</v>
      </c>
      <c r="C20" s="2" t="s">
        <v>13</v>
      </c>
      <c r="D20" s="2" t="s">
        <v>303</v>
      </c>
      <c r="E20" s="2" t="s">
        <v>43</v>
      </c>
      <c r="F20" s="2">
        <v>25</v>
      </c>
      <c r="G20" s="2" t="s">
        <v>83</v>
      </c>
      <c r="H20" s="2">
        <f t="shared" ref="H20:I20" si="18">917200397472</f>
        <v>917200397472</v>
      </c>
      <c r="I20" s="2">
        <f t="shared" si="18"/>
        <v>917200397472</v>
      </c>
      <c r="J20" s="2" t="s">
        <v>84</v>
      </c>
      <c r="K20" s="2" t="s">
        <v>85</v>
      </c>
      <c r="L20" s="2" t="b">
        <v>1</v>
      </c>
      <c r="M20" s="6" t="s">
        <v>18</v>
      </c>
      <c r="N20" s="2" t="s">
        <v>19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>
        <v>20</v>
      </c>
      <c r="B21" s="5">
        <v>45812</v>
      </c>
      <c r="C21" s="2" t="s">
        <v>13</v>
      </c>
      <c r="D21" s="2" t="s">
        <v>303</v>
      </c>
      <c r="E21" s="2"/>
      <c r="F21" s="2"/>
      <c r="G21" s="2" t="s">
        <v>86</v>
      </c>
      <c r="H21" s="2">
        <v>918220069958</v>
      </c>
      <c r="I21" s="2">
        <v>918220069958</v>
      </c>
      <c r="J21" s="2"/>
      <c r="K21" s="2"/>
      <c r="L21" s="2"/>
      <c r="M21" s="6" t="s">
        <v>29</v>
      </c>
      <c r="N21" s="2" t="s">
        <v>87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>
        <v>21</v>
      </c>
      <c r="B22" s="5">
        <v>45812</v>
      </c>
      <c r="C22" s="2" t="s">
        <v>13</v>
      </c>
      <c r="D22" s="2" t="s">
        <v>303</v>
      </c>
      <c r="E22" s="2"/>
      <c r="F22" s="2"/>
      <c r="G22" s="2" t="s">
        <v>88</v>
      </c>
      <c r="H22" s="2">
        <v>916374182268</v>
      </c>
      <c r="I22" s="2">
        <v>916374182268</v>
      </c>
      <c r="J22" s="2"/>
      <c r="K22" s="2"/>
      <c r="L22" s="2"/>
      <c r="M22" s="6" t="s">
        <v>18</v>
      </c>
      <c r="N22" s="2" t="s">
        <v>19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>
        <v>22</v>
      </c>
      <c r="B23" s="5">
        <v>45812</v>
      </c>
      <c r="C23" s="2" t="s">
        <v>13</v>
      </c>
      <c r="D23" s="2" t="s">
        <v>303</v>
      </c>
      <c r="E23" s="2"/>
      <c r="F23" s="2"/>
      <c r="G23" s="2" t="s">
        <v>89</v>
      </c>
      <c r="H23" s="2">
        <v>919597209198</v>
      </c>
      <c r="I23" s="2">
        <v>919597209198</v>
      </c>
      <c r="J23" s="2"/>
      <c r="K23" s="2"/>
      <c r="L23" s="2"/>
      <c r="M23" s="6" t="s">
        <v>18</v>
      </c>
      <c r="N23" s="2" t="s">
        <v>19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>
        <v>23</v>
      </c>
      <c r="B24" s="5">
        <v>45813</v>
      </c>
      <c r="C24" s="2" t="s">
        <v>13</v>
      </c>
      <c r="D24" s="2" t="s">
        <v>304</v>
      </c>
      <c r="E24" s="2" t="s">
        <v>35</v>
      </c>
      <c r="F24" s="2">
        <v>25</v>
      </c>
      <c r="G24" s="2" t="s">
        <v>90</v>
      </c>
      <c r="H24" s="2">
        <f>919751288035</f>
        <v>919751288035</v>
      </c>
      <c r="I24" s="2">
        <f>919751288038</f>
        <v>919751288038</v>
      </c>
      <c r="J24" s="2" t="s">
        <v>91</v>
      </c>
      <c r="K24" s="2" t="s">
        <v>17</v>
      </c>
      <c r="L24" s="2" t="b">
        <v>1</v>
      </c>
      <c r="M24" s="2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2">
        <v>24</v>
      </c>
      <c r="B25" s="5">
        <v>45814</v>
      </c>
      <c r="C25" s="2" t="s">
        <v>13</v>
      </c>
      <c r="D25" s="2" t="s">
        <v>304</v>
      </c>
      <c r="E25" s="2" t="s">
        <v>40</v>
      </c>
      <c r="F25" s="2">
        <v>27</v>
      </c>
      <c r="G25" s="2" t="s">
        <v>92</v>
      </c>
      <c r="H25" s="2">
        <f t="shared" ref="H25:I25" si="19">917305573686</f>
        <v>917305573686</v>
      </c>
      <c r="I25" s="2">
        <f t="shared" si="19"/>
        <v>917305573686</v>
      </c>
      <c r="J25" s="2" t="s">
        <v>93</v>
      </c>
      <c r="K25" s="2" t="s">
        <v>17</v>
      </c>
      <c r="L25" s="2" t="b">
        <v>1</v>
      </c>
      <c r="M25" s="2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2">
        <v>25</v>
      </c>
      <c r="B26" s="5">
        <v>45814</v>
      </c>
      <c r="C26" s="2" t="s">
        <v>13</v>
      </c>
      <c r="D26" s="2" t="s">
        <v>304</v>
      </c>
      <c r="E26" s="2" t="s">
        <v>26</v>
      </c>
      <c r="F26" s="2">
        <v>21</v>
      </c>
      <c r="G26" s="2" t="s">
        <v>94</v>
      </c>
      <c r="H26" s="2">
        <f t="shared" ref="H26:I26" si="20">919842088732</f>
        <v>919842088732</v>
      </c>
      <c r="I26" s="2">
        <f t="shared" si="20"/>
        <v>919842088732</v>
      </c>
      <c r="J26" s="2" t="s">
        <v>95</v>
      </c>
      <c r="K26" s="2" t="s">
        <v>96</v>
      </c>
      <c r="L26" s="2" t="b">
        <v>1</v>
      </c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">
        <v>26</v>
      </c>
      <c r="B27" s="5">
        <v>45813</v>
      </c>
      <c r="C27" s="2" t="s">
        <v>13</v>
      </c>
      <c r="D27" s="2" t="s">
        <v>304</v>
      </c>
      <c r="E27" s="2" t="s">
        <v>43</v>
      </c>
      <c r="F27" s="2">
        <v>22</v>
      </c>
      <c r="G27" s="2" t="s">
        <v>61</v>
      </c>
      <c r="H27" s="2">
        <f t="shared" ref="H27:I27" si="21">919715186204</f>
        <v>919715186204</v>
      </c>
      <c r="I27" s="2">
        <f t="shared" si="21"/>
        <v>919715186204</v>
      </c>
      <c r="J27" s="2" t="s">
        <v>62</v>
      </c>
      <c r="K27" s="2" t="s">
        <v>97</v>
      </c>
      <c r="L27" s="2" t="b">
        <v>0</v>
      </c>
      <c r="M27" s="2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>
        <v>27</v>
      </c>
      <c r="B28" s="5">
        <v>45813</v>
      </c>
      <c r="C28" s="2" t="s">
        <v>13</v>
      </c>
      <c r="D28" s="2" t="s">
        <v>304</v>
      </c>
      <c r="E28" s="2" t="s">
        <v>35</v>
      </c>
      <c r="F28" s="2">
        <v>22</v>
      </c>
      <c r="G28" s="2" t="s">
        <v>98</v>
      </c>
      <c r="H28" s="2">
        <f t="shared" ref="H28:I28" si="22">918489715283</f>
        <v>918489715283</v>
      </c>
      <c r="I28" s="2">
        <f t="shared" si="22"/>
        <v>918489715283</v>
      </c>
      <c r="J28" s="2" t="s">
        <v>99</v>
      </c>
      <c r="K28" s="2" t="s">
        <v>100</v>
      </c>
      <c r="L28" s="2" t="b">
        <v>1</v>
      </c>
      <c r="M28" s="2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>
        <v>28</v>
      </c>
      <c r="B29" s="5">
        <v>45813</v>
      </c>
      <c r="C29" s="2" t="s">
        <v>13</v>
      </c>
      <c r="D29" s="2" t="s">
        <v>304</v>
      </c>
      <c r="E29" s="2" t="s">
        <v>43</v>
      </c>
      <c r="F29" s="2">
        <v>25</v>
      </c>
      <c r="G29" s="2" t="s">
        <v>101</v>
      </c>
      <c r="H29" s="2">
        <f t="shared" ref="H29:I29" si="23">919080876659</f>
        <v>919080876659</v>
      </c>
      <c r="I29" s="2">
        <f t="shared" si="23"/>
        <v>919080876659</v>
      </c>
      <c r="J29" s="2" t="s">
        <v>102</v>
      </c>
      <c r="K29" s="2" t="s">
        <v>38</v>
      </c>
      <c r="L29" s="2" t="b">
        <v>1</v>
      </c>
      <c r="M29" s="2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>
        <v>29</v>
      </c>
      <c r="B30" s="5">
        <v>45813</v>
      </c>
      <c r="C30" s="2" t="s">
        <v>13</v>
      </c>
      <c r="D30" s="2" t="s">
        <v>304</v>
      </c>
      <c r="E30" s="2" t="s">
        <v>72</v>
      </c>
      <c r="F30" s="2">
        <v>21</v>
      </c>
      <c r="G30" s="2" t="s">
        <v>32</v>
      </c>
      <c r="H30" s="2">
        <f t="shared" ref="H30:I30" si="24">919778020395</f>
        <v>919778020395</v>
      </c>
      <c r="I30" s="2">
        <f t="shared" si="24"/>
        <v>919778020395</v>
      </c>
      <c r="J30" s="2" t="s">
        <v>33</v>
      </c>
      <c r="K30" s="2" t="s">
        <v>34</v>
      </c>
      <c r="L30" s="2" t="b">
        <v>0</v>
      </c>
      <c r="M30" s="2"/>
      <c r="N30" s="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3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3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3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3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3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3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3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3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3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3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3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3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3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3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3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3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3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3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3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3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3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3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3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3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3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3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3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3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3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3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3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3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3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3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3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3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3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3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3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3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3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3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3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3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3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3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3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3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3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3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3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3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3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3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3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3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3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3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3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3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3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3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3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3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3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3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3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3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3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3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3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3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3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3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3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3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3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3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3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3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3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3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3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3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3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3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3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3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3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3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3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3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3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3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3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3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3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3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3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3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3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3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3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3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3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3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3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3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3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3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3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3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3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3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3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3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3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3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3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3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3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3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3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3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3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3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3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3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3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3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3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3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3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3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3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3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3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3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3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3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3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3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3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3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3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3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3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AA30" xr:uid="{00000000-0009-0000-0000-000000000000}"/>
  <dataValidations count="2">
    <dataValidation type="list" allowBlank="1" showErrorMessage="1" sqref="M2:M16" xr:uid="{00000000-0002-0000-0000-000000000000}">
      <formula1>"Responsive,Non-Responsive,Inactive,Hot Conversion"</formula1>
    </dataValidation>
    <dataValidation type="list" allowBlank="1" showErrorMessage="1" sqref="M17:M23" xr:uid="{00000000-0002-0000-0000-000001000000}">
      <formula1>"Responsive,Non-Responsive,Inactive"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3" customWidth="1"/>
    <col min="2" max="2" width="14.77734375" customWidth="1"/>
    <col min="3" max="3" width="10.88671875" customWidth="1"/>
    <col min="4" max="4" width="50.77734375" customWidth="1"/>
    <col min="5" max="5" width="7" customWidth="1"/>
    <col min="6" max="6" width="20.44140625" customWidth="1"/>
    <col min="7" max="7" width="13.77734375" customWidth="1"/>
    <col min="8" max="8" width="19.77734375" customWidth="1"/>
    <col min="9" max="9" width="30.88671875" customWidth="1"/>
    <col min="10" max="10" width="26.6640625" customWidth="1"/>
    <col min="11" max="11" width="23.6640625" customWidth="1"/>
    <col min="12" max="12" width="19.77734375" customWidth="1"/>
    <col min="13" max="13" width="68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>
        <v>1</v>
      </c>
      <c r="B2" s="5">
        <v>45811</v>
      </c>
      <c r="C2" s="2" t="s">
        <v>13</v>
      </c>
      <c r="D2" s="2" t="s">
        <v>14</v>
      </c>
      <c r="E2" s="2">
        <v>20</v>
      </c>
      <c r="F2" s="2" t="s">
        <v>103</v>
      </c>
      <c r="G2" s="2">
        <f t="shared" ref="G2:H2" si="0">919361338922</f>
        <v>919361338922</v>
      </c>
      <c r="H2" s="2">
        <f t="shared" si="0"/>
        <v>919361338922</v>
      </c>
      <c r="I2" s="2" t="s">
        <v>104</v>
      </c>
      <c r="J2" s="2" t="s">
        <v>17</v>
      </c>
      <c r="K2" s="2" t="b">
        <v>1</v>
      </c>
      <c r="L2" s="6" t="s">
        <v>24</v>
      </c>
      <c r="M2" s="3" t="s">
        <v>105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>
        <v>2</v>
      </c>
      <c r="B3" s="5">
        <v>45811</v>
      </c>
      <c r="C3" s="2" t="s">
        <v>13</v>
      </c>
      <c r="D3" s="2" t="s">
        <v>72</v>
      </c>
      <c r="E3" s="2">
        <v>30</v>
      </c>
      <c r="F3" s="2" t="s">
        <v>106</v>
      </c>
      <c r="G3" s="2">
        <f t="shared" ref="G3:H3" si="1">919976793873</f>
        <v>919976793873</v>
      </c>
      <c r="H3" s="2">
        <f t="shared" si="1"/>
        <v>919976793873</v>
      </c>
      <c r="I3" s="2" t="s">
        <v>107</v>
      </c>
      <c r="J3" s="2" t="s">
        <v>108</v>
      </c>
      <c r="K3" s="2" t="b">
        <v>1</v>
      </c>
      <c r="L3" s="6" t="s">
        <v>29</v>
      </c>
      <c r="M3" s="3" t="s">
        <v>109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>
        <v>3</v>
      </c>
      <c r="B4" s="5">
        <v>45811</v>
      </c>
      <c r="C4" s="2" t="s">
        <v>13</v>
      </c>
      <c r="D4" s="2" t="s">
        <v>110</v>
      </c>
      <c r="E4" s="2">
        <v>21</v>
      </c>
      <c r="F4" s="2" t="s">
        <v>111</v>
      </c>
      <c r="G4" s="2">
        <f t="shared" ref="G4:H4" si="2">919360519812</f>
        <v>919360519812</v>
      </c>
      <c r="H4" s="2">
        <f t="shared" si="2"/>
        <v>919360519812</v>
      </c>
      <c r="I4" s="2" t="s">
        <v>112</v>
      </c>
      <c r="J4" s="2" t="s">
        <v>113</v>
      </c>
      <c r="K4" s="2" t="b">
        <v>1</v>
      </c>
      <c r="L4" s="6" t="s">
        <v>114</v>
      </c>
      <c r="M4" s="3" t="s">
        <v>115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>
        <v>4</v>
      </c>
      <c r="B5" s="5">
        <v>45811</v>
      </c>
      <c r="C5" s="2" t="s">
        <v>13</v>
      </c>
      <c r="D5" s="2" t="s">
        <v>31</v>
      </c>
      <c r="E5" s="2">
        <v>37</v>
      </c>
      <c r="F5" s="2" t="s">
        <v>116</v>
      </c>
      <c r="G5" s="2">
        <f t="shared" ref="G5:H5" si="3">918147730535</f>
        <v>918147730535</v>
      </c>
      <c r="H5" s="2">
        <f t="shared" si="3"/>
        <v>918147730535</v>
      </c>
      <c r="I5" s="2" t="s">
        <v>117</v>
      </c>
      <c r="J5" s="2" t="s">
        <v>17</v>
      </c>
      <c r="K5" s="2" t="b">
        <v>0</v>
      </c>
      <c r="L5" s="6" t="s">
        <v>24</v>
      </c>
      <c r="M5" s="3" t="s">
        <v>118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>
        <v>5</v>
      </c>
      <c r="B6" s="5">
        <v>45811</v>
      </c>
      <c r="C6" s="2" t="s">
        <v>13</v>
      </c>
      <c r="D6" s="2" t="s">
        <v>49</v>
      </c>
      <c r="E6" s="2">
        <v>23</v>
      </c>
      <c r="F6" s="2" t="s">
        <v>119</v>
      </c>
      <c r="G6" s="2">
        <f t="shared" ref="G6:H6" si="4">917558156809</f>
        <v>917558156809</v>
      </c>
      <c r="H6" s="2">
        <f t="shared" si="4"/>
        <v>917558156809</v>
      </c>
      <c r="I6" s="2" t="s">
        <v>120</v>
      </c>
      <c r="J6" s="2" t="s">
        <v>121</v>
      </c>
      <c r="K6" s="2" t="b">
        <v>1</v>
      </c>
      <c r="L6" s="6" t="s">
        <v>114</v>
      </c>
      <c r="M6" s="3" t="s">
        <v>115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>
        <v>6</v>
      </c>
      <c r="B7" s="5">
        <v>45811</v>
      </c>
      <c r="C7" s="2" t="s">
        <v>46</v>
      </c>
      <c r="D7" s="2" t="s">
        <v>43</v>
      </c>
      <c r="E7" s="2">
        <v>22</v>
      </c>
      <c r="F7" s="2" t="s">
        <v>122</v>
      </c>
      <c r="G7" s="2">
        <f t="shared" ref="G7:H7" si="5">919360752855</f>
        <v>919360752855</v>
      </c>
      <c r="H7" s="2">
        <f t="shared" si="5"/>
        <v>919360752855</v>
      </c>
      <c r="I7" s="2" t="s">
        <v>123</v>
      </c>
      <c r="J7" s="2" t="s">
        <v>124</v>
      </c>
      <c r="K7" s="2" t="b">
        <v>1</v>
      </c>
      <c r="L7" s="6" t="s">
        <v>18</v>
      </c>
      <c r="M7" s="3" t="s">
        <v>19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>
        <v>7</v>
      </c>
      <c r="B8" s="5">
        <v>45810</v>
      </c>
      <c r="C8" s="2" t="s">
        <v>13</v>
      </c>
      <c r="D8" s="2" t="s">
        <v>110</v>
      </c>
      <c r="E8" s="2">
        <v>21</v>
      </c>
      <c r="F8" s="2" t="s">
        <v>125</v>
      </c>
      <c r="G8" s="2">
        <f>918682041572</f>
        <v>918682041572</v>
      </c>
      <c r="H8" s="2">
        <f>918754823233</f>
        <v>918754823233</v>
      </c>
      <c r="I8" s="2" t="s">
        <v>126</v>
      </c>
      <c r="J8" s="2" t="s">
        <v>127</v>
      </c>
      <c r="K8" s="2" t="b">
        <v>1</v>
      </c>
      <c r="L8" s="6" t="s">
        <v>67</v>
      </c>
      <c r="M8" s="3" t="s">
        <v>128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>
        <v>8</v>
      </c>
      <c r="B9" s="5">
        <v>45810</v>
      </c>
      <c r="C9" s="2" t="s">
        <v>13</v>
      </c>
      <c r="D9" s="2" t="s">
        <v>14</v>
      </c>
      <c r="E9" s="2">
        <v>24</v>
      </c>
      <c r="F9" s="2" t="s">
        <v>129</v>
      </c>
      <c r="G9" s="2">
        <f t="shared" ref="G9:H9" si="6">918438902884</f>
        <v>918438902884</v>
      </c>
      <c r="H9" s="2">
        <f t="shared" si="6"/>
        <v>918438902884</v>
      </c>
      <c r="I9" s="2" t="s">
        <v>130</v>
      </c>
      <c r="J9" s="2" t="s">
        <v>131</v>
      </c>
      <c r="K9" s="2" t="b">
        <v>0</v>
      </c>
      <c r="L9" s="6" t="s">
        <v>18</v>
      </c>
      <c r="M9" s="3" t="s">
        <v>19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>
        <v>9</v>
      </c>
      <c r="B10" s="5">
        <v>45810</v>
      </c>
      <c r="C10" s="2" t="s">
        <v>13</v>
      </c>
      <c r="D10" s="2" t="s">
        <v>72</v>
      </c>
      <c r="E10" s="2">
        <v>28</v>
      </c>
      <c r="F10" s="2" t="s">
        <v>132</v>
      </c>
      <c r="G10" s="2">
        <f>918667269688</f>
        <v>918667269688</v>
      </c>
      <c r="H10" s="2">
        <f>919043681377</f>
        <v>919043681377</v>
      </c>
      <c r="I10" s="2" t="s">
        <v>133</v>
      </c>
      <c r="J10" s="2" t="s">
        <v>134</v>
      </c>
      <c r="K10" s="2" t="b">
        <v>1</v>
      </c>
      <c r="L10" s="6" t="s">
        <v>29</v>
      </c>
      <c r="M10" s="3" t="s">
        <v>135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>
        <v>10</v>
      </c>
      <c r="B11" s="5">
        <v>45810</v>
      </c>
      <c r="C11" s="2" t="s">
        <v>13</v>
      </c>
      <c r="D11" s="2" t="s">
        <v>110</v>
      </c>
      <c r="E11" s="2">
        <v>25</v>
      </c>
      <c r="F11" s="2" t="s">
        <v>136</v>
      </c>
      <c r="G11" s="2">
        <f t="shared" ref="G11:H11" si="7">919789396692</f>
        <v>919789396692</v>
      </c>
      <c r="H11" s="2">
        <f t="shared" si="7"/>
        <v>919789396692</v>
      </c>
      <c r="I11" s="2" t="s">
        <v>137</v>
      </c>
      <c r="J11" s="2" t="s">
        <v>138</v>
      </c>
      <c r="K11" s="2" t="b">
        <v>1</v>
      </c>
      <c r="L11" s="6" t="s">
        <v>29</v>
      </c>
      <c r="M11" s="3" t="s">
        <v>139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>
        <v>11</v>
      </c>
      <c r="B12" s="5">
        <v>45810</v>
      </c>
      <c r="C12" s="2" t="s">
        <v>13</v>
      </c>
      <c r="D12" s="2" t="s">
        <v>110</v>
      </c>
      <c r="E12" s="2">
        <v>24</v>
      </c>
      <c r="F12" s="2" t="s">
        <v>140</v>
      </c>
      <c r="G12" s="2">
        <f t="shared" ref="G12:H12" si="8">917871624528</f>
        <v>917871624528</v>
      </c>
      <c r="H12" s="2">
        <f t="shared" si="8"/>
        <v>917871624528</v>
      </c>
      <c r="I12" s="2" t="s">
        <v>141</v>
      </c>
      <c r="J12" s="2" t="s">
        <v>142</v>
      </c>
      <c r="K12" s="2" t="b">
        <v>1</v>
      </c>
      <c r="L12" s="6" t="s">
        <v>29</v>
      </c>
      <c r="M12" s="3" t="s">
        <v>143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>
        <v>12</v>
      </c>
      <c r="B13" s="5">
        <v>45810</v>
      </c>
      <c r="C13" s="2" t="s">
        <v>13</v>
      </c>
      <c r="D13" s="2" t="s">
        <v>20</v>
      </c>
      <c r="E13" s="2">
        <v>23</v>
      </c>
      <c r="F13" s="2" t="s">
        <v>144</v>
      </c>
      <c r="G13" s="2">
        <f t="shared" ref="G13:H13" si="9">917092348721</f>
        <v>917092348721</v>
      </c>
      <c r="H13" s="2">
        <f t="shared" si="9"/>
        <v>917092348721</v>
      </c>
      <c r="I13" s="2" t="s">
        <v>145</v>
      </c>
      <c r="J13" s="2" t="s">
        <v>17</v>
      </c>
      <c r="K13" s="2" t="b">
        <v>1</v>
      </c>
      <c r="L13" s="6" t="s">
        <v>67</v>
      </c>
      <c r="M13" s="3" t="s">
        <v>128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>
        <v>13</v>
      </c>
      <c r="B14" s="5">
        <v>45810</v>
      </c>
      <c r="C14" s="2" t="s">
        <v>13</v>
      </c>
      <c r="D14" s="2" t="s">
        <v>146</v>
      </c>
      <c r="E14" s="2">
        <v>30</v>
      </c>
      <c r="F14" s="2" t="s">
        <v>147</v>
      </c>
      <c r="G14" s="2">
        <f t="shared" ref="G14:H14" si="10">918015607585</f>
        <v>918015607585</v>
      </c>
      <c r="H14" s="2">
        <f t="shared" si="10"/>
        <v>918015607585</v>
      </c>
      <c r="I14" s="2" t="s">
        <v>148</v>
      </c>
      <c r="J14" s="2" t="s">
        <v>17</v>
      </c>
      <c r="K14" s="2" t="b">
        <v>1</v>
      </c>
      <c r="L14" s="6" t="s">
        <v>18</v>
      </c>
      <c r="M14" s="3" t="s">
        <v>19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>
        <v>14</v>
      </c>
      <c r="B15" s="5">
        <v>45810</v>
      </c>
      <c r="C15" s="2" t="s">
        <v>13</v>
      </c>
      <c r="D15" s="2" t="s">
        <v>31</v>
      </c>
      <c r="E15" s="2">
        <v>21</v>
      </c>
      <c r="F15" s="2" t="s">
        <v>149</v>
      </c>
      <c r="G15" s="2">
        <f>916374784056</f>
        <v>916374784056</v>
      </c>
      <c r="H15" s="2">
        <f>919374784056</f>
        <v>919374784056</v>
      </c>
      <c r="I15" s="2" t="s">
        <v>150</v>
      </c>
      <c r="J15" s="2" t="s">
        <v>151</v>
      </c>
      <c r="K15" s="2" t="b">
        <v>1</v>
      </c>
      <c r="L15" s="6" t="s">
        <v>67</v>
      </c>
      <c r="M15" s="3" t="s">
        <v>128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>
        <v>15</v>
      </c>
      <c r="B16" s="5">
        <v>45810</v>
      </c>
      <c r="C16" s="2" t="s">
        <v>13</v>
      </c>
      <c r="D16" s="2" t="s">
        <v>43</v>
      </c>
      <c r="E16" s="2">
        <v>21</v>
      </c>
      <c r="F16" s="2" t="s">
        <v>152</v>
      </c>
      <c r="G16" s="2">
        <f>917092090866</f>
        <v>917092090866</v>
      </c>
      <c r="H16" s="2">
        <f>917092080966</f>
        <v>917092080966</v>
      </c>
      <c r="I16" s="2" t="s">
        <v>153</v>
      </c>
      <c r="J16" s="2" t="s">
        <v>17</v>
      </c>
      <c r="K16" s="2" t="b">
        <v>1</v>
      </c>
      <c r="L16" s="6" t="s">
        <v>18</v>
      </c>
      <c r="M16" s="3" t="s">
        <v>19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>
        <v>16</v>
      </c>
      <c r="B17" s="5">
        <v>45810</v>
      </c>
      <c r="C17" s="2" t="s">
        <v>13</v>
      </c>
      <c r="D17" s="2" t="s">
        <v>110</v>
      </c>
      <c r="E17" s="2">
        <v>22</v>
      </c>
      <c r="F17" s="2" t="s">
        <v>154</v>
      </c>
      <c r="G17" s="2">
        <f t="shared" ref="G17:H17" si="11">919360423961</f>
        <v>919360423961</v>
      </c>
      <c r="H17" s="2">
        <f t="shared" si="11"/>
        <v>919360423961</v>
      </c>
      <c r="I17" s="2" t="s">
        <v>155</v>
      </c>
      <c r="J17" s="2" t="s">
        <v>156</v>
      </c>
      <c r="K17" s="2" t="b">
        <v>1</v>
      </c>
      <c r="L17" s="6" t="s">
        <v>18</v>
      </c>
      <c r="M17" s="3" t="s">
        <v>19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>
        <v>17</v>
      </c>
      <c r="B18" s="5">
        <v>45810</v>
      </c>
      <c r="C18" s="2" t="s">
        <v>13</v>
      </c>
      <c r="D18" s="2" t="s">
        <v>110</v>
      </c>
      <c r="E18" s="2">
        <v>27</v>
      </c>
      <c r="F18" s="2" t="s">
        <v>157</v>
      </c>
      <c r="G18" s="2">
        <f t="shared" ref="G18:H18" si="12">918111095117</f>
        <v>918111095117</v>
      </c>
      <c r="H18" s="2">
        <f t="shared" si="12"/>
        <v>918111095117</v>
      </c>
      <c r="I18" s="2" t="s">
        <v>70</v>
      </c>
      <c r="J18" s="2" t="s">
        <v>71</v>
      </c>
      <c r="K18" s="2" t="b">
        <v>0</v>
      </c>
      <c r="L18" s="6" t="s">
        <v>18</v>
      </c>
      <c r="M18" s="3" t="s">
        <v>19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>
        <v>18</v>
      </c>
      <c r="B19" s="5">
        <v>45810</v>
      </c>
      <c r="C19" s="2" t="s">
        <v>13</v>
      </c>
      <c r="D19" s="2" t="s">
        <v>14</v>
      </c>
      <c r="E19" s="2">
        <v>21</v>
      </c>
      <c r="F19" s="2" t="s">
        <v>158</v>
      </c>
      <c r="G19" s="2">
        <f t="shared" ref="G19:H19" si="13">918870993487</f>
        <v>918870993487</v>
      </c>
      <c r="H19" s="2">
        <f t="shared" si="13"/>
        <v>918870993487</v>
      </c>
      <c r="I19" s="2" t="s">
        <v>159</v>
      </c>
      <c r="J19" s="2" t="s">
        <v>160</v>
      </c>
      <c r="K19" s="2" t="b">
        <v>1</v>
      </c>
      <c r="L19" s="6" t="s">
        <v>18</v>
      </c>
      <c r="M19" s="3" t="s">
        <v>19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>
        <v>19</v>
      </c>
      <c r="B20" s="5">
        <v>45812</v>
      </c>
      <c r="C20" s="2" t="s">
        <v>13</v>
      </c>
      <c r="D20" s="2" t="s">
        <v>110</v>
      </c>
      <c r="E20" s="2"/>
      <c r="F20" s="2" t="s">
        <v>161</v>
      </c>
      <c r="G20" s="2">
        <f t="shared" ref="G20:H20" si="14">919791501364</f>
        <v>919791501364</v>
      </c>
      <c r="H20" s="2">
        <f t="shared" si="14"/>
        <v>919791501364</v>
      </c>
      <c r="I20" s="2" t="s">
        <v>162</v>
      </c>
      <c r="J20" s="2" t="s">
        <v>163</v>
      </c>
      <c r="K20" s="2" t="b">
        <v>1</v>
      </c>
      <c r="L20" s="6" t="s">
        <v>18</v>
      </c>
      <c r="M20" s="3" t="s">
        <v>19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>
        <v>20</v>
      </c>
      <c r="B21" s="5">
        <v>45812</v>
      </c>
      <c r="C21" s="2" t="s">
        <v>46</v>
      </c>
      <c r="D21" s="2" t="s">
        <v>43</v>
      </c>
      <c r="E21" s="2">
        <v>35</v>
      </c>
      <c r="F21" s="2" t="s">
        <v>164</v>
      </c>
      <c r="G21" s="2">
        <f t="shared" ref="G21:H21" si="15">919884521121</f>
        <v>919884521121</v>
      </c>
      <c r="H21" s="2">
        <f t="shared" si="15"/>
        <v>919884521121</v>
      </c>
      <c r="I21" s="2" t="s">
        <v>165</v>
      </c>
      <c r="J21" s="2" t="s">
        <v>17</v>
      </c>
      <c r="K21" s="2" t="b">
        <v>0</v>
      </c>
      <c r="L21" s="6" t="s">
        <v>18</v>
      </c>
      <c r="M21" s="3" t="s">
        <v>166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>
        <v>21</v>
      </c>
      <c r="B22" s="5">
        <v>45811</v>
      </c>
      <c r="C22" s="2" t="s">
        <v>13</v>
      </c>
      <c r="D22" s="2" t="s">
        <v>20</v>
      </c>
      <c r="E22" s="2">
        <v>23</v>
      </c>
      <c r="F22" s="2" t="s">
        <v>167</v>
      </c>
      <c r="G22" s="2">
        <f t="shared" ref="G22:H22" si="16">918946087809</f>
        <v>918946087809</v>
      </c>
      <c r="H22" s="2">
        <f t="shared" si="16"/>
        <v>918946087809</v>
      </c>
      <c r="I22" s="2" t="s">
        <v>168</v>
      </c>
      <c r="J22" s="2" t="s">
        <v>17</v>
      </c>
      <c r="K22" s="2" t="b">
        <v>1</v>
      </c>
      <c r="L22" s="6" t="s">
        <v>24</v>
      </c>
      <c r="M22" s="3" t="s">
        <v>139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>
        <v>22</v>
      </c>
      <c r="B23" s="5">
        <v>45811</v>
      </c>
      <c r="C23" s="2" t="s">
        <v>13</v>
      </c>
      <c r="D23" s="2" t="s">
        <v>31</v>
      </c>
      <c r="E23" s="2">
        <v>25</v>
      </c>
      <c r="F23" s="2" t="s">
        <v>169</v>
      </c>
      <c r="G23" s="2">
        <f>917397031085</f>
        <v>917397031085</v>
      </c>
      <c r="H23" s="2">
        <f>919894774263</f>
        <v>919894774263</v>
      </c>
      <c r="I23" s="2" t="s">
        <v>170</v>
      </c>
      <c r="J23" s="2" t="s">
        <v>134</v>
      </c>
      <c r="K23" s="2" t="b">
        <v>1</v>
      </c>
      <c r="L23" s="6" t="s">
        <v>29</v>
      </c>
      <c r="M23" s="3" t="s">
        <v>143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>
        <v>23</v>
      </c>
      <c r="B24" s="5">
        <v>45811</v>
      </c>
      <c r="C24" s="2" t="s">
        <v>13</v>
      </c>
      <c r="D24" s="2" t="s">
        <v>43</v>
      </c>
      <c r="E24" s="2">
        <v>22</v>
      </c>
      <c r="F24" s="2" t="s">
        <v>171</v>
      </c>
      <c r="G24" s="2">
        <f t="shared" ref="G24:H24" si="17">919943610609</f>
        <v>919943610609</v>
      </c>
      <c r="H24" s="2">
        <f t="shared" si="17"/>
        <v>919943610609</v>
      </c>
      <c r="I24" s="2" t="s">
        <v>172</v>
      </c>
      <c r="J24" s="2" t="s">
        <v>173</v>
      </c>
      <c r="K24" s="2" t="b">
        <v>1</v>
      </c>
      <c r="L24" s="6" t="s">
        <v>18</v>
      </c>
      <c r="M24" s="3" t="s">
        <v>105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>
        <v>24</v>
      </c>
      <c r="B25" s="5">
        <v>45813</v>
      </c>
      <c r="C25" s="2" t="s">
        <v>13</v>
      </c>
      <c r="D25" s="2" t="s">
        <v>20</v>
      </c>
      <c r="E25" s="2">
        <v>30</v>
      </c>
      <c r="F25" s="2" t="s">
        <v>174</v>
      </c>
      <c r="G25" s="8">
        <f>918428182814</f>
        <v>918428182814</v>
      </c>
      <c r="H25" s="8">
        <f>919791253058</f>
        <v>919791253058</v>
      </c>
      <c r="I25" s="8" t="s">
        <v>175</v>
      </c>
      <c r="J25" s="8" t="s">
        <v>17</v>
      </c>
      <c r="K25" s="8" t="b">
        <v>1</v>
      </c>
      <c r="L25" s="8"/>
      <c r="M25" s="9" t="s">
        <v>176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>
        <v>25</v>
      </c>
      <c r="B26" s="5">
        <v>45812</v>
      </c>
      <c r="C26" s="2" t="s">
        <v>13</v>
      </c>
      <c r="D26" s="2" t="s">
        <v>43</v>
      </c>
      <c r="E26" s="2">
        <v>23</v>
      </c>
      <c r="F26" s="2" t="s">
        <v>177</v>
      </c>
      <c r="G26" s="2">
        <f t="shared" ref="G26:H26" si="18">918637638976</f>
        <v>918637638976</v>
      </c>
      <c r="H26" s="2">
        <f t="shared" si="18"/>
        <v>918637638976</v>
      </c>
      <c r="I26" s="2" t="s">
        <v>178</v>
      </c>
      <c r="J26" s="2" t="s">
        <v>96</v>
      </c>
      <c r="K26" s="2" t="b">
        <v>1</v>
      </c>
      <c r="L26" s="2"/>
      <c r="M26" s="3" t="s">
        <v>105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>
        <v>26</v>
      </c>
      <c r="B27" s="5">
        <v>45812</v>
      </c>
      <c r="C27" s="2" t="s">
        <v>46</v>
      </c>
      <c r="D27" s="2" t="s">
        <v>20</v>
      </c>
      <c r="E27" s="2">
        <v>31</v>
      </c>
      <c r="F27" s="2" t="s">
        <v>179</v>
      </c>
      <c r="G27" s="2">
        <f t="shared" ref="G27:H27" si="19">918608508872</f>
        <v>918608508872</v>
      </c>
      <c r="H27" s="2">
        <f t="shared" si="19"/>
        <v>918608508872</v>
      </c>
      <c r="I27" s="2" t="s">
        <v>180</v>
      </c>
      <c r="J27" s="2" t="s">
        <v>121</v>
      </c>
      <c r="K27" s="2" t="b">
        <v>1</v>
      </c>
      <c r="L27" s="2"/>
      <c r="M27" s="3" t="s">
        <v>139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>
        <v>27</v>
      </c>
      <c r="B28" s="5">
        <v>45812</v>
      </c>
      <c r="C28" s="2" t="s">
        <v>13</v>
      </c>
      <c r="D28" s="2" t="s">
        <v>146</v>
      </c>
      <c r="E28" s="2">
        <v>20</v>
      </c>
      <c r="F28" s="2" t="s">
        <v>181</v>
      </c>
      <c r="G28" s="2">
        <f>917812841988</f>
        <v>917812841988</v>
      </c>
      <c r="H28" s="2">
        <f>917200759008</f>
        <v>917200759008</v>
      </c>
      <c r="I28" s="2" t="s">
        <v>182</v>
      </c>
      <c r="J28" s="2" t="s">
        <v>183</v>
      </c>
      <c r="K28" s="2" t="b">
        <v>1</v>
      </c>
      <c r="L28" s="2"/>
      <c r="M28" s="3" t="s">
        <v>184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>
        <v>28</v>
      </c>
      <c r="B29" s="5">
        <v>45812</v>
      </c>
      <c r="C29" s="2" t="s">
        <v>13</v>
      </c>
      <c r="D29" s="2" t="s">
        <v>110</v>
      </c>
      <c r="E29" s="2">
        <v>21</v>
      </c>
      <c r="F29" s="2" t="s">
        <v>185</v>
      </c>
      <c r="G29" s="2">
        <f t="shared" ref="G29:H29" si="20">919445736018</f>
        <v>919445736018</v>
      </c>
      <c r="H29" s="2">
        <f t="shared" si="20"/>
        <v>919445736018</v>
      </c>
      <c r="I29" s="2" t="s">
        <v>186</v>
      </c>
      <c r="J29" s="2" t="s">
        <v>17</v>
      </c>
      <c r="K29" s="2" t="b">
        <v>1</v>
      </c>
      <c r="L29" s="2"/>
      <c r="M29" s="3" t="s">
        <v>19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>
        <v>29</v>
      </c>
      <c r="B30" s="5">
        <v>45812</v>
      </c>
      <c r="C30" s="2" t="s">
        <v>13</v>
      </c>
      <c r="D30" s="2" t="s">
        <v>43</v>
      </c>
      <c r="E30" s="2">
        <v>21</v>
      </c>
      <c r="F30" s="2" t="s">
        <v>187</v>
      </c>
      <c r="G30" s="2">
        <f>919629501842</f>
        <v>919629501842</v>
      </c>
      <c r="H30" s="2">
        <v>9629501842</v>
      </c>
      <c r="I30" s="2" t="s">
        <v>188</v>
      </c>
      <c r="J30" s="2" t="s">
        <v>23</v>
      </c>
      <c r="K30" s="2" t="b">
        <v>0</v>
      </c>
      <c r="L30" s="2"/>
      <c r="M30" s="3" t="s">
        <v>19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>
        <v>30</v>
      </c>
      <c r="B31" s="5">
        <v>45812</v>
      </c>
      <c r="C31" s="2" t="s">
        <v>46</v>
      </c>
      <c r="D31" s="2" t="s">
        <v>110</v>
      </c>
      <c r="E31" s="2">
        <v>40</v>
      </c>
      <c r="F31" s="2" t="s">
        <v>189</v>
      </c>
      <c r="G31" s="10">
        <f t="shared" ref="G31:H31" si="21">919080982722</f>
        <v>919080982722</v>
      </c>
      <c r="H31" s="10">
        <f t="shared" si="21"/>
        <v>919080982722</v>
      </c>
      <c r="I31" s="10" t="s">
        <v>190</v>
      </c>
      <c r="J31" s="10" t="s">
        <v>191</v>
      </c>
      <c r="K31" s="10" t="b">
        <v>1</v>
      </c>
      <c r="L31" s="10"/>
      <c r="M31" s="11" t="s">
        <v>192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>
        <v>31</v>
      </c>
      <c r="B32" s="5">
        <v>45812</v>
      </c>
      <c r="C32" s="2" t="s">
        <v>13</v>
      </c>
      <c r="D32" s="2" t="s">
        <v>110</v>
      </c>
      <c r="E32" s="2">
        <v>21</v>
      </c>
      <c r="F32" s="2" t="s">
        <v>193</v>
      </c>
      <c r="G32" s="2">
        <f t="shared" ref="G32:H32" si="22">919074317986</f>
        <v>919074317986</v>
      </c>
      <c r="H32" s="2">
        <f t="shared" si="22"/>
        <v>919074317986</v>
      </c>
      <c r="I32" s="2" t="s">
        <v>194</v>
      </c>
      <c r="J32" s="2" t="s">
        <v>195</v>
      </c>
      <c r="K32" s="2" t="b">
        <v>1</v>
      </c>
      <c r="L32" s="2"/>
      <c r="M32" s="3" t="s">
        <v>19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>
        <v>32</v>
      </c>
      <c r="B33" s="5">
        <v>45812</v>
      </c>
      <c r="C33" s="2" t="s">
        <v>13</v>
      </c>
      <c r="D33" s="2" t="s">
        <v>146</v>
      </c>
      <c r="E33" s="2">
        <v>23</v>
      </c>
      <c r="F33" s="2" t="s">
        <v>196</v>
      </c>
      <c r="G33" s="2">
        <f t="shared" ref="G33:H33" si="23">917550010331</f>
        <v>917550010331</v>
      </c>
      <c r="H33" s="2">
        <f t="shared" si="23"/>
        <v>917550010331</v>
      </c>
      <c r="I33" s="2" t="s">
        <v>197</v>
      </c>
      <c r="J33" s="2" t="s">
        <v>17</v>
      </c>
      <c r="K33" s="2" t="b">
        <v>1</v>
      </c>
      <c r="L33" s="2"/>
      <c r="M33" s="3" t="s">
        <v>198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>
        <v>33</v>
      </c>
      <c r="B34" s="5">
        <v>45812</v>
      </c>
      <c r="C34" s="2" t="s">
        <v>13</v>
      </c>
      <c r="D34" s="2" t="s">
        <v>110</v>
      </c>
      <c r="E34" s="2">
        <v>17</v>
      </c>
      <c r="F34" s="2" t="s">
        <v>199</v>
      </c>
      <c r="G34" s="2">
        <f>916381331855</f>
        <v>916381331855</v>
      </c>
      <c r="H34" s="2">
        <f>919976353466</f>
        <v>919976353466</v>
      </c>
      <c r="I34" s="2" t="s">
        <v>200</v>
      </c>
      <c r="J34" s="2" t="s">
        <v>38</v>
      </c>
      <c r="K34" s="2" t="b">
        <v>1</v>
      </c>
      <c r="L34" s="2"/>
      <c r="M34" s="3" t="s">
        <v>19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>
        <v>34</v>
      </c>
      <c r="B35" s="5">
        <v>45812</v>
      </c>
      <c r="C35" s="2" t="s">
        <v>13</v>
      </c>
      <c r="D35" s="2" t="s">
        <v>14</v>
      </c>
      <c r="E35" s="2">
        <v>20</v>
      </c>
      <c r="F35" s="2" t="s">
        <v>201</v>
      </c>
      <c r="G35" s="2">
        <f t="shared" ref="G35:H35" si="24">919363631516</f>
        <v>919363631516</v>
      </c>
      <c r="H35" s="2">
        <f t="shared" si="24"/>
        <v>919363631516</v>
      </c>
      <c r="I35" s="2" t="s">
        <v>202</v>
      </c>
      <c r="J35" s="2" t="s">
        <v>203</v>
      </c>
      <c r="K35" s="2" t="b">
        <v>1</v>
      </c>
      <c r="L35" s="2"/>
      <c r="M35" s="3" t="s">
        <v>204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>
        <v>35</v>
      </c>
      <c r="B36" s="5">
        <v>45812</v>
      </c>
      <c r="C36" s="2" t="s">
        <v>13</v>
      </c>
      <c r="D36" s="2" t="s">
        <v>20</v>
      </c>
      <c r="E36" s="2">
        <v>22</v>
      </c>
      <c r="F36" s="2" t="s">
        <v>205</v>
      </c>
      <c r="G36" s="2">
        <f>916381683994</f>
        <v>916381683994</v>
      </c>
      <c r="H36" s="2">
        <f>919345808443</f>
        <v>919345808443</v>
      </c>
      <c r="I36" s="2" t="s">
        <v>206</v>
      </c>
      <c r="J36" s="2" t="s">
        <v>163</v>
      </c>
      <c r="K36" s="2" t="b">
        <v>1</v>
      </c>
      <c r="L36" s="2"/>
      <c r="M36" s="3" t="s">
        <v>19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>
        <v>36</v>
      </c>
      <c r="B37" s="5">
        <v>45812</v>
      </c>
      <c r="C37" s="2" t="s">
        <v>13</v>
      </c>
      <c r="D37" s="2" t="s">
        <v>110</v>
      </c>
      <c r="E37" s="2">
        <v>22</v>
      </c>
      <c r="F37" s="2" t="s">
        <v>207</v>
      </c>
      <c r="G37" s="2">
        <f>919543099107</f>
        <v>919543099107</v>
      </c>
      <c r="H37" s="2">
        <f>917550158203</f>
        <v>917550158203</v>
      </c>
      <c r="I37" s="2" t="s">
        <v>208</v>
      </c>
      <c r="J37" s="2" t="s">
        <v>17</v>
      </c>
      <c r="K37" s="2" t="b">
        <v>1</v>
      </c>
      <c r="L37" s="2"/>
      <c r="M37" s="3" t="s">
        <v>19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>
        <v>37</v>
      </c>
      <c r="B38" s="12">
        <v>45814</v>
      </c>
      <c r="C38" s="13" t="s">
        <v>13</v>
      </c>
      <c r="D38" s="13" t="s">
        <v>146</v>
      </c>
      <c r="E38" s="13">
        <v>21</v>
      </c>
      <c r="F38" s="13" t="s">
        <v>209</v>
      </c>
      <c r="G38" s="13">
        <f t="shared" ref="G38:H38" si="25">919361308060</f>
        <v>919361308060</v>
      </c>
      <c r="H38" s="13">
        <f t="shared" si="25"/>
        <v>919361308060</v>
      </c>
      <c r="I38" s="13" t="s">
        <v>210</v>
      </c>
      <c r="J38" s="13" t="s">
        <v>211</v>
      </c>
      <c r="K38" s="13" t="b">
        <v>1</v>
      </c>
      <c r="L38" s="2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>
        <v>38</v>
      </c>
      <c r="B39" s="12">
        <v>45814</v>
      </c>
      <c r="C39" s="13" t="s">
        <v>46</v>
      </c>
      <c r="D39" s="13" t="s">
        <v>20</v>
      </c>
      <c r="E39" s="13">
        <v>23</v>
      </c>
      <c r="F39" s="13" t="s">
        <v>212</v>
      </c>
      <c r="G39" s="13">
        <f t="shared" ref="G39:H39" si="26">919150707576</f>
        <v>919150707576</v>
      </c>
      <c r="H39" s="13">
        <f t="shared" si="26"/>
        <v>919150707576</v>
      </c>
      <c r="I39" s="13" t="s">
        <v>213</v>
      </c>
      <c r="J39" s="13" t="s">
        <v>214</v>
      </c>
      <c r="K39" s="13" t="b">
        <v>0</v>
      </c>
      <c r="L39" s="2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>
        <v>39</v>
      </c>
      <c r="B40" s="12">
        <v>45814</v>
      </c>
      <c r="C40" s="13" t="s">
        <v>13</v>
      </c>
      <c r="D40" s="13" t="s">
        <v>43</v>
      </c>
      <c r="E40" s="13">
        <v>24</v>
      </c>
      <c r="F40" s="13" t="s">
        <v>215</v>
      </c>
      <c r="G40" s="13">
        <f t="shared" ref="G40:H40" si="27">919566211687</f>
        <v>919566211687</v>
      </c>
      <c r="H40" s="13">
        <f t="shared" si="27"/>
        <v>919566211687</v>
      </c>
      <c r="I40" s="13" t="s">
        <v>216</v>
      </c>
      <c r="J40" s="13" t="s">
        <v>217</v>
      </c>
      <c r="K40" s="13" t="b">
        <v>1</v>
      </c>
      <c r="L40" s="2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>
        <v>40</v>
      </c>
      <c r="B41" s="12">
        <v>45813</v>
      </c>
      <c r="C41" s="13" t="s">
        <v>13</v>
      </c>
      <c r="D41" s="13" t="s">
        <v>146</v>
      </c>
      <c r="E41" s="13">
        <v>25</v>
      </c>
      <c r="F41" s="13" t="s">
        <v>218</v>
      </c>
      <c r="G41" s="13">
        <f t="shared" ref="G41:H41" si="28">919080684097</f>
        <v>919080684097</v>
      </c>
      <c r="H41" s="13">
        <f t="shared" si="28"/>
        <v>919080684097</v>
      </c>
      <c r="I41" s="13" t="s">
        <v>219</v>
      </c>
      <c r="J41" s="13" t="s">
        <v>220</v>
      </c>
      <c r="K41" s="13" t="b">
        <v>1</v>
      </c>
      <c r="L41" s="2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Z41" xr:uid="{00000000-0009-0000-0000-000001000000}"/>
  <dataValidations count="1">
    <dataValidation type="list" allowBlank="1" showErrorMessage="1" sqref="L2:L24" xr:uid="{00000000-0002-0000-0100-000000000000}">
      <formula1>"Responsive,Non-Responsive,Inactive,Hot Conversion,Future Follow-up"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3" customWidth="1"/>
    <col min="2" max="2" width="14.77734375" customWidth="1"/>
    <col min="3" max="3" width="10.88671875" customWidth="1"/>
    <col min="4" max="4" width="40.88671875" customWidth="1"/>
    <col min="5" max="5" width="7" customWidth="1"/>
    <col min="6" max="6" width="17.21875" customWidth="1"/>
    <col min="7" max="7" width="13.77734375" customWidth="1"/>
    <col min="8" max="8" width="19.77734375" customWidth="1"/>
    <col min="9" max="9" width="31.77734375" customWidth="1"/>
    <col min="10" max="10" width="15.77734375" customWidth="1"/>
    <col min="11" max="11" width="23.6640625" customWidth="1"/>
    <col min="12" max="12" width="19.44140625" customWidth="1"/>
    <col min="13" max="13" width="5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>
        <v>1</v>
      </c>
      <c r="B2" s="5">
        <v>45811</v>
      </c>
      <c r="C2" s="2" t="s">
        <v>13</v>
      </c>
      <c r="D2" s="2" t="s">
        <v>221</v>
      </c>
      <c r="E2" s="2">
        <v>20</v>
      </c>
      <c r="F2" s="2" t="s">
        <v>222</v>
      </c>
      <c r="G2" s="2">
        <f t="shared" ref="G2:H2" si="0">917708077577</f>
        <v>917708077577</v>
      </c>
      <c r="H2" s="2">
        <f t="shared" si="0"/>
        <v>917708077577</v>
      </c>
      <c r="I2" s="2" t="s">
        <v>223</v>
      </c>
      <c r="J2" s="2" t="s">
        <v>224</v>
      </c>
      <c r="K2" s="2" t="b">
        <v>1</v>
      </c>
      <c r="L2" s="6" t="s">
        <v>18</v>
      </c>
      <c r="M2" s="3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>
        <v>2</v>
      </c>
      <c r="B3" s="5">
        <v>45810</v>
      </c>
      <c r="C3" s="2" t="s">
        <v>13</v>
      </c>
      <c r="D3" s="2" t="s">
        <v>225</v>
      </c>
      <c r="E3" s="2">
        <v>25</v>
      </c>
      <c r="F3" s="2" t="s">
        <v>226</v>
      </c>
      <c r="G3" s="2">
        <f t="shared" ref="G3:H3" si="1">917358883187</f>
        <v>917358883187</v>
      </c>
      <c r="H3" s="2">
        <f t="shared" si="1"/>
        <v>917358883187</v>
      </c>
      <c r="I3" s="2" t="s">
        <v>227</v>
      </c>
      <c r="J3" s="2" t="s">
        <v>160</v>
      </c>
      <c r="K3" s="2" t="b">
        <v>1</v>
      </c>
      <c r="L3" s="6" t="s">
        <v>18</v>
      </c>
      <c r="M3" s="3" t="s">
        <v>19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>
        <v>3</v>
      </c>
      <c r="B4" s="5">
        <v>45812</v>
      </c>
      <c r="C4" s="2" t="s">
        <v>46</v>
      </c>
      <c r="D4" s="2" t="s">
        <v>228</v>
      </c>
      <c r="E4" s="2">
        <v>29</v>
      </c>
      <c r="F4" s="2" t="s">
        <v>229</v>
      </c>
      <c r="G4" s="2">
        <f>919626089774</f>
        <v>919626089774</v>
      </c>
      <c r="H4" s="2">
        <f>9109626089774</f>
        <v>9109626089774</v>
      </c>
      <c r="I4" s="2" t="s">
        <v>230</v>
      </c>
      <c r="J4" s="2" t="s">
        <v>17</v>
      </c>
      <c r="K4" s="2" t="b">
        <v>1</v>
      </c>
      <c r="L4" s="6" t="s">
        <v>24</v>
      </c>
      <c r="M4" s="3" t="s">
        <v>231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>
        <v>4</v>
      </c>
      <c r="B5" s="5">
        <v>45811</v>
      </c>
      <c r="C5" s="2" t="s">
        <v>13</v>
      </c>
      <c r="D5" s="14" t="s">
        <v>232</v>
      </c>
      <c r="E5" s="2"/>
      <c r="F5" s="2" t="s">
        <v>233</v>
      </c>
      <c r="G5" s="2">
        <f>916282254813</f>
        <v>916282254813</v>
      </c>
      <c r="H5" s="2">
        <f>918547229374</f>
        <v>918547229374</v>
      </c>
      <c r="I5" s="2" t="s">
        <v>234</v>
      </c>
      <c r="J5" s="2" t="s">
        <v>235</v>
      </c>
      <c r="K5" s="2" t="b">
        <v>0</v>
      </c>
      <c r="L5" s="6" t="s">
        <v>18</v>
      </c>
      <c r="M5" s="3" t="s">
        <v>19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>
        <v>5</v>
      </c>
      <c r="B6" s="5">
        <v>45811</v>
      </c>
      <c r="C6" s="2" t="s">
        <v>46</v>
      </c>
      <c r="D6" s="2" t="s">
        <v>236</v>
      </c>
      <c r="E6" s="2">
        <v>29</v>
      </c>
      <c r="F6" s="2" t="s">
        <v>237</v>
      </c>
      <c r="G6" s="2">
        <f t="shared" ref="G6:H6" si="2">918525967779</f>
        <v>918525967779</v>
      </c>
      <c r="H6" s="2">
        <f t="shared" si="2"/>
        <v>918525967779</v>
      </c>
      <c r="I6" s="2" t="s">
        <v>238</v>
      </c>
      <c r="J6" s="2" t="s">
        <v>134</v>
      </c>
      <c r="K6" s="2" t="b">
        <v>1</v>
      </c>
      <c r="L6" s="6" t="s">
        <v>18</v>
      </c>
      <c r="M6" s="3" t="s">
        <v>19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>
        <v>6</v>
      </c>
      <c r="B7" s="5">
        <v>45811</v>
      </c>
      <c r="C7" s="2" t="s">
        <v>13</v>
      </c>
      <c r="D7" s="2"/>
      <c r="E7" s="2">
        <v>18</v>
      </c>
      <c r="F7" s="2" t="s">
        <v>239</v>
      </c>
      <c r="G7" s="2">
        <f t="shared" ref="G7:H7" si="3">919488449152</f>
        <v>919488449152</v>
      </c>
      <c r="H7" s="2">
        <f t="shared" si="3"/>
        <v>919488449152</v>
      </c>
      <c r="I7" s="2" t="s">
        <v>240</v>
      </c>
      <c r="J7" s="2" t="s">
        <v>241</v>
      </c>
      <c r="K7" s="2" t="b">
        <v>1</v>
      </c>
      <c r="L7" s="6" t="s">
        <v>29</v>
      </c>
      <c r="M7" s="3" t="s">
        <v>242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>
        <v>7</v>
      </c>
      <c r="B8" s="5">
        <v>45811</v>
      </c>
      <c r="C8" s="2" t="s">
        <v>13</v>
      </c>
      <c r="D8" s="2" t="s">
        <v>243</v>
      </c>
      <c r="E8" s="2">
        <v>27</v>
      </c>
      <c r="F8" s="2" t="s">
        <v>244</v>
      </c>
      <c r="G8" s="2">
        <f t="shared" ref="G8:H8" si="4">919786660423</f>
        <v>919786660423</v>
      </c>
      <c r="H8" s="2">
        <f t="shared" si="4"/>
        <v>919786660423</v>
      </c>
      <c r="I8" s="2" t="s">
        <v>245</v>
      </c>
      <c r="J8" s="2" t="s">
        <v>17</v>
      </c>
      <c r="K8" s="2" t="b">
        <v>0</v>
      </c>
      <c r="L8" s="6" t="s">
        <v>24</v>
      </c>
      <c r="M8" s="3" t="s">
        <v>246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>
        <v>8</v>
      </c>
      <c r="B9" s="5">
        <v>45811</v>
      </c>
      <c r="C9" s="2" t="s">
        <v>46</v>
      </c>
      <c r="D9" s="2" t="s">
        <v>247</v>
      </c>
      <c r="E9" s="2">
        <v>27</v>
      </c>
      <c r="F9" s="2" t="s">
        <v>248</v>
      </c>
      <c r="G9" s="2">
        <f t="shared" ref="G9:H9" si="5">919786848478</f>
        <v>919786848478</v>
      </c>
      <c r="H9" s="2">
        <f t="shared" si="5"/>
        <v>919786848478</v>
      </c>
      <c r="I9" s="2" t="s">
        <v>249</v>
      </c>
      <c r="J9" s="2" t="s">
        <v>127</v>
      </c>
      <c r="K9" s="2" t="b">
        <v>0</v>
      </c>
      <c r="L9" s="6" t="s">
        <v>18</v>
      </c>
      <c r="M9" s="3" t="s">
        <v>19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>
        <v>9</v>
      </c>
      <c r="B10" s="5">
        <v>45811</v>
      </c>
      <c r="C10" s="2" t="s">
        <v>13</v>
      </c>
      <c r="D10" s="2" t="s">
        <v>250</v>
      </c>
      <c r="E10" s="2">
        <v>25</v>
      </c>
      <c r="F10" s="2" t="s">
        <v>251</v>
      </c>
      <c r="G10" s="2">
        <f t="shared" ref="G10:H10" si="6">918220404238</f>
        <v>918220404238</v>
      </c>
      <c r="H10" s="2">
        <f t="shared" si="6"/>
        <v>918220404238</v>
      </c>
      <c r="I10" s="2" t="s">
        <v>252</v>
      </c>
      <c r="J10" s="2" t="s">
        <v>17</v>
      </c>
      <c r="K10" s="2" t="b">
        <v>1</v>
      </c>
      <c r="L10" s="6" t="s">
        <v>18</v>
      </c>
      <c r="M10" s="3" t="s">
        <v>19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>
        <v>10</v>
      </c>
      <c r="B11" s="5">
        <v>45811</v>
      </c>
      <c r="C11" s="2" t="s">
        <v>13</v>
      </c>
      <c r="D11" s="2" t="s">
        <v>253</v>
      </c>
      <c r="E11" s="2">
        <v>25</v>
      </c>
      <c r="F11" s="2" t="s">
        <v>254</v>
      </c>
      <c r="G11" s="2">
        <f t="shared" ref="G11:H11" si="7">919629146220</f>
        <v>919629146220</v>
      </c>
      <c r="H11" s="2">
        <f t="shared" si="7"/>
        <v>919629146220</v>
      </c>
      <c r="I11" s="2" t="s">
        <v>255</v>
      </c>
      <c r="J11" s="2" t="s">
        <v>23</v>
      </c>
      <c r="K11" s="2" t="b">
        <v>1</v>
      </c>
      <c r="L11" s="6" t="s">
        <v>24</v>
      </c>
      <c r="M11" s="3" t="s">
        <v>256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>
        <v>11</v>
      </c>
      <c r="B12" s="5">
        <v>45812</v>
      </c>
      <c r="C12" s="2" t="s">
        <v>13</v>
      </c>
      <c r="D12" s="2" t="s">
        <v>232</v>
      </c>
      <c r="E12" s="2">
        <v>30</v>
      </c>
      <c r="F12" s="2" t="s">
        <v>257</v>
      </c>
      <c r="G12" s="2">
        <f t="shared" ref="G12:H12" si="8">918939330226</f>
        <v>918939330226</v>
      </c>
      <c r="H12" s="2">
        <f t="shared" si="8"/>
        <v>918939330226</v>
      </c>
      <c r="I12" s="2" t="s">
        <v>258</v>
      </c>
      <c r="J12" s="2" t="s">
        <v>17</v>
      </c>
      <c r="K12" s="2" t="b">
        <v>1</v>
      </c>
      <c r="L12" s="6" t="s">
        <v>29</v>
      </c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>
        <v>12</v>
      </c>
      <c r="B13" s="5">
        <v>45813</v>
      </c>
      <c r="C13" s="2" t="s">
        <v>13</v>
      </c>
      <c r="D13" s="2" t="s">
        <v>228</v>
      </c>
      <c r="E13" s="2">
        <v>24</v>
      </c>
      <c r="F13" s="2" t="s">
        <v>259</v>
      </c>
      <c r="G13" s="2">
        <f t="shared" ref="G13:H13" si="9">917845806061</f>
        <v>917845806061</v>
      </c>
      <c r="H13" s="2">
        <f t="shared" si="9"/>
        <v>917845806061</v>
      </c>
      <c r="I13" s="2" t="s">
        <v>260</v>
      </c>
      <c r="J13" s="2" t="s">
        <v>261</v>
      </c>
      <c r="K13" s="2" t="b">
        <v>0</v>
      </c>
      <c r="L13" s="15" t="s">
        <v>29</v>
      </c>
      <c r="M13" s="16" t="s">
        <v>262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>
        <v>13</v>
      </c>
      <c r="B14" s="5">
        <v>45812</v>
      </c>
      <c r="C14" s="2" t="s">
        <v>13</v>
      </c>
      <c r="D14" s="2" t="s">
        <v>263</v>
      </c>
      <c r="E14" s="2">
        <v>21</v>
      </c>
      <c r="F14" s="2" t="s">
        <v>264</v>
      </c>
      <c r="G14" s="2">
        <f t="shared" ref="G14:H14" si="10">918870133410</f>
        <v>918870133410</v>
      </c>
      <c r="H14" s="2">
        <f t="shared" si="10"/>
        <v>918870133410</v>
      </c>
      <c r="I14" s="2" t="s">
        <v>265</v>
      </c>
      <c r="J14" s="2" t="s">
        <v>266</v>
      </c>
      <c r="K14" s="2" t="b">
        <v>1</v>
      </c>
      <c r="L14" s="15" t="s">
        <v>29</v>
      </c>
      <c r="M14" s="16" t="s">
        <v>267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>
        <v>14</v>
      </c>
      <c r="B15" s="5">
        <v>45812</v>
      </c>
      <c r="C15" s="2" t="s">
        <v>13</v>
      </c>
      <c r="D15" s="2" t="s">
        <v>268</v>
      </c>
      <c r="E15" s="2">
        <v>28</v>
      </c>
      <c r="F15" s="2" t="s">
        <v>269</v>
      </c>
      <c r="G15" s="2">
        <f t="shared" ref="G15:H15" si="11">919025970559</f>
        <v>919025970559</v>
      </c>
      <c r="H15" s="2">
        <f t="shared" si="11"/>
        <v>919025970559</v>
      </c>
      <c r="I15" s="2" t="s">
        <v>270</v>
      </c>
      <c r="J15" s="2" t="s">
        <v>271</v>
      </c>
      <c r="K15" s="2" t="b">
        <v>1</v>
      </c>
      <c r="L15" s="15" t="s">
        <v>29</v>
      </c>
      <c r="M15" s="16" t="s">
        <v>267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>
        <v>15</v>
      </c>
      <c r="B16" s="5">
        <v>45812</v>
      </c>
      <c r="C16" s="2" t="s">
        <v>13</v>
      </c>
      <c r="D16" s="2" t="s">
        <v>247</v>
      </c>
      <c r="E16" s="2">
        <v>27</v>
      </c>
      <c r="F16" s="2" t="s">
        <v>272</v>
      </c>
      <c r="G16" s="2">
        <f t="shared" ref="G16:H16" si="12">919566846475</f>
        <v>919566846475</v>
      </c>
      <c r="H16" s="2">
        <f t="shared" si="12"/>
        <v>919566846475</v>
      </c>
      <c r="I16" s="2" t="s">
        <v>273</v>
      </c>
      <c r="J16" s="2" t="s">
        <v>23</v>
      </c>
      <c r="K16" s="2" t="b">
        <v>1</v>
      </c>
      <c r="L16" s="15" t="s">
        <v>29</v>
      </c>
      <c r="M16" s="16" t="s">
        <v>274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>
        <v>16</v>
      </c>
      <c r="B17" s="12">
        <v>45814</v>
      </c>
      <c r="C17" s="13" t="s">
        <v>13</v>
      </c>
      <c r="D17" s="17" t="s">
        <v>232</v>
      </c>
      <c r="E17" s="13">
        <v>28</v>
      </c>
      <c r="F17" s="13" t="s">
        <v>275</v>
      </c>
      <c r="G17" s="13">
        <f t="shared" ref="G17:H17" si="13">918124151047</f>
        <v>918124151047</v>
      </c>
      <c r="H17" s="13">
        <f t="shared" si="13"/>
        <v>918124151047</v>
      </c>
      <c r="I17" s="13" t="s">
        <v>276</v>
      </c>
      <c r="J17" s="13" t="s">
        <v>17</v>
      </c>
      <c r="K17" s="13" t="b">
        <v>1</v>
      </c>
      <c r="L17" s="2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>
        <v>17</v>
      </c>
      <c r="B18" s="12">
        <v>45814</v>
      </c>
      <c r="C18" s="13" t="s">
        <v>46</v>
      </c>
      <c r="D18" s="13" t="s">
        <v>277</v>
      </c>
      <c r="E18" s="13">
        <v>30</v>
      </c>
      <c r="F18" s="13" t="s">
        <v>278</v>
      </c>
      <c r="G18" s="13">
        <f t="shared" ref="G18:H18" si="14">917358373573</f>
        <v>917358373573</v>
      </c>
      <c r="H18" s="13">
        <f t="shared" si="14"/>
        <v>917358373573</v>
      </c>
      <c r="I18" s="13" t="s">
        <v>279</v>
      </c>
      <c r="J18" s="13" t="s">
        <v>214</v>
      </c>
      <c r="K18" s="13" t="b">
        <v>1</v>
      </c>
      <c r="L18" s="2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>
        <v>18</v>
      </c>
      <c r="B19" s="12">
        <v>45813</v>
      </c>
      <c r="C19" s="13" t="s">
        <v>13</v>
      </c>
      <c r="D19" s="13" t="s">
        <v>236</v>
      </c>
      <c r="E19" s="13">
        <v>21</v>
      </c>
      <c r="F19" s="13" t="s">
        <v>280</v>
      </c>
      <c r="G19" s="13">
        <f t="shared" ref="G19:H19" si="15">918015643626</f>
        <v>918015643626</v>
      </c>
      <c r="H19" s="13">
        <f t="shared" si="15"/>
        <v>918015643626</v>
      </c>
      <c r="I19" s="13" t="s">
        <v>281</v>
      </c>
      <c r="J19" s="13" t="s">
        <v>282</v>
      </c>
      <c r="K19" s="13" t="b">
        <v>1</v>
      </c>
      <c r="L19" s="2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>
        <v>19</v>
      </c>
      <c r="B20" s="12">
        <v>45813</v>
      </c>
      <c r="C20" s="13" t="s">
        <v>13</v>
      </c>
      <c r="D20" s="13" t="s">
        <v>283</v>
      </c>
      <c r="E20" s="13">
        <v>28</v>
      </c>
      <c r="F20" s="13" t="s">
        <v>284</v>
      </c>
      <c r="G20" s="13">
        <f t="shared" ref="G20:H20" si="16">919500684514</f>
        <v>919500684514</v>
      </c>
      <c r="H20" s="13">
        <f t="shared" si="16"/>
        <v>919500684514</v>
      </c>
      <c r="I20" s="13" t="s">
        <v>285</v>
      </c>
      <c r="J20" s="13" t="s">
        <v>286</v>
      </c>
      <c r="K20" s="13" t="b">
        <v>1</v>
      </c>
      <c r="L20" s="2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>
        <v>20</v>
      </c>
      <c r="B21" s="12">
        <v>45813</v>
      </c>
      <c r="C21" s="13" t="s">
        <v>13</v>
      </c>
      <c r="D21" s="13" t="s">
        <v>247</v>
      </c>
      <c r="E21" s="13">
        <v>22</v>
      </c>
      <c r="F21" s="13" t="s">
        <v>287</v>
      </c>
      <c r="G21" s="13">
        <f t="shared" ref="G21:H21" si="17">919345135630</f>
        <v>919345135630</v>
      </c>
      <c r="H21" s="13">
        <f t="shared" si="17"/>
        <v>919345135630</v>
      </c>
      <c r="I21" s="13" t="s">
        <v>288</v>
      </c>
      <c r="J21" s="13" t="s">
        <v>160</v>
      </c>
      <c r="K21" s="13" t="b">
        <v>0</v>
      </c>
      <c r="L21" s="2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>
        <v>21</v>
      </c>
      <c r="B22" s="12">
        <v>45813</v>
      </c>
      <c r="C22" s="13" t="s">
        <v>46</v>
      </c>
      <c r="D22" s="13" t="s">
        <v>228</v>
      </c>
      <c r="E22" s="13">
        <v>30</v>
      </c>
      <c r="F22" s="13" t="s">
        <v>289</v>
      </c>
      <c r="G22" s="13">
        <f t="shared" ref="G22:H22" si="18">919092709472</f>
        <v>919092709472</v>
      </c>
      <c r="H22" s="13">
        <f t="shared" si="18"/>
        <v>919092709472</v>
      </c>
      <c r="I22" s="13" t="s">
        <v>290</v>
      </c>
      <c r="J22" s="13" t="s">
        <v>291</v>
      </c>
      <c r="K22" s="13" t="b">
        <v>1</v>
      </c>
      <c r="L22" s="2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>
        <v>22</v>
      </c>
      <c r="B23" s="12">
        <v>45813</v>
      </c>
      <c r="C23" s="13" t="s">
        <v>13</v>
      </c>
      <c r="D23" s="13" t="s">
        <v>228</v>
      </c>
      <c r="E23" s="13">
        <v>25</v>
      </c>
      <c r="F23" s="13" t="s">
        <v>292</v>
      </c>
      <c r="G23" s="13">
        <f>917200369006</f>
        <v>917200369006</v>
      </c>
      <c r="H23" s="13">
        <f>918072799223</f>
        <v>918072799223</v>
      </c>
      <c r="I23" s="13" t="s">
        <v>293</v>
      </c>
      <c r="J23" s="13" t="s">
        <v>17</v>
      </c>
      <c r="K23" s="13" t="b">
        <v>1</v>
      </c>
      <c r="L23" s="2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>
        <v>23</v>
      </c>
      <c r="B24" s="12">
        <v>45813</v>
      </c>
      <c r="C24" s="13" t="s">
        <v>13</v>
      </c>
      <c r="D24" s="13" t="s">
        <v>247</v>
      </c>
      <c r="E24" s="13">
        <v>30</v>
      </c>
      <c r="F24" s="13" t="s">
        <v>294</v>
      </c>
      <c r="G24" s="13">
        <f t="shared" ref="G24:H24" si="19">919159924548</f>
        <v>919159924548</v>
      </c>
      <c r="H24" s="13">
        <f t="shared" si="19"/>
        <v>919159924548</v>
      </c>
      <c r="I24" s="13" t="s">
        <v>295</v>
      </c>
      <c r="J24" s="13" t="s">
        <v>296</v>
      </c>
      <c r="K24" s="13" t="b">
        <v>1</v>
      </c>
      <c r="L24" s="2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>
        <v>24</v>
      </c>
      <c r="B25" s="12">
        <v>45813</v>
      </c>
      <c r="C25" s="13" t="s">
        <v>13</v>
      </c>
      <c r="D25" s="13" t="s">
        <v>297</v>
      </c>
      <c r="E25" s="13">
        <v>21</v>
      </c>
      <c r="F25" s="13" t="s">
        <v>298</v>
      </c>
      <c r="G25" s="13">
        <f>916374784056</f>
        <v>916374784056</v>
      </c>
      <c r="H25" s="13">
        <f>919345467608</f>
        <v>919345467608</v>
      </c>
      <c r="I25" s="13" t="s">
        <v>299</v>
      </c>
      <c r="J25" s="13" t="s">
        <v>151</v>
      </c>
      <c r="K25" s="13" t="b">
        <v>0</v>
      </c>
      <c r="L25" s="2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Z25" xr:uid="{00000000-0009-0000-0000-000002000000}"/>
  <dataValidations count="2">
    <dataValidation type="list" allowBlank="1" showErrorMessage="1" sqref="L2:L12" xr:uid="{00000000-0002-0000-0200-000000000000}">
      <formula1>"Responsive,Non-Responsive,Inactive,Hot Conversion,Future Follow-up"</formula1>
    </dataValidation>
    <dataValidation type="list" allowBlank="1" showErrorMessage="1" sqref="L13:L16" xr:uid="{00000000-0002-0000-0200-000001000000}">
      <formula1>"Responsive,Non-Responsive,Inactive"</formula1>
    </dataValidation>
  </dataValidations>
  <hyperlinks>
    <hyperlink ref="D5" r:id="rId1" xr:uid="{00000000-0004-0000-0200-000000000000}"/>
    <hyperlink ref="D17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Computing</vt:lpstr>
      <vt:lpstr>Cybersecurity</vt:lpstr>
      <vt:lpstr>Digital 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SATHISH P</cp:lastModifiedBy>
  <dcterms:modified xsi:type="dcterms:W3CDTF">2025-07-23T03:56:37Z</dcterms:modified>
</cp:coreProperties>
</file>