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 defaultThemeVersion="124226"/>
  <xr:revisionPtr revIDLastSave="0" documentId="13_ncr:1_{623BC6D1-64F4-A54E-AF52-42F9109E6A7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3" i="1"/>
  <c r="D2" i="1"/>
  <c r="K3" i="1" l="1"/>
  <c r="K2" i="1"/>
  <c r="H3" i="1" l="1"/>
  <c r="G3" i="1"/>
  <c r="H2" i="1"/>
  <c r="G2" i="1"/>
  <c r="A3" i="1" l="1"/>
  <c r="A2" i="1"/>
  <c r="E2" i="1" l="1"/>
  <c r="C2" i="1"/>
  <c r="B2" i="1" s="1"/>
  <c r="E3" i="1"/>
  <c r="C3" i="1"/>
  <c r="B3" i="1" s="1"/>
  <c r="L3" i="1" l="1"/>
  <c r="J3" i="1" s="1"/>
  <c r="L2" i="1"/>
  <c r="J2" i="1" s="1"/>
  <c r="O3" i="1" l="1"/>
  <c r="N3" i="1" s="1"/>
  <c r="P3" i="1" s="1"/>
  <c r="O2" i="1"/>
  <c r="N2" i="1" s="1"/>
  <c r="P2" i="1" l="1"/>
</calcChain>
</file>

<file path=xl/sharedStrings.xml><?xml version="1.0" encoding="utf-8"?>
<sst xmlns="http://schemas.openxmlformats.org/spreadsheetml/2006/main" count="19" uniqueCount="16">
  <si>
    <t>Index</t>
  </si>
  <si>
    <t>Buy</t>
  </si>
  <si>
    <t>QTY</t>
  </si>
  <si>
    <t>Expiry Date</t>
  </si>
  <si>
    <t>Capital</t>
  </si>
  <si>
    <t>Instru</t>
  </si>
  <si>
    <t>Sell Side</t>
  </si>
  <si>
    <t>B</t>
  </si>
  <si>
    <t>Strike</t>
  </si>
  <si>
    <t>Trading Symbol</t>
  </si>
  <si>
    <t>Last_Price</t>
  </si>
  <si>
    <t>Lot_Size</t>
  </si>
  <si>
    <t>Instrument_type</t>
  </si>
  <si>
    <t>ASK_Price</t>
  </si>
  <si>
    <t>BID_Price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</si>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</sst>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F10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y%20PC/Desktop/Sathi-M/Arjun-Manual%20trade%20-%20Sath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y%20PC/Desktop/Sathi-A/2.Li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Arjun%20Auto%20Trade%2088888/Arjun-Auto%20tra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y%20PC/Desktop/Sathi-A/3.Arjun-Auto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-Dly"/>
      <sheetName val="Abstract"/>
      <sheetName val="Manual1"/>
    </sheetNames>
    <sheetDataSet>
      <sheetData sheetId="0">
        <row r="12">
          <cell r="A12">
            <v>1</v>
          </cell>
        </row>
        <row r="13">
          <cell r="A13">
            <v>2</v>
          </cell>
        </row>
      </sheetData>
      <sheetData sheetId="1" refreshError="1"/>
      <sheetData sheetId="2">
        <row r="1">
          <cell r="GO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"/>
    </sheetNames>
    <sheetDataSet>
      <sheetData sheetId="0">
        <row r="12">
          <cell r="B12" t="str">
            <v>BANKNIFTY15NOV23C43900</v>
          </cell>
          <cell r="C12" t="str">
            <v>C</v>
          </cell>
          <cell r="D12">
            <v>0</v>
          </cell>
          <cell r="E12">
            <v>172.2</v>
          </cell>
          <cell r="F12">
            <v>0</v>
          </cell>
          <cell r="G12">
            <v>15</v>
          </cell>
        </row>
        <row r="13">
          <cell r="B13" t="str">
            <v>BANKNIFTY15NOV23P43500</v>
          </cell>
          <cell r="C13" t="str">
            <v>P</v>
          </cell>
          <cell r="D13">
            <v>0</v>
          </cell>
          <cell r="E13">
            <v>85.8</v>
          </cell>
          <cell r="F13">
            <v>0</v>
          </cell>
          <cell r="G13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-Dly"/>
      <sheetName val="Daily Rec"/>
      <sheetName val="Auto1"/>
      <sheetName val="Auto2"/>
      <sheetName val="Auto3"/>
      <sheetName val="Auto4"/>
      <sheetName val="Auto5"/>
      <sheetName val="Auto6"/>
      <sheetName val="Auto7"/>
      <sheetName val="Auto8"/>
      <sheetName val="Auto9"/>
      <sheetName val="Auto10"/>
      <sheetName val="Auto11"/>
      <sheetName val="Auto12"/>
      <sheetName val="Auto13"/>
      <sheetName val="Auto14"/>
      <sheetName val="Auto15"/>
      <sheetName val="Auto16"/>
      <sheetName val="Auto17"/>
      <sheetName val="Auto18"/>
      <sheetName val="Auto19"/>
    </sheetNames>
    <sheetDataSet>
      <sheetData sheetId="0">
        <row r="9">
          <cell r="E9">
            <v>45245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-Dly"/>
      <sheetName val="Auto1"/>
      <sheetName val="Auto2"/>
      <sheetName val="Auto3"/>
      <sheetName val="Auto4"/>
      <sheetName val="Auto5"/>
      <sheetName val="Auto6"/>
      <sheetName val="Auto7"/>
      <sheetName val="Auto8"/>
      <sheetName val="Auto9"/>
      <sheetName val="Auto10"/>
      <sheetName val="Auto11"/>
      <sheetName val="Auto12"/>
      <sheetName val="Auto13"/>
      <sheetName val="Auto14"/>
      <sheetName val="Auto15"/>
    </sheetNames>
    <sheetDataSet>
      <sheetData sheetId="0"/>
      <sheetData sheetId="1">
        <row r="2">
          <cell r="BU2" t="str">
            <v>BANKNIFTY15NOV23C43900</v>
          </cell>
        </row>
        <row r="9">
          <cell r="Q9">
            <v>100000</v>
          </cell>
        </row>
      </sheetData>
      <sheetData sheetId="2">
        <row r="2">
          <cell r="GC2">
            <v>0</v>
          </cell>
        </row>
      </sheetData>
      <sheetData sheetId="3">
        <row r="2">
          <cell r="GC2">
            <v>0</v>
          </cell>
        </row>
      </sheetData>
      <sheetData sheetId="4">
        <row r="2">
          <cell r="GC2">
            <v>0</v>
          </cell>
        </row>
      </sheetData>
      <sheetData sheetId="5">
        <row r="2">
          <cell r="GC2">
            <v>0</v>
          </cell>
        </row>
      </sheetData>
      <sheetData sheetId="6">
        <row r="2">
          <cell r="GC2">
            <v>0</v>
          </cell>
        </row>
      </sheetData>
      <sheetData sheetId="7">
        <row r="2">
          <cell r="GC2">
            <v>0</v>
          </cell>
        </row>
      </sheetData>
      <sheetData sheetId="8">
        <row r="2">
          <cell r="GC2">
            <v>0</v>
          </cell>
        </row>
      </sheetData>
      <sheetData sheetId="9">
        <row r="2">
          <cell r="GC2">
            <v>0</v>
          </cell>
        </row>
      </sheetData>
      <sheetData sheetId="10">
        <row r="2">
          <cell r="GC2">
            <v>0</v>
          </cell>
        </row>
      </sheetData>
      <sheetData sheetId="11">
        <row r="2">
          <cell r="GC2">
            <v>0</v>
          </cell>
        </row>
      </sheetData>
      <sheetData sheetId="12">
        <row r="2">
          <cell r="GC2">
            <v>0</v>
          </cell>
        </row>
      </sheetData>
      <sheetData sheetId="13">
        <row r="2">
          <cell r="GC2">
            <v>0</v>
          </cell>
        </row>
      </sheetData>
      <sheetData sheetId="14">
        <row r="2">
          <cell r="GC2">
            <v>0</v>
          </cell>
        </row>
      </sheetData>
      <sheetData sheetId="15">
        <row r="2">
          <cell r="GC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showZeros="0" tabSelected="1" defaultGridColor="0" colorId="12" workbookViewId="0">
      <selection activeCell="O15" sqref="O15"/>
    </sheetView>
  </sheetViews>
  <sheetFormatPr baseColWidth="10" defaultColWidth="9.1640625" defaultRowHeight="15" x14ac:dyDescent="0.2"/>
  <cols>
    <col min="1" max="1" width="6.83203125" style="1" customWidth="1"/>
    <col min="2" max="2" width="7.5" style="1" customWidth="1"/>
    <col min="3" max="3" width="25.6640625" style="1" customWidth="1"/>
    <col min="4" max="6" width="9.1640625" style="1"/>
    <col min="7" max="7" width="8" style="1" customWidth="1"/>
    <col min="8" max="8" width="14.5" style="1" customWidth="1"/>
    <col min="9" max="9" width="6.5" style="1" customWidth="1"/>
    <col min="10" max="10" width="9.1640625" style="1"/>
    <col min="11" max="11" width="13.1640625" style="1" customWidth="1"/>
    <col min="12" max="12" width="9.1640625" style="1"/>
    <col min="13" max="13" width="3.5" style="1" customWidth="1"/>
    <col min="14" max="14" width="11.33203125" style="1" customWidth="1"/>
    <col min="15" max="15" width="27" style="1" customWidth="1"/>
    <col min="16" max="16384" width="9.1640625" style="1"/>
  </cols>
  <sheetData>
    <row r="1" spans="1:17" ht="17" thickBot="1" x14ac:dyDescent="0.25">
      <c r="A1" s="2" t="s">
        <v>0</v>
      </c>
      <c r="B1" s="14" t="s">
        <v>8</v>
      </c>
      <c r="C1" s="3" t="s">
        <v>9</v>
      </c>
      <c r="D1" s="18" t="s">
        <v>13</v>
      </c>
      <c r="E1" s="18" t="s">
        <v>10</v>
      </c>
      <c r="F1" s="18" t="s">
        <v>14</v>
      </c>
      <c r="G1" s="3" t="s">
        <v>11</v>
      </c>
      <c r="H1" s="17" t="s">
        <v>12</v>
      </c>
      <c r="I1" s="3" t="s">
        <v>1</v>
      </c>
      <c r="J1" s="3" t="s">
        <v>2</v>
      </c>
      <c r="K1" s="3" t="s">
        <v>3</v>
      </c>
      <c r="L1" s="4" t="s">
        <v>4</v>
      </c>
      <c r="M1"/>
      <c r="N1" s="22" t="s">
        <v>0</v>
      </c>
      <c r="O1" s="23" t="s">
        <v>5</v>
      </c>
      <c r="P1" s="24" t="s">
        <v>2</v>
      </c>
      <c r="Q1" s="29" t="s">
        <v>6</v>
      </c>
    </row>
    <row r="2" spans="1:17" ht="16" x14ac:dyDescent="0.2">
      <c r="A2" s="5">
        <f>'[1]Link-Dly'!A12</f>
        <v>1</v>
      </c>
      <c r="B2" s="7" t="str">
        <f>MID(C2,18,5)</f>
        <v>43900</v>
      </c>
      <c r="C2" s="15" t="str">
        <f>[2]Link!B12</f>
        <v>BANKNIFTY15NOV23C43900</v>
      </c>
      <c r="D2" s="19">
        <f>[2]Link!D12</f>
        <v>0</v>
      </c>
      <c r="E2" s="19">
        <f>[2]Link!E12</f>
        <v>172.2</v>
      </c>
      <c r="F2" s="19">
        <f>[2]Link!F12</f>
        <v>0</v>
      </c>
      <c r="G2" s="7">
        <f>[2]Link!G12</f>
        <v>15</v>
      </c>
      <c r="H2" s="6" t="str">
        <f>[2]Link!C12</f>
        <v>C</v>
      </c>
      <c r="I2" s="7" t="s">
        <v>7</v>
      </c>
      <c r="J2" s="7">
        <f>IF(ROUNDDOWN(L2/(E2*G2),0)*G2&gt;1800,1800,ROUNDDOWN(L2/(E2*G2),0)*G2)</f>
        <v>570</v>
      </c>
      <c r="K2" s="8">
        <f>'[3]Link-Dly'!$E$9</f>
        <v>45245</v>
      </c>
      <c r="L2" s="9">
        <f>[4]Auto1!Q9</f>
        <v>100000</v>
      </c>
      <c r="M2"/>
      <c r="N2" s="2" t="str">
        <f>MID(O2,18,5)</f>
        <v>43900</v>
      </c>
      <c r="O2" s="25" t="str">
        <f>IF(Q3="S",[4]Auto1!$BU$2,0)</f>
        <v>BANKNIFTY15NOV23C43900</v>
      </c>
      <c r="P2" s="27">
        <f>IF(AND(O2,Q3="S"),J2,0)</f>
        <v>570</v>
      </c>
      <c r="Q2" s="30"/>
    </row>
    <row r="3" spans="1:17" ht="17" thickBot="1" x14ac:dyDescent="0.25">
      <c r="A3" s="10">
        <f>'[1]Link-Dly'!A13</f>
        <v>2</v>
      </c>
      <c r="B3" s="11" t="str">
        <f>MID(C3,18,5)</f>
        <v>43500</v>
      </c>
      <c r="C3" s="16" t="str">
        <f>[2]Link!B13</f>
        <v>BANKNIFTY15NOV23P43500</v>
      </c>
      <c r="D3" s="20">
        <f>[2]Link!D13</f>
        <v>0</v>
      </c>
      <c r="E3" s="20">
        <f>[2]Link!E13</f>
        <v>85.8</v>
      </c>
      <c r="F3" s="20">
        <f>[2]Link!F13</f>
        <v>0</v>
      </c>
      <c r="G3" s="11">
        <f>[2]Link!G13</f>
        <v>15</v>
      </c>
      <c r="H3" s="11" t="str">
        <f>[2]Link!C13</f>
        <v>P</v>
      </c>
      <c r="I3" s="11" t="s">
        <v>7</v>
      </c>
      <c r="J3" s="11">
        <f>IF(ROUNDDOWN(L3/(E3*G3),0)*G3&gt;1800,1800,ROUNDDOWN(L3/(E3*G3),0)*G3)</f>
        <v>1155</v>
      </c>
      <c r="K3" s="12">
        <f>'[3]Link-Dly'!$E$9</f>
        <v>45245</v>
      </c>
      <c r="L3" s="13">
        <f>[4]Auto1!Q9</f>
        <v>100000</v>
      </c>
      <c r="M3"/>
      <c r="N3" s="26" t="str">
        <f>MID(O3,18,5)</f>
        <v/>
      </c>
      <c r="O3" s="21">
        <f>IF(Q2="S",[4]Auto1!$BU$2,0)</f>
        <v>0</v>
      </c>
      <c r="P3" s="28">
        <f>IF(AND(N3&gt;0,Q2="S"),J3,0)</f>
        <v>0</v>
      </c>
      <c r="Q3" s="3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2023-11-12T23:07:31Z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4e15f-f7a6-4542-a3ad-1fe1916a0503_Enabled">
    <vt:lpwstr>true</vt:lpwstr>
  </property>
  <property fmtid="{D5CDD505-2E9C-101B-9397-08002B2CF9AE}" pid="3" name="MSIP_Label_e044e15f-f7a6-4542-a3ad-1fe1916a0503_SetDate">
    <vt:lpwstr>2023-11-12T23:07:29Z</vt:lpwstr>
  </property>
  <property fmtid="{D5CDD505-2E9C-101B-9397-08002B2CF9AE}" pid="4" name="MSIP_Label_e044e15f-f7a6-4542-a3ad-1fe1916a0503_Method">
    <vt:lpwstr>Standard</vt:lpwstr>
  </property>
  <property fmtid="{D5CDD505-2E9C-101B-9397-08002B2CF9AE}" pid="5" name="MSIP_Label_e044e15f-f7a6-4542-a3ad-1fe1916a0503_Name">
    <vt:lpwstr>Internal</vt:lpwstr>
  </property>
  <property fmtid="{D5CDD505-2E9C-101B-9397-08002B2CF9AE}" pid="6" name="MSIP_Label_e044e15f-f7a6-4542-a3ad-1fe1916a0503_SiteId">
    <vt:lpwstr>1b212e38-787d-48cb-83bb-5e4302f225e4</vt:lpwstr>
  </property>
  <property fmtid="{D5CDD505-2E9C-101B-9397-08002B2CF9AE}" pid="7" name="MSIP_Label_e044e15f-f7a6-4542-a3ad-1fe1916a0503_ActionId">
    <vt:lpwstr>fa26e5e0-ffe5-4f8a-a101-184539f4f8b9</vt:lpwstr>
  </property>
  <property fmtid="{D5CDD505-2E9C-101B-9397-08002B2CF9AE}" pid="8" name="MSIP_Label_e044e15f-f7a6-4542-a3ad-1fe1916a0503_ContentBits">
    <vt:lpwstr>0</vt:lpwstr>
  </property>
</Properties>
</file>