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s/Dropbox (JAX)/NI_resubmission_sep22/NI_submission_Nov6th/Final/Nature_Immunology_submission_documents_Nov14/Supplementary Table/"/>
    </mc:Choice>
  </mc:AlternateContent>
  <xr:revisionPtr revIDLastSave="0" documentId="13_ncr:1_{8101A5D1-C2DD-DD46-8949-509656DAC908}" xr6:coauthVersionLast="47" xr6:coauthVersionMax="47" xr10:uidLastSave="{00000000-0000-0000-0000-000000000000}"/>
  <bookViews>
    <workbookView xWindow="0" yWindow="500" windowWidth="35840" windowHeight="20660" xr2:uid="{584E2B30-EF90-6844-A2D6-DC17D6572AC0}"/>
  </bookViews>
  <sheets>
    <sheet name="TableS9 readme" sheetId="1" r:id="rId1"/>
    <sheet name="S9a" sheetId="2" r:id="rId2"/>
    <sheet name="S9b" sheetId="3" r:id="rId3"/>
    <sheet name="S9c" sheetId="4" r:id="rId4"/>
    <sheet name="S9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4" i="2"/>
  <c r="B3" i="5"/>
  <c r="B3" i="4"/>
  <c r="R23" i="3"/>
  <c r="Q23" i="3"/>
  <c r="P23" i="3"/>
  <c r="T23" i="3" s="1"/>
  <c r="O23" i="3"/>
  <c r="R22" i="3"/>
  <c r="Q22" i="3"/>
  <c r="P22" i="3"/>
  <c r="T22" i="3" s="1"/>
  <c r="O22" i="3"/>
  <c r="R21" i="3"/>
  <c r="Q21" i="3"/>
  <c r="P21" i="3"/>
  <c r="T21" i="3" s="1"/>
  <c r="O21" i="3"/>
  <c r="R20" i="3"/>
  <c r="Q20" i="3"/>
  <c r="P20" i="3"/>
  <c r="T20" i="3" s="1"/>
  <c r="O20" i="3"/>
  <c r="R19" i="3"/>
  <c r="Q19" i="3"/>
  <c r="P19" i="3"/>
  <c r="T19" i="3" s="1"/>
  <c r="O19" i="3"/>
  <c r="R18" i="3"/>
  <c r="Q18" i="3"/>
  <c r="P18" i="3"/>
  <c r="T18" i="3" s="1"/>
  <c r="O18" i="3"/>
  <c r="R17" i="3"/>
  <c r="Q17" i="3"/>
  <c r="P17" i="3"/>
  <c r="T17" i="3" s="1"/>
  <c r="O17" i="3"/>
  <c r="R16" i="3"/>
  <c r="Q16" i="3"/>
  <c r="P16" i="3"/>
  <c r="T16" i="3" s="1"/>
  <c r="O16" i="3"/>
  <c r="R15" i="3"/>
  <c r="Q15" i="3"/>
  <c r="P15" i="3"/>
  <c r="T15" i="3" s="1"/>
  <c r="O15" i="3"/>
  <c r="R14" i="3"/>
  <c r="Q14" i="3"/>
  <c r="P14" i="3"/>
  <c r="T14" i="3" s="1"/>
  <c r="O14" i="3"/>
  <c r="R13" i="3"/>
  <c r="Q13" i="3"/>
  <c r="P13" i="3"/>
  <c r="T13" i="3" s="1"/>
  <c r="O13" i="3"/>
  <c r="R12" i="3"/>
  <c r="Q12" i="3"/>
  <c r="P12" i="3"/>
  <c r="T12" i="3" s="1"/>
  <c r="O12" i="3"/>
  <c r="R11" i="3"/>
  <c r="Q11" i="3"/>
  <c r="P11" i="3"/>
  <c r="T11" i="3" s="1"/>
  <c r="O11" i="3"/>
  <c r="R10" i="3"/>
  <c r="Q10" i="3"/>
  <c r="P10" i="3"/>
  <c r="T10" i="3" s="1"/>
  <c r="O10" i="3"/>
  <c r="R9" i="3"/>
  <c r="Q9" i="3"/>
  <c r="P9" i="3"/>
  <c r="T9" i="3" s="1"/>
  <c r="O9" i="3"/>
  <c r="R8" i="3"/>
  <c r="Q8" i="3"/>
  <c r="P8" i="3"/>
  <c r="T8" i="3" s="1"/>
  <c r="O8" i="3"/>
  <c r="R7" i="3"/>
  <c r="Q7" i="3"/>
  <c r="P7" i="3"/>
  <c r="T7" i="3" s="1"/>
  <c r="O7" i="3"/>
  <c r="R6" i="3"/>
  <c r="Q6" i="3"/>
  <c r="P6" i="3"/>
  <c r="T6" i="3" s="1"/>
  <c r="O6" i="3"/>
  <c r="R5" i="3"/>
  <c r="Q5" i="3"/>
  <c r="P5" i="3"/>
  <c r="T5" i="3" s="1"/>
  <c r="O5" i="3"/>
  <c r="R4" i="3"/>
  <c r="Q4" i="3"/>
  <c r="P4" i="3"/>
  <c r="T4" i="3" s="1"/>
  <c r="O4" i="3"/>
</calcChain>
</file>

<file path=xl/sharedStrings.xml><?xml version="1.0" encoding="utf-8"?>
<sst xmlns="http://schemas.openxmlformats.org/spreadsheetml/2006/main" count="263" uniqueCount="189">
  <si>
    <t>ID</t>
  </si>
  <si>
    <t>6B</t>
  </si>
  <si>
    <t>23F</t>
  </si>
  <si>
    <t>18C</t>
  </si>
  <si>
    <t>19F</t>
  </si>
  <si>
    <t>9V</t>
  </si>
  <si>
    <t>6A</t>
  </si>
  <si>
    <t>19A</t>
  </si>
  <si>
    <t>7F</t>
  </si>
  <si>
    <t>PREV23</t>
  </si>
  <si>
    <t>PREV31</t>
  </si>
  <si>
    <t>PREV30</t>
  </si>
  <si>
    <t>PREV70</t>
  </si>
  <si>
    <t>PREV89</t>
  </si>
  <si>
    <t>PREV21</t>
  </si>
  <si>
    <t>PREV45</t>
  </si>
  <si>
    <t>PREV12</t>
  </si>
  <si>
    <t>PREV66</t>
  </si>
  <si>
    <t>PREV99</t>
  </si>
  <si>
    <t>PREV52</t>
  </si>
  <si>
    <t>PREV17</t>
  </si>
  <si>
    <t>PREV71</t>
  </si>
  <si>
    <t>PREV10</t>
  </si>
  <si>
    <t>PREV72</t>
  </si>
  <si>
    <t>PREV18</t>
  </si>
  <si>
    <t>PREV50</t>
  </si>
  <si>
    <t>PREV36</t>
  </si>
  <si>
    <t>PREV62</t>
  </si>
  <si>
    <t>PCV13 Cohort</t>
  </si>
  <si>
    <t xml:space="preserve">Number of  non responsive serotypes </t>
  </si>
  <si>
    <t xml:space="preserve">Number of  false non responsive serotypes </t>
  </si>
  <si>
    <t xml:space="preserve">Number of  responsive serotypes </t>
  </si>
  <si>
    <t>Total Scores</t>
  </si>
  <si>
    <t>Score = -1</t>
  </si>
  <si>
    <t>Score = 0</t>
  </si>
  <si>
    <t>Score = 1</t>
  </si>
  <si>
    <t>PVAX61</t>
  </si>
  <si>
    <t>PVAX76</t>
  </si>
  <si>
    <t>PVAX25</t>
  </si>
  <si>
    <t>PVAX85</t>
  </si>
  <si>
    <t>PVAX43</t>
  </si>
  <si>
    <t>PVAX32</t>
  </si>
  <si>
    <t>PVAX93</t>
  </si>
  <si>
    <t>PVAX87</t>
  </si>
  <si>
    <t>PVAX59</t>
  </si>
  <si>
    <t>PVAX29</t>
  </si>
  <si>
    <t>PVAX95</t>
  </si>
  <si>
    <t>PVAX73</t>
  </si>
  <si>
    <t>PVAX75</t>
  </si>
  <si>
    <t>PVAX83</t>
  </si>
  <si>
    <t>PVAX27</t>
  </si>
  <si>
    <t>PVAX16</t>
  </si>
  <si>
    <t>PVAX40</t>
  </si>
  <si>
    <t>PVAX90</t>
  </si>
  <si>
    <t>PVAX44</t>
  </si>
  <si>
    <t>PVAX38</t>
  </si>
  <si>
    <t>PPSV23 Cohort</t>
  </si>
  <si>
    <t>No thersholding</t>
  </si>
  <si>
    <t>CYTOX Module score vs PCV13 Rank</t>
  </si>
  <si>
    <t>Pearson correlation</t>
  </si>
  <si>
    <t>Number of false non responders (out of 19)</t>
  </si>
  <si>
    <t>Statistical test</t>
  </si>
  <si>
    <t>Effect of sex on PCV13 Strength</t>
  </si>
  <si>
    <t>Effect of sex on  PCV13 Extent</t>
  </si>
  <si>
    <t>Effect of sex on PCV13 Rank</t>
  </si>
  <si>
    <t>Effect of age on PCV13 STRENGTH</t>
  </si>
  <si>
    <t>CD16+ NK in R and NR</t>
  </si>
  <si>
    <t>Wilcoxon Rank Sum test</t>
  </si>
  <si>
    <t>Effect of sex on % CD16+ NK in total PBMC</t>
  </si>
  <si>
    <t>Effect of sex on % CD16+ NK in total NK</t>
  </si>
  <si>
    <t xml:space="preserve">NCAM1 expression at baseline vs PCV13 Rank </t>
  </si>
  <si>
    <t xml:space="preserve">GNLY expression at baseline vs PCV13 Rank </t>
  </si>
  <si>
    <t xml:space="preserve">PRF1 expression at baseline vs PCV13 Rank </t>
  </si>
  <si>
    <t>Effect of sex on NCAM1 expression at baseline</t>
  </si>
  <si>
    <t>Effect of sex on PRF1 expression at baseline</t>
  </si>
  <si>
    <t>Effect of sex on GNLY expression at baseline</t>
  </si>
  <si>
    <t>NCAM1 expression at baseline vs Age</t>
  </si>
  <si>
    <t>GNLY expression at baseline vs Age</t>
  </si>
  <si>
    <t>PRF1 expression at baseline vs Age</t>
  </si>
  <si>
    <t>CD16+ NK abundance  vs PCV13 Rank</t>
  </si>
  <si>
    <t>Effect of age on PPSV23 STRENGTH</t>
  </si>
  <si>
    <t>Effect of sex on PPSV23 Strength</t>
  </si>
  <si>
    <t>Effect of sex on  PPSV23 Extent</t>
  </si>
  <si>
    <t>Effect of sex on PPSV23 Rank</t>
  </si>
  <si>
    <t>CYTOX Module score vs PPSV23 Rank</t>
  </si>
  <si>
    <t>PCV13 cohort</t>
  </si>
  <si>
    <t>Effect of sex on ANGEL2 expression at baseline</t>
  </si>
  <si>
    <t>Effect of sex on ZNF529 expression at baseline</t>
  </si>
  <si>
    <t>ANGEL2 expression at baseline vs Age</t>
  </si>
  <si>
    <t>R = - 0.034 (p = 0.91)</t>
  </si>
  <si>
    <t xml:space="preserve">ANGEL2 expression at baseline vs  PPSV23 Rank </t>
  </si>
  <si>
    <t xml:space="preserve">ZNF529 expression at baseline vs PPSV23 Rank </t>
  </si>
  <si>
    <t>R = -0.62 (p = 0.0098)</t>
  </si>
  <si>
    <t>R = -0.31(p = 0.18)</t>
  </si>
  <si>
    <t>R = - 0.5 ( p = 0.05)</t>
  </si>
  <si>
    <t>R = - 0.19 (p = 0.52)</t>
  </si>
  <si>
    <t>R = -0.66 (p = 0.0052)</t>
  </si>
  <si>
    <t>R = - 0.63 (p = 0.017)</t>
  </si>
  <si>
    <t>R = 0.61(p = 0.012)</t>
  </si>
  <si>
    <t>R = 0.26 (p = 0.33)</t>
  </si>
  <si>
    <t>p = 0.85</t>
  </si>
  <si>
    <t xml:space="preserve"> p = 0.71</t>
  </si>
  <si>
    <t>p = 0.88</t>
  </si>
  <si>
    <t>p = 0.6</t>
  </si>
  <si>
    <t>p = 0.79</t>
  </si>
  <si>
    <t>p = 0.51</t>
  </si>
  <si>
    <t>p = 0.57</t>
  </si>
  <si>
    <t>p = 0.13</t>
  </si>
  <si>
    <t>R = -0.71(p = 0.00067)</t>
  </si>
  <si>
    <t>p = 0.053</t>
  </si>
  <si>
    <t>p = 0.078</t>
  </si>
  <si>
    <t>p = 0.079</t>
  </si>
  <si>
    <t>p = 0.012</t>
  </si>
  <si>
    <t>p = 0.026</t>
  </si>
  <si>
    <t>p = 0.073</t>
  </si>
  <si>
    <t>R = 0.74 (p = 0.0012)</t>
  </si>
  <si>
    <t>R = -0.72 (p = 0.0015)</t>
  </si>
  <si>
    <t>R = - 0.64 (p = 0.016)</t>
  </si>
  <si>
    <t>R = - 0.12(p = 0.67)</t>
  </si>
  <si>
    <t>R = 0.05 (p = 0.87)</t>
  </si>
  <si>
    <t>R = -0.82(p = 0.00038)</t>
  </si>
  <si>
    <t>R = -0.81(p = 0.00042)</t>
  </si>
  <si>
    <t>R = -0.65(p = 0.013)</t>
  </si>
  <si>
    <t>p = 0.011</t>
  </si>
  <si>
    <t>R = 0.45 (p = 0.11)</t>
  </si>
  <si>
    <t>R = 0.49 (p = 0.077)</t>
  </si>
  <si>
    <t>R = 0.48(p = 0.084)</t>
  </si>
  <si>
    <t>R = 0.46(p = 0.16)</t>
  </si>
  <si>
    <t>R = 0.53(p = 0.092)</t>
  </si>
  <si>
    <t>p = 0.03</t>
  </si>
  <si>
    <t>R = -0.67 (p = 0.023)</t>
  </si>
  <si>
    <t>p = 0.042</t>
  </si>
  <si>
    <t>R = -0.7 (p = 0.0052)</t>
  </si>
  <si>
    <t>R = -0.67 (p = 0.0089)</t>
  </si>
  <si>
    <t>R = 0.65(p = 0.012)</t>
  </si>
  <si>
    <t>R = 0.29(p = 0.31)</t>
  </si>
  <si>
    <t>p = 0.53</t>
  </si>
  <si>
    <t>p = 0.16</t>
  </si>
  <si>
    <t xml:space="preserve"> False Non Responders (FNRs) in PCV13 and PPSV23 cohort</t>
  </si>
  <si>
    <t>R = 0.35 (p = 0.14)</t>
  </si>
  <si>
    <t>R = - 0.12 (p = 0.62)</t>
  </si>
  <si>
    <t xml:space="preserve"> Th1 abundance at baseline  vs PPSV23 Rank </t>
  </si>
  <si>
    <t xml:space="preserve"> Th17 abundance at baseline vs PPSV23 Rank </t>
  </si>
  <si>
    <t>ZNF529 expression at baseline vs Age</t>
  </si>
  <si>
    <t>Darkgreen module score vs PPSV23 Rank</t>
  </si>
  <si>
    <t>Darkgreen module score vs PCV13 Rank</t>
  </si>
  <si>
    <t>Cutoff1: Baseline =400;  Fold Change=8</t>
  </si>
  <si>
    <t>Cutoff1: Baseline =400; Fold Change =8</t>
  </si>
  <si>
    <t>Cutoff1: Baseline = 400; Fold Change = 8</t>
  </si>
  <si>
    <t>Non informative</t>
  </si>
  <si>
    <t>Weak Responder</t>
  </si>
  <si>
    <t>Strong Responder</t>
  </si>
  <si>
    <t>Non Informative</t>
  </si>
  <si>
    <t>Response category</t>
  </si>
  <si>
    <t>Response Category</t>
  </si>
  <si>
    <t>Non informative donors in PCV13 cohort; Non informative donors are highlighted in yelllow</t>
  </si>
  <si>
    <t>Non informative donors in PPSV23 cohort; Non informative donors are highlighted in yelllow</t>
  </si>
  <si>
    <t>Effect of age, sex, Th1 and Th17 abundance, CYTOX expression, and CD16+ NK on PCV13 response following the removal of non informative donors</t>
  </si>
  <si>
    <t>Effect of age, sex, Th1 and Th17 abundance, and  PPSV23 module on PPSV23 response following the removal of non informative donors</t>
  </si>
  <si>
    <t>Weak Response</t>
  </si>
  <si>
    <t>Strong Response</t>
  </si>
  <si>
    <t>R = -0.7(p = 0.0026)</t>
  </si>
  <si>
    <t>p = 0.033</t>
  </si>
  <si>
    <t>p = 0.024</t>
  </si>
  <si>
    <t>R = - 0.86(p = 0.0027)</t>
  </si>
  <si>
    <t>p = 0.17</t>
  </si>
  <si>
    <t>R = - 0.65 (p = 0.023)</t>
  </si>
  <si>
    <t>R = -0.81(p = 0.0013)</t>
  </si>
  <si>
    <t>R = -0.79(p = 0.0021)</t>
  </si>
  <si>
    <t>R = -0.67(p = 0.018)</t>
  </si>
  <si>
    <t>R = -0.47( p = 0.047)</t>
  </si>
  <si>
    <t>p = 0.065</t>
  </si>
  <si>
    <t>p = 0.0087</t>
  </si>
  <si>
    <t>R = 0.72 (p = 0.0015)</t>
  </si>
  <si>
    <t>R = - 0.73( p = 0.0013)</t>
  </si>
  <si>
    <t xml:space="preserve"> Th1 abundance at baseline vs. PCV13 Rank </t>
  </si>
  <si>
    <t xml:space="preserve"> Th17 abundance at baseline vs.   PCV13 Rank </t>
  </si>
  <si>
    <t>R = 0.37 (p = 0.14)</t>
  </si>
  <si>
    <t>R = - 0.12 (p = 0.63)</t>
  </si>
  <si>
    <t xml:space="preserve">Pearson correlation; </t>
  </si>
  <si>
    <t>Wilcoxon Rank Sum test (two-sided)</t>
  </si>
  <si>
    <t xml:space="preserve">Pearson correlation (two-sided t test) </t>
  </si>
  <si>
    <t>Pearson correlation (two sided t test)</t>
  </si>
  <si>
    <t>Wilcoxon Rank Sum test (two sided)</t>
  </si>
  <si>
    <t>Table S9</t>
  </si>
  <si>
    <t>Table S9a</t>
  </si>
  <si>
    <t>Table S9b</t>
  </si>
  <si>
    <t>Table S9c</t>
  </si>
  <si>
    <t>Table S9d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</si>
</sst>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8"/>
      <color rgb="FF000000"/>
      <name val="Times New Roman"/>
      <family val="1"/>
    </font>
    <font>
      <sz val="18"/>
      <color rgb="FFC00000"/>
      <name val="Times New Roman"/>
      <family val="1"/>
    </font>
    <font>
      <b/>
      <sz val="18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9" fillId="0" borderId="0" xfId="0" applyFont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13" fillId="2" borderId="6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267B-FB82-EB4A-B611-8EAE2CD5D146}">
  <dimension ref="A1:B7"/>
  <sheetViews>
    <sheetView tabSelected="1" zoomScale="125" workbookViewId="0">
      <selection activeCell="A17" sqref="A17"/>
    </sheetView>
  </sheetViews>
  <sheetFormatPr baseColWidth="10" defaultRowHeight="16" x14ac:dyDescent="0.2"/>
  <cols>
    <col min="1" max="1" width="43.6640625" customWidth="1"/>
  </cols>
  <sheetData>
    <row r="1" spans="1:2" x14ac:dyDescent="0.2">
      <c r="A1" s="1" t="s">
        <v>184</v>
      </c>
      <c r="B1" t="s">
        <v>138</v>
      </c>
    </row>
    <row r="4" spans="1:2" x14ac:dyDescent="0.2">
      <c r="A4" s="1" t="s">
        <v>185</v>
      </c>
      <c r="B4" t="s">
        <v>155</v>
      </c>
    </row>
    <row r="5" spans="1:2" x14ac:dyDescent="0.2">
      <c r="A5" s="1" t="s">
        <v>186</v>
      </c>
      <c r="B5" t="s">
        <v>156</v>
      </c>
    </row>
    <row r="6" spans="1:2" x14ac:dyDescent="0.2">
      <c r="A6" s="1" t="s">
        <v>187</v>
      </c>
      <c r="B6" s="16" t="s">
        <v>157</v>
      </c>
    </row>
    <row r="7" spans="1:2" x14ac:dyDescent="0.2">
      <c r="A7" s="1" t="s">
        <v>188</v>
      </c>
      <c r="B7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B759-077C-4340-9428-45B374BE1007}">
  <dimension ref="A1:V23"/>
  <sheetViews>
    <sheetView topLeftCell="F1" zoomScale="110" workbookViewId="0">
      <selection activeCell="U5" sqref="U5:V7"/>
    </sheetView>
  </sheetViews>
  <sheetFormatPr baseColWidth="10" defaultRowHeight="16" x14ac:dyDescent="0.2"/>
  <cols>
    <col min="1" max="15" width="10.83203125" style="2"/>
    <col min="16" max="16" width="22.1640625" style="2" customWidth="1"/>
    <col min="17" max="17" width="22.83203125" style="2" customWidth="1"/>
    <col min="18" max="18" width="20.33203125" style="2" customWidth="1"/>
    <col min="19" max="19" width="20.5" style="2" customWidth="1"/>
    <col min="20" max="20" width="10.83203125" style="2"/>
    <col min="21" max="21" width="23.83203125" style="2" customWidth="1"/>
    <col min="22" max="22" width="32.6640625" style="2" customWidth="1"/>
    <col min="23" max="16384" width="10.83203125" style="2"/>
  </cols>
  <sheetData>
    <row r="1" spans="1:22" ht="23" x14ac:dyDescent="0.25">
      <c r="A1" s="34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"/>
      <c r="T1" s="3"/>
      <c r="U1" s="3"/>
      <c r="V1" s="3"/>
    </row>
    <row r="2" spans="1:22" ht="23" x14ac:dyDescent="0.25">
      <c r="A2" s="31" t="s">
        <v>146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  <c r="S2" s="3"/>
      <c r="T2" s="3"/>
      <c r="U2" s="3"/>
      <c r="V2" s="3"/>
    </row>
    <row r="3" spans="1:22" ht="72" x14ac:dyDescent="0.25">
      <c r="A3" s="8" t="s">
        <v>0</v>
      </c>
      <c r="B3" s="8">
        <v>4</v>
      </c>
      <c r="C3" s="8" t="s">
        <v>1</v>
      </c>
      <c r="D3" s="8">
        <v>14</v>
      </c>
      <c r="E3" s="8" t="s">
        <v>2</v>
      </c>
      <c r="F3" s="8" t="s">
        <v>3</v>
      </c>
      <c r="G3" s="23" t="s">
        <v>4</v>
      </c>
      <c r="H3" s="23" t="s">
        <v>5</v>
      </c>
      <c r="I3" s="8" t="s">
        <v>6</v>
      </c>
      <c r="J3" s="8">
        <v>3</v>
      </c>
      <c r="K3" s="8">
        <v>1</v>
      </c>
      <c r="L3" s="8">
        <v>5</v>
      </c>
      <c r="M3" s="23" t="s">
        <v>7</v>
      </c>
      <c r="N3" s="8" t="s">
        <v>8</v>
      </c>
      <c r="O3" s="8" t="s">
        <v>32</v>
      </c>
      <c r="P3" s="8" t="s">
        <v>29</v>
      </c>
      <c r="Q3" s="8" t="s">
        <v>30</v>
      </c>
      <c r="R3" s="8" t="s">
        <v>31</v>
      </c>
      <c r="S3" s="6" t="s">
        <v>153</v>
      </c>
      <c r="T3" s="6"/>
      <c r="U3" s="4"/>
      <c r="V3" s="4"/>
    </row>
    <row r="4" spans="1:22" ht="23" x14ac:dyDescent="0.25">
      <c r="A4" s="9" t="s">
        <v>10</v>
      </c>
      <c r="B4" s="9">
        <v>0</v>
      </c>
      <c r="C4" s="9">
        <v>-1</v>
      </c>
      <c r="D4" s="9">
        <v>-1</v>
      </c>
      <c r="E4" s="9">
        <v>1</v>
      </c>
      <c r="F4" s="9">
        <v>1</v>
      </c>
      <c r="G4" s="11">
        <v>0</v>
      </c>
      <c r="H4" s="11">
        <v>0</v>
      </c>
      <c r="I4" s="9">
        <v>1</v>
      </c>
      <c r="J4" s="9">
        <v>-1</v>
      </c>
      <c r="K4" s="9">
        <v>-1</v>
      </c>
      <c r="L4" s="9">
        <v>-1</v>
      </c>
      <c r="M4" s="11">
        <v>-1</v>
      </c>
      <c r="N4" s="9">
        <v>-1</v>
      </c>
      <c r="O4" s="9">
        <v>-4</v>
      </c>
      <c r="P4" s="9">
        <v>7</v>
      </c>
      <c r="Q4" s="9">
        <v>3</v>
      </c>
      <c r="R4" s="9">
        <v>3</v>
      </c>
      <c r="S4" s="6" t="s">
        <v>150</v>
      </c>
      <c r="T4" s="6">
        <f>MAX(P4:R4)</f>
        <v>7</v>
      </c>
      <c r="U4" s="4"/>
      <c r="V4" s="4"/>
    </row>
    <row r="5" spans="1:22" ht="23" x14ac:dyDescent="0.25">
      <c r="A5" s="9" t="s">
        <v>11</v>
      </c>
      <c r="B5" s="9">
        <v>-1</v>
      </c>
      <c r="C5" s="9">
        <v>1</v>
      </c>
      <c r="D5" s="9">
        <v>-1</v>
      </c>
      <c r="E5" s="9">
        <v>1</v>
      </c>
      <c r="F5" s="9">
        <v>0</v>
      </c>
      <c r="G5" s="11">
        <v>-1</v>
      </c>
      <c r="H5" s="11">
        <v>-1</v>
      </c>
      <c r="I5" s="9">
        <v>1</v>
      </c>
      <c r="J5" s="9">
        <v>-1</v>
      </c>
      <c r="K5" s="9">
        <v>-1</v>
      </c>
      <c r="L5" s="9">
        <v>1</v>
      </c>
      <c r="M5" s="11">
        <v>-1</v>
      </c>
      <c r="N5" s="9">
        <v>-1</v>
      </c>
      <c r="O5" s="9">
        <v>-4</v>
      </c>
      <c r="P5" s="9">
        <v>8</v>
      </c>
      <c r="Q5" s="9">
        <v>1</v>
      </c>
      <c r="R5" s="9">
        <v>4</v>
      </c>
      <c r="S5" s="6" t="s">
        <v>150</v>
      </c>
      <c r="T5" s="6">
        <f t="shared" ref="T5:T22" si="0">MAX(P5:R5)</f>
        <v>8</v>
      </c>
      <c r="U5" s="4" t="s">
        <v>33</v>
      </c>
      <c r="V5" s="4" t="s">
        <v>159</v>
      </c>
    </row>
    <row r="6" spans="1:22" ht="23" x14ac:dyDescent="0.25">
      <c r="A6" s="9" t="s">
        <v>9</v>
      </c>
      <c r="B6" s="9">
        <v>-1</v>
      </c>
      <c r="C6" s="9">
        <v>-1</v>
      </c>
      <c r="D6" s="9">
        <v>-1</v>
      </c>
      <c r="E6" s="9">
        <v>-1</v>
      </c>
      <c r="F6" s="9">
        <v>1</v>
      </c>
      <c r="G6" s="11">
        <v>-1</v>
      </c>
      <c r="H6" s="11">
        <v>1</v>
      </c>
      <c r="I6" s="9">
        <v>0</v>
      </c>
      <c r="J6" s="9">
        <v>-1</v>
      </c>
      <c r="K6" s="9">
        <v>-1</v>
      </c>
      <c r="L6" s="9">
        <v>1</v>
      </c>
      <c r="M6" s="11">
        <v>0</v>
      </c>
      <c r="N6" s="9">
        <v>1</v>
      </c>
      <c r="O6" s="9">
        <v>-3</v>
      </c>
      <c r="P6" s="9">
        <v>7</v>
      </c>
      <c r="Q6" s="9">
        <v>2</v>
      </c>
      <c r="R6" s="9">
        <v>4</v>
      </c>
      <c r="S6" s="6" t="s">
        <v>150</v>
      </c>
      <c r="T6" s="6">
        <f t="shared" si="0"/>
        <v>7</v>
      </c>
      <c r="U6" s="4" t="s">
        <v>34</v>
      </c>
      <c r="V6" s="4" t="s">
        <v>149</v>
      </c>
    </row>
    <row r="7" spans="1:22" ht="23" x14ac:dyDescent="0.25">
      <c r="A7" s="9" t="s">
        <v>13</v>
      </c>
      <c r="B7" s="9">
        <v>0</v>
      </c>
      <c r="C7" s="9">
        <v>0</v>
      </c>
      <c r="D7" s="9">
        <v>-1</v>
      </c>
      <c r="E7" s="9">
        <v>0</v>
      </c>
      <c r="F7" s="9">
        <v>-1</v>
      </c>
      <c r="G7" s="11">
        <v>0</v>
      </c>
      <c r="H7" s="11">
        <v>-1</v>
      </c>
      <c r="I7" s="9">
        <v>-1</v>
      </c>
      <c r="J7" s="9">
        <v>1</v>
      </c>
      <c r="K7" s="9">
        <v>-1</v>
      </c>
      <c r="L7" s="9">
        <v>1</v>
      </c>
      <c r="M7" s="11">
        <v>0</v>
      </c>
      <c r="N7" s="9">
        <v>0</v>
      </c>
      <c r="O7" s="9">
        <v>-3</v>
      </c>
      <c r="P7" s="9">
        <v>5</v>
      </c>
      <c r="Q7" s="9">
        <v>6</v>
      </c>
      <c r="R7" s="9">
        <v>2</v>
      </c>
      <c r="S7" s="6" t="s">
        <v>150</v>
      </c>
      <c r="T7" s="6">
        <f t="shared" si="0"/>
        <v>6</v>
      </c>
      <c r="U7" s="4" t="s">
        <v>35</v>
      </c>
      <c r="V7" s="4" t="s">
        <v>160</v>
      </c>
    </row>
    <row r="8" spans="1:22" ht="23" x14ac:dyDescent="0.25">
      <c r="A8" s="9" t="s">
        <v>14</v>
      </c>
      <c r="B8" s="9">
        <v>1</v>
      </c>
      <c r="C8" s="9">
        <v>1</v>
      </c>
      <c r="D8" s="9">
        <v>0</v>
      </c>
      <c r="E8" s="9">
        <v>0</v>
      </c>
      <c r="F8" s="9">
        <v>-1</v>
      </c>
      <c r="G8" s="11">
        <v>-1</v>
      </c>
      <c r="H8" s="11">
        <v>0</v>
      </c>
      <c r="I8" s="9">
        <v>0</v>
      </c>
      <c r="J8" s="9">
        <v>-1</v>
      </c>
      <c r="K8" s="9">
        <v>-1</v>
      </c>
      <c r="L8" s="9">
        <v>1</v>
      </c>
      <c r="M8" s="11">
        <v>0</v>
      </c>
      <c r="N8" s="9">
        <v>0</v>
      </c>
      <c r="O8" s="9">
        <v>-1</v>
      </c>
      <c r="P8" s="9">
        <v>4</v>
      </c>
      <c r="Q8" s="9">
        <v>6</v>
      </c>
      <c r="R8" s="9">
        <v>3</v>
      </c>
      <c r="S8" s="6" t="s">
        <v>150</v>
      </c>
      <c r="T8" s="6">
        <f t="shared" si="0"/>
        <v>6</v>
      </c>
      <c r="U8" s="6"/>
      <c r="V8" s="3"/>
    </row>
    <row r="9" spans="1:22" ht="23" x14ac:dyDescent="0.25">
      <c r="A9" s="9" t="s">
        <v>12</v>
      </c>
      <c r="B9" s="9">
        <v>1</v>
      </c>
      <c r="C9" s="9">
        <v>-1</v>
      </c>
      <c r="D9" s="9">
        <v>-1</v>
      </c>
      <c r="E9" s="9">
        <v>-1</v>
      </c>
      <c r="F9" s="9">
        <v>1</v>
      </c>
      <c r="G9" s="11">
        <v>1</v>
      </c>
      <c r="H9" s="11">
        <v>1</v>
      </c>
      <c r="I9" s="9">
        <v>-1</v>
      </c>
      <c r="J9" s="9">
        <v>1</v>
      </c>
      <c r="K9" s="9">
        <v>-1</v>
      </c>
      <c r="L9" s="9">
        <v>-1</v>
      </c>
      <c r="M9" s="11">
        <v>1</v>
      </c>
      <c r="N9" s="9">
        <v>0</v>
      </c>
      <c r="O9" s="9">
        <v>0</v>
      </c>
      <c r="P9" s="9">
        <v>6</v>
      </c>
      <c r="Q9" s="9">
        <v>1</v>
      </c>
      <c r="R9" s="9">
        <v>6</v>
      </c>
      <c r="S9" s="6" t="s">
        <v>150</v>
      </c>
      <c r="T9" s="6">
        <f t="shared" si="0"/>
        <v>6</v>
      </c>
      <c r="U9" s="6"/>
      <c r="V9" s="3"/>
    </row>
    <row r="10" spans="1:22" ht="23" x14ac:dyDescent="0.25">
      <c r="A10" s="12" t="s">
        <v>15</v>
      </c>
      <c r="B10" s="12">
        <v>0</v>
      </c>
      <c r="C10" s="12">
        <v>0</v>
      </c>
      <c r="D10" s="12">
        <v>0</v>
      </c>
      <c r="E10" s="12">
        <v>1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10</v>
      </c>
      <c r="R10" s="12">
        <v>2</v>
      </c>
      <c r="S10" s="6" t="s">
        <v>149</v>
      </c>
      <c r="T10" s="6">
        <f t="shared" si="0"/>
        <v>10</v>
      </c>
      <c r="U10" s="6"/>
      <c r="V10" s="3"/>
    </row>
    <row r="11" spans="1:22" s="26" customFormat="1" ht="23" x14ac:dyDescent="0.25">
      <c r="A11" s="27" t="s">
        <v>16</v>
      </c>
      <c r="B11" s="27">
        <v>-1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1</v>
      </c>
      <c r="J11" s="27">
        <v>-1</v>
      </c>
      <c r="K11" s="27">
        <v>1</v>
      </c>
      <c r="L11" s="27">
        <v>1</v>
      </c>
      <c r="M11" s="27">
        <v>0</v>
      </c>
      <c r="N11" s="27">
        <v>1</v>
      </c>
      <c r="O11" s="27">
        <v>2</v>
      </c>
      <c r="P11" s="27">
        <v>2</v>
      </c>
      <c r="Q11" s="27">
        <v>7</v>
      </c>
      <c r="R11" s="27">
        <v>4</v>
      </c>
      <c r="S11" s="24" t="s">
        <v>149</v>
      </c>
      <c r="T11" s="24">
        <f t="shared" si="0"/>
        <v>7</v>
      </c>
      <c r="U11" s="24"/>
      <c r="V11" s="25"/>
    </row>
    <row r="12" spans="1:22" s="26" customFormat="1" ht="23" x14ac:dyDescent="0.25">
      <c r="A12" s="27" t="s">
        <v>17</v>
      </c>
      <c r="B12" s="27">
        <v>0</v>
      </c>
      <c r="C12" s="27">
        <v>1</v>
      </c>
      <c r="D12" s="27">
        <v>0</v>
      </c>
      <c r="E12" s="27">
        <v>1</v>
      </c>
      <c r="F12" s="27">
        <v>0</v>
      </c>
      <c r="G12" s="27">
        <v>0</v>
      </c>
      <c r="H12" s="27">
        <v>0</v>
      </c>
      <c r="I12" s="27">
        <v>1</v>
      </c>
      <c r="J12" s="27">
        <v>-1</v>
      </c>
      <c r="K12" s="27">
        <v>1</v>
      </c>
      <c r="L12" s="27">
        <v>0</v>
      </c>
      <c r="M12" s="27">
        <v>-1</v>
      </c>
      <c r="N12" s="27">
        <v>0</v>
      </c>
      <c r="O12" s="27">
        <v>2</v>
      </c>
      <c r="P12" s="27">
        <v>2</v>
      </c>
      <c r="Q12" s="27">
        <v>7</v>
      </c>
      <c r="R12" s="27">
        <v>4</v>
      </c>
      <c r="S12" s="24" t="s">
        <v>149</v>
      </c>
      <c r="T12" s="24">
        <f t="shared" si="0"/>
        <v>7</v>
      </c>
      <c r="U12" s="24"/>
      <c r="V12" s="25"/>
    </row>
    <row r="13" spans="1:22" ht="23" x14ac:dyDescent="0.25">
      <c r="A13" s="9" t="s">
        <v>18</v>
      </c>
      <c r="B13" s="9">
        <v>1</v>
      </c>
      <c r="C13" s="9">
        <v>1</v>
      </c>
      <c r="D13" s="9">
        <v>-1</v>
      </c>
      <c r="E13" s="9">
        <v>-1</v>
      </c>
      <c r="F13" s="9">
        <v>1</v>
      </c>
      <c r="G13" s="11">
        <v>-1</v>
      </c>
      <c r="H13" s="11">
        <v>1</v>
      </c>
      <c r="I13" s="9">
        <v>1</v>
      </c>
      <c r="J13" s="9">
        <v>-1</v>
      </c>
      <c r="K13" s="9">
        <v>1</v>
      </c>
      <c r="L13" s="9">
        <v>1</v>
      </c>
      <c r="M13" s="11">
        <v>-1</v>
      </c>
      <c r="N13" s="9">
        <v>1</v>
      </c>
      <c r="O13" s="9">
        <v>3</v>
      </c>
      <c r="P13" s="9">
        <v>5</v>
      </c>
      <c r="Q13" s="9">
        <v>0</v>
      </c>
      <c r="R13" s="9">
        <v>8</v>
      </c>
      <c r="S13" s="6" t="s">
        <v>151</v>
      </c>
      <c r="T13" s="6">
        <f t="shared" si="0"/>
        <v>8</v>
      </c>
      <c r="U13" s="6"/>
      <c r="V13" s="3"/>
    </row>
    <row r="14" spans="1:22" ht="23" x14ac:dyDescent="0.25">
      <c r="A14" s="9" t="s">
        <v>22</v>
      </c>
      <c r="B14" s="9">
        <v>0</v>
      </c>
      <c r="C14" s="9">
        <v>1</v>
      </c>
      <c r="D14" s="9">
        <v>-1</v>
      </c>
      <c r="E14" s="9">
        <v>1</v>
      </c>
      <c r="F14" s="9">
        <v>1</v>
      </c>
      <c r="G14" s="11">
        <v>1</v>
      </c>
      <c r="H14" s="11">
        <v>-1</v>
      </c>
      <c r="I14" s="9">
        <v>1</v>
      </c>
      <c r="J14" s="9">
        <v>1</v>
      </c>
      <c r="K14" s="9">
        <v>-1</v>
      </c>
      <c r="L14" s="9">
        <v>1</v>
      </c>
      <c r="M14" s="11">
        <v>-1</v>
      </c>
      <c r="N14" s="9">
        <v>1</v>
      </c>
      <c r="O14" s="9">
        <v>4</v>
      </c>
      <c r="P14" s="9">
        <v>4</v>
      </c>
      <c r="Q14" s="9">
        <v>1</v>
      </c>
      <c r="R14" s="9">
        <v>8</v>
      </c>
      <c r="S14" s="6" t="s">
        <v>151</v>
      </c>
      <c r="T14" s="6">
        <f t="shared" si="0"/>
        <v>8</v>
      </c>
      <c r="U14" s="6"/>
      <c r="V14" s="3"/>
    </row>
    <row r="15" spans="1:22" ht="23" x14ac:dyDescent="0.25">
      <c r="A15" s="9" t="s">
        <v>19</v>
      </c>
      <c r="B15" s="9">
        <v>1</v>
      </c>
      <c r="C15" s="9">
        <v>0</v>
      </c>
      <c r="D15" s="9">
        <v>0</v>
      </c>
      <c r="E15" s="9">
        <v>1</v>
      </c>
      <c r="F15" s="9">
        <v>1</v>
      </c>
      <c r="G15" s="11">
        <v>1</v>
      </c>
      <c r="H15" s="11">
        <v>0</v>
      </c>
      <c r="I15" s="9">
        <v>0</v>
      </c>
      <c r="J15" s="9">
        <v>1</v>
      </c>
      <c r="K15" s="9">
        <v>-1</v>
      </c>
      <c r="L15" s="9">
        <v>1</v>
      </c>
      <c r="M15" s="11">
        <v>-1</v>
      </c>
      <c r="N15" s="9">
        <v>0</v>
      </c>
      <c r="O15" s="9">
        <v>4</v>
      </c>
      <c r="P15" s="9">
        <v>2</v>
      </c>
      <c r="Q15" s="9">
        <v>5</v>
      </c>
      <c r="R15" s="9">
        <v>6</v>
      </c>
      <c r="S15" s="6" t="s">
        <v>151</v>
      </c>
      <c r="T15" s="6">
        <f t="shared" si="0"/>
        <v>6</v>
      </c>
      <c r="U15" s="6"/>
      <c r="V15" s="3"/>
    </row>
    <row r="16" spans="1:22" ht="23" x14ac:dyDescent="0.25">
      <c r="A16" s="9" t="s">
        <v>20</v>
      </c>
      <c r="B16" s="9">
        <v>1</v>
      </c>
      <c r="C16" s="9">
        <v>0</v>
      </c>
      <c r="D16" s="9">
        <v>1</v>
      </c>
      <c r="E16" s="9">
        <v>1</v>
      </c>
      <c r="F16" s="9">
        <v>1</v>
      </c>
      <c r="G16" s="11">
        <v>0</v>
      </c>
      <c r="H16" s="11">
        <v>0</v>
      </c>
      <c r="I16" s="9">
        <v>0</v>
      </c>
      <c r="J16" s="9">
        <v>0</v>
      </c>
      <c r="K16" s="9">
        <v>1</v>
      </c>
      <c r="L16" s="9">
        <v>-1</v>
      </c>
      <c r="M16" s="11">
        <v>0</v>
      </c>
      <c r="N16" s="9">
        <v>1</v>
      </c>
      <c r="O16" s="9">
        <v>5</v>
      </c>
      <c r="P16" s="9">
        <v>1</v>
      </c>
      <c r="Q16" s="9">
        <v>6</v>
      </c>
      <c r="R16" s="9">
        <v>6</v>
      </c>
      <c r="S16" s="6" t="s">
        <v>151</v>
      </c>
      <c r="T16" s="6">
        <f t="shared" si="0"/>
        <v>6</v>
      </c>
      <c r="U16" s="6"/>
      <c r="V16" s="3"/>
    </row>
    <row r="17" spans="1:22" ht="23" x14ac:dyDescent="0.25">
      <c r="A17" s="9" t="s">
        <v>21</v>
      </c>
      <c r="B17" s="9">
        <v>1</v>
      </c>
      <c r="C17" s="9">
        <v>1</v>
      </c>
      <c r="D17" s="9">
        <v>1</v>
      </c>
      <c r="E17" s="9">
        <v>-1</v>
      </c>
      <c r="F17" s="9">
        <v>1</v>
      </c>
      <c r="G17" s="11">
        <v>0</v>
      </c>
      <c r="H17" s="11">
        <v>1</v>
      </c>
      <c r="I17" s="9">
        <v>1</v>
      </c>
      <c r="J17" s="9">
        <v>-1</v>
      </c>
      <c r="K17" s="9">
        <v>1</v>
      </c>
      <c r="L17" s="9">
        <v>1</v>
      </c>
      <c r="M17" s="11">
        <v>0</v>
      </c>
      <c r="N17" s="9">
        <v>1</v>
      </c>
      <c r="O17" s="9">
        <v>7</v>
      </c>
      <c r="P17" s="9">
        <v>2</v>
      </c>
      <c r="Q17" s="9">
        <v>2</v>
      </c>
      <c r="R17" s="9">
        <v>9</v>
      </c>
      <c r="S17" s="6" t="s">
        <v>151</v>
      </c>
      <c r="T17" s="6">
        <f t="shared" si="0"/>
        <v>9</v>
      </c>
      <c r="U17" s="6"/>
      <c r="V17" s="3"/>
    </row>
    <row r="18" spans="1:22" ht="23" x14ac:dyDescent="0.25">
      <c r="A18" s="9" t="s">
        <v>23</v>
      </c>
      <c r="B18" s="9">
        <v>1</v>
      </c>
      <c r="C18" s="9">
        <v>0</v>
      </c>
      <c r="D18" s="9">
        <v>1</v>
      </c>
      <c r="E18" s="9">
        <v>1</v>
      </c>
      <c r="F18" s="9">
        <v>1</v>
      </c>
      <c r="G18" s="11">
        <v>1</v>
      </c>
      <c r="H18" s="11">
        <v>0</v>
      </c>
      <c r="I18" s="9">
        <v>1</v>
      </c>
      <c r="J18" s="9">
        <v>1</v>
      </c>
      <c r="K18" s="9">
        <v>1</v>
      </c>
      <c r="L18" s="9">
        <v>1</v>
      </c>
      <c r="M18" s="11">
        <v>1</v>
      </c>
      <c r="N18" s="9">
        <v>-1</v>
      </c>
      <c r="O18" s="9">
        <v>9</v>
      </c>
      <c r="P18" s="9">
        <v>1</v>
      </c>
      <c r="Q18" s="9">
        <v>2</v>
      </c>
      <c r="R18" s="9">
        <v>10</v>
      </c>
      <c r="S18" s="6" t="s">
        <v>151</v>
      </c>
      <c r="T18" s="6">
        <f t="shared" si="0"/>
        <v>10</v>
      </c>
      <c r="U18" s="6"/>
      <c r="V18" s="3"/>
    </row>
    <row r="19" spans="1:22" ht="23" x14ac:dyDescent="0.25">
      <c r="A19" s="9" t="s">
        <v>25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11">
        <v>1</v>
      </c>
      <c r="H19" s="11">
        <v>0</v>
      </c>
      <c r="I19" s="9">
        <v>1</v>
      </c>
      <c r="J19" s="9">
        <v>-1</v>
      </c>
      <c r="K19" s="9">
        <v>1</v>
      </c>
      <c r="L19" s="9">
        <v>1</v>
      </c>
      <c r="M19" s="11">
        <v>1</v>
      </c>
      <c r="N19" s="9">
        <v>1</v>
      </c>
      <c r="O19" s="9">
        <v>10</v>
      </c>
      <c r="P19" s="9">
        <v>1</v>
      </c>
      <c r="Q19" s="9">
        <v>1</v>
      </c>
      <c r="R19" s="9">
        <v>11</v>
      </c>
      <c r="S19" s="6" t="s">
        <v>151</v>
      </c>
      <c r="T19" s="6">
        <f t="shared" si="0"/>
        <v>11</v>
      </c>
      <c r="U19" s="6"/>
      <c r="V19" s="3"/>
    </row>
    <row r="20" spans="1:22" ht="23" x14ac:dyDescent="0.25">
      <c r="A20" s="9" t="s">
        <v>24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11">
        <v>1</v>
      </c>
      <c r="H20" s="11">
        <v>1</v>
      </c>
      <c r="I20" s="9">
        <v>1</v>
      </c>
      <c r="J20" s="9">
        <v>1</v>
      </c>
      <c r="K20" s="9">
        <v>1</v>
      </c>
      <c r="L20" s="9">
        <v>1</v>
      </c>
      <c r="M20" s="11">
        <v>-1</v>
      </c>
      <c r="N20" s="9">
        <v>1</v>
      </c>
      <c r="O20" s="9">
        <v>11</v>
      </c>
      <c r="P20" s="9">
        <v>1</v>
      </c>
      <c r="Q20" s="9">
        <v>0</v>
      </c>
      <c r="R20" s="9">
        <v>12</v>
      </c>
      <c r="S20" s="6" t="s">
        <v>151</v>
      </c>
      <c r="T20" s="6">
        <f t="shared" si="0"/>
        <v>12</v>
      </c>
      <c r="U20" s="6"/>
      <c r="V20" s="3"/>
    </row>
    <row r="21" spans="1:22" ht="23" x14ac:dyDescent="0.25">
      <c r="A21" s="9" t="s">
        <v>26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11">
        <v>1</v>
      </c>
      <c r="H21" s="11">
        <v>0</v>
      </c>
      <c r="I21" s="9">
        <v>1</v>
      </c>
      <c r="J21" s="9">
        <v>1</v>
      </c>
      <c r="K21" s="9">
        <v>1</v>
      </c>
      <c r="L21" s="9">
        <v>1</v>
      </c>
      <c r="M21" s="11">
        <v>1</v>
      </c>
      <c r="N21" s="9">
        <v>1</v>
      </c>
      <c r="O21" s="9">
        <v>12</v>
      </c>
      <c r="P21" s="9">
        <v>0</v>
      </c>
      <c r="Q21" s="9">
        <v>1</v>
      </c>
      <c r="R21" s="9">
        <v>12</v>
      </c>
      <c r="S21" s="6" t="s">
        <v>151</v>
      </c>
      <c r="T21" s="6">
        <f t="shared" si="0"/>
        <v>12</v>
      </c>
      <c r="U21" s="6"/>
      <c r="V21" s="3"/>
    </row>
    <row r="22" spans="1:22" ht="23" x14ac:dyDescent="0.25">
      <c r="A22" s="9" t="s">
        <v>27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11">
        <v>1</v>
      </c>
      <c r="H22" s="11">
        <v>1</v>
      </c>
      <c r="I22" s="9">
        <v>1</v>
      </c>
      <c r="J22" s="9">
        <v>1</v>
      </c>
      <c r="K22" s="9">
        <v>1</v>
      </c>
      <c r="L22" s="9">
        <v>1</v>
      </c>
      <c r="M22" s="11">
        <v>1</v>
      </c>
      <c r="N22" s="9">
        <v>1</v>
      </c>
      <c r="O22" s="9">
        <v>13</v>
      </c>
      <c r="P22" s="9">
        <v>0</v>
      </c>
      <c r="Q22" s="9">
        <v>0</v>
      </c>
      <c r="R22" s="9">
        <v>13</v>
      </c>
      <c r="S22" s="6" t="s">
        <v>151</v>
      </c>
      <c r="T22" s="6">
        <f t="shared" si="0"/>
        <v>13</v>
      </c>
      <c r="U22" s="6"/>
      <c r="V22" s="3"/>
    </row>
    <row r="23" spans="1:22" ht="23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  <c r="S23" s="6"/>
      <c r="T23" s="6"/>
      <c r="U23" s="6"/>
      <c r="V23" s="3"/>
    </row>
  </sheetData>
  <mergeCells count="2">
    <mergeCell ref="A2:R2"/>
    <mergeCell ref="A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C922-304D-874E-BC97-571D09132A35}">
  <dimension ref="A1:V24"/>
  <sheetViews>
    <sheetView topLeftCell="G1" workbookViewId="0">
      <selection activeCell="V14" sqref="V14"/>
    </sheetView>
  </sheetViews>
  <sheetFormatPr baseColWidth="10" defaultRowHeight="16" x14ac:dyDescent="0.2"/>
  <cols>
    <col min="1" max="1" width="38.83203125" customWidth="1"/>
    <col min="16" max="16" width="19.6640625" customWidth="1"/>
    <col min="17" max="17" width="19.83203125" customWidth="1"/>
    <col min="18" max="18" width="19" customWidth="1"/>
    <col min="19" max="19" width="25" customWidth="1"/>
    <col min="21" max="21" width="17.33203125" customWidth="1"/>
    <col min="22" max="22" width="36.83203125" customWidth="1"/>
  </cols>
  <sheetData>
    <row r="1" spans="1:22" ht="23" x14ac:dyDescent="0.25">
      <c r="A1" s="37" t="s">
        <v>56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7"/>
      <c r="T1" s="7"/>
      <c r="U1" s="7"/>
      <c r="V1" s="7"/>
    </row>
    <row r="2" spans="1:22" ht="23" x14ac:dyDescent="0.25">
      <c r="A2" s="37" t="s">
        <v>147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7"/>
      <c r="T2" s="7"/>
      <c r="U2" s="7"/>
      <c r="V2" s="7"/>
    </row>
    <row r="3" spans="1:22" ht="63" customHeight="1" x14ac:dyDescent="0.25">
      <c r="A3" s="8" t="s">
        <v>0</v>
      </c>
      <c r="B3" s="8">
        <v>4</v>
      </c>
      <c r="C3" s="8" t="s">
        <v>1</v>
      </c>
      <c r="D3" s="8">
        <v>14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>
        <v>3</v>
      </c>
      <c r="K3" s="8">
        <v>1</v>
      </c>
      <c r="L3" s="8">
        <v>5</v>
      </c>
      <c r="M3" s="8" t="s">
        <v>7</v>
      </c>
      <c r="N3" s="8" t="s">
        <v>8</v>
      </c>
      <c r="O3" s="8" t="s">
        <v>32</v>
      </c>
      <c r="P3" s="8" t="s">
        <v>29</v>
      </c>
      <c r="Q3" s="8" t="s">
        <v>30</v>
      </c>
      <c r="R3" s="8" t="s">
        <v>31</v>
      </c>
      <c r="S3" s="7" t="s">
        <v>154</v>
      </c>
      <c r="T3" s="7"/>
      <c r="U3" s="5"/>
      <c r="V3" s="5"/>
    </row>
    <row r="4" spans="1:22" ht="23" x14ac:dyDescent="0.25">
      <c r="A4" s="9" t="s">
        <v>36</v>
      </c>
      <c r="B4" s="9">
        <v>-1</v>
      </c>
      <c r="C4" s="9">
        <v>-1</v>
      </c>
      <c r="D4" s="9">
        <v>-1</v>
      </c>
      <c r="E4" s="9">
        <v>-1</v>
      </c>
      <c r="F4" s="9">
        <v>0</v>
      </c>
      <c r="G4" s="9">
        <v>-1</v>
      </c>
      <c r="H4" s="9">
        <v>-1</v>
      </c>
      <c r="I4" s="9">
        <v>-1</v>
      </c>
      <c r="J4" s="10">
        <v>-1</v>
      </c>
      <c r="K4" s="10">
        <v>-1</v>
      </c>
      <c r="L4" s="9">
        <v>-1</v>
      </c>
      <c r="M4" s="9">
        <v>-1</v>
      </c>
      <c r="N4" s="10">
        <v>-1</v>
      </c>
      <c r="O4" s="9">
        <f t="shared" ref="O4:O23" si="0">SUM(B4:N4)</f>
        <v>-12</v>
      </c>
      <c r="P4" s="11">
        <f t="shared" ref="P4:P23" si="1">COUNTIF(B4:N4, "-1")</f>
        <v>12</v>
      </c>
      <c r="Q4" s="11">
        <f t="shared" ref="Q4:Q23" si="2">COUNTIF(B4:N4, "0")</f>
        <v>1</v>
      </c>
      <c r="R4" s="11">
        <f t="shared" ref="R4:R23" si="3">COUNTIF(B4:N4, "1")</f>
        <v>0</v>
      </c>
      <c r="S4" s="7" t="s">
        <v>150</v>
      </c>
      <c r="T4" s="7">
        <f>MAX(P4:R4)</f>
        <v>12</v>
      </c>
      <c r="U4" s="4" t="s">
        <v>33</v>
      </c>
      <c r="V4" s="4" t="s">
        <v>159</v>
      </c>
    </row>
    <row r="5" spans="1:22" ht="23" x14ac:dyDescent="0.25">
      <c r="A5" s="9" t="s">
        <v>38</v>
      </c>
      <c r="B5" s="9">
        <v>-1</v>
      </c>
      <c r="C5" s="9">
        <v>-1</v>
      </c>
      <c r="D5" s="9">
        <v>0</v>
      </c>
      <c r="E5" s="9">
        <v>-1</v>
      </c>
      <c r="F5" s="9">
        <v>0</v>
      </c>
      <c r="G5" s="9">
        <v>-1</v>
      </c>
      <c r="H5" s="9">
        <v>0</v>
      </c>
      <c r="I5" s="9">
        <v>-1</v>
      </c>
      <c r="J5" s="10">
        <v>-1</v>
      </c>
      <c r="K5" s="10">
        <v>-1</v>
      </c>
      <c r="L5" s="9">
        <v>-1</v>
      </c>
      <c r="M5" s="9">
        <v>0</v>
      </c>
      <c r="N5" s="10">
        <v>-1</v>
      </c>
      <c r="O5" s="9">
        <f t="shared" si="0"/>
        <v>-9</v>
      </c>
      <c r="P5" s="11">
        <f t="shared" si="1"/>
        <v>9</v>
      </c>
      <c r="Q5" s="11">
        <f t="shared" si="2"/>
        <v>4</v>
      </c>
      <c r="R5" s="11">
        <f t="shared" si="3"/>
        <v>0</v>
      </c>
      <c r="S5" s="7" t="s">
        <v>150</v>
      </c>
      <c r="T5" s="7">
        <f t="shared" ref="T5:T23" si="4">MAX(P5:R5)</f>
        <v>9</v>
      </c>
      <c r="U5" s="4" t="s">
        <v>34</v>
      </c>
      <c r="V5" s="4" t="s">
        <v>149</v>
      </c>
    </row>
    <row r="6" spans="1:22" ht="23" x14ac:dyDescent="0.25">
      <c r="A6" s="9" t="s">
        <v>37</v>
      </c>
      <c r="B6" s="9">
        <v>-1</v>
      </c>
      <c r="C6" s="9">
        <v>-1</v>
      </c>
      <c r="D6" s="9">
        <v>-1</v>
      </c>
      <c r="E6" s="9">
        <v>-1</v>
      </c>
      <c r="F6" s="9">
        <v>0</v>
      </c>
      <c r="G6" s="9">
        <v>-1</v>
      </c>
      <c r="H6" s="9">
        <v>0</v>
      </c>
      <c r="I6" s="9">
        <v>-1</v>
      </c>
      <c r="J6" s="10">
        <v>-1</v>
      </c>
      <c r="K6" s="10">
        <v>1</v>
      </c>
      <c r="L6" s="9">
        <v>-1</v>
      </c>
      <c r="M6" s="9">
        <v>0</v>
      </c>
      <c r="N6" s="10">
        <v>-1</v>
      </c>
      <c r="O6" s="9">
        <f t="shared" si="0"/>
        <v>-8</v>
      </c>
      <c r="P6" s="11">
        <f t="shared" si="1"/>
        <v>9</v>
      </c>
      <c r="Q6" s="11">
        <f t="shared" si="2"/>
        <v>3</v>
      </c>
      <c r="R6" s="11">
        <f t="shared" si="3"/>
        <v>1</v>
      </c>
      <c r="S6" s="7" t="s">
        <v>150</v>
      </c>
      <c r="T6" s="7">
        <f t="shared" si="4"/>
        <v>9</v>
      </c>
      <c r="U6" s="4" t="s">
        <v>35</v>
      </c>
      <c r="V6" s="4" t="s">
        <v>160</v>
      </c>
    </row>
    <row r="7" spans="1:22" ht="23" x14ac:dyDescent="0.25">
      <c r="A7" s="9" t="s">
        <v>40</v>
      </c>
      <c r="B7" s="9">
        <v>-1</v>
      </c>
      <c r="C7" s="9">
        <v>-1</v>
      </c>
      <c r="D7" s="9">
        <v>1</v>
      </c>
      <c r="E7" s="9">
        <v>-1</v>
      </c>
      <c r="F7" s="9">
        <v>1</v>
      </c>
      <c r="G7" s="9">
        <v>-1</v>
      </c>
      <c r="H7" s="9">
        <v>0</v>
      </c>
      <c r="I7" s="9">
        <v>-1</v>
      </c>
      <c r="J7" s="10">
        <v>-1</v>
      </c>
      <c r="K7" s="10">
        <v>-1</v>
      </c>
      <c r="L7" s="9">
        <v>1</v>
      </c>
      <c r="M7" s="9">
        <v>1</v>
      </c>
      <c r="N7" s="10">
        <v>-1</v>
      </c>
      <c r="O7" s="9">
        <f t="shared" si="0"/>
        <v>-4</v>
      </c>
      <c r="P7" s="11">
        <f t="shared" si="1"/>
        <v>8</v>
      </c>
      <c r="Q7" s="11">
        <f t="shared" si="2"/>
        <v>1</v>
      </c>
      <c r="R7" s="11">
        <f t="shared" si="3"/>
        <v>4</v>
      </c>
      <c r="S7" s="7" t="s">
        <v>150</v>
      </c>
      <c r="T7" s="7">
        <f t="shared" si="4"/>
        <v>8</v>
      </c>
      <c r="U7" s="5"/>
      <c r="V7" s="5"/>
    </row>
    <row r="8" spans="1:22" ht="23" x14ac:dyDescent="0.25">
      <c r="A8" s="27" t="s">
        <v>39</v>
      </c>
      <c r="B8" s="27">
        <v>-1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-1</v>
      </c>
      <c r="K8" s="27">
        <v>-1</v>
      </c>
      <c r="L8" s="27">
        <v>-1</v>
      </c>
      <c r="M8" s="27">
        <v>0</v>
      </c>
      <c r="N8" s="27">
        <v>0</v>
      </c>
      <c r="O8" s="27">
        <f t="shared" si="0"/>
        <v>-4</v>
      </c>
      <c r="P8" s="27">
        <f t="shared" si="1"/>
        <v>4</v>
      </c>
      <c r="Q8" s="27">
        <f t="shared" si="2"/>
        <v>9</v>
      </c>
      <c r="R8" s="27">
        <f t="shared" si="3"/>
        <v>0</v>
      </c>
      <c r="S8" s="7" t="s">
        <v>152</v>
      </c>
      <c r="T8" s="7">
        <f t="shared" si="4"/>
        <v>9</v>
      </c>
      <c r="U8" s="7"/>
      <c r="V8" s="7"/>
    </row>
    <row r="9" spans="1:22" ht="23" x14ac:dyDescent="0.25">
      <c r="A9" s="9" t="s">
        <v>41</v>
      </c>
      <c r="B9" s="9">
        <v>1</v>
      </c>
      <c r="C9" s="9">
        <v>1</v>
      </c>
      <c r="D9" s="9">
        <v>-1</v>
      </c>
      <c r="E9" s="9">
        <v>-1</v>
      </c>
      <c r="F9" s="9">
        <v>-1</v>
      </c>
      <c r="G9" s="9">
        <v>-1</v>
      </c>
      <c r="H9" s="9">
        <v>1</v>
      </c>
      <c r="I9" s="9">
        <v>-1</v>
      </c>
      <c r="J9" s="10">
        <v>-1</v>
      </c>
      <c r="K9" s="10">
        <v>-1</v>
      </c>
      <c r="L9" s="9">
        <v>1</v>
      </c>
      <c r="M9" s="9">
        <v>0</v>
      </c>
      <c r="N9" s="10">
        <v>1</v>
      </c>
      <c r="O9" s="9">
        <f t="shared" si="0"/>
        <v>-2</v>
      </c>
      <c r="P9" s="11">
        <f t="shared" si="1"/>
        <v>7</v>
      </c>
      <c r="Q9" s="11">
        <f t="shared" si="2"/>
        <v>1</v>
      </c>
      <c r="R9" s="11">
        <f t="shared" si="3"/>
        <v>5</v>
      </c>
      <c r="S9" s="7" t="s">
        <v>150</v>
      </c>
      <c r="T9" s="7">
        <f t="shared" si="4"/>
        <v>7</v>
      </c>
      <c r="U9" s="7"/>
      <c r="V9" s="7"/>
    </row>
    <row r="10" spans="1:22" ht="23" x14ac:dyDescent="0.25">
      <c r="A10" s="9" t="s">
        <v>43</v>
      </c>
      <c r="B10" s="9">
        <v>-1</v>
      </c>
      <c r="C10" s="9">
        <v>1</v>
      </c>
      <c r="D10" s="9">
        <v>-1</v>
      </c>
      <c r="E10" s="9">
        <v>-1</v>
      </c>
      <c r="F10" s="9">
        <v>1</v>
      </c>
      <c r="G10" s="9">
        <v>1</v>
      </c>
      <c r="H10" s="9">
        <v>0</v>
      </c>
      <c r="I10" s="9">
        <v>-1</v>
      </c>
      <c r="J10" s="10">
        <v>-1</v>
      </c>
      <c r="K10" s="10">
        <v>1</v>
      </c>
      <c r="L10" s="9">
        <v>1</v>
      </c>
      <c r="M10" s="9">
        <v>0</v>
      </c>
      <c r="N10" s="10">
        <v>-1</v>
      </c>
      <c r="O10" s="9">
        <f t="shared" si="0"/>
        <v>-1</v>
      </c>
      <c r="P10" s="11">
        <f t="shared" si="1"/>
        <v>6</v>
      </c>
      <c r="Q10" s="11">
        <f t="shared" si="2"/>
        <v>2</v>
      </c>
      <c r="R10" s="11">
        <f t="shared" si="3"/>
        <v>5</v>
      </c>
      <c r="S10" s="7" t="s">
        <v>150</v>
      </c>
      <c r="T10" s="7">
        <f t="shared" si="4"/>
        <v>6</v>
      </c>
      <c r="U10" s="7"/>
      <c r="V10" s="7"/>
    </row>
    <row r="11" spans="1:22" ht="23" x14ac:dyDescent="0.25">
      <c r="A11" s="9" t="s">
        <v>44</v>
      </c>
      <c r="B11" s="9">
        <v>1</v>
      </c>
      <c r="C11" s="9">
        <v>0</v>
      </c>
      <c r="D11" s="9">
        <v>-1</v>
      </c>
      <c r="E11" s="9">
        <v>-1</v>
      </c>
      <c r="F11" s="9">
        <v>1</v>
      </c>
      <c r="G11" s="9">
        <v>-1</v>
      </c>
      <c r="H11" s="9">
        <v>-1</v>
      </c>
      <c r="I11" s="9">
        <v>-1</v>
      </c>
      <c r="J11" s="10">
        <v>1</v>
      </c>
      <c r="K11" s="10">
        <v>1</v>
      </c>
      <c r="L11" s="9">
        <v>1</v>
      </c>
      <c r="M11" s="9">
        <v>-1</v>
      </c>
      <c r="N11" s="10">
        <v>1</v>
      </c>
      <c r="O11" s="9">
        <f t="shared" si="0"/>
        <v>0</v>
      </c>
      <c r="P11" s="11">
        <f t="shared" si="1"/>
        <v>6</v>
      </c>
      <c r="Q11" s="11">
        <f t="shared" si="2"/>
        <v>1</v>
      </c>
      <c r="R11" s="11">
        <f t="shared" si="3"/>
        <v>6</v>
      </c>
      <c r="S11" s="7" t="s">
        <v>150</v>
      </c>
      <c r="T11" s="7">
        <f t="shared" si="4"/>
        <v>6</v>
      </c>
      <c r="U11" s="7"/>
      <c r="V11" s="7"/>
    </row>
    <row r="12" spans="1:22" ht="23" x14ac:dyDescent="0.25">
      <c r="A12" s="9" t="s">
        <v>50</v>
      </c>
      <c r="B12" s="9">
        <v>1</v>
      </c>
      <c r="C12" s="9">
        <v>-1</v>
      </c>
      <c r="D12" s="9">
        <v>1</v>
      </c>
      <c r="E12" s="9">
        <v>1</v>
      </c>
      <c r="F12" s="9">
        <v>-1</v>
      </c>
      <c r="G12" s="9">
        <v>-1</v>
      </c>
      <c r="H12" s="9">
        <v>1</v>
      </c>
      <c r="I12" s="9">
        <v>-1</v>
      </c>
      <c r="J12" s="10">
        <v>1</v>
      </c>
      <c r="K12" s="10">
        <v>1</v>
      </c>
      <c r="L12" s="9">
        <v>1</v>
      </c>
      <c r="M12" s="9">
        <v>-1</v>
      </c>
      <c r="N12" s="10">
        <v>0</v>
      </c>
      <c r="O12" s="9">
        <f t="shared" si="0"/>
        <v>2</v>
      </c>
      <c r="P12" s="11">
        <f t="shared" si="1"/>
        <v>5</v>
      </c>
      <c r="Q12" s="11">
        <f t="shared" si="2"/>
        <v>1</v>
      </c>
      <c r="R12" s="11">
        <f t="shared" si="3"/>
        <v>7</v>
      </c>
      <c r="S12" s="7" t="s">
        <v>151</v>
      </c>
      <c r="T12" s="7">
        <f t="shared" si="4"/>
        <v>7</v>
      </c>
      <c r="U12" s="7"/>
      <c r="V12" s="7"/>
    </row>
    <row r="13" spans="1:22" ht="23" x14ac:dyDescent="0.25">
      <c r="A13" s="9" t="s">
        <v>45</v>
      </c>
      <c r="B13" s="9">
        <v>1</v>
      </c>
      <c r="C13" s="9">
        <v>1</v>
      </c>
      <c r="D13" s="9">
        <v>1</v>
      </c>
      <c r="E13" s="9">
        <v>-1</v>
      </c>
      <c r="F13" s="9">
        <v>0</v>
      </c>
      <c r="G13" s="9">
        <v>-1</v>
      </c>
      <c r="H13" s="9">
        <v>0</v>
      </c>
      <c r="I13" s="9">
        <v>-1</v>
      </c>
      <c r="J13" s="10">
        <v>-1</v>
      </c>
      <c r="K13" s="10">
        <v>1</v>
      </c>
      <c r="L13" s="9">
        <v>1</v>
      </c>
      <c r="M13" s="9">
        <v>1</v>
      </c>
      <c r="N13" s="10">
        <v>0</v>
      </c>
      <c r="O13" s="9">
        <f t="shared" si="0"/>
        <v>2</v>
      </c>
      <c r="P13" s="11">
        <f t="shared" si="1"/>
        <v>4</v>
      </c>
      <c r="Q13" s="11">
        <f t="shared" si="2"/>
        <v>3</v>
      </c>
      <c r="R13" s="11">
        <f t="shared" si="3"/>
        <v>6</v>
      </c>
      <c r="S13" s="7" t="s">
        <v>151</v>
      </c>
      <c r="T13" s="7">
        <f t="shared" si="4"/>
        <v>6</v>
      </c>
      <c r="U13" s="7"/>
      <c r="V13" s="7"/>
    </row>
    <row r="14" spans="1:22" ht="23" x14ac:dyDescent="0.25">
      <c r="A14" s="27" t="s">
        <v>49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1</v>
      </c>
      <c r="K14" s="27">
        <v>1</v>
      </c>
      <c r="L14" s="27">
        <v>1</v>
      </c>
      <c r="M14" s="27">
        <v>0</v>
      </c>
      <c r="N14" s="27">
        <v>-1</v>
      </c>
      <c r="O14" s="27">
        <f t="shared" si="0"/>
        <v>2</v>
      </c>
      <c r="P14" s="27">
        <f t="shared" si="1"/>
        <v>1</v>
      </c>
      <c r="Q14" s="27">
        <f t="shared" si="2"/>
        <v>9</v>
      </c>
      <c r="R14" s="27">
        <f t="shared" si="3"/>
        <v>3</v>
      </c>
      <c r="S14" s="7" t="s">
        <v>152</v>
      </c>
      <c r="T14" s="7">
        <f t="shared" si="4"/>
        <v>9</v>
      </c>
      <c r="U14" s="7"/>
      <c r="V14" s="7"/>
    </row>
    <row r="15" spans="1:22" ht="23" x14ac:dyDescent="0.25">
      <c r="A15" s="9" t="s">
        <v>47</v>
      </c>
      <c r="B15" s="9">
        <v>1</v>
      </c>
      <c r="C15" s="9">
        <v>0</v>
      </c>
      <c r="D15" s="9">
        <v>0</v>
      </c>
      <c r="E15" s="9">
        <v>1</v>
      </c>
      <c r="F15" s="9">
        <v>-1</v>
      </c>
      <c r="G15" s="9">
        <v>0</v>
      </c>
      <c r="H15" s="9">
        <v>0</v>
      </c>
      <c r="I15" s="9">
        <v>-1</v>
      </c>
      <c r="J15" s="10">
        <v>1</v>
      </c>
      <c r="K15" s="10">
        <v>-1</v>
      </c>
      <c r="L15" s="9">
        <v>1</v>
      </c>
      <c r="M15" s="9">
        <v>1</v>
      </c>
      <c r="N15" s="10">
        <v>1</v>
      </c>
      <c r="O15" s="9">
        <f t="shared" si="0"/>
        <v>3</v>
      </c>
      <c r="P15" s="11">
        <f t="shared" si="1"/>
        <v>3</v>
      </c>
      <c r="Q15" s="11">
        <f t="shared" si="2"/>
        <v>4</v>
      </c>
      <c r="R15" s="11">
        <f t="shared" si="3"/>
        <v>6</v>
      </c>
      <c r="S15" s="7" t="s">
        <v>151</v>
      </c>
      <c r="T15" s="7">
        <f t="shared" si="4"/>
        <v>6</v>
      </c>
      <c r="U15" s="7"/>
      <c r="V15" s="7"/>
    </row>
    <row r="16" spans="1:22" ht="23" x14ac:dyDescent="0.25">
      <c r="A16" s="9" t="s">
        <v>48</v>
      </c>
      <c r="B16" s="9">
        <v>1</v>
      </c>
      <c r="C16" s="9">
        <v>1</v>
      </c>
      <c r="D16" s="9">
        <v>1</v>
      </c>
      <c r="E16" s="9">
        <v>-1</v>
      </c>
      <c r="F16" s="9">
        <v>-1</v>
      </c>
      <c r="G16" s="9">
        <v>1</v>
      </c>
      <c r="H16" s="9">
        <v>-1</v>
      </c>
      <c r="I16" s="9">
        <v>-1</v>
      </c>
      <c r="J16" s="10">
        <v>-1</v>
      </c>
      <c r="K16" s="10">
        <v>1</v>
      </c>
      <c r="L16" s="9">
        <v>1</v>
      </c>
      <c r="M16" s="9">
        <v>1</v>
      </c>
      <c r="N16" s="10">
        <v>1</v>
      </c>
      <c r="O16" s="9">
        <f t="shared" si="0"/>
        <v>3</v>
      </c>
      <c r="P16" s="11">
        <f t="shared" si="1"/>
        <v>5</v>
      </c>
      <c r="Q16" s="11">
        <f t="shared" si="2"/>
        <v>0</v>
      </c>
      <c r="R16" s="11">
        <f t="shared" si="3"/>
        <v>8</v>
      </c>
      <c r="S16" s="7" t="s">
        <v>151</v>
      </c>
      <c r="T16" s="7">
        <f t="shared" si="4"/>
        <v>8</v>
      </c>
      <c r="U16" s="7"/>
      <c r="V16" s="7"/>
    </row>
    <row r="17" spans="1:22" ht="23" x14ac:dyDescent="0.25">
      <c r="A17" s="9" t="s">
        <v>52</v>
      </c>
      <c r="B17" s="9">
        <v>1</v>
      </c>
      <c r="C17" s="9">
        <v>1</v>
      </c>
      <c r="D17" s="9">
        <v>1</v>
      </c>
      <c r="E17" s="9">
        <v>-1</v>
      </c>
      <c r="F17" s="9">
        <v>1</v>
      </c>
      <c r="G17" s="9">
        <v>1</v>
      </c>
      <c r="H17" s="9">
        <v>-1</v>
      </c>
      <c r="I17" s="9">
        <v>1</v>
      </c>
      <c r="J17" s="10">
        <v>1</v>
      </c>
      <c r="K17" s="10">
        <v>-1</v>
      </c>
      <c r="L17" s="9">
        <v>-1</v>
      </c>
      <c r="M17" s="9">
        <v>0</v>
      </c>
      <c r="N17" s="10">
        <v>1</v>
      </c>
      <c r="O17" s="9">
        <f t="shared" si="0"/>
        <v>4</v>
      </c>
      <c r="P17" s="11">
        <f t="shared" si="1"/>
        <v>4</v>
      </c>
      <c r="Q17" s="11">
        <f t="shared" si="2"/>
        <v>1</v>
      </c>
      <c r="R17" s="11">
        <f t="shared" si="3"/>
        <v>8</v>
      </c>
      <c r="S17" s="7" t="s">
        <v>151</v>
      </c>
      <c r="T17" s="7">
        <f t="shared" si="4"/>
        <v>8</v>
      </c>
      <c r="U17" s="7"/>
      <c r="V17" s="7"/>
    </row>
    <row r="18" spans="1:22" ht="23" x14ac:dyDescent="0.25">
      <c r="A18" s="9" t="s">
        <v>51</v>
      </c>
      <c r="B18" s="9">
        <v>1</v>
      </c>
      <c r="C18" s="9">
        <v>1</v>
      </c>
      <c r="D18" s="9">
        <v>1</v>
      </c>
      <c r="E18" s="9">
        <v>-1</v>
      </c>
      <c r="F18" s="9">
        <v>-1</v>
      </c>
      <c r="G18" s="9">
        <v>1</v>
      </c>
      <c r="H18" s="9">
        <v>0</v>
      </c>
      <c r="I18" s="9">
        <v>1</v>
      </c>
      <c r="J18" s="10">
        <v>1</v>
      </c>
      <c r="K18" s="10">
        <v>1</v>
      </c>
      <c r="L18" s="9">
        <v>-1</v>
      </c>
      <c r="M18" s="9">
        <v>0</v>
      </c>
      <c r="N18" s="10">
        <v>1</v>
      </c>
      <c r="O18" s="9">
        <f t="shared" si="0"/>
        <v>5</v>
      </c>
      <c r="P18" s="11">
        <f t="shared" si="1"/>
        <v>3</v>
      </c>
      <c r="Q18" s="11">
        <f t="shared" si="2"/>
        <v>2</v>
      </c>
      <c r="R18" s="11">
        <f t="shared" si="3"/>
        <v>8</v>
      </c>
      <c r="S18" s="7" t="s">
        <v>151</v>
      </c>
      <c r="T18" s="7">
        <f t="shared" si="4"/>
        <v>8</v>
      </c>
      <c r="U18" s="7"/>
      <c r="V18" s="7"/>
    </row>
    <row r="19" spans="1:22" ht="23" x14ac:dyDescent="0.25">
      <c r="A19" s="9" t="s">
        <v>42</v>
      </c>
      <c r="B19" s="9">
        <v>0</v>
      </c>
      <c r="C19" s="9">
        <v>1</v>
      </c>
      <c r="D19" s="9">
        <v>1</v>
      </c>
      <c r="E19" s="9">
        <v>-1</v>
      </c>
      <c r="F19" s="9">
        <v>-1</v>
      </c>
      <c r="G19" s="9">
        <v>1</v>
      </c>
      <c r="H19" s="9">
        <v>0</v>
      </c>
      <c r="I19" s="9">
        <v>1</v>
      </c>
      <c r="J19" s="10">
        <v>1</v>
      </c>
      <c r="K19" s="10">
        <v>1</v>
      </c>
      <c r="L19" s="9">
        <v>1</v>
      </c>
      <c r="M19" s="9">
        <v>0</v>
      </c>
      <c r="N19" s="10">
        <v>0</v>
      </c>
      <c r="O19" s="9">
        <f t="shared" si="0"/>
        <v>5</v>
      </c>
      <c r="P19" s="11">
        <f t="shared" si="1"/>
        <v>2</v>
      </c>
      <c r="Q19" s="11">
        <f t="shared" si="2"/>
        <v>4</v>
      </c>
      <c r="R19" s="11">
        <f t="shared" si="3"/>
        <v>7</v>
      </c>
      <c r="S19" s="7" t="s">
        <v>151</v>
      </c>
      <c r="T19" s="7">
        <f t="shared" si="4"/>
        <v>7</v>
      </c>
      <c r="U19" s="7"/>
      <c r="V19" s="7"/>
    </row>
    <row r="20" spans="1:22" ht="23" x14ac:dyDescent="0.25">
      <c r="A20" s="9" t="s">
        <v>46</v>
      </c>
      <c r="B20" s="9">
        <v>1</v>
      </c>
      <c r="C20" s="9">
        <v>0</v>
      </c>
      <c r="D20" s="9">
        <v>-1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10">
        <v>-1</v>
      </c>
      <c r="K20" s="10">
        <v>1</v>
      </c>
      <c r="L20" s="9">
        <v>-1</v>
      </c>
      <c r="M20" s="9">
        <v>1</v>
      </c>
      <c r="N20" s="10">
        <v>1</v>
      </c>
      <c r="O20" s="9">
        <f t="shared" si="0"/>
        <v>6</v>
      </c>
      <c r="P20" s="11">
        <f t="shared" si="1"/>
        <v>3</v>
      </c>
      <c r="Q20" s="11">
        <f t="shared" si="2"/>
        <v>1</v>
      </c>
      <c r="R20" s="11">
        <f t="shared" si="3"/>
        <v>9</v>
      </c>
      <c r="S20" s="7" t="s">
        <v>151</v>
      </c>
      <c r="T20" s="7">
        <f t="shared" si="4"/>
        <v>9</v>
      </c>
      <c r="U20" s="7"/>
      <c r="V20" s="7"/>
    </row>
    <row r="21" spans="1:22" ht="23" x14ac:dyDescent="0.25">
      <c r="A21" s="9" t="s">
        <v>53</v>
      </c>
      <c r="B21" s="9">
        <v>1</v>
      </c>
      <c r="C21" s="9">
        <v>1</v>
      </c>
      <c r="D21" s="9">
        <v>1</v>
      </c>
      <c r="E21" s="9">
        <v>1</v>
      </c>
      <c r="F21" s="9">
        <v>0</v>
      </c>
      <c r="G21" s="9">
        <v>1</v>
      </c>
      <c r="H21" s="9">
        <v>1</v>
      </c>
      <c r="I21" s="9">
        <v>-1</v>
      </c>
      <c r="J21" s="10">
        <v>1</v>
      </c>
      <c r="K21" s="10">
        <v>1</v>
      </c>
      <c r="L21" s="9">
        <v>1</v>
      </c>
      <c r="M21" s="9">
        <v>-1</v>
      </c>
      <c r="N21" s="10">
        <v>1</v>
      </c>
      <c r="O21" s="9">
        <f t="shared" si="0"/>
        <v>8</v>
      </c>
      <c r="P21" s="11">
        <f t="shared" si="1"/>
        <v>2</v>
      </c>
      <c r="Q21" s="11">
        <f t="shared" si="2"/>
        <v>1</v>
      </c>
      <c r="R21" s="11">
        <f t="shared" si="3"/>
        <v>10</v>
      </c>
      <c r="S21" s="7" t="s">
        <v>151</v>
      </c>
      <c r="T21" s="7">
        <f t="shared" si="4"/>
        <v>10</v>
      </c>
      <c r="U21" s="7"/>
      <c r="V21" s="7"/>
    </row>
    <row r="22" spans="1:22" ht="23" x14ac:dyDescent="0.25">
      <c r="A22" s="9" t="s">
        <v>55</v>
      </c>
      <c r="B22" s="9">
        <v>1</v>
      </c>
      <c r="C22" s="9">
        <v>1</v>
      </c>
      <c r="D22" s="9">
        <v>0</v>
      </c>
      <c r="E22" s="9">
        <v>1</v>
      </c>
      <c r="F22" s="9">
        <v>0</v>
      </c>
      <c r="G22" s="9">
        <v>1</v>
      </c>
      <c r="H22" s="9">
        <v>1</v>
      </c>
      <c r="I22" s="9">
        <v>1</v>
      </c>
      <c r="J22" s="10">
        <v>-1</v>
      </c>
      <c r="K22" s="10">
        <v>1</v>
      </c>
      <c r="L22" s="9">
        <v>1</v>
      </c>
      <c r="M22" s="9">
        <v>1</v>
      </c>
      <c r="N22" s="10">
        <v>0</v>
      </c>
      <c r="O22" s="9">
        <f t="shared" si="0"/>
        <v>8</v>
      </c>
      <c r="P22" s="11">
        <f t="shared" si="1"/>
        <v>1</v>
      </c>
      <c r="Q22" s="11">
        <f t="shared" si="2"/>
        <v>3</v>
      </c>
      <c r="R22" s="11">
        <f t="shared" si="3"/>
        <v>9</v>
      </c>
      <c r="S22" s="7" t="s">
        <v>151</v>
      </c>
      <c r="T22" s="7">
        <f t="shared" si="4"/>
        <v>9</v>
      </c>
      <c r="U22" s="7"/>
      <c r="V22" s="7"/>
    </row>
    <row r="23" spans="1:22" ht="23" x14ac:dyDescent="0.25">
      <c r="A23" s="9" t="s">
        <v>54</v>
      </c>
      <c r="B23" s="9">
        <v>1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9">
        <v>0</v>
      </c>
      <c r="I23" s="9">
        <v>1</v>
      </c>
      <c r="J23" s="10">
        <v>1</v>
      </c>
      <c r="K23" s="10">
        <v>1</v>
      </c>
      <c r="L23" s="9">
        <v>1</v>
      </c>
      <c r="M23" s="9">
        <v>1</v>
      </c>
      <c r="N23" s="10">
        <v>1</v>
      </c>
      <c r="O23" s="9">
        <f t="shared" si="0"/>
        <v>8</v>
      </c>
      <c r="P23" s="11">
        <f t="shared" si="1"/>
        <v>0</v>
      </c>
      <c r="Q23" s="11">
        <f t="shared" si="2"/>
        <v>5</v>
      </c>
      <c r="R23" s="11">
        <f t="shared" si="3"/>
        <v>8</v>
      </c>
      <c r="S23" s="7" t="s">
        <v>151</v>
      </c>
      <c r="T23" s="7">
        <f t="shared" si="4"/>
        <v>8</v>
      </c>
      <c r="U23" s="7"/>
      <c r="V23" s="7"/>
    </row>
    <row r="24" spans="1:22" ht="2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</sheetData>
  <mergeCells count="2">
    <mergeCell ref="A1:R1"/>
    <mergeCell ref="A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605F-ECA8-2941-94E5-E9C333437D82}">
  <dimension ref="A1:D31"/>
  <sheetViews>
    <sheetView zoomScale="125" zoomScaleNormal="93" workbookViewId="0">
      <selection activeCell="D28" sqref="D28"/>
    </sheetView>
  </sheetViews>
  <sheetFormatPr baseColWidth="10" defaultRowHeight="16" x14ac:dyDescent="0.2"/>
  <cols>
    <col min="1" max="1" width="56.1640625" style="28" customWidth="1"/>
    <col min="2" max="2" width="31.33203125" style="28" customWidth="1"/>
    <col min="3" max="3" width="21.33203125" style="28" customWidth="1"/>
    <col min="4" max="4" width="27.5" style="30" customWidth="1"/>
    <col min="5" max="16384" width="10.83203125" style="28"/>
  </cols>
  <sheetData>
    <row r="1" spans="1:4" ht="21" x14ac:dyDescent="0.25">
      <c r="A1" s="49" t="s">
        <v>85</v>
      </c>
      <c r="B1" s="50"/>
      <c r="C1" s="50"/>
      <c r="D1" s="51"/>
    </row>
    <row r="2" spans="1:4" s="29" customFormat="1" ht="34" x14ac:dyDescent="0.2">
      <c r="A2" s="20"/>
      <c r="B2" s="20" t="s">
        <v>57</v>
      </c>
      <c r="C2" s="20" t="s">
        <v>148</v>
      </c>
      <c r="D2" s="21" t="s">
        <v>61</v>
      </c>
    </row>
    <row r="3" spans="1:4" x14ac:dyDescent="0.2">
      <c r="A3" s="17" t="s">
        <v>60</v>
      </c>
      <c r="B3" s="17">
        <f>-C32</f>
        <v>0</v>
      </c>
      <c r="C3" s="17">
        <v>3</v>
      </c>
      <c r="D3" s="18"/>
    </row>
    <row r="4" spans="1:4" x14ac:dyDescent="0.2">
      <c r="A4" s="17" t="s">
        <v>65</v>
      </c>
      <c r="B4" s="17" t="s">
        <v>108</v>
      </c>
      <c r="C4" s="17" t="s">
        <v>161</v>
      </c>
      <c r="D4" s="18" t="s">
        <v>179</v>
      </c>
    </row>
    <row r="5" spans="1:4" x14ac:dyDescent="0.2">
      <c r="A5" s="52"/>
      <c r="B5" s="53"/>
      <c r="C5" s="53"/>
      <c r="D5" s="54"/>
    </row>
    <row r="6" spans="1:4" x14ac:dyDescent="0.2">
      <c r="A6" s="17" t="s">
        <v>62</v>
      </c>
      <c r="B6" s="17" t="s">
        <v>109</v>
      </c>
      <c r="C6" s="17" t="s">
        <v>112</v>
      </c>
      <c r="D6" s="41" t="s">
        <v>180</v>
      </c>
    </row>
    <row r="7" spans="1:4" x14ac:dyDescent="0.2">
      <c r="A7" s="17" t="s">
        <v>63</v>
      </c>
      <c r="B7" s="17" t="s">
        <v>110</v>
      </c>
      <c r="C7" s="17" t="s">
        <v>162</v>
      </c>
      <c r="D7" s="42"/>
    </row>
    <row r="8" spans="1:4" x14ac:dyDescent="0.2">
      <c r="A8" s="17" t="s">
        <v>64</v>
      </c>
      <c r="B8" s="17" t="s">
        <v>111</v>
      </c>
      <c r="C8" s="17" t="s">
        <v>113</v>
      </c>
      <c r="D8" s="43"/>
    </row>
    <row r="9" spans="1:4" x14ac:dyDescent="0.2">
      <c r="A9" s="38"/>
      <c r="B9" s="39"/>
      <c r="C9" s="39"/>
      <c r="D9" s="40"/>
    </row>
    <row r="10" spans="1:4" x14ac:dyDescent="0.2">
      <c r="A10" s="17" t="s">
        <v>175</v>
      </c>
      <c r="B10" s="17" t="s">
        <v>115</v>
      </c>
      <c r="C10" s="17" t="s">
        <v>173</v>
      </c>
      <c r="D10" s="44" t="s">
        <v>181</v>
      </c>
    </row>
    <row r="11" spans="1:4" x14ac:dyDescent="0.2">
      <c r="A11" s="17" t="s">
        <v>176</v>
      </c>
      <c r="B11" s="17" t="s">
        <v>116</v>
      </c>
      <c r="C11" s="17" t="s">
        <v>174</v>
      </c>
      <c r="D11" s="46"/>
    </row>
    <row r="12" spans="1:4" x14ac:dyDescent="0.2">
      <c r="A12" s="38"/>
      <c r="B12" s="39"/>
      <c r="C12" s="39"/>
      <c r="D12" s="40"/>
    </row>
    <row r="13" spans="1:4" x14ac:dyDescent="0.2">
      <c r="A13" s="17" t="s">
        <v>58</v>
      </c>
      <c r="B13" s="17" t="s">
        <v>117</v>
      </c>
      <c r="C13" s="17" t="s">
        <v>166</v>
      </c>
      <c r="D13" s="44" t="s">
        <v>182</v>
      </c>
    </row>
    <row r="14" spans="1:4" x14ac:dyDescent="0.2">
      <c r="A14" s="17" t="s">
        <v>84</v>
      </c>
      <c r="B14" s="17" t="s">
        <v>118</v>
      </c>
      <c r="C14" s="17" t="s">
        <v>119</v>
      </c>
      <c r="D14" s="45"/>
    </row>
    <row r="15" spans="1:4" x14ac:dyDescent="0.2">
      <c r="A15" s="47"/>
      <c r="B15" s="48"/>
      <c r="C15" s="48"/>
      <c r="D15" s="45"/>
    </row>
    <row r="16" spans="1:4" x14ac:dyDescent="0.2">
      <c r="A16" s="17" t="s">
        <v>70</v>
      </c>
      <c r="B16" s="17" t="s">
        <v>120</v>
      </c>
      <c r="C16" s="17" t="s">
        <v>167</v>
      </c>
      <c r="D16" s="45"/>
    </row>
    <row r="17" spans="1:4" x14ac:dyDescent="0.2">
      <c r="A17" s="17" t="s">
        <v>71</v>
      </c>
      <c r="B17" s="17" t="s">
        <v>121</v>
      </c>
      <c r="C17" s="17" t="s">
        <v>168</v>
      </c>
      <c r="D17" s="45"/>
    </row>
    <row r="18" spans="1:4" x14ac:dyDescent="0.2">
      <c r="A18" s="17" t="s">
        <v>72</v>
      </c>
      <c r="B18" s="17" t="s">
        <v>122</v>
      </c>
      <c r="C18" s="17" t="s">
        <v>169</v>
      </c>
      <c r="D18" s="46"/>
    </row>
    <row r="19" spans="1:4" x14ac:dyDescent="0.2">
      <c r="A19" s="38"/>
      <c r="B19" s="39"/>
      <c r="C19" s="39"/>
      <c r="D19" s="40"/>
    </row>
    <row r="20" spans="1:4" x14ac:dyDescent="0.2">
      <c r="A20" s="17" t="s">
        <v>73</v>
      </c>
      <c r="B20" s="17" t="s">
        <v>113</v>
      </c>
      <c r="C20" s="17" t="s">
        <v>171</v>
      </c>
      <c r="D20" s="41" t="s">
        <v>183</v>
      </c>
    </row>
    <row r="21" spans="1:4" x14ac:dyDescent="0.2">
      <c r="A21" s="17" t="s">
        <v>74</v>
      </c>
      <c r="B21" s="17" t="s">
        <v>114</v>
      </c>
      <c r="C21" s="17" t="s">
        <v>113</v>
      </c>
      <c r="D21" s="42"/>
    </row>
    <row r="22" spans="1:4" x14ac:dyDescent="0.2">
      <c r="A22" s="17" t="s">
        <v>75</v>
      </c>
      <c r="B22" s="17" t="s">
        <v>123</v>
      </c>
      <c r="C22" s="17" t="s">
        <v>172</v>
      </c>
      <c r="D22" s="43"/>
    </row>
    <row r="23" spans="1:4" x14ac:dyDescent="0.2">
      <c r="A23" s="38"/>
      <c r="B23" s="39"/>
      <c r="C23" s="39"/>
      <c r="D23" s="40"/>
    </row>
    <row r="24" spans="1:4" x14ac:dyDescent="0.2">
      <c r="A24" s="17" t="s">
        <v>76</v>
      </c>
      <c r="B24" s="17" t="s">
        <v>124</v>
      </c>
      <c r="C24" s="17" t="s">
        <v>127</v>
      </c>
      <c r="D24" s="44" t="s">
        <v>182</v>
      </c>
    </row>
    <row r="25" spans="1:4" x14ac:dyDescent="0.2">
      <c r="A25" s="17" t="s">
        <v>77</v>
      </c>
      <c r="B25" s="17" t="s">
        <v>125</v>
      </c>
      <c r="C25" s="17" t="s">
        <v>127</v>
      </c>
      <c r="D25" s="45"/>
    </row>
    <row r="26" spans="1:4" x14ac:dyDescent="0.2">
      <c r="A26" s="17" t="s">
        <v>78</v>
      </c>
      <c r="B26" s="17" t="s">
        <v>126</v>
      </c>
      <c r="C26" s="17" t="s">
        <v>128</v>
      </c>
      <c r="D26" s="46"/>
    </row>
    <row r="27" spans="1:4" x14ac:dyDescent="0.2">
      <c r="A27" s="38"/>
      <c r="B27" s="39"/>
      <c r="C27" s="39"/>
      <c r="D27" s="40"/>
    </row>
    <row r="28" spans="1:4" x14ac:dyDescent="0.2">
      <c r="A28" s="17" t="s">
        <v>66</v>
      </c>
      <c r="B28" s="17" t="s">
        <v>129</v>
      </c>
      <c r="C28" s="17" t="s">
        <v>163</v>
      </c>
      <c r="D28" s="18" t="s">
        <v>67</v>
      </c>
    </row>
    <row r="29" spans="1:4" x14ac:dyDescent="0.2">
      <c r="A29" s="17" t="s">
        <v>79</v>
      </c>
      <c r="B29" s="17" t="s">
        <v>130</v>
      </c>
      <c r="C29" s="17" t="s">
        <v>164</v>
      </c>
      <c r="D29" s="18" t="s">
        <v>59</v>
      </c>
    </row>
    <row r="30" spans="1:4" x14ac:dyDescent="0.2">
      <c r="A30" s="17" t="s">
        <v>68</v>
      </c>
      <c r="B30" s="17" t="s">
        <v>114</v>
      </c>
      <c r="C30" s="17" t="s">
        <v>165</v>
      </c>
      <c r="D30" s="18" t="s">
        <v>67</v>
      </c>
    </row>
    <row r="31" spans="1:4" x14ac:dyDescent="0.2">
      <c r="A31" s="17" t="s">
        <v>69</v>
      </c>
      <c r="B31" s="17" t="s">
        <v>131</v>
      </c>
      <c r="C31" s="17" t="s">
        <v>165</v>
      </c>
      <c r="D31" s="18" t="s">
        <v>67</v>
      </c>
    </row>
  </sheetData>
  <mergeCells count="13">
    <mergeCell ref="A1:D1"/>
    <mergeCell ref="D20:D22"/>
    <mergeCell ref="D24:D26"/>
    <mergeCell ref="D10:D11"/>
    <mergeCell ref="A5:D5"/>
    <mergeCell ref="A27:D27"/>
    <mergeCell ref="A23:D23"/>
    <mergeCell ref="A19:D19"/>
    <mergeCell ref="A12:D12"/>
    <mergeCell ref="D6:D8"/>
    <mergeCell ref="D13:D18"/>
    <mergeCell ref="A15:C15"/>
    <mergeCell ref="A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2996-9E6F-FA45-96B0-65FFFBCF33B4}">
  <dimension ref="A1:D22"/>
  <sheetViews>
    <sheetView zoomScale="169" zoomScaleNormal="168" workbookViewId="0">
      <selection activeCell="C11" sqref="C11"/>
    </sheetView>
  </sheetViews>
  <sheetFormatPr baseColWidth="10" defaultRowHeight="16" x14ac:dyDescent="0.2"/>
  <cols>
    <col min="1" max="1" width="52.6640625" customWidth="1"/>
    <col min="2" max="2" width="28.6640625" customWidth="1"/>
    <col min="3" max="3" width="20.6640625" customWidth="1"/>
    <col min="4" max="4" width="22.6640625" customWidth="1"/>
  </cols>
  <sheetData>
    <row r="1" spans="1:4" ht="21" x14ac:dyDescent="0.25">
      <c r="A1" s="49" t="s">
        <v>56</v>
      </c>
      <c r="B1" s="50"/>
      <c r="C1" s="50"/>
      <c r="D1" s="51"/>
    </row>
    <row r="2" spans="1:4" s="22" customFormat="1" ht="31" customHeight="1" x14ac:dyDescent="0.2">
      <c r="A2" s="20"/>
      <c r="B2" s="20" t="s">
        <v>57</v>
      </c>
      <c r="C2" s="20" t="s">
        <v>147</v>
      </c>
      <c r="D2" s="21" t="s">
        <v>61</v>
      </c>
    </row>
    <row r="3" spans="1:4" x14ac:dyDescent="0.2">
      <c r="A3" s="17" t="s">
        <v>60</v>
      </c>
      <c r="B3" s="17">
        <f>-C23</f>
        <v>0</v>
      </c>
      <c r="C3" s="17">
        <v>2</v>
      </c>
      <c r="D3" s="18"/>
    </row>
    <row r="4" spans="1:4" x14ac:dyDescent="0.2">
      <c r="A4" s="17" t="s">
        <v>80</v>
      </c>
      <c r="B4" s="17" t="s">
        <v>93</v>
      </c>
      <c r="C4" s="17" t="s">
        <v>170</v>
      </c>
      <c r="D4" s="18" t="s">
        <v>59</v>
      </c>
    </row>
    <row r="5" spans="1:4" x14ac:dyDescent="0.2">
      <c r="A5" s="52"/>
      <c r="B5" s="53"/>
      <c r="C5" s="53"/>
      <c r="D5" s="54"/>
    </row>
    <row r="6" spans="1:4" x14ac:dyDescent="0.2">
      <c r="A6" s="17" t="s">
        <v>81</v>
      </c>
      <c r="B6" s="17" t="s">
        <v>100</v>
      </c>
      <c r="C6" s="17" t="s">
        <v>103</v>
      </c>
      <c r="D6" s="41" t="s">
        <v>67</v>
      </c>
    </row>
    <row r="7" spans="1:4" x14ac:dyDescent="0.2">
      <c r="A7" s="17" t="s">
        <v>82</v>
      </c>
      <c r="B7" s="17" t="s">
        <v>102</v>
      </c>
      <c r="C7" s="17" t="s">
        <v>104</v>
      </c>
      <c r="D7" s="42"/>
    </row>
    <row r="8" spans="1:4" x14ac:dyDescent="0.2">
      <c r="A8" s="17" t="s">
        <v>83</v>
      </c>
      <c r="B8" s="17" t="s">
        <v>101</v>
      </c>
      <c r="C8" s="17" t="s">
        <v>105</v>
      </c>
      <c r="D8" s="43"/>
    </row>
    <row r="9" spans="1:4" x14ac:dyDescent="0.2">
      <c r="A9" s="38"/>
      <c r="B9" s="39"/>
      <c r="C9" s="39"/>
      <c r="D9" s="40"/>
    </row>
    <row r="10" spans="1:4" x14ac:dyDescent="0.2">
      <c r="A10" s="17" t="s">
        <v>141</v>
      </c>
      <c r="B10" s="17" t="s">
        <v>139</v>
      </c>
      <c r="C10" s="17" t="s">
        <v>177</v>
      </c>
      <c r="D10" s="44" t="s">
        <v>59</v>
      </c>
    </row>
    <row r="11" spans="1:4" x14ac:dyDescent="0.2">
      <c r="A11" s="17" t="s">
        <v>142</v>
      </c>
      <c r="B11" s="17" t="s">
        <v>140</v>
      </c>
      <c r="C11" s="17" t="s">
        <v>178</v>
      </c>
      <c r="D11" s="46"/>
    </row>
    <row r="12" spans="1:4" x14ac:dyDescent="0.2">
      <c r="A12" s="38"/>
      <c r="B12" s="39"/>
      <c r="C12" s="39"/>
      <c r="D12" s="40"/>
    </row>
    <row r="13" spans="1:4" x14ac:dyDescent="0.2">
      <c r="A13" s="17" t="s">
        <v>144</v>
      </c>
      <c r="B13" s="17" t="s">
        <v>94</v>
      </c>
      <c r="C13" s="17" t="s">
        <v>97</v>
      </c>
      <c r="D13" s="44" t="s">
        <v>59</v>
      </c>
    </row>
    <row r="14" spans="1:4" x14ac:dyDescent="0.2">
      <c r="A14" s="17" t="s">
        <v>145</v>
      </c>
      <c r="B14" s="17" t="s">
        <v>95</v>
      </c>
      <c r="C14" s="17" t="s">
        <v>89</v>
      </c>
      <c r="D14" s="45"/>
    </row>
    <row r="15" spans="1:4" x14ac:dyDescent="0.2">
      <c r="A15" s="17" t="s">
        <v>90</v>
      </c>
      <c r="B15" s="19" t="s">
        <v>96</v>
      </c>
      <c r="C15" s="17" t="s">
        <v>132</v>
      </c>
      <c r="D15" s="45"/>
    </row>
    <row r="16" spans="1:4" x14ac:dyDescent="0.2">
      <c r="A16" s="17" t="s">
        <v>91</v>
      </c>
      <c r="B16" s="19" t="s">
        <v>92</v>
      </c>
      <c r="C16" s="17" t="s">
        <v>133</v>
      </c>
      <c r="D16" s="46"/>
    </row>
    <row r="17" spans="1:4" x14ac:dyDescent="0.2">
      <c r="A17" s="38"/>
      <c r="B17" s="39"/>
      <c r="C17" s="39"/>
      <c r="D17" s="40"/>
    </row>
    <row r="18" spans="1:4" x14ac:dyDescent="0.2">
      <c r="A18" s="17" t="s">
        <v>86</v>
      </c>
      <c r="B18" s="17" t="s">
        <v>106</v>
      </c>
      <c r="C18" s="17" t="s">
        <v>136</v>
      </c>
      <c r="D18" s="41" t="s">
        <v>67</v>
      </c>
    </row>
    <row r="19" spans="1:4" x14ac:dyDescent="0.2">
      <c r="A19" s="17" t="s">
        <v>87</v>
      </c>
      <c r="B19" s="17" t="s">
        <v>107</v>
      </c>
      <c r="C19" s="17" t="s">
        <v>137</v>
      </c>
      <c r="D19" s="42"/>
    </row>
    <row r="20" spans="1:4" x14ac:dyDescent="0.2">
      <c r="A20" s="38"/>
      <c r="B20" s="39"/>
      <c r="C20" s="39"/>
      <c r="D20" s="40"/>
    </row>
    <row r="21" spans="1:4" x14ac:dyDescent="0.2">
      <c r="A21" s="17" t="s">
        <v>88</v>
      </c>
      <c r="B21" s="17" t="s">
        <v>98</v>
      </c>
      <c r="C21" s="17" t="s">
        <v>134</v>
      </c>
      <c r="D21" s="44" t="s">
        <v>59</v>
      </c>
    </row>
    <row r="22" spans="1:4" x14ac:dyDescent="0.2">
      <c r="A22" s="17" t="s">
        <v>143</v>
      </c>
      <c r="B22" s="17" t="s">
        <v>99</v>
      </c>
      <c r="C22" s="17" t="s">
        <v>135</v>
      </c>
      <c r="D22" s="45"/>
    </row>
  </sheetData>
  <mergeCells count="11">
    <mergeCell ref="A12:D12"/>
    <mergeCell ref="A1:D1"/>
    <mergeCell ref="A5:D5"/>
    <mergeCell ref="D6:D8"/>
    <mergeCell ref="A9:D9"/>
    <mergeCell ref="D10:D11"/>
    <mergeCell ref="A17:D17"/>
    <mergeCell ref="D18:D19"/>
    <mergeCell ref="A20:D20"/>
    <mergeCell ref="D21:D22"/>
    <mergeCell ref="D13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TableS9 readme</vt:lpstr>
      <vt:lpstr>S9a</vt:lpstr>
      <vt:lpstr>S9b</vt:lpstr>
      <vt:lpstr>S9c</vt:lpstr>
      <vt:lpstr>S9d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Sathya Ravi</cp:lastModifiedBy>
  <dcterms:created xsi:type="dcterms:W3CDTF">2023-08-28T07:44:46Z</dcterms:created>
  <dcterms:modified xsi:type="dcterms:W3CDTF">2023-11-14T22:45:35Z</dcterms:modified>
</cp:coreProperties>
</file>