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1" sheetId="1" r:id="rId4"/>
    <sheet state="visible" name="Problem2" sheetId="2" r:id="rId5"/>
    <sheet state="visible" name="Problem3" sheetId="3" r:id="rId6"/>
    <sheet state="visible" name="Problem3(Revised_Data_set" sheetId="4" r:id="rId7"/>
    <sheet state="hidden" name="Sheet1" sheetId="5" r:id="rId8"/>
    <sheet state="visible" name="Problem4" sheetId="6" r:id="rId9"/>
    <sheet state="visible" name="Problem5" sheetId="7" r:id="rId10"/>
  </sheets>
  <definedNames/>
  <calcPr/>
  <extLst>
    <ext uri="GoogleSheetsCustomDataVersion1">
      <go:sheetsCustomData xmlns:go="http://customooxmlschemas.google.com/" r:id="rId11" roundtripDataSignature="AMtx7mjgxaVG+gkTLYaH6U9bTcjxL0J2AA=="/>
    </ext>
  </extLst>
</workbook>
</file>

<file path=xl/sharedStrings.xml><?xml version="1.0" encoding="utf-8"?>
<sst xmlns="http://schemas.openxmlformats.org/spreadsheetml/2006/main" count="113" uniqueCount="72">
  <si>
    <t>No of Commercials (x)</t>
  </si>
  <si>
    <t>Sales Volume (K$) (y)</t>
  </si>
  <si>
    <t xml:space="preserve">Co Variance : </t>
  </si>
  <si>
    <t xml:space="preserve">Correlation : </t>
  </si>
  <si>
    <t>Close to 1 hence Positive Correlation</t>
  </si>
  <si>
    <t>Sales Volume ($) (y)</t>
  </si>
  <si>
    <t>Co Variance</t>
  </si>
  <si>
    <t>There is change in Co Variance</t>
  </si>
  <si>
    <t>Correlation Co efficient</t>
  </si>
  <si>
    <t>No Change in Correlation Co-efficient</t>
  </si>
  <si>
    <t>State</t>
  </si>
  <si>
    <t>Sales</t>
  </si>
  <si>
    <t>Min</t>
  </si>
  <si>
    <t>First Quartile</t>
  </si>
  <si>
    <t>Third Quartile</t>
  </si>
  <si>
    <t>Max</t>
  </si>
  <si>
    <t xml:space="preserve">Arizona </t>
  </si>
  <si>
    <t xml:space="preserve"> </t>
  </si>
  <si>
    <t xml:space="preserve">California </t>
  </si>
  <si>
    <t xml:space="preserve">Colorado </t>
  </si>
  <si>
    <t xml:space="preserve">Florida </t>
  </si>
  <si>
    <t xml:space="preserve">Georgia </t>
  </si>
  <si>
    <t xml:space="preserve">Kansas </t>
  </si>
  <si>
    <t xml:space="preserve">Kentucky </t>
  </si>
  <si>
    <t>Ohio</t>
  </si>
  <si>
    <t xml:space="preserve">Maryland </t>
  </si>
  <si>
    <t xml:space="preserve">Massachusetts </t>
  </si>
  <si>
    <t xml:space="preserve">Michigan </t>
  </si>
  <si>
    <t xml:space="preserve">Mississippi </t>
  </si>
  <si>
    <t xml:space="preserve">Missouri </t>
  </si>
  <si>
    <t xml:space="preserve">New Jersey </t>
  </si>
  <si>
    <t xml:space="preserve">Louisiana </t>
  </si>
  <si>
    <t xml:space="preserve">Oklahoma </t>
  </si>
  <si>
    <t xml:space="preserve">Tennessee </t>
  </si>
  <si>
    <t xml:space="preserve">Texas </t>
  </si>
  <si>
    <t xml:space="preserve">Virginia </t>
  </si>
  <si>
    <t xml:space="preserve">Washington </t>
  </si>
  <si>
    <t>Percentile States above Washington</t>
  </si>
  <si>
    <t xml:space="preserve">West Virginia </t>
  </si>
  <si>
    <t>Yes, it will be identified and Corrected.</t>
  </si>
  <si>
    <t>85 th Percentile</t>
  </si>
  <si>
    <t>Young</t>
  </si>
  <si>
    <t>Middle Aged</t>
  </si>
  <si>
    <t xml:space="preserve">Old </t>
  </si>
  <si>
    <t>Total</t>
  </si>
  <si>
    <t>Loan</t>
  </si>
  <si>
    <t>No</t>
  </si>
  <si>
    <t>Yes</t>
  </si>
  <si>
    <t xml:space="preserve">Total </t>
  </si>
  <si>
    <t>Player A</t>
  </si>
  <si>
    <t>Player B</t>
  </si>
  <si>
    <t>Median</t>
  </si>
  <si>
    <t>Mean</t>
  </si>
  <si>
    <t>Mode</t>
  </si>
  <si>
    <t xml:space="preserve">Standard Deviation </t>
  </si>
  <si>
    <t>Standard Deviation of the player A is less than Player B hence will go with Player A</t>
  </si>
  <si>
    <t>Universe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</si>
  <si>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</si>
  <si>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</si>
  <si>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</si>
  <si>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</si>
  <si>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</si>
  <si>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</si>
  <si>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</si>
  <si>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</si>
  <si>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</si>
  <si>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</si>
  <si>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</t>
  </si>
  <si>
    <t>Population</t>
  </si>
  <si>
    <t xml:space="preserve">Median </t>
  </si>
  <si>
    <t xml:space="preserve">Mean of the sample is greater than population </t>
  </si>
  <si>
    <t>Standard Deviation of sample is less than 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</si>
</sst>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0" fillId="0" fontId="2" numFmtId="0" xfId="0" applyFont="1"/>
    <xf borderId="2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1" fillId="3" fontId="2" numFmtId="0" xfId="0" applyBorder="1" applyFill="1" applyFont="1"/>
    <xf borderId="1" fillId="4" fontId="2" numFmtId="0" xfId="0" applyBorder="1" applyFill="1" applyFont="1"/>
    <xf borderId="2" fillId="2" fontId="1" numFmtId="0" xfId="0" applyBorder="1" applyFont="1"/>
    <xf borderId="2" fillId="0" fontId="1" numFmtId="0" xfId="0" applyBorder="1" applyFont="1"/>
    <xf borderId="0" fillId="0" fontId="4" numFmtId="0" xfId="0" applyFont="1"/>
    <xf borderId="0" fillId="3" fontId="4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2" numFmtId="3" xfId="0" applyFont="1" applyNumberFormat="1"/>
    <xf borderId="0" fillId="0" fontId="2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Problem3!$C$2</c:f>
            </c:strRef>
          </c:cat>
          <c:val>
            <c:numRef>
              <c:f>Problem3!$E$2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Problem3!$C$2</c:f>
            </c:strRef>
          </c:cat>
          <c:val>
            <c:numRef>
              <c:f>Problem3!$G$2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Problem3!$C$2</c:f>
            </c:strRef>
          </c:cat>
          <c:val>
            <c:numRef>
              <c:f>Problem3!$D$2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Problem3!$C$2</c:f>
            </c:strRef>
          </c:cat>
          <c:val>
            <c:numRef>
              <c:f>Problem3!$F$2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50609905"/>
        <c:axId val="1174249617"/>
      </c:stockChart>
      <c:dateAx>
        <c:axId val="5060990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249617"/>
      </c:dateAx>
      <c:valAx>
        <c:axId val="1174249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09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'Problem3(Revised_Data_set'!$C$2</c:f>
            </c:strRef>
          </c:cat>
          <c:val>
            <c:numRef>
              <c:f>'Problem3(Revised_Data_set'!$E$2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'Problem3(Revised_Data_set'!$C$2</c:f>
            </c:strRef>
          </c:cat>
          <c:val>
            <c:numRef>
              <c:f>'Problem3(Revised_Data_set'!$G$2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'Problem3(Revised_Data_set'!$C$2</c:f>
            </c:strRef>
          </c:cat>
          <c:val>
            <c:numRef>
              <c:f>'Problem3(Revised_Data_set'!$D$2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'Problem3(Revised_Data_set'!$C$2</c:f>
            </c:strRef>
          </c:cat>
          <c:val>
            <c:numRef>
              <c:f>'Problem3(Revised_Data_set'!$F$2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59123402"/>
        <c:axId val="149000195"/>
      </c:stockChart>
      <c:dateAx>
        <c:axId val="45912340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00195"/>
      </c:dateAx>
      <c:valAx>
        <c:axId val="149000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123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0</xdr:row>
      <xdr:rowOff>180975</xdr:rowOff>
    </xdr:from>
    <xdr:ext cx="5715000" cy="3533775"/>
    <xdr:graphicFrame>
      <xdr:nvGraphicFramePr>
        <xdr:cNvPr id="16500289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0</xdr:row>
      <xdr:rowOff>180975</xdr:rowOff>
    </xdr:from>
    <xdr:ext cx="5715000" cy="3533775"/>
    <xdr:graphicFrame>
      <xdr:nvGraphicFramePr>
        <xdr:cNvPr id="204582375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43"/>
    <col customWidth="1" min="3" max="3" width="20.14"/>
    <col customWidth="1" min="4" max="27" width="8.86"/>
  </cols>
  <sheetData>
    <row r="1">
      <c r="A1" s="1"/>
      <c r="B1" s="2" t="s">
        <v>0</v>
      </c>
      <c r="C1" s="2" t="s">
        <v>1</v>
      </c>
    </row>
    <row r="2">
      <c r="A2" s="3"/>
      <c r="B2" s="4">
        <v>2.0</v>
      </c>
      <c r="C2" s="4">
        <v>50.0</v>
      </c>
    </row>
    <row r="3">
      <c r="A3" s="3"/>
      <c r="B3" s="4">
        <v>5.0</v>
      </c>
      <c r="C3" s="4">
        <v>57.0</v>
      </c>
    </row>
    <row r="4">
      <c r="A4" s="3"/>
      <c r="B4" s="4">
        <v>1.0</v>
      </c>
      <c r="C4" s="4">
        <v>41.0</v>
      </c>
    </row>
    <row r="5">
      <c r="A5" s="3"/>
      <c r="B5" s="4">
        <v>3.0</v>
      </c>
      <c r="C5" s="4">
        <v>54.0</v>
      </c>
    </row>
    <row r="6">
      <c r="A6" s="3"/>
      <c r="B6" s="4">
        <v>4.0</v>
      </c>
      <c r="C6" s="4">
        <v>54.0</v>
      </c>
    </row>
    <row r="7">
      <c r="A7" s="3"/>
      <c r="B7" s="4">
        <v>1.0</v>
      </c>
      <c r="C7" s="4">
        <v>38.0</v>
      </c>
    </row>
    <row r="8">
      <c r="A8" s="3"/>
      <c r="B8" s="4">
        <v>5.0</v>
      </c>
      <c r="C8" s="4">
        <v>63.0</v>
      </c>
    </row>
    <row r="9">
      <c r="A9" s="3"/>
      <c r="B9" s="4">
        <v>3.0</v>
      </c>
      <c r="C9" s="4">
        <v>48.0</v>
      </c>
    </row>
    <row r="10">
      <c r="A10" s="3"/>
      <c r="B10" s="4">
        <v>4.0</v>
      </c>
      <c r="C10" s="4">
        <v>59.0</v>
      </c>
    </row>
    <row r="11">
      <c r="A11" s="3"/>
      <c r="B11" s="4">
        <v>2.0</v>
      </c>
      <c r="C11" s="4">
        <v>46.0</v>
      </c>
    </row>
    <row r="14">
      <c r="A14" s="5" t="s">
        <v>2</v>
      </c>
      <c r="B14" s="6">
        <f>COVAR(C2:C11,B2:B11)</f>
        <v>9.9</v>
      </c>
    </row>
    <row r="15">
      <c r="A15" s="5" t="s">
        <v>3</v>
      </c>
      <c r="B15" s="6">
        <f>CORREL(B2:B11,C2:C11)</f>
        <v>0.9304905807</v>
      </c>
      <c r="C15" s="5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20.29"/>
    <col customWidth="1" min="3" max="3" width="20.57"/>
    <col customWidth="1" min="4" max="5" width="8.86"/>
    <col customWidth="1" min="6" max="6" width="22.29"/>
    <col customWidth="1" min="7" max="8" width="8.86"/>
    <col customWidth="1" min="9" max="9" width="16.0"/>
    <col customWidth="1" min="10" max="27" width="8.86"/>
  </cols>
  <sheetData>
    <row r="1">
      <c r="A1" s="1"/>
      <c r="B1" s="2" t="s">
        <v>0</v>
      </c>
      <c r="C1" s="2" t="s">
        <v>5</v>
      </c>
    </row>
    <row r="2">
      <c r="A2" s="3"/>
      <c r="B2" s="4">
        <v>2.0</v>
      </c>
      <c r="C2" s="4">
        <v>50000.0</v>
      </c>
    </row>
    <row r="3">
      <c r="A3" s="3"/>
      <c r="B3" s="4">
        <v>5.0</v>
      </c>
      <c r="C3" s="4">
        <v>57000.0</v>
      </c>
    </row>
    <row r="4">
      <c r="A4" s="3"/>
      <c r="B4" s="4">
        <v>1.0</v>
      </c>
      <c r="C4" s="4">
        <v>41000.0</v>
      </c>
    </row>
    <row r="5">
      <c r="A5" s="3"/>
      <c r="B5" s="4">
        <v>3.0</v>
      </c>
      <c r="C5" s="4">
        <v>54000.0</v>
      </c>
    </row>
    <row r="6">
      <c r="A6" s="3"/>
      <c r="B6" s="4">
        <v>4.0</v>
      </c>
      <c r="C6" s="4">
        <v>54000.0</v>
      </c>
    </row>
    <row r="7">
      <c r="A7" s="3"/>
      <c r="B7" s="4">
        <v>1.0</v>
      </c>
      <c r="C7" s="4">
        <v>38000.0</v>
      </c>
    </row>
    <row r="8">
      <c r="A8" s="3"/>
      <c r="B8" s="4">
        <v>5.0</v>
      </c>
      <c r="C8" s="4">
        <v>63000.0</v>
      </c>
    </row>
    <row r="9">
      <c r="A9" s="3"/>
      <c r="B9" s="4">
        <v>3.0</v>
      </c>
      <c r="C9" s="4">
        <v>48000.0</v>
      </c>
    </row>
    <row r="10">
      <c r="A10" s="3"/>
      <c r="B10" s="4">
        <v>4.0</v>
      </c>
      <c r="C10" s="4">
        <v>59000.0</v>
      </c>
    </row>
    <row r="11">
      <c r="A11" s="3"/>
      <c r="B11" s="4">
        <v>2.0</v>
      </c>
      <c r="C11" s="4">
        <v>46000.0</v>
      </c>
    </row>
    <row r="15">
      <c r="A15" s="5" t="s">
        <v>6</v>
      </c>
      <c r="B15" s="6">
        <f>COVAR(C2:C11,B2:B11)</f>
        <v>9900</v>
      </c>
      <c r="C15" s="5" t="s">
        <v>7</v>
      </c>
    </row>
    <row r="16">
      <c r="A16" s="5" t="s">
        <v>8</v>
      </c>
      <c r="B16" s="6">
        <f>CORREL(B2:B11,C2:C11)</f>
        <v>0.9304905807</v>
      </c>
      <c r="C16" s="5" t="s">
        <v>9</v>
      </c>
    </row>
    <row r="18">
      <c r="J18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O26" s="7"/>
      <c r="Q26" s="8"/>
      <c r="R26" s="8"/>
      <c r="S26" s="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3" width="8.86"/>
    <col customWidth="1" min="4" max="4" width="31.57"/>
    <col customWidth="1" min="5" max="5" width="12.14"/>
    <col customWidth="1" min="6" max="6" width="13.0"/>
    <col customWidth="1" min="7" max="26" width="8.86"/>
  </cols>
  <sheetData>
    <row r="1">
      <c r="A1" s="9" t="s">
        <v>10</v>
      </c>
      <c r="B1" s="9" t="s">
        <v>11</v>
      </c>
      <c r="D1" s="5" t="s">
        <v>12</v>
      </c>
      <c r="E1" s="5" t="s">
        <v>13</v>
      </c>
      <c r="F1" s="5" t="s">
        <v>14</v>
      </c>
      <c r="G1" s="5" t="s">
        <v>15</v>
      </c>
    </row>
    <row r="2">
      <c r="A2" s="4" t="s">
        <v>16</v>
      </c>
      <c r="B2" s="4">
        <v>8408.0</v>
      </c>
      <c r="C2" s="5" t="s">
        <v>11</v>
      </c>
      <c r="D2" s="6">
        <f>MIN(B2:B22)</f>
        <v>608</v>
      </c>
      <c r="E2" s="6">
        <f>QUARTILE(B2:B22,1)</f>
        <v>1872</v>
      </c>
      <c r="F2" s="6">
        <f>quartile(B2:B22,3)</f>
        <v>8305</v>
      </c>
      <c r="G2" s="6">
        <f>MAX(B2:B22)</f>
        <v>14138</v>
      </c>
      <c r="H2" s="5" t="s">
        <v>17</v>
      </c>
    </row>
    <row r="3">
      <c r="A3" s="4" t="s">
        <v>18</v>
      </c>
      <c r="B3" s="4">
        <v>1374.0</v>
      </c>
    </row>
    <row r="4">
      <c r="A4" s="4" t="s">
        <v>19</v>
      </c>
      <c r="B4" s="4">
        <v>1872.0</v>
      </c>
    </row>
    <row r="5">
      <c r="A5" s="4" t="s">
        <v>20</v>
      </c>
      <c r="B5" s="4">
        <v>8879.0</v>
      </c>
    </row>
    <row r="6">
      <c r="A6" s="4" t="s">
        <v>21</v>
      </c>
      <c r="B6" s="4">
        <v>2459.0</v>
      </c>
    </row>
    <row r="7">
      <c r="A7" s="4" t="s">
        <v>22</v>
      </c>
      <c r="B7" s="4">
        <v>11413.0</v>
      </c>
    </row>
    <row r="8">
      <c r="A8" s="4" t="s">
        <v>23</v>
      </c>
      <c r="B8" s="4">
        <v>608.0</v>
      </c>
    </row>
    <row r="9">
      <c r="A9" s="4" t="s">
        <v>24</v>
      </c>
      <c r="B9" s="4">
        <v>14138.0</v>
      </c>
    </row>
    <row r="10">
      <c r="A10" s="4" t="s">
        <v>25</v>
      </c>
      <c r="B10" s="4">
        <v>6452.0</v>
      </c>
    </row>
    <row r="11">
      <c r="A11" s="4" t="s">
        <v>26</v>
      </c>
      <c r="B11" s="4">
        <v>1850.0</v>
      </c>
    </row>
    <row r="12">
      <c r="A12" s="4" t="s">
        <v>27</v>
      </c>
      <c r="B12" s="4">
        <v>2818.0</v>
      </c>
    </row>
    <row r="13">
      <c r="A13" s="4" t="s">
        <v>28</v>
      </c>
      <c r="B13" s="4">
        <v>1356.0</v>
      </c>
    </row>
    <row r="14">
      <c r="A14" s="4" t="s">
        <v>29</v>
      </c>
      <c r="B14" s="4">
        <v>10498.0</v>
      </c>
    </row>
    <row r="15">
      <c r="A15" s="4" t="s">
        <v>30</v>
      </c>
      <c r="B15" s="4">
        <v>7478.0</v>
      </c>
    </row>
    <row r="16">
      <c r="A16" s="4" t="s">
        <v>31</v>
      </c>
      <c r="B16" s="4">
        <v>4019.0</v>
      </c>
    </row>
    <row r="17">
      <c r="A17" s="4" t="s">
        <v>32</v>
      </c>
      <c r="B17" s="4">
        <v>4341.0</v>
      </c>
    </row>
    <row r="18">
      <c r="A18" s="4" t="s">
        <v>33</v>
      </c>
      <c r="B18" s="4">
        <v>739.0</v>
      </c>
    </row>
    <row r="19">
      <c r="A19" s="4" t="s">
        <v>34</v>
      </c>
      <c r="B19" s="4">
        <v>2127.0</v>
      </c>
    </row>
    <row r="20">
      <c r="A20" s="4" t="s">
        <v>35</v>
      </c>
      <c r="B20" s="4">
        <v>3653.0</v>
      </c>
    </row>
    <row r="21" ht="15.75" customHeight="1">
      <c r="A21" s="10" t="s">
        <v>36</v>
      </c>
      <c r="B21" s="10">
        <v>5794.0</v>
      </c>
      <c r="D21" s="5" t="s">
        <v>37</v>
      </c>
      <c r="E21" s="11">
        <f>PERCENTRANK(B2:B22,5794,3)</f>
        <v>0.6</v>
      </c>
    </row>
    <row r="22" ht="15.75" customHeight="1">
      <c r="A22" s="4" t="s">
        <v>38</v>
      </c>
      <c r="B22" s="4">
        <v>8305.0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3" width="8.86"/>
    <col customWidth="1" min="4" max="4" width="34.57"/>
    <col customWidth="1" min="5" max="5" width="12.14"/>
    <col customWidth="1" min="6" max="6" width="13.0"/>
    <col customWidth="1" min="7" max="26" width="8.86"/>
  </cols>
  <sheetData>
    <row r="1">
      <c r="A1" s="9" t="s">
        <v>10</v>
      </c>
      <c r="B1" s="9" t="s">
        <v>11</v>
      </c>
      <c r="D1" s="5" t="s">
        <v>12</v>
      </c>
      <c r="E1" s="5" t="s">
        <v>13</v>
      </c>
      <c r="F1" s="5" t="s">
        <v>14</v>
      </c>
      <c r="G1" s="5" t="s">
        <v>15</v>
      </c>
    </row>
    <row r="2">
      <c r="A2" s="4" t="s">
        <v>16</v>
      </c>
      <c r="B2" s="4">
        <v>8408.0</v>
      </c>
      <c r="C2" s="5" t="s">
        <v>11</v>
      </c>
      <c r="D2" s="6">
        <f>MIN(B2:B22)</f>
        <v>608</v>
      </c>
      <c r="E2" s="6">
        <f>QUARTILE(B2:B22,1)</f>
        <v>1872</v>
      </c>
      <c r="F2" s="6">
        <f>quartile(B2:B22,3)</f>
        <v>8305</v>
      </c>
      <c r="G2" s="6">
        <f>MAX(B2:B22)</f>
        <v>41138</v>
      </c>
    </row>
    <row r="3">
      <c r="A3" s="4" t="s">
        <v>18</v>
      </c>
      <c r="B3" s="4">
        <v>1374.0</v>
      </c>
    </row>
    <row r="4">
      <c r="A4" s="4" t="s">
        <v>19</v>
      </c>
      <c r="B4" s="4">
        <v>1872.0</v>
      </c>
    </row>
    <row r="5">
      <c r="A5" s="4" t="s">
        <v>20</v>
      </c>
      <c r="B5" s="4">
        <v>8879.0</v>
      </c>
    </row>
    <row r="6">
      <c r="A6" s="4" t="s">
        <v>21</v>
      </c>
      <c r="B6" s="4">
        <v>2459.0</v>
      </c>
    </row>
    <row r="7">
      <c r="A7" s="4" t="s">
        <v>22</v>
      </c>
      <c r="B7" s="4">
        <v>11413.0</v>
      </c>
      <c r="D7" s="12" t="s">
        <v>39</v>
      </c>
    </row>
    <row r="8">
      <c r="A8" s="4" t="s">
        <v>23</v>
      </c>
      <c r="B8" s="4">
        <v>608.0</v>
      </c>
    </row>
    <row r="9">
      <c r="A9" s="4" t="s">
        <v>24</v>
      </c>
      <c r="B9" s="13">
        <v>41138.0</v>
      </c>
    </row>
    <row r="10">
      <c r="A10" s="4" t="s">
        <v>25</v>
      </c>
      <c r="B10" s="4">
        <v>6452.0</v>
      </c>
    </row>
    <row r="11">
      <c r="A11" s="4" t="s">
        <v>26</v>
      </c>
      <c r="B11" s="4">
        <v>1850.0</v>
      </c>
    </row>
    <row r="12">
      <c r="A12" s="4" t="s">
        <v>27</v>
      </c>
      <c r="B12" s="4">
        <v>2818.0</v>
      </c>
    </row>
    <row r="13">
      <c r="A13" s="4" t="s">
        <v>28</v>
      </c>
      <c r="B13" s="4">
        <v>1356.0</v>
      </c>
      <c r="D13" s="14" t="s">
        <v>40</v>
      </c>
      <c r="E13" s="11">
        <f>PERCENTILE(B2:B22,0.85)</f>
        <v>8879</v>
      </c>
    </row>
    <row r="14">
      <c r="A14" s="4" t="s">
        <v>29</v>
      </c>
      <c r="B14" s="4">
        <v>10498.0</v>
      </c>
    </row>
    <row r="15">
      <c r="A15" s="4" t="s">
        <v>30</v>
      </c>
      <c r="B15" s="4">
        <v>7478.0</v>
      </c>
    </row>
    <row r="16">
      <c r="A16" s="4" t="s">
        <v>31</v>
      </c>
      <c r="B16" s="4">
        <v>4019.0</v>
      </c>
    </row>
    <row r="17">
      <c r="A17" s="4" t="s">
        <v>32</v>
      </c>
      <c r="B17" s="4">
        <v>4341.0</v>
      </c>
    </row>
    <row r="18">
      <c r="A18" s="4" t="s">
        <v>33</v>
      </c>
      <c r="B18" s="4">
        <v>739.0</v>
      </c>
    </row>
    <row r="19">
      <c r="A19" s="4" t="s">
        <v>34</v>
      </c>
      <c r="B19" s="4">
        <v>2127.0</v>
      </c>
    </row>
    <row r="20">
      <c r="A20" s="4" t="s">
        <v>35</v>
      </c>
      <c r="B20" s="4">
        <v>3653.0</v>
      </c>
    </row>
    <row r="21" ht="15.75" customHeight="1">
      <c r="A21" s="10" t="s">
        <v>36</v>
      </c>
      <c r="B21" s="10">
        <v>5794.0</v>
      </c>
    </row>
    <row r="22" ht="15.75" customHeight="1">
      <c r="A22" s="4" t="s">
        <v>38</v>
      </c>
      <c r="B22" s="4">
        <v>8305.0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1.14"/>
    <col customWidth="1" min="7" max="26" width="10.71"/>
  </cols>
  <sheetData>
    <row r="9">
      <c r="F9" s="6" t="s">
        <v>41</v>
      </c>
      <c r="G9" s="6" t="s">
        <v>42</v>
      </c>
      <c r="H9" s="6" t="s">
        <v>43</v>
      </c>
      <c r="I9" s="6" t="s">
        <v>44</v>
      </c>
    </row>
    <row r="10">
      <c r="D10" s="6" t="s">
        <v>45</v>
      </c>
      <c r="E10" s="6" t="s">
        <v>46</v>
      </c>
      <c r="F10" s="15">
        <v>10503.0</v>
      </c>
      <c r="G10" s="6">
        <v>27368.0</v>
      </c>
      <c r="H10" s="6">
        <v>259.0</v>
      </c>
      <c r="I10" s="15">
        <f t="shared" ref="I10:I12" si="1">SUM(F10:H10)</f>
        <v>38130</v>
      </c>
    </row>
    <row r="11">
      <c r="E11" s="6" t="s">
        <v>47</v>
      </c>
      <c r="F11" s="6">
        <v>3586.0</v>
      </c>
      <c r="G11" s="6">
        <v>4851.0</v>
      </c>
      <c r="H11" s="6">
        <v>120.0</v>
      </c>
      <c r="I11" s="15">
        <f t="shared" si="1"/>
        <v>8557</v>
      </c>
    </row>
    <row r="12">
      <c r="E12" s="6" t="s">
        <v>48</v>
      </c>
      <c r="F12" s="15">
        <f t="shared" ref="F12:H12" si="2">SUM(F10:F11)</f>
        <v>14089</v>
      </c>
      <c r="G12" s="15">
        <f t="shared" si="2"/>
        <v>32219</v>
      </c>
      <c r="H12" s="15">
        <f t="shared" si="2"/>
        <v>379</v>
      </c>
      <c r="I12" s="15">
        <f t="shared" si="1"/>
        <v>46687</v>
      </c>
    </row>
    <row r="16">
      <c r="F16" s="6" t="s">
        <v>41</v>
      </c>
      <c r="G16" s="6" t="s">
        <v>42</v>
      </c>
      <c r="H16" s="6" t="s">
        <v>43</v>
      </c>
      <c r="I16" s="6" t="s">
        <v>44</v>
      </c>
    </row>
    <row r="17">
      <c r="D17" s="6" t="s">
        <v>45</v>
      </c>
      <c r="E17" s="6" t="s">
        <v>46</v>
      </c>
      <c r="F17" s="16">
        <f>F10/I12</f>
        <v>0.2249662647</v>
      </c>
      <c r="G17" s="16">
        <f>G10/I12</f>
        <v>0.5862017264</v>
      </c>
      <c r="H17" s="16">
        <f>H10/I12</f>
        <v>0.005547582839</v>
      </c>
      <c r="I17" s="16">
        <f>I10/I12</f>
        <v>0.8167155739</v>
      </c>
    </row>
    <row r="18">
      <c r="E18" s="6" t="s">
        <v>47</v>
      </c>
      <c r="F18" s="16">
        <f>F11/I12</f>
        <v>0.07680939019</v>
      </c>
      <c r="G18" s="16">
        <f>G11/I12</f>
        <v>0.1039047272</v>
      </c>
      <c r="H18" s="16">
        <f>H11/I12</f>
        <v>0.002570308651</v>
      </c>
      <c r="I18" s="16">
        <f>I11/I12</f>
        <v>0.1832844261</v>
      </c>
    </row>
    <row r="19">
      <c r="E19" s="6" t="s">
        <v>48</v>
      </c>
      <c r="F19" s="16">
        <f>F12/I12</f>
        <v>0.3017756549</v>
      </c>
      <c r="G19" s="16">
        <f>G12/I12</f>
        <v>0.6901064536</v>
      </c>
      <c r="H19" s="16">
        <f>H12/I12</f>
        <v>0.00811789149</v>
      </c>
      <c r="I19" s="16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2.29"/>
    <col customWidth="1" min="3" max="27" width="8.86"/>
  </cols>
  <sheetData>
    <row r="1">
      <c r="A1" s="1"/>
      <c r="B1" s="9" t="s">
        <v>49</v>
      </c>
      <c r="C1" s="9" t="s">
        <v>50</v>
      </c>
    </row>
    <row r="2">
      <c r="A2" s="3"/>
      <c r="B2" s="4">
        <v>25.0</v>
      </c>
      <c r="C2" s="4">
        <v>0.0</v>
      </c>
    </row>
    <row r="3">
      <c r="A3" s="3"/>
      <c r="B3" s="4">
        <v>40.0</v>
      </c>
      <c r="C3" s="4">
        <v>25.0</v>
      </c>
    </row>
    <row r="4">
      <c r="A4" s="3"/>
      <c r="B4" s="4">
        <v>38.0</v>
      </c>
      <c r="C4" s="4">
        <v>22.0</v>
      </c>
    </row>
    <row r="5">
      <c r="A5" s="3"/>
      <c r="B5" s="4">
        <v>48.0</v>
      </c>
      <c r="C5" s="4">
        <v>38.0</v>
      </c>
    </row>
    <row r="6">
      <c r="A6" s="3"/>
      <c r="B6" s="4">
        <v>51.0</v>
      </c>
      <c r="C6" s="4">
        <v>25.0</v>
      </c>
    </row>
    <row r="7">
      <c r="A7" s="3"/>
      <c r="B7" s="4">
        <v>35.0</v>
      </c>
      <c r="C7" s="4">
        <v>45.0</v>
      </c>
    </row>
    <row r="8">
      <c r="A8" s="3"/>
      <c r="B8" s="4">
        <v>100.0</v>
      </c>
      <c r="C8" s="4">
        <v>51.0</v>
      </c>
    </row>
    <row r="9">
      <c r="A9" s="3"/>
      <c r="B9" s="4">
        <v>25.0</v>
      </c>
      <c r="C9" s="4">
        <v>60.0</v>
      </c>
    </row>
    <row r="10">
      <c r="A10" s="3"/>
      <c r="B10" s="4">
        <v>15.0</v>
      </c>
      <c r="C10" s="4">
        <v>62.0</v>
      </c>
    </row>
    <row r="11">
      <c r="A11" s="3"/>
      <c r="B11" s="4">
        <v>20.0</v>
      </c>
      <c r="C11" s="4">
        <v>93.0</v>
      </c>
    </row>
    <row r="12">
      <c r="A12" s="3"/>
      <c r="B12" s="4">
        <v>21.0</v>
      </c>
      <c r="C12" s="4">
        <v>68.0</v>
      </c>
    </row>
    <row r="13">
      <c r="A13" s="3"/>
      <c r="B13" s="4">
        <v>25.0</v>
      </c>
      <c r="C13" s="4">
        <v>63.0</v>
      </c>
    </row>
    <row r="14">
      <c r="A14" s="3"/>
      <c r="B14" s="4">
        <v>35.0</v>
      </c>
      <c r="C14" s="4">
        <v>42.0</v>
      </c>
    </row>
    <row r="15">
      <c r="A15" s="3"/>
      <c r="B15" s="4">
        <v>40.0</v>
      </c>
      <c r="C15" s="4">
        <v>9.0</v>
      </c>
    </row>
    <row r="16">
      <c r="A16" s="3"/>
      <c r="B16" s="4">
        <v>7.0</v>
      </c>
      <c r="C16" s="4">
        <v>3.0</v>
      </c>
    </row>
    <row r="17">
      <c r="A17" s="3"/>
      <c r="B17" s="4">
        <v>12.0</v>
      </c>
      <c r="C17" s="4">
        <v>5.0</v>
      </c>
    </row>
    <row r="18">
      <c r="A18" s="3"/>
      <c r="B18" s="4">
        <v>25.0</v>
      </c>
      <c r="C18" s="4">
        <v>20.0</v>
      </c>
    </row>
    <row r="19">
      <c r="A19" s="3"/>
      <c r="B19" s="4">
        <v>40.0</v>
      </c>
      <c r="C19" s="4">
        <v>14.0</v>
      </c>
    </row>
    <row r="20">
      <c r="A20" s="3"/>
      <c r="B20" s="4">
        <v>42.0</v>
      </c>
      <c r="C20" s="4">
        <v>18.0</v>
      </c>
    </row>
    <row r="21" ht="15.75" customHeight="1">
      <c r="A21" s="3"/>
      <c r="B21" s="4">
        <v>56.0</v>
      </c>
      <c r="C21" s="4">
        <v>37.0</v>
      </c>
    </row>
    <row r="22" ht="15.75" customHeight="1"/>
    <row r="23" ht="15.75" customHeight="1">
      <c r="A23" s="5" t="s">
        <v>44</v>
      </c>
      <c r="B23" s="6">
        <f t="shared" ref="B23:C23" si="1">SUM(B2:B21)</f>
        <v>700</v>
      </c>
      <c r="C23" s="6">
        <f t="shared" si="1"/>
        <v>700</v>
      </c>
    </row>
    <row r="24" ht="15.75" customHeight="1">
      <c r="A24" s="5" t="s">
        <v>51</v>
      </c>
      <c r="B24" s="6">
        <f t="shared" ref="B24:C24" si="2">MEDIAN(B2:B21)</f>
        <v>35</v>
      </c>
      <c r="C24" s="6">
        <f t="shared" si="2"/>
        <v>31</v>
      </c>
    </row>
    <row r="25" ht="15.75" customHeight="1">
      <c r="A25" s="5" t="s">
        <v>52</v>
      </c>
      <c r="B25" s="6">
        <f t="shared" ref="B25:C25" si="3">AVERAGE(B2:B21)</f>
        <v>35</v>
      </c>
      <c r="C25" s="6">
        <f t="shared" si="3"/>
        <v>35</v>
      </c>
    </row>
    <row r="26" ht="15.75" customHeight="1">
      <c r="A26" s="5" t="s">
        <v>53</v>
      </c>
      <c r="B26" s="6">
        <f t="shared" ref="B26:C26" si="4">mode(B2:B21)</f>
        <v>25</v>
      </c>
      <c r="C26" s="6">
        <f t="shared" si="4"/>
        <v>25</v>
      </c>
    </row>
    <row r="27" ht="15.75" customHeight="1">
      <c r="A27" s="5" t="s">
        <v>54</v>
      </c>
      <c r="B27" s="6">
        <f t="shared" ref="B27:C27" si="5">STDEV(B2:B21)</f>
        <v>20.20682532</v>
      </c>
      <c r="C27" s="6">
        <f t="shared" si="5"/>
        <v>25.29614075</v>
      </c>
    </row>
    <row r="28" ht="15.75" customHeight="1"/>
    <row r="29" ht="15.75" customHeight="1">
      <c r="A29" s="5" t="s">
        <v>55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86"/>
  </cols>
  <sheetData>
    <row r="1">
      <c r="A1" s="17" t="s">
        <v>56</v>
      </c>
      <c r="B1" s="5"/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N1" s="5" t="s">
        <v>67</v>
      </c>
      <c r="O1" s="5" t="s">
        <v>68</v>
      </c>
    </row>
    <row r="2">
      <c r="A2" s="4">
        <v>25.0</v>
      </c>
      <c r="B2" s="4"/>
      <c r="C2" s="4">
        <v>25.0</v>
      </c>
      <c r="D2" s="4">
        <v>25.0</v>
      </c>
      <c r="E2" s="4">
        <v>7.0</v>
      </c>
      <c r="F2" s="4">
        <v>48.0</v>
      </c>
      <c r="G2" s="4">
        <v>20.0</v>
      </c>
      <c r="H2" s="4">
        <v>40.0</v>
      </c>
      <c r="I2" s="4">
        <v>100.0</v>
      </c>
      <c r="J2" s="4">
        <v>25.0</v>
      </c>
      <c r="K2" s="4">
        <v>48.0</v>
      </c>
      <c r="L2" s="4">
        <v>38.0</v>
      </c>
    </row>
    <row r="3">
      <c r="A3" s="4">
        <v>40.0</v>
      </c>
      <c r="B3" s="4"/>
      <c r="C3" s="4">
        <v>40.0</v>
      </c>
      <c r="D3" s="4">
        <v>15.0</v>
      </c>
      <c r="E3" s="4">
        <v>12.0</v>
      </c>
      <c r="F3" s="4">
        <v>51.0</v>
      </c>
      <c r="G3" s="4">
        <v>21.0</v>
      </c>
      <c r="H3" s="4">
        <v>38.0</v>
      </c>
      <c r="I3" s="4">
        <v>25.0</v>
      </c>
      <c r="J3" s="4">
        <v>15.0</v>
      </c>
      <c r="K3" s="4">
        <v>51.0</v>
      </c>
      <c r="L3" s="4">
        <v>48.0</v>
      </c>
    </row>
    <row r="4">
      <c r="A4" s="4">
        <v>38.0</v>
      </c>
      <c r="B4" s="4"/>
      <c r="C4" s="4">
        <v>38.0</v>
      </c>
      <c r="D4" s="4">
        <v>20.0</v>
      </c>
      <c r="E4" s="4">
        <v>25.0</v>
      </c>
      <c r="F4" s="4">
        <v>35.0</v>
      </c>
      <c r="G4" s="4">
        <v>25.0</v>
      </c>
      <c r="H4" s="4">
        <v>48.0</v>
      </c>
      <c r="I4" s="4">
        <v>15.0</v>
      </c>
      <c r="J4" s="4">
        <v>20.0</v>
      </c>
      <c r="K4" s="4">
        <v>35.0</v>
      </c>
      <c r="L4" s="4">
        <v>51.0</v>
      </c>
    </row>
    <row r="5">
      <c r="A5" s="4">
        <v>48.0</v>
      </c>
      <c r="B5" s="4"/>
      <c r="C5" s="4">
        <v>48.0</v>
      </c>
      <c r="D5" s="4">
        <v>21.0</v>
      </c>
      <c r="E5" s="4">
        <v>40.0</v>
      </c>
      <c r="F5" s="4">
        <v>100.0</v>
      </c>
      <c r="G5" s="4">
        <v>35.0</v>
      </c>
      <c r="H5" s="4">
        <v>51.0</v>
      </c>
      <c r="I5" s="4">
        <v>20.0</v>
      </c>
      <c r="J5" s="4">
        <v>21.0</v>
      </c>
      <c r="K5" s="4">
        <v>100.0</v>
      </c>
      <c r="L5" s="4">
        <v>35.0</v>
      </c>
    </row>
    <row r="6">
      <c r="A6" s="4">
        <v>51.0</v>
      </c>
      <c r="B6" s="4"/>
      <c r="C6" s="4">
        <v>51.0</v>
      </c>
      <c r="D6" s="4">
        <v>25.0</v>
      </c>
      <c r="E6" s="4">
        <v>42.0</v>
      </c>
      <c r="F6" s="4">
        <v>25.0</v>
      </c>
      <c r="G6" s="4">
        <v>40.0</v>
      </c>
      <c r="H6" s="4">
        <v>35.0</v>
      </c>
      <c r="I6" s="4">
        <v>21.0</v>
      </c>
      <c r="J6" s="4">
        <v>25.0</v>
      </c>
      <c r="K6" s="4">
        <v>25.0</v>
      </c>
      <c r="L6" s="4">
        <v>7.0</v>
      </c>
    </row>
    <row r="7">
      <c r="A7" s="4">
        <v>35.0</v>
      </c>
      <c r="B7" s="4"/>
      <c r="C7" s="4">
        <v>35.0</v>
      </c>
      <c r="D7" s="4">
        <v>35.0</v>
      </c>
      <c r="E7" s="4">
        <v>56.0</v>
      </c>
      <c r="F7" s="4">
        <v>15.0</v>
      </c>
      <c r="G7" s="4">
        <v>7.0</v>
      </c>
      <c r="H7" s="4">
        <v>100.0</v>
      </c>
      <c r="I7" s="4">
        <v>25.0</v>
      </c>
      <c r="J7" s="4">
        <v>35.0</v>
      </c>
      <c r="K7" s="4">
        <v>15.0</v>
      </c>
      <c r="L7" s="4">
        <v>12.0</v>
      </c>
    </row>
    <row r="8">
      <c r="A8" s="4">
        <v>100.0</v>
      </c>
      <c r="B8" s="4"/>
      <c r="C8" s="4">
        <v>100.0</v>
      </c>
      <c r="D8" s="4">
        <v>40.0</v>
      </c>
      <c r="E8" s="4">
        <v>35.0</v>
      </c>
      <c r="F8" s="4">
        <v>20.0</v>
      </c>
      <c r="G8" s="4">
        <v>12.0</v>
      </c>
      <c r="H8" s="4">
        <v>25.0</v>
      </c>
      <c r="I8" s="4">
        <v>35.0</v>
      </c>
      <c r="J8" s="4">
        <v>40.0</v>
      </c>
      <c r="K8" s="4">
        <v>20.0</v>
      </c>
      <c r="L8" s="4">
        <v>25.0</v>
      </c>
    </row>
    <row r="9">
      <c r="A9" s="4">
        <v>25.0</v>
      </c>
      <c r="I9" s="4"/>
      <c r="J9" s="4"/>
      <c r="L9" s="4"/>
    </row>
    <row r="10">
      <c r="A10" s="4">
        <v>15.0</v>
      </c>
      <c r="B10" s="5" t="s">
        <v>52</v>
      </c>
      <c r="C10" s="6">
        <f t="shared" ref="C10:L10" si="1">AVERAGE(C2:C8)</f>
        <v>48.14285714</v>
      </c>
      <c r="D10" s="6">
        <f t="shared" si="1"/>
        <v>25.85714286</v>
      </c>
      <c r="E10" s="6">
        <f t="shared" si="1"/>
        <v>31</v>
      </c>
      <c r="F10" s="6">
        <f t="shared" si="1"/>
        <v>42</v>
      </c>
      <c r="G10" s="6">
        <f t="shared" si="1"/>
        <v>22.85714286</v>
      </c>
      <c r="H10" s="6">
        <f t="shared" si="1"/>
        <v>48.14285714</v>
      </c>
      <c r="I10" s="6">
        <f t="shared" si="1"/>
        <v>34.42857143</v>
      </c>
      <c r="J10" s="6">
        <f t="shared" si="1"/>
        <v>25.85714286</v>
      </c>
      <c r="K10" s="6">
        <f t="shared" si="1"/>
        <v>42</v>
      </c>
      <c r="L10" s="6">
        <f t="shared" si="1"/>
        <v>30.85714286</v>
      </c>
      <c r="N10" s="6">
        <f>AVERAGE(C10:L10)</f>
        <v>35.11428571</v>
      </c>
      <c r="O10" s="5">
        <v>35.0</v>
      </c>
    </row>
    <row r="11">
      <c r="A11" s="4">
        <v>20.0</v>
      </c>
      <c r="B11" s="5" t="s">
        <v>69</v>
      </c>
      <c r="C11" s="6">
        <f t="shared" ref="C11:L11" si="2">MEDIAN(C2:C8)</f>
        <v>40</v>
      </c>
      <c r="D11" s="6">
        <f t="shared" si="2"/>
        <v>25</v>
      </c>
      <c r="E11" s="6">
        <f t="shared" si="2"/>
        <v>35</v>
      </c>
      <c r="F11" s="6">
        <f t="shared" si="2"/>
        <v>35</v>
      </c>
      <c r="G11" s="6">
        <f t="shared" si="2"/>
        <v>21</v>
      </c>
      <c r="H11" s="6">
        <f t="shared" si="2"/>
        <v>40</v>
      </c>
      <c r="I11" s="6">
        <f t="shared" si="2"/>
        <v>25</v>
      </c>
      <c r="J11" s="6">
        <f t="shared" si="2"/>
        <v>25</v>
      </c>
      <c r="K11" s="6">
        <f t="shared" si="2"/>
        <v>35</v>
      </c>
      <c r="L11" s="6">
        <f t="shared" si="2"/>
        <v>35</v>
      </c>
    </row>
    <row r="12">
      <c r="A12" s="4">
        <v>21.0</v>
      </c>
    </row>
    <row r="13">
      <c r="A13" s="4">
        <v>25.0</v>
      </c>
      <c r="B13" s="5" t="s">
        <v>54</v>
      </c>
      <c r="C13" s="6">
        <f t="shared" ref="C13:L13" si="3">STDEV(C2:C8)</f>
        <v>24.40920982</v>
      </c>
      <c r="D13" s="6">
        <f t="shared" si="3"/>
        <v>8.764104279</v>
      </c>
      <c r="E13" s="6">
        <f t="shared" si="3"/>
        <v>17.3973178</v>
      </c>
      <c r="F13" s="6">
        <f t="shared" si="3"/>
        <v>28.95974217</v>
      </c>
      <c r="G13" s="6">
        <f t="shared" si="3"/>
        <v>11.73923012</v>
      </c>
      <c r="H13" s="6">
        <f t="shared" si="3"/>
        <v>24.40920982</v>
      </c>
      <c r="I13" s="6">
        <f t="shared" si="3"/>
        <v>29.56268562</v>
      </c>
      <c r="J13" s="6">
        <f t="shared" si="3"/>
        <v>8.764104279</v>
      </c>
      <c r="K13" s="6">
        <f t="shared" si="3"/>
        <v>28.95974217</v>
      </c>
      <c r="L13" s="6">
        <f t="shared" si="3"/>
        <v>16.96494986</v>
      </c>
      <c r="N13" s="6">
        <f>AVERAGE(C13:L13)</f>
        <v>19.99302959</v>
      </c>
      <c r="O13" s="5">
        <v>20.20682532</v>
      </c>
    </row>
    <row r="14">
      <c r="A14" s="4">
        <v>35.0</v>
      </c>
    </row>
    <row r="15">
      <c r="A15" s="4">
        <v>40.0</v>
      </c>
    </row>
    <row r="16">
      <c r="A16" s="4">
        <v>7.0</v>
      </c>
    </row>
    <row r="17">
      <c r="A17" s="4">
        <v>12.0</v>
      </c>
    </row>
    <row r="18">
      <c r="A18" s="4">
        <v>25.0</v>
      </c>
    </row>
    <row r="19">
      <c r="A19" s="4">
        <v>40.0</v>
      </c>
      <c r="L19" s="5" t="s">
        <v>70</v>
      </c>
    </row>
    <row r="20">
      <c r="A20" s="4">
        <v>42.0</v>
      </c>
      <c r="L20" s="5" t="s">
        <v>71</v>
      </c>
    </row>
    <row r="21">
      <c r="A21" s="4">
        <v>56.0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2018-05-02T04:52:40Z</dcterms:created>
  <dc:creator>Sharique</dc:creator>
</cp:coreProperties>
</file>