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d\Documents\Jeff Work\Programs\Program Changes May 2022\"/>
    </mc:Choice>
  </mc:AlternateContent>
  <xr:revisionPtr revIDLastSave="0" documentId="13_ncr:1_{8B4D9BA1-ACF2-4146-B763-3AF3230D7046}" xr6:coauthVersionLast="47" xr6:coauthVersionMax="47" xr10:uidLastSave="{00000000-0000-0000-0000-000000000000}"/>
  <bookViews>
    <workbookView xWindow="2400" yWindow="210" windowWidth="24675" windowHeight="14910" xr2:uid="{556A0F80-B9FC-4E8C-ABA6-23B836B43C10}"/>
  </bookViews>
  <sheets>
    <sheet name="6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355" i="1"/>
  <c r="G312" i="1"/>
  <c r="G269" i="1"/>
  <c r="G226" i="1"/>
  <c r="G183" i="1"/>
  <c r="G140" i="1"/>
  <c r="G97" i="1"/>
  <c r="G54" i="1"/>
  <c r="G25" i="1"/>
  <c r="G18" i="1"/>
  <c r="G383" i="1"/>
  <c r="G375" i="1"/>
  <c r="G369" i="1"/>
  <c r="G362" i="1"/>
  <c r="G356" i="1"/>
  <c r="G340" i="1"/>
  <c r="G332" i="1"/>
  <c r="G326" i="1"/>
  <c r="G319" i="1"/>
  <c r="G313" i="1"/>
  <c r="G297" i="1"/>
  <c r="G289" i="1"/>
  <c r="G283" i="1"/>
  <c r="G276" i="1"/>
  <c r="G270" i="1"/>
  <c r="G254" i="1"/>
  <c r="G246" i="1"/>
  <c r="G240" i="1"/>
  <c r="G233" i="1"/>
  <c r="G228" i="1"/>
  <c r="G227" i="1"/>
  <c r="G211" i="1"/>
  <c r="G203" i="1"/>
  <c r="G197" i="1"/>
  <c r="G190" i="1"/>
  <c r="G184" i="1"/>
  <c r="G168" i="1"/>
  <c r="G160" i="1"/>
  <c r="G154" i="1"/>
  <c r="G147" i="1"/>
  <c r="G142" i="1"/>
  <c r="G141" i="1"/>
  <c r="G125" i="1"/>
  <c r="G117" i="1"/>
  <c r="G111" i="1"/>
  <c r="G104" i="1"/>
  <c r="G98" i="1"/>
  <c r="G82" i="1"/>
  <c r="G74" i="1"/>
  <c r="G68" i="1"/>
  <c r="G61" i="1"/>
  <c r="G55" i="1"/>
  <c r="G39" i="1"/>
  <c r="G31" i="1"/>
  <c r="G11" i="1"/>
</calcChain>
</file>

<file path=xl/sharedStrings.xml><?xml version="1.0" encoding="utf-8"?>
<sst xmlns="http://schemas.openxmlformats.org/spreadsheetml/2006/main" count="1342" uniqueCount="192">
  <si>
    <t>Week 1</t>
  </si>
  <si>
    <t>Workout</t>
  </si>
  <si>
    <t>Exercise</t>
  </si>
  <si>
    <t>Rest</t>
  </si>
  <si>
    <t>Notes</t>
  </si>
  <si>
    <t>Lower #1</t>
  </si>
  <si>
    <t>Back Squat</t>
  </si>
  <si>
    <t>3-4 min</t>
  </si>
  <si>
    <t>Sit back and down, 15° toe flare, drive your knees out laterally</t>
  </si>
  <si>
    <t>Eccentric-Accentuated Stiff Leg Deadlift</t>
  </si>
  <si>
    <t>2-3 min</t>
  </si>
  <si>
    <t>4-second lowering phase. Keep your hips high</t>
  </si>
  <si>
    <t>Constant-Tension Leg Press</t>
  </si>
  <si>
    <t>Don't stop between reps</t>
  </si>
  <si>
    <t>Good Morning</t>
  </si>
  <si>
    <t>1-2 min</t>
  </si>
  <si>
    <t>Keep your spine neutral</t>
  </si>
  <si>
    <t>Eccentric-Accentuated/Constant-Tension Standing Calf Raise</t>
  </si>
  <si>
    <t>First 6 reps 3-second lowering phase, last 6 reps don't stop between reps</t>
  </si>
  <si>
    <t>Cable Crunch</t>
  </si>
  <si>
    <t>Round your back as you crunch</t>
  </si>
  <si>
    <t>Upper #1</t>
  </si>
  <si>
    <t>Barbell Bench Press</t>
  </si>
  <si>
    <t>Lat Pulldown</t>
  </si>
  <si>
    <t>Pull your elbows down and in</t>
  </si>
  <si>
    <t>Pause Dumbbell Incline Press</t>
  </si>
  <si>
    <t>3-second pause</t>
  </si>
  <si>
    <t>Pendlay Row/Barbell Bent Over Row</t>
  </si>
  <si>
    <t>10 reps pendlay row, 10 reps bent over row</t>
  </si>
  <si>
    <t>Constant-Tension Machine Shoulder Press</t>
  </si>
  <si>
    <t>Machine Lateral Raise</t>
  </si>
  <si>
    <t>Dropset</t>
  </si>
  <si>
    <t>Upper Body Weak Point 1</t>
  </si>
  <si>
    <t>2 or 3</t>
  </si>
  <si>
    <t>15-20</t>
  </si>
  <si>
    <t>Focus on mind-muscle connection</t>
  </si>
  <si>
    <t>Lower #2</t>
  </si>
  <si>
    <t>Deadlift</t>
  </si>
  <si>
    <t>3-5 min</t>
  </si>
  <si>
    <t>Brace your lats, chest tall, hips high, pull the slack out of the bar prior to moving it off the ground</t>
  </si>
  <si>
    <t>Front Squat</t>
  </si>
  <si>
    <t>Keep your torso upright</t>
  </si>
  <si>
    <t>Barbell Hip Thrust</t>
  </si>
  <si>
    <t>Constant-Tension Lying Leg Curl</t>
  </si>
  <si>
    <t>Flex your hamstrings</t>
  </si>
  <si>
    <t>Unilateral Eccentric-Overloaded Leg Extension</t>
  </si>
  <si>
    <t>12 reps each leg, bilateral conentric, unilateral eccentric</t>
  </si>
  <si>
    <t>Lower Body Weak Point 1</t>
  </si>
  <si>
    <t>Upper #2</t>
  </si>
  <si>
    <t>Barbell Overhead Press</t>
  </si>
  <si>
    <t>Squeeze your glutes to keep your torso upright</t>
  </si>
  <si>
    <t>Wide-Grip Pull-Up</t>
  </si>
  <si>
    <t>Pull your chest to the bar</t>
  </si>
  <si>
    <t>Barbell Close Grip Bench Press</t>
  </si>
  <si>
    <t>Shoulder width grip</t>
  </si>
  <si>
    <t>Cable Close-Grip Row</t>
  </si>
  <si>
    <t>Pull via shoulder extension</t>
  </si>
  <si>
    <t>Cable Flye 21s</t>
  </si>
  <si>
    <t>7 reps top half of ROM, 7 reps bottom half ROM, 7 reps full ROM</t>
  </si>
  <si>
    <t>Machine Chest-Supported Row W/Band</t>
  </si>
  <si>
    <t>Supinated Dumbbell Curl</t>
  </si>
  <si>
    <t>Supinate against the dumbbell</t>
  </si>
  <si>
    <t>Lower #3</t>
  </si>
  <si>
    <t>Dumbbell Walking Lunge</t>
  </si>
  <si>
    <t>15 steps per leg</t>
  </si>
  <si>
    <t>A1: Seated Leg Curl</t>
  </si>
  <si>
    <t>0 min</t>
  </si>
  <si>
    <t>Focus on squeezing your hamstrings</t>
  </si>
  <si>
    <t>A2: Cable Pull-Through</t>
  </si>
  <si>
    <t>Focus on squeezing your quads</t>
  </si>
  <si>
    <t>Machine Hip Abduction</t>
  </si>
  <si>
    <t>Squeeze your glutes</t>
  </si>
  <si>
    <t>Weighted Crunch</t>
  </si>
  <si>
    <t>Upper #3</t>
  </si>
  <si>
    <t>Barbell Incline Press</t>
  </si>
  <si>
    <t>Keep your elbows out</t>
  </si>
  <si>
    <t>Neutral-Grip Pull-Up/Negative Neutral-Grip Pull-Up</t>
  </si>
  <si>
    <t>AMRAP/2</t>
  </si>
  <si>
    <t>RPE8 AMRAP, then do 2 forced negatives</t>
  </si>
  <si>
    <t>Dip</t>
  </si>
  <si>
    <t>Myo Reps Floor Skull Crusher</t>
  </si>
  <si>
    <t>8 reps, rest 5 seconds, 2 reps, rest 5 seconds, 2 reps</t>
  </si>
  <si>
    <t>Week 2</t>
  </si>
  <si>
    <t>Press onto your toes</t>
  </si>
  <si>
    <t>Week 3</t>
  </si>
  <si>
    <t>Const-Tension Lying Leg Curl</t>
  </si>
  <si>
    <t>Week 4</t>
  </si>
  <si>
    <t>Deficit Deadlift</t>
  </si>
  <si>
    <t>2" deficit, can use 35 lb pates to create deficit</t>
  </si>
  <si>
    <t>A1: Leg Press</t>
  </si>
  <si>
    <t>Low foot positioning</t>
  </si>
  <si>
    <t>A2: Leg Extension</t>
  </si>
  <si>
    <t>Constant-Tension Seated Calf Raise</t>
  </si>
  <si>
    <t>Hanging Leg Raise</t>
  </si>
  <si>
    <t>Flex your spine</t>
  </si>
  <si>
    <t>Machine Chest Press</t>
  </si>
  <si>
    <t>Focus on squeezing your chest</t>
  </si>
  <si>
    <t>Eccentric-Accentuated Cable Row</t>
  </si>
  <si>
    <t>2-second lowering phase</t>
  </si>
  <si>
    <t>Machine Shoulder Press</t>
  </si>
  <si>
    <t>Don't stop in between reps</t>
  </si>
  <si>
    <t>Dumbbell Front Raise/Lateral Raise</t>
  </si>
  <si>
    <t>15/15</t>
  </si>
  <si>
    <t>15 reps front raise, 15 reps lateral raise</t>
  </si>
  <si>
    <t>Bulgarian Split Squat</t>
  </si>
  <si>
    <t>Elevate your back foot 12"</t>
  </si>
  <si>
    <t>A1: Leg Extension</t>
  </si>
  <si>
    <t>Flex your quads</t>
  </si>
  <si>
    <t>A2: Leg Curl</t>
  </si>
  <si>
    <t>Pull with your chest to the bar</t>
  </si>
  <si>
    <t>Banded Chest-Supported T-Bar Row</t>
  </si>
  <si>
    <t>Focus on scapular retraction</t>
  </si>
  <si>
    <t>Pec Deck</t>
  </si>
  <si>
    <t>Dumbbell Row</t>
  </si>
  <si>
    <t>EZ Bar Curl 21s</t>
  </si>
  <si>
    <t>7 reps bottom half of ROM, 7 reps top half of ROM, 7 reps full ROM</t>
  </si>
  <si>
    <t>RPE 8 AMRAP, then do 2 forced negatives</t>
  </si>
  <si>
    <t>Barbell Supinated Row</t>
  </si>
  <si>
    <t>Barbell Push Press</t>
  </si>
  <si>
    <t>Control the negative</t>
  </si>
  <si>
    <t>Cable Triceps Kickback</t>
  </si>
  <si>
    <t>Focus on squeezing your triceps</t>
  </si>
  <si>
    <t>Week 5</t>
  </si>
  <si>
    <t>Week 6</t>
  </si>
  <si>
    <t>Week 7</t>
  </si>
  <si>
    <t>Leg Press</t>
  </si>
  <si>
    <t>Barbell 45° Hyperextension</t>
  </si>
  <si>
    <t>Standing Calf Raise</t>
  </si>
  <si>
    <t>Supinated Lat Pulldown</t>
  </si>
  <si>
    <t>Barbell Floor Press</t>
  </si>
  <si>
    <t>Machine High Row</t>
  </si>
  <si>
    <t>Stretch your lats at the top</t>
  </si>
  <si>
    <t>Arnold Press</t>
  </si>
  <si>
    <t>Cable Upright Row</t>
  </si>
  <si>
    <t>Perform lying down</t>
  </si>
  <si>
    <t>Knee-Banded Leg Press</t>
  </si>
  <si>
    <t>Keep your knees out</t>
  </si>
  <si>
    <t>Single-Leg Leg Extension</t>
  </si>
  <si>
    <t>12 reps each leg</t>
  </si>
  <si>
    <t>Sliding Leg Curl</t>
  </si>
  <si>
    <t>Barbell Bent Over Row</t>
  </si>
  <si>
    <t>Pull to your upper abs</t>
  </si>
  <si>
    <t>Push-Up</t>
  </si>
  <si>
    <t>AMRAP</t>
  </si>
  <si>
    <t>Band Pull-Apart</t>
  </si>
  <si>
    <t>Eccentric-Accentuated Hammer Curl</t>
  </si>
  <si>
    <t>3-second lowering phase</t>
  </si>
  <si>
    <t>Dumbbell Step-Up</t>
  </si>
  <si>
    <t>Reverse Hyper</t>
  </si>
  <si>
    <t>Focus on squeezing your glutes</t>
  </si>
  <si>
    <t>Cable Standing Hip Abduction</t>
  </si>
  <si>
    <t>Plank</t>
  </si>
  <si>
    <t>:30</t>
  </si>
  <si>
    <t>Flex your abs</t>
  </si>
  <si>
    <t>Single-Arm Pulldown</t>
  </si>
  <si>
    <t>Lean away at the top, crunch towards the working arm as you pull down</t>
  </si>
  <si>
    <t>California Press</t>
  </si>
  <si>
    <t>Eccentric-Overloaded Rope Overhead Triceps Extension</t>
  </si>
  <si>
    <t>Use your non-working arm to assist with the concentric</t>
  </si>
  <si>
    <t>Week 8</t>
  </si>
  <si>
    <t>Week 9</t>
  </si>
  <si>
    <t xml:space="preserve">Copyright 2020 by Jeff Nippard. All rights reserved. </t>
  </si>
  <si>
    <t>kg</t>
  </si>
  <si>
    <r>
      <rPr>
        <b/>
        <sz val="18"/>
        <color theme="0"/>
        <rFont val="Arial"/>
        <family val="2"/>
      </rPr>
      <t xml:space="preserve">IMPORTANT: </t>
    </r>
    <r>
      <rPr>
        <sz val="18"/>
        <color theme="0"/>
        <rFont val="Arial"/>
        <family val="2"/>
      </rPr>
      <t xml:space="preserve">On the right, enter your 1RM loads in the spaces below the given exercise (use the same units you specified above). </t>
    </r>
  </si>
  <si>
    <t>Bench</t>
  </si>
  <si>
    <t xml:space="preserve">Deadlift </t>
  </si>
  <si>
    <t>OHP</t>
  </si>
  <si>
    <r>
      <rPr>
        <b/>
        <sz val="20"/>
        <rFont val="Arial"/>
        <family val="2"/>
      </rPr>
      <t>IMPORTANT:</t>
    </r>
    <r>
      <rPr>
        <sz val="20"/>
        <rFont val="Arial"/>
        <family val="2"/>
      </rPr>
      <t xml:space="preserve"> In the light blue cell below, type "kg" if using kilograms or type "lbs" if using pounds (quotation marks not included)</t>
    </r>
  </si>
  <si>
    <t>JEFF NIPPARD'S UPPER LOWER - 6X/WEEK SPREADSHEET</t>
  </si>
  <si>
    <t>Working Sets</t>
  </si>
  <si>
    <t>Reps / Duration</t>
  </si>
  <si>
    <t>RPE / %</t>
  </si>
  <si>
    <t>6/6</t>
  </si>
  <si>
    <t>10/10</t>
  </si>
  <si>
    <t>12/12</t>
  </si>
  <si>
    <t>7/7/7</t>
  </si>
  <si>
    <t>6-7</t>
  </si>
  <si>
    <t>7-8</t>
  </si>
  <si>
    <t>Elbows at a 45° angle. Squeeze your shoulder blades and stay firm on the bench</t>
  </si>
  <si>
    <t>Squeeze your glutes at the top</t>
  </si>
  <si>
    <t>Focus on engaging the lats by pulling your elbows down and in</t>
  </si>
  <si>
    <t>Squeeze shoulder blades together at the top, control the weight</t>
  </si>
  <si>
    <t>Tuck your elbows at 45°, lean your torso forward 15°</t>
  </si>
  <si>
    <t>Squeeze your shoulder blades at the top, control the weight</t>
  </si>
  <si>
    <t>Brace onto a bench for support, pull your elbow against your side</t>
  </si>
  <si>
    <t>Pull your elbows against your sides</t>
  </si>
  <si>
    <t>Start with your elbows in front of you and palms facing in. Rotate the dumbbells so that your palms face forward as you press</t>
  </si>
  <si>
    <t>Squeeze your shoulder blades together</t>
  </si>
  <si>
    <t>Set the box to ~parallel, 3 sets per leg</t>
  </si>
  <si>
    <t>Concentric is a close-grip bench press, eccentric is a skull crusher</t>
  </si>
  <si>
    <t>Squeeze your pecs</t>
  </si>
  <si>
    <t>Chest-Supported T-Bar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</si>
</sst>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4"/>
      <color rgb="FF3F3F3F"/>
      <name val="Calibri"/>
      <family val="2"/>
    </font>
    <font>
      <sz val="20"/>
      <name val="Arial"/>
      <family val="2"/>
    </font>
    <font>
      <b/>
      <sz val="20"/>
      <name val="Arial"/>
      <family val="2"/>
    </font>
    <font>
      <sz val="28"/>
      <color theme="1"/>
      <name val="Calibri"/>
      <family val="2"/>
    </font>
    <font>
      <sz val="2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0"/>
      <name val="Arial"/>
      <family val="2"/>
    </font>
    <font>
      <b/>
      <sz val="18"/>
      <color theme="0"/>
      <name val="Arial"/>
      <family val="2"/>
    </font>
    <font>
      <b/>
      <sz val="20"/>
      <color rgb="FF000000"/>
      <name val="Calibri"/>
      <family val="2"/>
    </font>
    <font>
      <b/>
      <sz val="20"/>
      <color theme="1"/>
      <name val="Calibri"/>
      <family val="2"/>
    </font>
    <font>
      <sz val="20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36"/>
      <color theme="1"/>
      <name val="Calibri"/>
      <family val="2"/>
    </font>
    <font>
      <sz val="36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5"/>
      </patternFill>
    </fill>
    <fill>
      <patternFill patternType="solid">
        <fgColor theme="4" tint="0.39997558519241921"/>
        <bgColor rgb="FFF28E85"/>
      </patternFill>
    </fill>
    <fill>
      <patternFill patternType="solid">
        <fgColor theme="4" tint="0.59999389629810485"/>
        <bgColor rgb="FFF6B3AE"/>
      </patternFill>
    </fill>
    <fill>
      <patternFill patternType="solid">
        <fgColor theme="6" tint="-0.499984740745262"/>
        <bgColor rgb="FFB7B7B7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F3F3F3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3" fillId="2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49" fontId="16" fillId="9" borderId="0" xfId="0" applyNumberFormat="1" applyFont="1" applyFill="1" applyBorder="1" applyAlignment="1">
      <alignment horizontal="center" vertical="center"/>
    </xf>
    <xf numFmtId="49" fontId="16" fillId="9" borderId="0" xfId="0" applyNumberFormat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9" fontId="15" fillId="0" borderId="0" xfId="0" applyNumberFormat="1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textRotation="90" wrapText="1"/>
    </xf>
    <xf numFmtId="0" fontId="16" fillId="8" borderId="0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9" fontId="15" fillId="0" borderId="18" xfId="0" applyNumberFormat="1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/>
    </xf>
    <xf numFmtId="49" fontId="16" fillId="9" borderId="18" xfId="0" applyNumberFormat="1" applyFont="1" applyFill="1" applyBorder="1" applyAlignment="1">
      <alignment horizontal="center" vertical="center"/>
    </xf>
    <xf numFmtId="49" fontId="16" fillId="9" borderId="18" xfId="0" applyNumberFormat="1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textRotation="90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64" fontId="15" fillId="0" borderId="18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3" fillId="2" borderId="8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16" fillId="9" borderId="0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 wrapText="1"/>
    </xf>
    <xf numFmtId="0" fontId="15" fillId="0" borderId="10" xfId="0" applyNumberFormat="1" applyFont="1" applyFill="1" applyBorder="1" applyAlignment="1">
      <alignment horizontal="center" vertical="center" wrapText="1"/>
    </xf>
    <xf numFmtId="0" fontId="15" fillId="0" borderId="19" xfId="0" applyNumberFormat="1" applyFont="1" applyFill="1" applyBorder="1" applyAlignment="1">
      <alignment horizontal="center" vertical="center" wrapText="1"/>
    </xf>
    <xf numFmtId="0" fontId="16" fillId="9" borderId="18" xfId="0" applyNumberFormat="1" applyFont="1" applyFill="1" applyBorder="1" applyAlignment="1">
      <alignment horizontal="center" vertical="center"/>
    </xf>
    <xf numFmtId="0" fontId="15" fillId="0" borderId="18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3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49" fontId="15" fillId="0" borderId="18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textRotation="90" wrapText="1"/>
    </xf>
    <xf numFmtId="0" fontId="17" fillId="0" borderId="15" xfId="0" applyFont="1" applyFill="1" applyBorder="1" applyAlignment="1">
      <alignment horizontal="center" vertical="center" textRotation="90" wrapText="1"/>
    </xf>
    <xf numFmtId="0" fontId="17" fillId="0" borderId="13" xfId="0" applyFont="1" applyFill="1" applyBorder="1" applyAlignment="1">
      <alignment horizontal="center" vertical="center" textRotation="90" wrapText="1"/>
    </xf>
    <xf numFmtId="0" fontId="17" fillId="0" borderId="16" xfId="0" applyFont="1" applyFill="1" applyBorder="1" applyAlignment="1">
      <alignment horizontal="center" vertical="center" textRotation="90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0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17" fillId="11" borderId="12" xfId="0" applyFont="1" applyFill="1" applyBorder="1" applyAlignment="1">
      <alignment horizontal="center" vertical="center" textRotation="90" wrapText="1"/>
    </xf>
    <xf numFmtId="0" fontId="17" fillId="11" borderId="13" xfId="0" applyFont="1" applyFill="1" applyBorder="1" applyAlignment="1">
      <alignment horizontal="center" vertical="center" textRotation="90" wrapText="1"/>
    </xf>
    <xf numFmtId="0" fontId="17" fillId="11" borderId="14" xfId="0" applyFont="1" applyFill="1" applyBorder="1" applyAlignment="1">
      <alignment horizontal="center" vertical="center" textRotation="90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18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textRotation="90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0638-3137-4E07-B1DA-BB8FF69C706D}">
  <dimension ref="B1:J395"/>
  <sheetViews>
    <sheetView tabSelected="1" topLeftCell="A103" zoomScale="38" zoomScaleNormal="38" workbookViewId="0">
      <selection activeCell="E134" sqref="E134"/>
    </sheetView>
  </sheetViews>
  <sheetFormatPr defaultRowHeight="15" x14ac:dyDescent="0.25"/>
  <cols>
    <col min="3" max="3" width="26.5703125" customWidth="1"/>
    <col min="4" max="4" width="62.140625" customWidth="1"/>
    <col min="5" max="5" width="22.7109375" customWidth="1"/>
    <col min="6" max="6" width="20.42578125" customWidth="1"/>
    <col min="7" max="7" width="20.5703125" style="42" customWidth="1"/>
    <col min="8" max="8" width="20.5703125" customWidth="1"/>
    <col min="9" max="9" width="20.28515625" customWidth="1"/>
    <col min="10" max="10" width="96.85546875" customWidth="1"/>
  </cols>
  <sheetData>
    <row r="1" spans="2:10" ht="31.5" x14ac:dyDescent="0.25">
      <c r="B1" s="62" t="s">
        <v>168</v>
      </c>
      <c r="C1" s="62"/>
      <c r="D1" s="62"/>
      <c r="E1" s="62"/>
      <c r="F1" s="62"/>
      <c r="G1" s="62"/>
      <c r="H1" s="62"/>
      <c r="I1" s="62"/>
      <c r="J1" s="63"/>
    </row>
    <row r="2" spans="2:10" ht="18.75" x14ac:dyDescent="0.25">
      <c r="B2" s="1"/>
      <c r="C2" s="2"/>
      <c r="D2" s="3"/>
      <c r="E2" s="3"/>
      <c r="F2" s="3"/>
      <c r="G2" s="32"/>
      <c r="H2" s="3"/>
      <c r="I2" s="3"/>
      <c r="J2" s="4" t="s">
        <v>161</v>
      </c>
    </row>
    <row r="3" spans="2:10" ht="52.5" customHeight="1" x14ac:dyDescent="0.25">
      <c r="B3" s="1"/>
      <c r="C3" s="2"/>
      <c r="D3" s="64" t="s">
        <v>167</v>
      </c>
      <c r="E3" s="65"/>
      <c r="F3" s="65"/>
      <c r="G3" s="66"/>
      <c r="H3" s="3"/>
      <c r="I3" s="3"/>
      <c r="J3" s="2"/>
    </row>
    <row r="4" spans="2:10" ht="36" x14ac:dyDescent="0.25">
      <c r="B4" s="1"/>
      <c r="C4" s="2"/>
      <c r="D4" s="67" t="s">
        <v>162</v>
      </c>
      <c r="E4" s="68"/>
      <c r="F4" s="68"/>
      <c r="G4" s="69"/>
      <c r="H4" s="3"/>
      <c r="I4" s="3"/>
      <c r="J4" s="5"/>
    </row>
    <row r="5" spans="2:10" x14ac:dyDescent="0.25">
      <c r="B5" s="6"/>
      <c r="C5" s="2"/>
      <c r="D5" s="7"/>
      <c r="E5" s="7"/>
      <c r="F5" s="3"/>
      <c r="G5" s="33"/>
      <c r="H5" s="7"/>
      <c r="I5" s="7"/>
      <c r="J5" s="8"/>
    </row>
    <row r="6" spans="2:10" x14ac:dyDescent="0.25">
      <c r="B6" s="1"/>
      <c r="C6" s="2"/>
      <c r="D6" s="3"/>
      <c r="E6" s="3"/>
      <c r="F6" s="3"/>
      <c r="G6" s="32"/>
      <c r="H6" s="3"/>
      <c r="I6" s="3"/>
      <c r="J6" s="2"/>
    </row>
    <row r="7" spans="2:10" ht="50.1" customHeight="1" x14ac:dyDescent="0.25">
      <c r="B7" s="6"/>
      <c r="C7" s="70" t="s">
        <v>163</v>
      </c>
      <c r="D7" s="71"/>
      <c r="E7" s="9" t="s">
        <v>6</v>
      </c>
      <c r="F7" s="9" t="s">
        <v>164</v>
      </c>
      <c r="G7" s="34" t="s">
        <v>165</v>
      </c>
      <c r="H7" s="43" t="s">
        <v>166</v>
      </c>
      <c r="I7" s="45"/>
      <c r="J7" s="8"/>
    </row>
    <row r="8" spans="2:10" ht="50.1" customHeight="1" x14ac:dyDescent="0.25">
      <c r="B8" s="6"/>
      <c r="C8" s="72"/>
      <c r="D8" s="73"/>
      <c r="E8" s="10">
        <v>100</v>
      </c>
      <c r="F8" s="10">
        <v>0</v>
      </c>
      <c r="G8" s="35">
        <v>0</v>
      </c>
      <c r="H8" s="44">
        <v>100</v>
      </c>
      <c r="I8" s="46"/>
      <c r="J8" s="8"/>
    </row>
    <row r="11" spans="2:10" ht="45.6" customHeight="1" x14ac:dyDescent="0.25">
      <c r="B11" s="48" t="s">
        <v>0</v>
      </c>
      <c r="C11" s="19" t="s">
        <v>1</v>
      </c>
      <c r="D11" s="11" t="s">
        <v>2</v>
      </c>
      <c r="E11" s="11" t="s">
        <v>169</v>
      </c>
      <c r="F11" s="12" t="s">
        <v>170</v>
      </c>
      <c r="G11" s="36" t="str">
        <f>IF(D4 = "kg", "Load (kg)", "Load (lbs)")</f>
        <v>Load (kg)</v>
      </c>
      <c r="H11" s="12" t="s">
        <v>171</v>
      </c>
      <c r="I11" s="12" t="s">
        <v>3</v>
      </c>
      <c r="J11" s="13" t="s">
        <v>4</v>
      </c>
    </row>
    <row r="12" spans="2:10" ht="52.5" x14ac:dyDescent="0.25">
      <c r="B12" s="49"/>
      <c r="C12" s="52" t="s">
        <v>5</v>
      </c>
      <c r="D12" s="15" t="s">
        <v>6</v>
      </c>
      <c r="E12" s="15">
        <v>3</v>
      </c>
      <c r="F12" s="15">
        <v>4</v>
      </c>
      <c r="G12" s="31">
        <f>IF(D4="kg",MROUND(E8*0.75,2.5),MROUND(E8*0.75,5))</f>
        <v>75</v>
      </c>
      <c r="H12" s="16">
        <v>0.75</v>
      </c>
      <c r="I12" s="15" t="s">
        <v>7</v>
      </c>
      <c r="J12" s="15" t="s">
        <v>8</v>
      </c>
    </row>
    <row r="13" spans="2:10" ht="52.5" x14ac:dyDescent="0.25">
      <c r="B13" s="49"/>
      <c r="C13" s="52"/>
      <c r="D13" s="15" t="s">
        <v>9</v>
      </c>
      <c r="E13" s="15">
        <v>3</v>
      </c>
      <c r="F13" s="15">
        <v>10</v>
      </c>
      <c r="G13" s="31"/>
      <c r="H13" s="15">
        <v>7</v>
      </c>
      <c r="I13" s="15" t="s">
        <v>10</v>
      </c>
      <c r="J13" s="15" t="s">
        <v>11</v>
      </c>
    </row>
    <row r="14" spans="2:10" ht="26.25" x14ac:dyDescent="0.25">
      <c r="B14" s="49"/>
      <c r="C14" s="52"/>
      <c r="D14" s="15" t="s">
        <v>12</v>
      </c>
      <c r="E14" s="15">
        <v>2</v>
      </c>
      <c r="F14" s="15">
        <v>20</v>
      </c>
      <c r="G14" s="31"/>
      <c r="H14" s="15">
        <v>8</v>
      </c>
      <c r="I14" s="15" t="s">
        <v>10</v>
      </c>
      <c r="J14" s="15" t="s">
        <v>13</v>
      </c>
    </row>
    <row r="15" spans="2:10" ht="26.25" x14ac:dyDescent="0.25">
      <c r="B15" s="49"/>
      <c r="C15" s="52"/>
      <c r="D15" s="15" t="s">
        <v>14</v>
      </c>
      <c r="E15" s="15">
        <v>3</v>
      </c>
      <c r="F15" s="15">
        <v>8</v>
      </c>
      <c r="G15" s="31"/>
      <c r="H15" s="15">
        <v>7</v>
      </c>
      <c r="I15" s="15" t="s">
        <v>15</v>
      </c>
      <c r="J15" s="15" t="s">
        <v>16</v>
      </c>
    </row>
    <row r="16" spans="2:10" ht="52.5" x14ac:dyDescent="0.25">
      <c r="B16" s="49"/>
      <c r="C16" s="52"/>
      <c r="D16" s="15" t="s">
        <v>17</v>
      </c>
      <c r="E16" s="15">
        <v>4</v>
      </c>
      <c r="F16" s="30" t="s">
        <v>172</v>
      </c>
      <c r="G16" s="31"/>
      <c r="H16" s="15">
        <v>8</v>
      </c>
      <c r="I16" s="15" t="s">
        <v>15</v>
      </c>
      <c r="J16" s="15" t="s">
        <v>18</v>
      </c>
    </row>
    <row r="17" spans="2:10" ht="26.25" x14ac:dyDescent="0.25">
      <c r="B17" s="49"/>
      <c r="C17" s="53"/>
      <c r="D17" s="17" t="s">
        <v>19</v>
      </c>
      <c r="E17" s="17">
        <v>3</v>
      </c>
      <c r="F17" s="17">
        <v>30</v>
      </c>
      <c r="G17" s="37"/>
      <c r="H17" s="17">
        <v>8</v>
      </c>
      <c r="I17" s="17" t="s">
        <v>15</v>
      </c>
      <c r="J17" s="17" t="s">
        <v>20</v>
      </c>
    </row>
    <row r="18" spans="2:10" ht="52.5" x14ac:dyDescent="0.25">
      <c r="B18" s="50"/>
      <c r="C18" s="54" t="s">
        <v>21</v>
      </c>
      <c r="D18" s="15" t="s">
        <v>22</v>
      </c>
      <c r="E18" s="15">
        <v>3</v>
      </c>
      <c r="F18" s="15">
        <v>6</v>
      </c>
      <c r="G18" s="31">
        <f>IF(D4="kg",MROUND(F8*0.7,2.5),MROUND(F8*0.7,5))</f>
        <v>0</v>
      </c>
      <c r="H18" s="16">
        <v>0.7</v>
      </c>
      <c r="I18" s="15" t="s">
        <v>10</v>
      </c>
      <c r="J18" s="15" t="s">
        <v>178</v>
      </c>
    </row>
    <row r="19" spans="2:10" ht="26.25" x14ac:dyDescent="0.25">
      <c r="B19" s="50"/>
      <c r="C19" s="54"/>
      <c r="D19" s="15" t="s">
        <v>23</v>
      </c>
      <c r="E19" s="15">
        <v>3</v>
      </c>
      <c r="F19" s="15">
        <v>10</v>
      </c>
      <c r="G19" s="31"/>
      <c r="H19" s="15">
        <v>8</v>
      </c>
      <c r="I19" s="15" t="s">
        <v>10</v>
      </c>
      <c r="J19" s="15" t="s">
        <v>24</v>
      </c>
    </row>
    <row r="20" spans="2:10" ht="26.25" x14ac:dyDescent="0.25">
      <c r="B20" s="50"/>
      <c r="C20" s="54"/>
      <c r="D20" s="15" t="s">
        <v>25</v>
      </c>
      <c r="E20" s="15">
        <v>3</v>
      </c>
      <c r="F20" s="15">
        <v>8</v>
      </c>
      <c r="G20" s="31"/>
      <c r="H20" s="15">
        <v>7</v>
      </c>
      <c r="I20" s="15" t="s">
        <v>10</v>
      </c>
      <c r="J20" s="15" t="s">
        <v>26</v>
      </c>
    </row>
    <row r="21" spans="2:10" ht="26.25" x14ac:dyDescent="0.25">
      <c r="B21" s="50"/>
      <c r="C21" s="54"/>
      <c r="D21" s="15" t="s">
        <v>27</v>
      </c>
      <c r="E21" s="15">
        <v>3</v>
      </c>
      <c r="F21" s="30" t="s">
        <v>173</v>
      </c>
      <c r="G21" s="31"/>
      <c r="H21" s="15">
        <v>8</v>
      </c>
      <c r="I21" s="15" t="s">
        <v>10</v>
      </c>
      <c r="J21" s="15" t="s">
        <v>28</v>
      </c>
    </row>
    <row r="22" spans="2:10" ht="52.5" x14ac:dyDescent="0.25">
      <c r="B22" s="50"/>
      <c r="C22" s="54"/>
      <c r="D22" s="15" t="s">
        <v>29</v>
      </c>
      <c r="E22" s="15">
        <v>2</v>
      </c>
      <c r="F22" s="15">
        <v>12</v>
      </c>
      <c r="G22" s="31"/>
      <c r="H22" s="15">
        <v>8</v>
      </c>
      <c r="I22" s="15" t="s">
        <v>15</v>
      </c>
      <c r="J22" s="15" t="s">
        <v>13</v>
      </c>
    </row>
    <row r="23" spans="2:10" ht="26.25" x14ac:dyDescent="0.25">
      <c r="B23" s="50"/>
      <c r="C23" s="54"/>
      <c r="D23" s="15" t="s">
        <v>30</v>
      </c>
      <c r="E23" s="15">
        <v>3</v>
      </c>
      <c r="F23" s="30" t="s">
        <v>174</v>
      </c>
      <c r="G23" s="31"/>
      <c r="H23" s="15">
        <v>9</v>
      </c>
      <c r="I23" s="15" t="s">
        <v>15</v>
      </c>
      <c r="J23" s="15" t="s">
        <v>31</v>
      </c>
    </row>
    <row r="24" spans="2:10" ht="26.25" x14ac:dyDescent="0.25">
      <c r="B24" s="50"/>
      <c r="C24" s="54"/>
      <c r="D24" s="17" t="s">
        <v>32</v>
      </c>
      <c r="E24" s="17" t="s">
        <v>33</v>
      </c>
      <c r="F24" s="17" t="s">
        <v>34</v>
      </c>
      <c r="G24" s="37"/>
      <c r="H24" s="17">
        <v>9</v>
      </c>
      <c r="I24" s="17" t="s">
        <v>15</v>
      </c>
      <c r="J24" s="17" t="s">
        <v>35</v>
      </c>
    </row>
    <row r="25" spans="2:10" ht="52.5" x14ac:dyDescent="0.25">
      <c r="B25" s="49"/>
      <c r="C25" s="55" t="s">
        <v>36</v>
      </c>
      <c r="D25" s="15" t="s">
        <v>37</v>
      </c>
      <c r="E25" s="15">
        <v>2</v>
      </c>
      <c r="F25" s="15">
        <v>5</v>
      </c>
      <c r="G25" s="31">
        <f>IF(D4="kg",MROUND(G8*0.8,2.5),MROUND(G8*0.8,5))</f>
        <v>0</v>
      </c>
      <c r="H25" s="16">
        <v>0.8</v>
      </c>
      <c r="I25" s="15" t="s">
        <v>38</v>
      </c>
      <c r="J25" s="15" t="s">
        <v>39</v>
      </c>
    </row>
    <row r="26" spans="2:10" ht="26.25" x14ac:dyDescent="0.25">
      <c r="B26" s="49"/>
      <c r="C26" s="52"/>
      <c r="D26" s="15" t="s">
        <v>40</v>
      </c>
      <c r="E26" s="15">
        <v>3</v>
      </c>
      <c r="F26" s="15">
        <v>8</v>
      </c>
      <c r="G26" s="31"/>
      <c r="H26" s="30" t="s">
        <v>176</v>
      </c>
      <c r="I26" s="15" t="s">
        <v>7</v>
      </c>
      <c r="J26" s="15" t="s">
        <v>41</v>
      </c>
    </row>
    <row r="27" spans="2:10" ht="26.25" x14ac:dyDescent="0.25">
      <c r="B27" s="49"/>
      <c r="C27" s="52"/>
      <c r="D27" s="15" t="s">
        <v>42</v>
      </c>
      <c r="E27" s="15">
        <v>3</v>
      </c>
      <c r="F27" s="15">
        <v>12</v>
      </c>
      <c r="G27" s="31"/>
      <c r="H27" s="15">
        <v>8</v>
      </c>
      <c r="I27" s="15" t="s">
        <v>10</v>
      </c>
      <c r="J27" s="15" t="s">
        <v>179</v>
      </c>
    </row>
    <row r="28" spans="2:10" ht="26.25" x14ac:dyDescent="0.25">
      <c r="B28" s="49"/>
      <c r="C28" s="52"/>
      <c r="D28" s="15" t="s">
        <v>43</v>
      </c>
      <c r="E28" s="15">
        <v>3</v>
      </c>
      <c r="F28" s="15">
        <v>20</v>
      </c>
      <c r="G28" s="31"/>
      <c r="H28" s="15">
        <v>8</v>
      </c>
      <c r="I28" s="15" t="s">
        <v>15</v>
      </c>
      <c r="J28" s="15" t="s">
        <v>44</v>
      </c>
    </row>
    <row r="29" spans="2:10" ht="52.5" x14ac:dyDescent="0.25">
      <c r="B29" s="49"/>
      <c r="C29" s="52"/>
      <c r="D29" s="15" t="s">
        <v>45</v>
      </c>
      <c r="E29" s="15">
        <v>3</v>
      </c>
      <c r="F29" s="15">
        <v>12</v>
      </c>
      <c r="G29" s="31"/>
      <c r="H29" s="15">
        <v>8</v>
      </c>
      <c r="I29" s="15" t="s">
        <v>15</v>
      </c>
      <c r="J29" s="15" t="s">
        <v>46</v>
      </c>
    </row>
    <row r="30" spans="2:10" ht="26.25" x14ac:dyDescent="0.25">
      <c r="B30" s="49"/>
      <c r="C30" s="53"/>
      <c r="D30" s="17" t="s">
        <v>47</v>
      </c>
      <c r="E30" s="17" t="s">
        <v>33</v>
      </c>
      <c r="F30" s="17" t="s">
        <v>34</v>
      </c>
      <c r="G30" s="37"/>
      <c r="H30" s="17">
        <v>9</v>
      </c>
      <c r="I30" s="17" t="s">
        <v>15</v>
      </c>
      <c r="J30" s="17" t="s">
        <v>35</v>
      </c>
    </row>
    <row r="31" spans="2:10" ht="26.25" x14ac:dyDescent="0.25">
      <c r="B31" s="49"/>
      <c r="C31" s="55" t="s">
        <v>48</v>
      </c>
      <c r="D31" s="15" t="s">
        <v>49</v>
      </c>
      <c r="E31" s="15">
        <v>2</v>
      </c>
      <c r="F31" s="15">
        <v>4</v>
      </c>
      <c r="G31" s="31">
        <f>IF(D4="kg",MROUND(H8*0.75,2.5),MROUND(H8*0.75,5))</f>
        <v>75</v>
      </c>
      <c r="H31" s="16">
        <v>0.75</v>
      </c>
      <c r="I31" s="15" t="s">
        <v>10</v>
      </c>
      <c r="J31" s="15" t="s">
        <v>50</v>
      </c>
    </row>
    <row r="32" spans="2:10" ht="26.25" x14ac:dyDescent="0.25">
      <c r="B32" s="49"/>
      <c r="C32" s="52"/>
      <c r="D32" s="15" t="s">
        <v>51</v>
      </c>
      <c r="E32" s="15">
        <v>3</v>
      </c>
      <c r="F32" s="15">
        <v>6</v>
      </c>
      <c r="G32" s="31"/>
      <c r="H32" s="15">
        <v>7</v>
      </c>
      <c r="I32" s="15" t="s">
        <v>10</v>
      </c>
      <c r="J32" s="15" t="s">
        <v>52</v>
      </c>
    </row>
    <row r="33" spans="2:10" ht="26.25" x14ac:dyDescent="0.25">
      <c r="B33" s="49"/>
      <c r="C33" s="52"/>
      <c r="D33" s="15" t="s">
        <v>53</v>
      </c>
      <c r="E33" s="15">
        <v>3</v>
      </c>
      <c r="F33" s="15">
        <v>10</v>
      </c>
      <c r="G33" s="31"/>
      <c r="H33" s="30" t="s">
        <v>177</v>
      </c>
      <c r="I33" s="15" t="s">
        <v>10</v>
      </c>
      <c r="J33" s="15" t="s">
        <v>54</v>
      </c>
    </row>
    <row r="34" spans="2:10" ht="52.5" x14ac:dyDescent="0.25">
      <c r="B34" s="49"/>
      <c r="C34" s="52"/>
      <c r="D34" s="15" t="s">
        <v>55</v>
      </c>
      <c r="E34" s="15">
        <v>3</v>
      </c>
      <c r="F34" s="15">
        <v>15</v>
      </c>
      <c r="G34" s="31"/>
      <c r="H34" s="15">
        <v>8</v>
      </c>
      <c r="I34" s="15" t="s">
        <v>10</v>
      </c>
      <c r="J34" s="15" t="s">
        <v>180</v>
      </c>
    </row>
    <row r="35" spans="2:10" ht="52.5" x14ac:dyDescent="0.25">
      <c r="B35" s="49"/>
      <c r="C35" s="52"/>
      <c r="D35" s="15" t="s">
        <v>57</v>
      </c>
      <c r="E35" s="15">
        <v>3</v>
      </c>
      <c r="F35" s="30" t="s">
        <v>175</v>
      </c>
      <c r="G35" s="31"/>
      <c r="H35" s="15">
        <v>8</v>
      </c>
      <c r="I35" s="15" t="s">
        <v>15</v>
      </c>
      <c r="J35" s="15" t="s">
        <v>58</v>
      </c>
    </row>
    <row r="36" spans="2:10" ht="52.5" x14ac:dyDescent="0.25">
      <c r="B36" s="49"/>
      <c r="C36" s="52"/>
      <c r="D36" s="15" t="s">
        <v>59</v>
      </c>
      <c r="E36" s="15">
        <v>2</v>
      </c>
      <c r="F36" s="15">
        <v>20</v>
      </c>
      <c r="G36" s="31"/>
      <c r="H36" s="15">
        <v>8</v>
      </c>
      <c r="I36" s="15" t="s">
        <v>15</v>
      </c>
      <c r="J36" s="15" t="s">
        <v>181</v>
      </c>
    </row>
    <row r="37" spans="2:10" ht="26.25" x14ac:dyDescent="0.25">
      <c r="B37" s="49"/>
      <c r="C37" s="52"/>
      <c r="D37" s="15" t="s">
        <v>60</v>
      </c>
      <c r="E37" s="15">
        <v>3</v>
      </c>
      <c r="F37" s="15">
        <v>15</v>
      </c>
      <c r="G37" s="31"/>
      <c r="H37" s="15">
        <v>8</v>
      </c>
      <c r="I37" s="15" t="s">
        <v>15</v>
      </c>
      <c r="J37" s="15" t="s">
        <v>61</v>
      </c>
    </row>
    <row r="38" spans="2:10" ht="26.25" x14ac:dyDescent="0.25">
      <c r="B38" s="49"/>
      <c r="C38" s="52"/>
      <c r="D38" s="17" t="s">
        <v>32</v>
      </c>
      <c r="E38" s="17" t="s">
        <v>33</v>
      </c>
      <c r="F38" s="17" t="s">
        <v>34</v>
      </c>
      <c r="G38" s="37"/>
      <c r="H38" s="17">
        <v>9</v>
      </c>
      <c r="I38" s="17" t="s">
        <v>15</v>
      </c>
      <c r="J38" s="17" t="s">
        <v>35</v>
      </c>
    </row>
    <row r="39" spans="2:10" ht="52.5" x14ac:dyDescent="0.25">
      <c r="B39" s="49"/>
      <c r="C39" s="55" t="s">
        <v>62</v>
      </c>
      <c r="D39" s="15" t="s">
        <v>6</v>
      </c>
      <c r="E39" s="15">
        <v>3</v>
      </c>
      <c r="F39" s="15">
        <v>8</v>
      </c>
      <c r="G39" s="31">
        <f>IF(D4="kg",MROUND(E8*0.7,2.5),MROUND(E8*0.7,5))</f>
        <v>70</v>
      </c>
      <c r="H39" s="16">
        <v>0.7</v>
      </c>
      <c r="I39" s="15" t="s">
        <v>7</v>
      </c>
      <c r="J39" s="15" t="s">
        <v>8</v>
      </c>
    </row>
    <row r="40" spans="2:10" ht="26.25" x14ac:dyDescent="0.25">
      <c r="B40" s="49"/>
      <c r="C40" s="52"/>
      <c r="D40" s="15" t="s">
        <v>63</v>
      </c>
      <c r="E40" s="15">
        <v>3</v>
      </c>
      <c r="F40" s="15">
        <v>15</v>
      </c>
      <c r="G40" s="31"/>
      <c r="H40" s="15">
        <v>8</v>
      </c>
      <c r="I40" s="15" t="s">
        <v>10</v>
      </c>
      <c r="J40" s="15" t="s">
        <v>64</v>
      </c>
    </row>
    <row r="41" spans="2:10" ht="26.25" x14ac:dyDescent="0.25">
      <c r="B41" s="49"/>
      <c r="C41" s="52"/>
      <c r="D41" s="15" t="s">
        <v>65</v>
      </c>
      <c r="E41" s="15">
        <v>3</v>
      </c>
      <c r="F41" s="15">
        <v>15</v>
      </c>
      <c r="G41" s="31"/>
      <c r="H41" s="15">
        <v>9</v>
      </c>
      <c r="I41" s="15" t="s">
        <v>66</v>
      </c>
      <c r="J41" s="15" t="s">
        <v>67</v>
      </c>
    </row>
    <row r="42" spans="2:10" ht="26.25" x14ac:dyDescent="0.25">
      <c r="B42" s="49"/>
      <c r="C42" s="52"/>
      <c r="D42" s="15" t="s">
        <v>68</v>
      </c>
      <c r="E42" s="15">
        <v>3</v>
      </c>
      <c r="F42" s="15">
        <v>15</v>
      </c>
      <c r="G42" s="31"/>
      <c r="H42" s="15">
        <v>9</v>
      </c>
      <c r="I42" s="15" t="s">
        <v>15</v>
      </c>
      <c r="J42" s="15" t="s">
        <v>69</v>
      </c>
    </row>
    <row r="43" spans="2:10" ht="26.25" x14ac:dyDescent="0.25">
      <c r="B43" s="49"/>
      <c r="C43" s="52"/>
      <c r="D43" s="15" t="s">
        <v>70</v>
      </c>
      <c r="E43" s="15">
        <v>3</v>
      </c>
      <c r="F43" s="15">
        <v>15</v>
      </c>
      <c r="G43" s="31"/>
      <c r="H43" s="15">
        <v>8</v>
      </c>
      <c r="I43" s="15" t="s">
        <v>15</v>
      </c>
      <c r="J43" s="15" t="s">
        <v>71</v>
      </c>
    </row>
    <row r="44" spans="2:10" ht="26.25" x14ac:dyDescent="0.25">
      <c r="B44" s="49"/>
      <c r="C44" s="52"/>
      <c r="D44" s="17" t="s">
        <v>72</v>
      </c>
      <c r="E44" s="17">
        <v>3</v>
      </c>
      <c r="F44" s="17">
        <v>10</v>
      </c>
      <c r="G44" s="37"/>
      <c r="H44" s="17">
        <v>7</v>
      </c>
      <c r="I44" s="17" t="s">
        <v>15</v>
      </c>
      <c r="J44" s="17" t="s">
        <v>20</v>
      </c>
    </row>
    <row r="45" spans="2:10" ht="26.25" x14ac:dyDescent="0.25">
      <c r="B45" s="49"/>
      <c r="C45" s="55" t="s">
        <v>73</v>
      </c>
      <c r="D45" s="15" t="s">
        <v>74</v>
      </c>
      <c r="E45" s="15">
        <v>3</v>
      </c>
      <c r="F45" s="15">
        <v>8</v>
      </c>
      <c r="G45" s="31"/>
      <c r="H45" s="30" t="s">
        <v>177</v>
      </c>
      <c r="I45" s="15" t="s">
        <v>10</v>
      </c>
      <c r="J45" s="15" t="s">
        <v>75</v>
      </c>
    </row>
    <row r="46" spans="2:10" ht="52.5" x14ac:dyDescent="0.25">
      <c r="B46" s="49"/>
      <c r="C46" s="52"/>
      <c r="D46" s="15" t="s">
        <v>76</v>
      </c>
      <c r="E46" s="15">
        <v>3</v>
      </c>
      <c r="F46" s="15" t="s">
        <v>77</v>
      </c>
      <c r="G46" s="31"/>
      <c r="H46" s="15">
        <v>8</v>
      </c>
      <c r="I46" s="15" t="s">
        <v>10</v>
      </c>
      <c r="J46" s="15" t="s">
        <v>78</v>
      </c>
    </row>
    <row r="47" spans="2:10" ht="26.25" x14ac:dyDescent="0.25">
      <c r="B47" s="49"/>
      <c r="C47" s="52"/>
      <c r="D47" s="15" t="s">
        <v>79</v>
      </c>
      <c r="E47" s="15">
        <v>3</v>
      </c>
      <c r="F47" s="15">
        <v>10</v>
      </c>
      <c r="G47" s="31"/>
      <c r="H47" s="15">
        <v>8</v>
      </c>
      <c r="I47" s="15" t="s">
        <v>10</v>
      </c>
      <c r="J47" s="15" t="s">
        <v>182</v>
      </c>
    </row>
    <row r="48" spans="2:10" ht="52.5" x14ac:dyDescent="0.25">
      <c r="B48" s="49"/>
      <c r="C48" s="52"/>
      <c r="D48" s="15" t="s">
        <v>191</v>
      </c>
      <c r="E48" s="15">
        <v>3</v>
      </c>
      <c r="F48" s="15">
        <v>12</v>
      </c>
      <c r="G48" s="31"/>
      <c r="H48" s="15">
        <v>8</v>
      </c>
      <c r="I48" s="15" t="s">
        <v>10</v>
      </c>
      <c r="J48" s="15" t="s">
        <v>183</v>
      </c>
    </row>
    <row r="49" spans="2:10" ht="26.25" x14ac:dyDescent="0.25">
      <c r="B49" s="49"/>
      <c r="C49" s="52"/>
      <c r="D49" s="15" t="s">
        <v>49</v>
      </c>
      <c r="E49" s="15">
        <v>3</v>
      </c>
      <c r="F49" s="15">
        <v>12</v>
      </c>
      <c r="G49" s="31"/>
      <c r="H49" s="15">
        <v>8</v>
      </c>
      <c r="I49" s="15" t="s">
        <v>15</v>
      </c>
      <c r="J49" s="15" t="s">
        <v>50</v>
      </c>
    </row>
    <row r="50" spans="2:10" ht="26.25" x14ac:dyDescent="0.25">
      <c r="B50" s="49"/>
      <c r="C50" s="52"/>
      <c r="D50" s="15" t="s">
        <v>80</v>
      </c>
      <c r="E50" s="15">
        <v>3</v>
      </c>
      <c r="F50" s="15">
        <v>12</v>
      </c>
      <c r="G50" s="31"/>
      <c r="H50" s="15">
        <v>9</v>
      </c>
      <c r="I50" s="15" t="s">
        <v>15</v>
      </c>
      <c r="J50" s="15" t="s">
        <v>81</v>
      </c>
    </row>
    <row r="51" spans="2:10" ht="26.25" x14ac:dyDescent="0.25">
      <c r="B51" s="51"/>
      <c r="C51" s="53"/>
      <c r="D51" s="17" t="s">
        <v>32</v>
      </c>
      <c r="E51" s="17" t="s">
        <v>33</v>
      </c>
      <c r="F51" s="17" t="s">
        <v>34</v>
      </c>
      <c r="G51" s="37"/>
      <c r="H51" s="17">
        <v>9</v>
      </c>
      <c r="I51" s="17" t="s">
        <v>15</v>
      </c>
      <c r="J51" s="17" t="s">
        <v>35</v>
      </c>
    </row>
    <row r="52" spans="2:10" ht="27" thickBot="1" x14ac:dyDescent="0.3">
      <c r="B52" s="18"/>
      <c r="C52" s="14"/>
      <c r="D52" s="14"/>
      <c r="E52" s="14"/>
      <c r="F52" s="14"/>
      <c r="G52" s="38"/>
      <c r="H52" s="14"/>
      <c r="I52" s="14"/>
      <c r="J52" s="14"/>
    </row>
    <row r="53" spans="2:10" ht="26.25" x14ac:dyDescent="0.25">
      <c r="B53" s="27"/>
      <c r="C53" s="20"/>
      <c r="D53" s="20"/>
      <c r="E53" s="20"/>
      <c r="F53" s="20"/>
      <c r="G53" s="39"/>
      <c r="H53" s="20"/>
      <c r="I53" s="20"/>
      <c r="J53" s="20"/>
    </row>
    <row r="54" spans="2:10" ht="45" customHeight="1" x14ac:dyDescent="0.25">
      <c r="B54" s="56" t="s">
        <v>82</v>
      </c>
      <c r="C54" s="23" t="s">
        <v>1</v>
      </c>
      <c r="D54" s="24" t="s">
        <v>2</v>
      </c>
      <c r="E54" s="24" t="s">
        <v>169</v>
      </c>
      <c r="F54" s="25" t="s">
        <v>170</v>
      </c>
      <c r="G54" s="40" t="str">
        <f>IF(D4 = "kg", "Load (kg)", "Load (lbs)")</f>
        <v>Load (kg)</v>
      </c>
      <c r="H54" s="25" t="s">
        <v>171</v>
      </c>
      <c r="I54" s="25" t="s">
        <v>3</v>
      </c>
      <c r="J54" s="26" t="s">
        <v>4</v>
      </c>
    </row>
    <row r="55" spans="2:10" ht="52.5" x14ac:dyDescent="0.25">
      <c r="B55" s="57"/>
      <c r="C55" s="54" t="s">
        <v>5</v>
      </c>
      <c r="D55" s="15" t="s">
        <v>6</v>
      </c>
      <c r="E55" s="15">
        <v>3</v>
      </c>
      <c r="F55" s="15">
        <v>5</v>
      </c>
      <c r="G55" s="31">
        <f>IF(D4="kg",MROUND(E8*0.75,2.5),MROUND(E8*0.75,5))</f>
        <v>75</v>
      </c>
      <c r="H55" s="16">
        <v>0.75</v>
      </c>
      <c r="I55" s="15" t="s">
        <v>7</v>
      </c>
      <c r="J55" s="15" t="s">
        <v>8</v>
      </c>
    </row>
    <row r="56" spans="2:10" ht="52.5" x14ac:dyDescent="0.25">
      <c r="B56" s="57"/>
      <c r="C56" s="54"/>
      <c r="D56" s="15" t="s">
        <v>9</v>
      </c>
      <c r="E56" s="15">
        <v>3</v>
      </c>
      <c r="F56" s="15">
        <v>10</v>
      </c>
      <c r="G56" s="31"/>
      <c r="H56" s="15">
        <v>8</v>
      </c>
      <c r="I56" s="15" t="s">
        <v>10</v>
      </c>
      <c r="J56" s="15" t="s">
        <v>11</v>
      </c>
    </row>
    <row r="57" spans="2:10" ht="26.25" x14ac:dyDescent="0.25">
      <c r="B57" s="57"/>
      <c r="C57" s="54"/>
      <c r="D57" s="15" t="s">
        <v>12</v>
      </c>
      <c r="E57" s="15">
        <v>2</v>
      </c>
      <c r="F57" s="15">
        <v>20</v>
      </c>
      <c r="G57" s="31"/>
      <c r="H57" s="15">
        <v>8</v>
      </c>
      <c r="I57" s="15" t="s">
        <v>10</v>
      </c>
      <c r="J57" s="15" t="s">
        <v>13</v>
      </c>
    </row>
    <row r="58" spans="2:10" ht="26.25" x14ac:dyDescent="0.25">
      <c r="B58" s="57"/>
      <c r="C58" s="54"/>
      <c r="D58" s="15" t="s">
        <v>14</v>
      </c>
      <c r="E58" s="15">
        <v>3</v>
      </c>
      <c r="F58" s="15">
        <v>8</v>
      </c>
      <c r="G58" s="31"/>
      <c r="H58" s="15">
        <v>8</v>
      </c>
      <c r="I58" s="15" t="s">
        <v>15</v>
      </c>
      <c r="J58" s="15" t="s">
        <v>16</v>
      </c>
    </row>
    <row r="59" spans="2:10" ht="52.5" x14ac:dyDescent="0.25">
      <c r="B59" s="57"/>
      <c r="C59" s="54"/>
      <c r="D59" s="15" t="s">
        <v>17</v>
      </c>
      <c r="E59" s="15">
        <v>4</v>
      </c>
      <c r="F59" s="15">
        <v>6</v>
      </c>
      <c r="G59" s="31"/>
      <c r="H59" s="15">
        <v>9</v>
      </c>
      <c r="I59" s="15" t="s">
        <v>15</v>
      </c>
      <c r="J59" s="15" t="s">
        <v>83</v>
      </c>
    </row>
    <row r="60" spans="2:10" ht="26.25" x14ac:dyDescent="0.25">
      <c r="B60" s="57"/>
      <c r="C60" s="59"/>
      <c r="D60" s="15" t="s">
        <v>19</v>
      </c>
      <c r="E60" s="15">
        <v>3</v>
      </c>
      <c r="F60" s="15">
        <v>30</v>
      </c>
      <c r="G60" s="31"/>
      <c r="H60" s="15">
        <v>8</v>
      </c>
      <c r="I60" s="15" t="s">
        <v>15</v>
      </c>
      <c r="J60" s="15" t="s">
        <v>20</v>
      </c>
    </row>
    <row r="61" spans="2:10" ht="52.5" x14ac:dyDescent="0.25">
      <c r="B61" s="57"/>
      <c r="C61" s="54" t="s">
        <v>21</v>
      </c>
      <c r="D61" s="21" t="s">
        <v>22</v>
      </c>
      <c r="E61" s="21">
        <v>3</v>
      </c>
      <c r="F61" s="21">
        <v>7</v>
      </c>
      <c r="G61" s="41">
        <f>IF(D4="kg",MROUND(F8*0.7,2.5),MROUND(F8*0.7,5))</f>
        <v>0</v>
      </c>
      <c r="H61" s="22">
        <v>0.7</v>
      </c>
      <c r="I61" s="21" t="s">
        <v>10</v>
      </c>
      <c r="J61" s="21" t="s">
        <v>178</v>
      </c>
    </row>
    <row r="62" spans="2:10" ht="26.25" x14ac:dyDescent="0.25">
      <c r="B62" s="57"/>
      <c r="C62" s="54"/>
      <c r="D62" s="15" t="s">
        <v>23</v>
      </c>
      <c r="E62" s="15">
        <v>3</v>
      </c>
      <c r="F62" s="15">
        <v>10</v>
      </c>
      <c r="G62" s="31"/>
      <c r="H62" s="15">
        <v>8</v>
      </c>
      <c r="I62" s="15" t="s">
        <v>10</v>
      </c>
      <c r="J62" s="15" t="s">
        <v>24</v>
      </c>
    </row>
    <row r="63" spans="2:10" ht="26.25" x14ac:dyDescent="0.25">
      <c r="B63" s="57"/>
      <c r="C63" s="54"/>
      <c r="D63" s="15" t="s">
        <v>25</v>
      </c>
      <c r="E63" s="15">
        <v>3</v>
      </c>
      <c r="F63" s="15">
        <v>8</v>
      </c>
      <c r="G63" s="31"/>
      <c r="H63" s="15">
        <v>8</v>
      </c>
      <c r="I63" s="15" t="s">
        <v>10</v>
      </c>
      <c r="J63" s="15" t="s">
        <v>26</v>
      </c>
    </row>
    <row r="64" spans="2:10" ht="26.25" x14ac:dyDescent="0.25">
      <c r="B64" s="57"/>
      <c r="C64" s="54"/>
      <c r="D64" s="15" t="s">
        <v>27</v>
      </c>
      <c r="E64" s="15">
        <v>3</v>
      </c>
      <c r="F64" s="30" t="s">
        <v>173</v>
      </c>
      <c r="G64" s="31"/>
      <c r="H64" s="15">
        <v>9</v>
      </c>
      <c r="I64" s="15" t="s">
        <v>10</v>
      </c>
      <c r="J64" s="15" t="s">
        <v>28</v>
      </c>
    </row>
    <row r="65" spans="2:10" ht="52.5" x14ac:dyDescent="0.25">
      <c r="B65" s="57"/>
      <c r="C65" s="54"/>
      <c r="D65" s="15" t="s">
        <v>29</v>
      </c>
      <c r="E65" s="15">
        <v>2</v>
      </c>
      <c r="F65" s="15">
        <v>12</v>
      </c>
      <c r="G65" s="31"/>
      <c r="H65" s="15">
        <v>9</v>
      </c>
      <c r="I65" s="15" t="s">
        <v>15</v>
      </c>
      <c r="J65" s="15" t="s">
        <v>13</v>
      </c>
    </row>
    <row r="66" spans="2:10" ht="26.25" x14ac:dyDescent="0.25">
      <c r="B66" s="57"/>
      <c r="C66" s="54"/>
      <c r="D66" s="15" t="s">
        <v>30</v>
      </c>
      <c r="E66" s="15">
        <v>3</v>
      </c>
      <c r="F66" s="30" t="s">
        <v>174</v>
      </c>
      <c r="G66" s="31"/>
      <c r="H66" s="15">
        <v>9</v>
      </c>
      <c r="I66" s="15" t="s">
        <v>15</v>
      </c>
      <c r="J66" s="15" t="s">
        <v>31</v>
      </c>
    </row>
    <row r="67" spans="2:10" ht="26.25" x14ac:dyDescent="0.25">
      <c r="B67" s="57"/>
      <c r="C67" s="54"/>
      <c r="D67" s="15" t="s">
        <v>32</v>
      </c>
      <c r="E67" s="15" t="s">
        <v>33</v>
      </c>
      <c r="F67" s="15" t="s">
        <v>34</v>
      </c>
      <c r="G67" s="31"/>
      <c r="H67" s="15">
        <v>9</v>
      </c>
      <c r="I67" s="15" t="s">
        <v>15</v>
      </c>
      <c r="J67" s="15" t="s">
        <v>35</v>
      </c>
    </row>
    <row r="68" spans="2:10" ht="52.5" x14ac:dyDescent="0.25">
      <c r="B68" s="57"/>
      <c r="C68" s="60" t="s">
        <v>36</v>
      </c>
      <c r="D68" s="21" t="s">
        <v>37</v>
      </c>
      <c r="E68" s="21">
        <v>3</v>
      </c>
      <c r="F68" s="21">
        <v>5</v>
      </c>
      <c r="G68" s="41">
        <f>IF(D4="kg",MROUND(G8*0.8,2.5),MROUND(G8*0.8,5))</f>
        <v>0</v>
      </c>
      <c r="H68" s="22">
        <v>0.8</v>
      </c>
      <c r="I68" s="21" t="s">
        <v>38</v>
      </c>
      <c r="J68" s="21" t="s">
        <v>39</v>
      </c>
    </row>
    <row r="69" spans="2:10" ht="26.25" x14ac:dyDescent="0.25">
      <c r="B69" s="57"/>
      <c r="C69" s="54"/>
      <c r="D69" s="15" t="s">
        <v>40</v>
      </c>
      <c r="E69" s="15">
        <v>3</v>
      </c>
      <c r="F69" s="15">
        <v>9</v>
      </c>
      <c r="G69" s="31"/>
      <c r="H69" s="30" t="s">
        <v>176</v>
      </c>
      <c r="I69" s="15" t="s">
        <v>7</v>
      </c>
      <c r="J69" s="15" t="s">
        <v>41</v>
      </c>
    </row>
    <row r="70" spans="2:10" ht="26.25" x14ac:dyDescent="0.25">
      <c r="B70" s="57"/>
      <c r="C70" s="54"/>
      <c r="D70" s="15" t="s">
        <v>42</v>
      </c>
      <c r="E70" s="15">
        <v>3</v>
      </c>
      <c r="F70" s="15">
        <v>12</v>
      </c>
      <c r="G70" s="31"/>
      <c r="H70" s="15">
        <v>8</v>
      </c>
      <c r="I70" s="15" t="s">
        <v>10</v>
      </c>
      <c r="J70" s="15" t="s">
        <v>179</v>
      </c>
    </row>
    <row r="71" spans="2:10" ht="26.25" x14ac:dyDescent="0.25">
      <c r="B71" s="57"/>
      <c r="C71" s="54"/>
      <c r="D71" s="15" t="s">
        <v>43</v>
      </c>
      <c r="E71" s="15">
        <v>3</v>
      </c>
      <c r="F71" s="15">
        <v>20</v>
      </c>
      <c r="G71" s="31"/>
      <c r="H71" s="15">
        <v>8</v>
      </c>
      <c r="I71" s="15" t="s">
        <v>15</v>
      </c>
      <c r="J71" s="15" t="s">
        <v>44</v>
      </c>
    </row>
    <row r="72" spans="2:10" ht="52.5" x14ac:dyDescent="0.25">
      <c r="B72" s="57"/>
      <c r="C72" s="54"/>
      <c r="D72" s="15" t="s">
        <v>45</v>
      </c>
      <c r="E72" s="15">
        <v>3</v>
      </c>
      <c r="F72" s="15">
        <v>12</v>
      </c>
      <c r="G72" s="31"/>
      <c r="H72" s="15">
        <v>8</v>
      </c>
      <c r="I72" s="15" t="s">
        <v>15</v>
      </c>
      <c r="J72" s="15" t="s">
        <v>46</v>
      </c>
    </row>
    <row r="73" spans="2:10" ht="26.25" x14ac:dyDescent="0.25">
      <c r="B73" s="57"/>
      <c r="C73" s="59"/>
      <c r="D73" s="15" t="s">
        <v>47</v>
      </c>
      <c r="E73" s="15" t="s">
        <v>33</v>
      </c>
      <c r="F73" s="15" t="s">
        <v>34</v>
      </c>
      <c r="G73" s="31"/>
      <c r="H73" s="15">
        <v>9</v>
      </c>
      <c r="I73" s="15" t="s">
        <v>15</v>
      </c>
      <c r="J73" s="15" t="s">
        <v>35</v>
      </c>
    </row>
    <row r="74" spans="2:10" ht="26.25" x14ac:dyDescent="0.25">
      <c r="B74" s="57"/>
      <c r="C74" s="60" t="s">
        <v>48</v>
      </c>
      <c r="D74" s="21" t="s">
        <v>49</v>
      </c>
      <c r="E74" s="21">
        <v>3</v>
      </c>
      <c r="F74" s="21">
        <v>4</v>
      </c>
      <c r="G74" s="41">
        <f>IF(D4="kg",MROUND(H8*0.75,2.5),MROUND(H8*0.75,5))</f>
        <v>75</v>
      </c>
      <c r="H74" s="22">
        <v>0.75</v>
      </c>
      <c r="I74" s="21" t="s">
        <v>10</v>
      </c>
      <c r="J74" s="21" t="s">
        <v>50</v>
      </c>
    </row>
    <row r="75" spans="2:10" ht="26.25" x14ac:dyDescent="0.25">
      <c r="B75" s="57"/>
      <c r="C75" s="54"/>
      <c r="D75" s="15" t="s">
        <v>51</v>
      </c>
      <c r="E75" s="15">
        <v>4</v>
      </c>
      <c r="F75" s="15">
        <v>6</v>
      </c>
      <c r="G75" s="31"/>
      <c r="H75" s="15">
        <v>8</v>
      </c>
      <c r="I75" s="15" t="s">
        <v>10</v>
      </c>
      <c r="J75" s="15" t="s">
        <v>52</v>
      </c>
    </row>
    <row r="76" spans="2:10" ht="26.25" x14ac:dyDescent="0.25">
      <c r="B76" s="57"/>
      <c r="C76" s="54"/>
      <c r="D76" s="15" t="s">
        <v>53</v>
      </c>
      <c r="E76" s="15">
        <v>3</v>
      </c>
      <c r="F76" s="15">
        <v>11</v>
      </c>
      <c r="G76" s="31"/>
      <c r="H76" s="30" t="s">
        <v>177</v>
      </c>
      <c r="I76" s="15" t="s">
        <v>10</v>
      </c>
      <c r="J76" s="15" t="s">
        <v>54</v>
      </c>
    </row>
    <row r="77" spans="2:10" ht="52.5" x14ac:dyDescent="0.25">
      <c r="B77" s="57"/>
      <c r="C77" s="54"/>
      <c r="D77" s="15" t="s">
        <v>55</v>
      </c>
      <c r="E77" s="15">
        <v>3</v>
      </c>
      <c r="F77" s="15">
        <v>15</v>
      </c>
      <c r="G77" s="31"/>
      <c r="H77" s="15">
        <v>9</v>
      </c>
      <c r="I77" s="15" t="s">
        <v>10</v>
      </c>
      <c r="J77" s="15" t="s">
        <v>180</v>
      </c>
    </row>
    <row r="78" spans="2:10" ht="52.5" x14ac:dyDescent="0.25">
      <c r="B78" s="57"/>
      <c r="C78" s="54"/>
      <c r="D78" s="15" t="s">
        <v>57</v>
      </c>
      <c r="E78" s="15">
        <v>3</v>
      </c>
      <c r="F78" s="30" t="s">
        <v>175</v>
      </c>
      <c r="G78" s="31"/>
      <c r="H78" s="15">
        <v>8</v>
      </c>
      <c r="I78" s="15" t="s">
        <v>15</v>
      </c>
      <c r="J78" s="15" t="s">
        <v>58</v>
      </c>
    </row>
    <row r="79" spans="2:10" ht="52.5" x14ac:dyDescent="0.25">
      <c r="B79" s="57"/>
      <c r="C79" s="54"/>
      <c r="D79" s="15" t="s">
        <v>59</v>
      </c>
      <c r="E79" s="15">
        <v>2</v>
      </c>
      <c r="F79" s="15">
        <v>20</v>
      </c>
      <c r="G79" s="31"/>
      <c r="H79" s="15">
        <v>8</v>
      </c>
      <c r="I79" s="15" t="s">
        <v>15</v>
      </c>
      <c r="J79" s="15" t="s">
        <v>181</v>
      </c>
    </row>
    <row r="80" spans="2:10" ht="26.25" x14ac:dyDescent="0.25">
      <c r="B80" s="57"/>
      <c r="C80" s="54"/>
      <c r="D80" s="15" t="s">
        <v>60</v>
      </c>
      <c r="E80" s="15">
        <v>3</v>
      </c>
      <c r="F80" s="15">
        <v>15</v>
      </c>
      <c r="G80" s="31"/>
      <c r="H80" s="15">
        <v>9</v>
      </c>
      <c r="I80" s="15" t="s">
        <v>15</v>
      </c>
      <c r="J80" s="15" t="s">
        <v>61</v>
      </c>
    </row>
    <row r="81" spans="2:10" ht="26.25" x14ac:dyDescent="0.25">
      <c r="B81" s="57"/>
      <c r="C81" s="54"/>
      <c r="D81" s="15" t="s">
        <v>32</v>
      </c>
      <c r="E81" s="15" t="s">
        <v>33</v>
      </c>
      <c r="F81" s="15" t="s">
        <v>34</v>
      </c>
      <c r="G81" s="31"/>
      <c r="H81" s="15">
        <v>9</v>
      </c>
      <c r="I81" s="15" t="s">
        <v>15</v>
      </c>
      <c r="J81" s="15" t="s">
        <v>35</v>
      </c>
    </row>
    <row r="82" spans="2:10" ht="52.5" x14ac:dyDescent="0.25">
      <c r="B82" s="57"/>
      <c r="C82" s="60" t="s">
        <v>62</v>
      </c>
      <c r="D82" s="21" t="s">
        <v>6</v>
      </c>
      <c r="E82" s="21">
        <v>3</v>
      </c>
      <c r="F82" s="21">
        <v>8</v>
      </c>
      <c r="G82" s="41">
        <f>IF(D4="kg",MROUND(E8*0.7,2.5),MROUND(E8*0.7,5))</f>
        <v>70</v>
      </c>
      <c r="H82" s="22">
        <v>0.7</v>
      </c>
      <c r="I82" s="21" t="s">
        <v>7</v>
      </c>
      <c r="J82" s="21" t="s">
        <v>8</v>
      </c>
    </row>
    <row r="83" spans="2:10" ht="26.25" x14ac:dyDescent="0.25">
      <c r="B83" s="57"/>
      <c r="C83" s="54"/>
      <c r="D83" s="15" t="s">
        <v>63</v>
      </c>
      <c r="E83" s="15">
        <v>3</v>
      </c>
      <c r="F83" s="15">
        <v>15</v>
      </c>
      <c r="G83" s="31"/>
      <c r="H83" s="15">
        <v>8</v>
      </c>
      <c r="I83" s="15" t="s">
        <v>10</v>
      </c>
      <c r="J83" s="15" t="s">
        <v>64</v>
      </c>
    </row>
    <row r="84" spans="2:10" ht="26.25" x14ac:dyDescent="0.25">
      <c r="B84" s="57"/>
      <c r="C84" s="54"/>
      <c r="D84" s="15" t="s">
        <v>65</v>
      </c>
      <c r="E84" s="15">
        <v>3</v>
      </c>
      <c r="F84" s="15">
        <v>15</v>
      </c>
      <c r="G84" s="31"/>
      <c r="H84" s="15">
        <v>9</v>
      </c>
      <c r="I84" s="15" t="s">
        <v>66</v>
      </c>
      <c r="J84" s="15" t="s">
        <v>67</v>
      </c>
    </row>
    <row r="85" spans="2:10" ht="26.25" x14ac:dyDescent="0.25">
      <c r="B85" s="57"/>
      <c r="C85" s="54"/>
      <c r="D85" s="15" t="s">
        <v>68</v>
      </c>
      <c r="E85" s="15">
        <v>3</v>
      </c>
      <c r="F85" s="15">
        <v>15</v>
      </c>
      <c r="G85" s="31"/>
      <c r="H85" s="15">
        <v>9</v>
      </c>
      <c r="I85" s="15" t="s">
        <v>15</v>
      </c>
      <c r="J85" s="15" t="s">
        <v>69</v>
      </c>
    </row>
    <row r="86" spans="2:10" ht="26.25" x14ac:dyDescent="0.25">
      <c r="B86" s="57"/>
      <c r="C86" s="54"/>
      <c r="D86" s="15" t="s">
        <v>70</v>
      </c>
      <c r="E86" s="15">
        <v>3</v>
      </c>
      <c r="F86" s="15">
        <v>15</v>
      </c>
      <c r="G86" s="31"/>
      <c r="H86" s="15">
        <v>8</v>
      </c>
      <c r="I86" s="15" t="s">
        <v>15</v>
      </c>
      <c r="J86" s="15" t="s">
        <v>71</v>
      </c>
    </row>
    <row r="87" spans="2:10" ht="26.25" x14ac:dyDescent="0.25">
      <c r="B87" s="57"/>
      <c r="C87" s="54"/>
      <c r="D87" s="15" t="s">
        <v>72</v>
      </c>
      <c r="E87" s="15">
        <v>3</v>
      </c>
      <c r="F87" s="15">
        <v>10</v>
      </c>
      <c r="G87" s="31"/>
      <c r="H87" s="15">
        <v>7</v>
      </c>
      <c r="I87" s="15" t="s">
        <v>15</v>
      </c>
      <c r="J87" s="15" t="s">
        <v>20</v>
      </c>
    </row>
    <row r="88" spans="2:10" ht="26.25" x14ac:dyDescent="0.25">
      <c r="B88" s="57"/>
      <c r="C88" s="55" t="s">
        <v>73</v>
      </c>
      <c r="D88" s="21" t="s">
        <v>74</v>
      </c>
      <c r="E88" s="21">
        <v>3</v>
      </c>
      <c r="F88" s="21">
        <v>8</v>
      </c>
      <c r="G88" s="41"/>
      <c r="H88" s="47" t="s">
        <v>177</v>
      </c>
      <c r="I88" s="21" t="s">
        <v>10</v>
      </c>
      <c r="J88" s="21" t="s">
        <v>75</v>
      </c>
    </row>
    <row r="89" spans="2:10" ht="52.5" x14ac:dyDescent="0.25">
      <c r="B89" s="57"/>
      <c r="C89" s="52"/>
      <c r="D89" s="15" t="s">
        <v>76</v>
      </c>
      <c r="E89" s="15">
        <v>3</v>
      </c>
      <c r="F89" s="15" t="s">
        <v>77</v>
      </c>
      <c r="G89" s="31"/>
      <c r="H89" s="15">
        <v>8</v>
      </c>
      <c r="I89" s="15" t="s">
        <v>10</v>
      </c>
      <c r="J89" s="15" t="s">
        <v>78</v>
      </c>
    </row>
    <row r="90" spans="2:10" ht="26.25" x14ac:dyDescent="0.25">
      <c r="B90" s="57"/>
      <c r="C90" s="52"/>
      <c r="D90" s="15" t="s">
        <v>79</v>
      </c>
      <c r="E90" s="15">
        <v>3</v>
      </c>
      <c r="F90" s="15">
        <v>10</v>
      </c>
      <c r="G90" s="31"/>
      <c r="H90" s="15">
        <v>8</v>
      </c>
      <c r="I90" s="15" t="s">
        <v>10</v>
      </c>
      <c r="J90" s="15" t="s">
        <v>182</v>
      </c>
    </row>
    <row r="91" spans="2:10" ht="52.5" x14ac:dyDescent="0.25">
      <c r="B91" s="57"/>
      <c r="C91" s="52"/>
      <c r="D91" s="15" t="s">
        <v>191</v>
      </c>
      <c r="E91" s="15">
        <v>3</v>
      </c>
      <c r="F91" s="15">
        <v>12</v>
      </c>
      <c r="G91" s="31"/>
      <c r="H91" s="15">
        <v>8</v>
      </c>
      <c r="I91" s="15" t="s">
        <v>10</v>
      </c>
      <c r="J91" s="15" t="s">
        <v>183</v>
      </c>
    </row>
    <row r="92" spans="2:10" ht="26.25" x14ac:dyDescent="0.25">
      <c r="B92" s="57"/>
      <c r="C92" s="52"/>
      <c r="D92" s="15" t="s">
        <v>49</v>
      </c>
      <c r="E92" s="15">
        <v>3</v>
      </c>
      <c r="F92" s="15">
        <v>12</v>
      </c>
      <c r="G92" s="31"/>
      <c r="H92" s="15">
        <v>8</v>
      </c>
      <c r="I92" s="15" t="s">
        <v>15</v>
      </c>
      <c r="J92" s="15" t="s">
        <v>50</v>
      </c>
    </row>
    <row r="93" spans="2:10" ht="26.25" x14ac:dyDescent="0.25">
      <c r="B93" s="57"/>
      <c r="C93" s="52"/>
      <c r="D93" s="15" t="s">
        <v>80</v>
      </c>
      <c r="E93" s="15">
        <v>3</v>
      </c>
      <c r="F93" s="15">
        <v>10</v>
      </c>
      <c r="G93" s="31"/>
      <c r="H93" s="15">
        <v>9</v>
      </c>
      <c r="I93" s="15" t="s">
        <v>15</v>
      </c>
      <c r="J93" s="15" t="s">
        <v>81</v>
      </c>
    </row>
    <row r="94" spans="2:10" ht="26.25" x14ac:dyDescent="0.25">
      <c r="B94" s="58"/>
      <c r="C94" s="53"/>
      <c r="D94" s="17" t="s">
        <v>32</v>
      </c>
      <c r="E94" s="17" t="s">
        <v>33</v>
      </c>
      <c r="F94" s="17" t="s">
        <v>34</v>
      </c>
      <c r="G94" s="37"/>
      <c r="H94" s="17">
        <v>9</v>
      </c>
      <c r="I94" s="17" t="s">
        <v>15</v>
      </c>
      <c r="J94" s="17" t="s">
        <v>35</v>
      </c>
    </row>
    <row r="95" spans="2:10" ht="27" thickBot="1" x14ac:dyDescent="0.3">
      <c r="B95" s="18"/>
      <c r="C95" s="14"/>
      <c r="D95" s="14"/>
      <c r="E95" s="14"/>
      <c r="F95" s="14"/>
      <c r="G95" s="38"/>
      <c r="H95" s="14"/>
      <c r="I95" s="14"/>
      <c r="J95" s="14"/>
    </row>
    <row r="96" spans="2:10" ht="26.25" x14ac:dyDescent="0.25">
      <c r="B96" s="27"/>
      <c r="C96" s="20"/>
      <c r="D96" s="20"/>
      <c r="E96" s="20"/>
      <c r="F96" s="20"/>
      <c r="G96" s="39"/>
      <c r="H96" s="20"/>
      <c r="I96" s="20"/>
      <c r="J96" s="20"/>
    </row>
    <row r="97" spans="2:10" ht="45" customHeight="1" x14ac:dyDescent="0.25">
      <c r="B97" s="48" t="s">
        <v>84</v>
      </c>
      <c r="C97" s="19" t="s">
        <v>1</v>
      </c>
      <c r="D97" s="11" t="s">
        <v>2</v>
      </c>
      <c r="E97" s="11" t="s">
        <v>169</v>
      </c>
      <c r="F97" s="12" t="s">
        <v>170</v>
      </c>
      <c r="G97" s="36" t="str">
        <f>IF(D4 = "kg", "Load (kg)", "Load (lbs)")</f>
        <v>Load (kg)</v>
      </c>
      <c r="H97" s="12" t="s">
        <v>171</v>
      </c>
      <c r="I97" s="12" t="s">
        <v>3</v>
      </c>
      <c r="J97" s="13" t="s">
        <v>4</v>
      </c>
    </row>
    <row r="98" spans="2:10" ht="52.5" x14ac:dyDescent="0.25">
      <c r="B98" s="50"/>
      <c r="C98" s="54" t="s">
        <v>5</v>
      </c>
      <c r="D98" s="15" t="s">
        <v>6</v>
      </c>
      <c r="E98" s="15">
        <v>3</v>
      </c>
      <c r="F98" s="15">
        <v>6</v>
      </c>
      <c r="G98" s="31">
        <f>IF(D4="kg",MROUND(E8*0.75,2.5),MROUND(E8*0.75,5))</f>
        <v>75</v>
      </c>
      <c r="H98" s="16">
        <v>0.75</v>
      </c>
      <c r="I98" s="15" t="s">
        <v>7</v>
      </c>
      <c r="J98" s="15" t="s">
        <v>8</v>
      </c>
    </row>
    <row r="99" spans="2:10" ht="52.5" x14ac:dyDescent="0.25">
      <c r="B99" s="50"/>
      <c r="C99" s="54"/>
      <c r="D99" s="15" t="s">
        <v>9</v>
      </c>
      <c r="E99" s="15">
        <v>3</v>
      </c>
      <c r="F99" s="15">
        <v>10</v>
      </c>
      <c r="G99" s="31"/>
      <c r="H99" s="15">
        <v>9</v>
      </c>
      <c r="I99" s="15" t="s">
        <v>10</v>
      </c>
      <c r="J99" s="15" t="s">
        <v>11</v>
      </c>
    </row>
    <row r="100" spans="2:10" ht="26.25" x14ac:dyDescent="0.25">
      <c r="B100" s="50"/>
      <c r="C100" s="54"/>
      <c r="D100" s="15" t="s">
        <v>12</v>
      </c>
      <c r="E100" s="15">
        <v>2</v>
      </c>
      <c r="F100" s="15">
        <v>20</v>
      </c>
      <c r="G100" s="31"/>
      <c r="H100" s="15">
        <v>9</v>
      </c>
      <c r="I100" s="15" t="s">
        <v>10</v>
      </c>
      <c r="J100" s="15" t="s">
        <v>13</v>
      </c>
    </row>
    <row r="101" spans="2:10" ht="26.25" x14ac:dyDescent="0.25">
      <c r="B101" s="50"/>
      <c r="C101" s="54"/>
      <c r="D101" s="15" t="s">
        <v>14</v>
      </c>
      <c r="E101" s="15">
        <v>3</v>
      </c>
      <c r="F101" s="15">
        <v>8</v>
      </c>
      <c r="G101" s="31"/>
      <c r="H101" s="15">
        <v>8</v>
      </c>
      <c r="I101" s="15" t="s">
        <v>15</v>
      </c>
      <c r="J101" s="15" t="s">
        <v>16</v>
      </c>
    </row>
    <row r="102" spans="2:10" ht="52.5" x14ac:dyDescent="0.25">
      <c r="B102" s="50"/>
      <c r="C102" s="54"/>
      <c r="D102" s="15" t="s">
        <v>17</v>
      </c>
      <c r="E102" s="15">
        <v>4</v>
      </c>
      <c r="F102" s="15">
        <v>6</v>
      </c>
      <c r="G102" s="31"/>
      <c r="H102" s="15">
        <v>9</v>
      </c>
      <c r="I102" s="15" t="s">
        <v>15</v>
      </c>
      <c r="J102" s="15" t="s">
        <v>83</v>
      </c>
    </row>
    <row r="103" spans="2:10" ht="26.25" x14ac:dyDescent="0.25">
      <c r="B103" s="50"/>
      <c r="C103" s="54"/>
      <c r="D103" s="15" t="s">
        <v>19</v>
      </c>
      <c r="E103" s="15">
        <v>3</v>
      </c>
      <c r="F103" s="15">
        <v>30</v>
      </c>
      <c r="G103" s="31"/>
      <c r="H103" s="15">
        <v>9</v>
      </c>
      <c r="I103" s="15" t="s">
        <v>15</v>
      </c>
      <c r="J103" s="15" t="s">
        <v>20</v>
      </c>
    </row>
    <row r="104" spans="2:10" ht="52.5" x14ac:dyDescent="0.25">
      <c r="B104" s="50"/>
      <c r="C104" s="55" t="s">
        <v>21</v>
      </c>
      <c r="D104" s="21" t="s">
        <v>22</v>
      </c>
      <c r="E104" s="21">
        <v>3</v>
      </c>
      <c r="F104" s="21">
        <v>8</v>
      </c>
      <c r="G104" s="41">
        <f>IF(D4="kg",MROUND(F8*0.7,2.5),MROUND(F8*0.7,5))</f>
        <v>0</v>
      </c>
      <c r="H104" s="22">
        <v>0.7</v>
      </c>
      <c r="I104" s="21" t="s">
        <v>10</v>
      </c>
      <c r="J104" s="21" t="s">
        <v>178</v>
      </c>
    </row>
    <row r="105" spans="2:10" ht="26.25" x14ac:dyDescent="0.25">
      <c r="B105" s="50"/>
      <c r="C105" s="52"/>
      <c r="D105" s="15" t="s">
        <v>23</v>
      </c>
      <c r="E105" s="15">
        <v>3</v>
      </c>
      <c r="F105" s="15">
        <v>10</v>
      </c>
      <c r="G105" s="31"/>
      <c r="H105" s="15">
        <v>9</v>
      </c>
      <c r="I105" s="15" t="s">
        <v>10</v>
      </c>
      <c r="J105" s="15" t="s">
        <v>24</v>
      </c>
    </row>
    <row r="106" spans="2:10" ht="26.25" x14ac:dyDescent="0.25">
      <c r="B106" s="50"/>
      <c r="C106" s="52"/>
      <c r="D106" s="15" t="s">
        <v>25</v>
      </c>
      <c r="E106" s="15">
        <v>3</v>
      </c>
      <c r="F106" s="15">
        <v>8</v>
      </c>
      <c r="G106" s="31"/>
      <c r="H106" s="15">
        <v>9</v>
      </c>
      <c r="I106" s="15" t="s">
        <v>10</v>
      </c>
      <c r="J106" s="15" t="s">
        <v>26</v>
      </c>
    </row>
    <row r="107" spans="2:10" ht="26.25" x14ac:dyDescent="0.25">
      <c r="B107" s="50"/>
      <c r="C107" s="52"/>
      <c r="D107" s="15" t="s">
        <v>27</v>
      </c>
      <c r="E107" s="15">
        <v>3</v>
      </c>
      <c r="F107" s="30" t="s">
        <v>173</v>
      </c>
      <c r="G107" s="31"/>
      <c r="H107" s="15">
        <v>9</v>
      </c>
      <c r="I107" s="15" t="s">
        <v>10</v>
      </c>
      <c r="J107" s="15" t="s">
        <v>28</v>
      </c>
    </row>
    <row r="108" spans="2:10" ht="52.5" x14ac:dyDescent="0.25">
      <c r="B108" s="50"/>
      <c r="C108" s="52"/>
      <c r="D108" s="15" t="s">
        <v>29</v>
      </c>
      <c r="E108" s="15">
        <v>2</v>
      </c>
      <c r="F108" s="15">
        <v>12</v>
      </c>
      <c r="G108" s="31"/>
      <c r="H108" s="15">
        <v>9</v>
      </c>
      <c r="I108" s="15" t="s">
        <v>15</v>
      </c>
      <c r="J108" s="15" t="s">
        <v>13</v>
      </c>
    </row>
    <row r="109" spans="2:10" ht="26.25" x14ac:dyDescent="0.25">
      <c r="B109" s="50"/>
      <c r="C109" s="52"/>
      <c r="D109" s="15" t="s">
        <v>30</v>
      </c>
      <c r="E109" s="15">
        <v>3</v>
      </c>
      <c r="F109" s="30" t="s">
        <v>174</v>
      </c>
      <c r="G109" s="31"/>
      <c r="H109" s="15">
        <v>9</v>
      </c>
      <c r="I109" s="15" t="s">
        <v>15</v>
      </c>
      <c r="J109" s="15" t="s">
        <v>31</v>
      </c>
    </row>
    <row r="110" spans="2:10" ht="26.25" x14ac:dyDescent="0.25">
      <c r="B110" s="50"/>
      <c r="C110" s="53"/>
      <c r="D110" s="17" t="s">
        <v>32</v>
      </c>
      <c r="E110" s="17" t="s">
        <v>33</v>
      </c>
      <c r="F110" s="17" t="s">
        <v>34</v>
      </c>
      <c r="G110" s="37"/>
      <c r="H110" s="17">
        <v>10</v>
      </c>
      <c r="I110" s="17" t="s">
        <v>15</v>
      </c>
      <c r="J110" s="17" t="s">
        <v>35</v>
      </c>
    </row>
    <row r="111" spans="2:10" ht="52.5" x14ac:dyDescent="0.25">
      <c r="B111" s="50"/>
      <c r="C111" s="54" t="s">
        <v>36</v>
      </c>
      <c r="D111" s="15" t="s">
        <v>37</v>
      </c>
      <c r="E111" s="15">
        <v>4</v>
      </c>
      <c r="F111" s="15">
        <v>5</v>
      </c>
      <c r="G111" s="31">
        <f>IF(D4="kg",MROUND(G8*0.8,2.5),MROUND(G8*0.8,5))</f>
        <v>0</v>
      </c>
      <c r="H111" s="16">
        <v>0.8</v>
      </c>
      <c r="I111" s="15" t="s">
        <v>38</v>
      </c>
      <c r="J111" s="15" t="s">
        <v>39</v>
      </c>
    </row>
    <row r="112" spans="2:10" ht="26.25" x14ac:dyDescent="0.25">
      <c r="B112" s="50"/>
      <c r="C112" s="54"/>
      <c r="D112" s="15" t="s">
        <v>40</v>
      </c>
      <c r="E112" s="15">
        <v>3</v>
      </c>
      <c r="F112" s="15">
        <v>10</v>
      </c>
      <c r="G112" s="31"/>
      <c r="H112" s="30" t="s">
        <v>176</v>
      </c>
      <c r="I112" s="15" t="s">
        <v>7</v>
      </c>
      <c r="J112" s="15" t="s">
        <v>41</v>
      </c>
    </row>
    <row r="113" spans="2:10" ht="26.25" x14ac:dyDescent="0.25">
      <c r="B113" s="50"/>
      <c r="C113" s="54"/>
      <c r="D113" s="15" t="s">
        <v>42</v>
      </c>
      <c r="E113" s="15">
        <v>3</v>
      </c>
      <c r="F113" s="15">
        <v>12</v>
      </c>
      <c r="G113" s="31"/>
      <c r="H113" s="15">
        <v>9</v>
      </c>
      <c r="I113" s="15" t="s">
        <v>10</v>
      </c>
      <c r="J113" s="15" t="s">
        <v>179</v>
      </c>
    </row>
    <row r="114" spans="2:10" ht="26.25" x14ac:dyDescent="0.25">
      <c r="B114" s="50"/>
      <c r="C114" s="54"/>
      <c r="D114" s="15" t="s">
        <v>85</v>
      </c>
      <c r="E114" s="15">
        <v>3</v>
      </c>
      <c r="F114" s="15">
        <v>20</v>
      </c>
      <c r="G114" s="31"/>
      <c r="H114" s="15">
        <v>10</v>
      </c>
      <c r="I114" s="15" t="s">
        <v>15</v>
      </c>
      <c r="J114" s="15" t="s">
        <v>44</v>
      </c>
    </row>
    <row r="115" spans="2:10" ht="52.5" x14ac:dyDescent="0.25">
      <c r="B115" s="50"/>
      <c r="C115" s="54"/>
      <c r="D115" s="15" t="s">
        <v>45</v>
      </c>
      <c r="E115" s="15">
        <v>3</v>
      </c>
      <c r="F115" s="15">
        <v>12</v>
      </c>
      <c r="G115" s="31"/>
      <c r="H115" s="15">
        <v>8</v>
      </c>
      <c r="I115" s="15" t="s">
        <v>15</v>
      </c>
      <c r="J115" s="15" t="s">
        <v>46</v>
      </c>
    </row>
    <row r="116" spans="2:10" ht="26.25" x14ac:dyDescent="0.25">
      <c r="B116" s="50"/>
      <c r="C116" s="54"/>
      <c r="D116" s="15" t="s">
        <v>47</v>
      </c>
      <c r="E116" s="15" t="s">
        <v>33</v>
      </c>
      <c r="F116" s="15" t="s">
        <v>34</v>
      </c>
      <c r="G116" s="31"/>
      <c r="H116" s="15">
        <v>9</v>
      </c>
      <c r="I116" s="15" t="s">
        <v>15</v>
      </c>
      <c r="J116" s="15" t="s">
        <v>35</v>
      </c>
    </row>
    <row r="117" spans="2:10" ht="26.25" x14ac:dyDescent="0.25">
      <c r="B117" s="50"/>
      <c r="C117" s="55" t="s">
        <v>48</v>
      </c>
      <c r="D117" s="21" t="s">
        <v>49</v>
      </c>
      <c r="E117" s="21">
        <v>4</v>
      </c>
      <c r="F117" s="21">
        <v>4</v>
      </c>
      <c r="G117" s="41">
        <f>IF(D4="kg",MROUND(H8*0.75,2.5),MROUND(H8*0.75,5))</f>
        <v>75</v>
      </c>
      <c r="H117" s="22">
        <v>0.75</v>
      </c>
      <c r="I117" s="21" t="s">
        <v>10</v>
      </c>
      <c r="J117" s="21" t="s">
        <v>50</v>
      </c>
    </row>
    <row r="118" spans="2:10" ht="26.25" x14ac:dyDescent="0.25">
      <c r="B118" s="50"/>
      <c r="C118" s="52"/>
      <c r="D118" s="15" t="s">
        <v>51</v>
      </c>
      <c r="E118" s="15">
        <v>5</v>
      </c>
      <c r="F118" s="15">
        <v>6</v>
      </c>
      <c r="G118" s="31"/>
      <c r="H118" s="15">
        <v>9</v>
      </c>
      <c r="I118" s="15" t="s">
        <v>10</v>
      </c>
      <c r="J118" s="15" t="s">
        <v>52</v>
      </c>
    </row>
    <row r="119" spans="2:10" ht="26.25" x14ac:dyDescent="0.25">
      <c r="B119" s="50"/>
      <c r="C119" s="52"/>
      <c r="D119" s="15" t="s">
        <v>53</v>
      </c>
      <c r="E119" s="15">
        <v>3</v>
      </c>
      <c r="F119" s="15">
        <v>12</v>
      </c>
      <c r="G119" s="31"/>
      <c r="H119" s="30" t="s">
        <v>177</v>
      </c>
      <c r="I119" s="15" t="s">
        <v>10</v>
      </c>
      <c r="J119" s="15" t="s">
        <v>54</v>
      </c>
    </row>
    <row r="120" spans="2:10" ht="52.5" x14ac:dyDescent="0.25">
      <c r="B120" s="50"/>
      <c r="C120" s="52"/>
      <c r="D120" s="15" t="s">
        <v>55</v>
      </c>
      <c r="E120" s="15">
        <v>3</v>
      </c>
      <c r="F120" s="15">
        <v>15</v>
      </c>
      <c r="G120" s="31"/>
      <c r="H120" s="15">
        <v>9</v>
      </c>
      <c r="I120" s="15" t="s">
        <v>10</v>
      </c>
      <c r="J120" s="15" t="s">
        <v>180</v>
      </c>
    </row>
    <row r="121" spans="2:10" ht="52.5" x14ac:dyDescent="0.25">
      <c r="B121" s="50"/>
      <c r="C121" s="52"/>
      <c r="D121" s="15" t="s">
        <v>57</v>
      </c>
      <c r="E121" s="15">
        <v>3</v>
      </c>
      <c r="F121" s="30" t="s">
        <v>175</v>
      </c>
      <c r="G121" s="31"/>
      <c r="H121" s="15">
        <v>9</v>
      </c>
      <c r="I121" s="15" t="s">
        <v>15</v>
      </c>
      <c r="J121" s="15" t="s">
        <v>58</v>
      </c>
    </row>
    <row r="122" spans="2:10" ht="52.5" x14ac:dyDescent="0.25">
      <c r="B122" s="50"/>
      <c r="C122" s="52"/>
      <c r="D122" s="15" t="s">
        <v>59</v>
      </c>
      <c r="E122" s="15">
        <v>2</v>
      </c>
      <c r="F122" s="15">
        <v>20</v>
      </c>
      <c r="G122" s="31"/>
      <c r="H122" s="15">
        <v>9</v>
      </c>
      <c r="I122" s="15" t="s">
        <v>15</v>
      </c>
      <c r="J122" s="15" t="s">
        <v>181</v>
      </c>
    </row>
    <row r="123" spans="2:10" ht="26.25" x14ac:dyDescent="0.25">
      <c r="B123" s="50"/>
      <c r="C123" s="52"/>
      <c r="D123" s="15" t="s">
        <v>60</v>
      </c>
      <c r="E123" s="15">
        <v>3</v>
      </c>
      <c r="F123" s="15">
        <v>15</v>
      </c>
      <c r="G123" s="31"/>
      <c r="H123" s="15">
        <v>10</v>
      </c>
      <c r="I123" s="15" t="s">
        <v>15</v>
      </c>
      <c r="J123" s="15" t="s">
        <v>61</v>
      </c>
    </row>
    <row r="124" spans="2:10" ht="26.25" x14ac:dyDescent="0.25">
      <c r="B124" s="50"/>
      <c r="C124" s="53"/>
      <c r="D124" s="17" t="s">
        <v>32</v>
      </c>
      <c r="E124" s="17" t="s">
        <v>33</v>
      </c>
      <c r="F124" s="17" t="s">
        <v>34</v>
      </c>
      <c r="G124" s="37"/>
      <c r="H124" s="17">
        <v>10</v>
      </c>
      <c r="I124" s="17" t="s">
        <v>15</v>
      </c>
      <c r="J124" s="17" t="s">
        <v>35</v>
      </c>
    </row>
    <row r="125" spans="2:10" ht="52.5" x14ac:dyDescent="0.25">
      <c r="B125" s="50"/>
      <c r="C125" s="54" t="s">
        <v>62</v>
      </c>
      <c r="D125" s="15" t="s">
        <v>6</v>
      </c>
      <c r="E125" s="15">
        <v>3</v>
      </c>
      <c r="F125" s="15">
        <v>8</v>
      </c>
      <c r="G125" s="31">
        <f>IF(D4="kg",MROUND(E8*0.7,2.5),MROUND(E8*0.7,5))</f>
        <v>70</v>
      </c>
      <c r="H125" s="16">
        <v>0.7</v>
      </c>
      <c r="I125" s="15" t="s">
        <v>7</v>
      </c>
      <c r="J125" s="15" t="s">
        <v>8</v>
      </c>
    </row>
    <row r="126" spans="2:10" ht="26.25" x14ac:dyDescent="0.25">
      <c r="B126" s="50"/>
      <c r="C126" s="54"/>
      <c r="D126" s="15" t="s">
        <v>63</v>
      </c>
      <c r="E126" s="15">
        <v>3</v>
      </c>
      <c r="F126" s="15">
        <v>15</v>
      </c>
      <c r="G126" s="31"/>
      <c r="H126" s="15">
        <v>9</v>
      </c>
      <c r="I126" s="15" t="s">
        <v>10</v>
      </c>
      <c r="J126" s="15" t="s">
        <v>64</v>
      </c>
    </row>
    <row r="127" spans="2:10" ht="26.25" x14ac:dyDescent="0.25">
      <c r="B127" s="50"/>
      <c r="C127" s="54"/>
      <c r="D127" s="15" t="s">
        <v>65</v>
      </c>
      <c r="E127" s="15">
        <v>3</v>
      </c>
      <c r="F127" s="15">
        <v>15</v>
      </c>
      <c r="G127" s="31"/>
      <c r="H127" s="15">
        <v>9</v>
      </c>
      <c r="I127" s="15" t="s">
        <v>66</v>
      </c>
      <c r="J127" s="15" t="s">
        <v>67</v>
      </c>
    </row>
    <row r="128" spans="2:10" ht="26.25" x14ac:dyDescent="0.25">
      <c r="B128" s="50"/>
      <c r="C128" s="54"/>
      <c r="D128" s="15" t="s">
        <v>68</v>
      </c>
      <c r="E128" s="15">
        <v>3</v>
      </c>
      <c r="F128" s="15">
        <v>15</v>
      </c>
      <c r="G128" s="31"/>
      <c r="H128" s="15">
        <v>9</v>
      </c>
      <c r="I128" s="15" t="s">
        <v>15</v>
      </c>
      <c r="J128" s="15" t="s">
        <v>69</v>
      </c>
    </row>
    <row r="129" spans="2:10" ht="26.25" x14ac:dyDescent="0.25">
      <c r="B129" s="50"/>
      <c r="C129" s="54"/>
      <c r="D129" s="15" t="s">
        <v>70</v>
      </c>
      <c r="E129" s="15">
        <v>3</v>
      </c>
      <c r="F129" s="15">
        <v>15</v>
      </c>
      <c r="G129" s="31"/>
      <c r="H129" s="15">
        <v>9</v>
      </c>
      <c r="I129" s="15" t="s">
        <v>15</v>
      </c>
      <c r="J129" s="15" t="s">
        <v>71</v>
      </c>
    </row>
    <row r="130" spans="2:10" ht="26.25" x14ac:dyDescent="0.25">
      <c r="B130" s="50"/>
      <c r="C130" s="54"/>
      <c r="D130" s="15" t="s">
        <v>72</v>
      </c>
      <c r="E130" s="15">
        <v>3</v>
      </c>
      <c r="F130" s="15">
        <v>10</v>
      </c>
      <c r="G130" s="31"/>
      <c r="H130" s="15">
        <v>8</v>
      </c>
      <c r="I130" s="15" t="s">
        <v>15</v>
      </c>
      <c r="J130" s="15" t="s">
        <v>20</v>
      </c>
    </row>
    <row r="131" spans="2:10" ht="26.25" x14ac:dyDescent="0.25">
      <c r="B131" s="50"/>
      <c r="C131" s="55" t="s">
        <v>73</v>
      </c>
      <c r="D131" s="21" t="s">
        <v>74</v>
      </c>
      <c r="E131" s="21">
        <v>3</v>
      </c>
      <c r="F131" s="21">
        <v>8</v>
      </c>
      <c r="G131" s="41"/>
      <c r="H131" s="47" t="s">
        <v>177</v>
      </c>
      <c r="I131" s="21" t="s">
        <v>10</v>
      </c>
      <c r="J131" s="21" t="s">
        <v>75</v>
      </c>
    </row>
    <row r="132" spans="2:10" ht="52.5" x14ac:dyDescent="0.25">
      <c r="B132" s="50"/>
      <c r="C132" s="52"/>
      <c r="D132" s="15" t="s">
        <v>76</v>
      </c>
      <c r="E132" s="15">
        <v>3</v>
      </c>
      <c r="F132" s="15" t="s">
        <v>77</v>
      </c>
      <c r="G132" s="31"/>
      <c r="H132" s="15">
        <v>10</v>
      </c>
      <c r="I132" s="15" t="s">
        <v>10</v>
      </c>
      <c r="J132" s="15" t="s">
        <v>78</v>
      </c>
    </row>
    <row r="133" spans="2:10" ht="26.25" x14ac:dyDescent="0.25">
      <c r="B133" s="50"/>
      <c r="C133" s="52"/>
      <c r="D133" s="15" t="s">
        <v>79</v>
      </c>
      <c r="E133" s="15">
        <v>3</v>
      </c>
      <c r="F133" s="15">
        <v>10</v>
      </c>
      <c r="G133" s="31"/>
      <c r="H133" s="15">
        <v>9</v>
      </c>
      <c r="I133" s="15" t="s">
        <v>10</v>
      </c>
      <c r="J133" s="15" t="s">
        <v>182</v>
      </c>
    </row>
    <row r="134" spans="2:10" ht="52.5" x14ac:dyDescent="0.25">
      <c r="B134" s="50"/>
      <c r="C134" s="52"/>
      <c r="D134" s="15" t="s">
        <v>191</v>
      </c>
      <c r="E134" s="15">
        <v>3</v>
      </c>
      <c r="F134" s="15">
        <v>12</v>
      </c>
      <c r="G134" s="31"/>
      <c r="H134" s="15">
        <v>9</v>
      </c>
      <c r="I134" s="15" t="s">
        <v>10</v>
      </c>
      <c r="J134" s="15" t="s">
        <v>183</v>
      </c>
    </row>
    <row r="135" spans="2:10" ht="26.25" x14ac:dyDescent="0.25">
      <c r="B135" s="50"/>
      <c r="C135" s="52"/>
      <c r="D135" s="15" t="s">
        <v>49</v>
      </c>
      <c r="E135" s="15">
        <v>3</v>
      </c>
      <c r="F135" s="15">
        <v>12</v>
      </c>
      <c r="G135" s="31"/>
      <c r="H135" s="15">
        <v>8</v>
      </c>
      <c r="I135" s="15" t="s">
        <v>15</v>
      </c>
      <c r="J135" s="15" t="s">
        <v>50</v>
      </c>
    </row>
    <row r="136" spans="2:10" ht="26.25" x14ac:dyDescent="0.25">
      <c r="B136" s="50"/>
      <c r="C136" s="52"/>
      <c r="D136" s="15" t="s">
        <v>80</v>
      </c>
      <c r="E136" s="15">
        <v>3</v>
      </c>
      <c r="F136" s="15">
        <v>10</v>
      </c>
      <c r="G136" s="31"/>
      <c r="H136" s="15">
        <v>9</v>
      </c>
      <c r="I136" s="15" t="s">
        <v>15</v>
      </c>
      <c r="J136" s="15" t="s">
        <v>81</v>
      </c>
    </row>
    <row r="137" spans="2:10" ht="26.25" x14ac:dyDescent="0.25">
      <c r="B137" s="61"/>
      <c r="C137" s="53"/>
      <c r="D137" s="17" t="s">
        <v>32</v>
      </c>
      <c r="E137" s="17" t="s">
        <v>33</v>
      </c>
      <c r="F137" s="17" t="s">
        <v>34</v>
      </c>
      <c r="G137" s="37"/>
      <c r="H137" s="17">
        <v>10</v>
      </c>
      <c r="I137" s="17" t="s">
        <v>15</v>
      </c>
      <c r="J137" s="17" t="s">
        <v>35</v>
      </c>
    </row>
    <row r="138" spans="2:10" ht="27" thickBot="1" x14ac:dyDescent="0.3">
      <c r="B138" s="18"/>
      <c r="C138" s="14"/>
      <c r="D138" s="14"/>
      <c r="E138" s="14"/>
      <c r="F138" s="14"/>
      <c r="G138" s="38"/>
      <c r="H138" s="14"/>
      <c r="I138" s="14"/>
      <c r="J138" s="14"/>
    </row>
    <row r="139" spans="2:10" ht="26.25" x14ac:dyDescent="0.25">
      <c r="B139" s="27"/>
      <c r="C139" s="20"/>
      <c r="D139" s="20"/>
      <c r="E139" s="20"/>
      <c r="F139" s="20"/>
      <c r="G139" s="39"/>
      <c r="H139" s="20"/>
      <c r="I139" s="20"/>
      <c r="J139" s="20"/>
    </row>
    <row r="140" spans="2:10" ht="45" customHeight="1" x14ac:dyDescent="0.25">
      <c r="B140" s="56" t="s">
        <v>86</v>
      </c>
      <c r="C140" s="19" t="s">
        <v>1</v>
      </c>
      <c r="D140" s="11" t="s">
        <v>2</v>
      </c>
      <c r="E140" s="11" t="s">
        <v>169</v>
      </c>
      <c r="F140" s="12" t="s">
        <v>170</v>
      </c>
      <c r="G140" s="36" t="str">
        <f>IF(D4 = "kg", "Load (kg)", "Load (lbs)")</f>
        <v>Load (kg)</v>
      </c>
      <c r="H140" s="12" t="s">
        <v>171</v>
      </c>
      <c r="I140" s="12" t="s">
        <v>3</v>
      </c>
      <c r="J140" s="13" t="s">
        <v>4</v>
      </c>
    </row>
    <row r="141" spans="2:10" ht="52.5" x14ac:dyDescent="0.25">
      <c r="B141" s="57"/>
      <c r="C141" s="52" t="s">
        <v>5</v>
      </c>
      <c r="D141" s="15" t="s">
        <v>6</v>
      </c>
      <c r="E141" s="15">
        <v>3</v>
      </c>
      <c r="F141" s="15">
        <v>4</v>
      </c>
      <c r="G141" s="31">
        <f>IF(D4="kg",MROUND(E8*0.775,2.5),MROUND(E8*0.775,5))</f>
        <v>77.5</v>
      </c>
      <c r="H141" s="28">
        <v>0.77500000000000002</v>
      </c>
      <c r="I141" s="15" t="s">
        <v>7</v>
      </c>
      <c r="J141" s="15" t="s">
        <v>8</v>
      </c>
    </row>
    <row r="142" spans="2:10" ht="26.25" x14ac:dyDescent="0.25">
      <c r="B142" s="57"/>
      <c r="C142" s="52"/>
      <c r="D142" s="15" t="s">
        <v>87</v>
      </c>
      <c r="E142" s="15">
        <v>2</v>
      </c>
      <c r="F142" s="15">
        <v>6</v>
      </c>
      <c r="G142" s="31">
        <f>IF(D4="kg",MROUND(G8*0.7,2.5),MROUND(G8*0.7,5))</f>
        <v>0</v>
      </c>
      <c r="H142" s="16">
        <v>0.7</v>
      </c>
      <c r="I142" s="15" t="s">
        <v>10</v>
      </c>
      <c r="J142" s="15" t="s">
        <v>88</v>
      </c>
    </row>
    <row r="143" spans="2:10" ht="26.25" x14ac:dyDescent="0.25">
      <c r="B143" s="57"/>
      <c r="C143" s="52"/>
      <c r="D143" s="15" t="s">
        <v>89</v>
      </c>
      <c r="E143" s="15">
        <v>2</v>
      </c>
      <c r="F143" s="15">
        <v>15</v>
      </c>
      <c r="G143" s="31"/>
      <c r="H143" s="15">
        <v>8</v>
      </c>
      <c r="I143" s="15" t="s">
        <v>10</v>
      </c>
      <c r="J143" s="15" t="s">
        <v>90</v>
      </c>
    </row>
    <row r="144" spans="2:10" ht="26.25" x14ac:dyDescent="0.25">
      <c r="B144" s="57"/>
      <c r="C144" s="52"/>
      <c r="D144" s="15" t="s">
        <v>91</v>
      </c>
      <c r="E144" s="15">
        <v>2</v>
      </c>
      <c r="F144" s="15">
        <v>15</v>
      </c>
      <c r="G144" s="31"/>
      <c r="H144" s="15">
        <v>8</v>
      </c>
      <c r="I144" s="15" t="s">
        <v>15</v>
      </c>
      <c r="J144" s="15" t="s">
        <v>16</v>
      </c>
    </row>
    <row r="145" spans="2:10" ht="26.25" x14ac:dyDescent="0.25">
      <c r="B145" s="57"/>
      <c r="C145" s="52"/>
      <c r="D145" s="15" t="s">
        <v>92</v>
      </c>
      <c r="E145" s="15">
        <v>2</v>
      </c>
      <c r="F145" s="15">
        <v>20</v>
      </c>
      <c r="G145" s="31"/>
      <c r="H145" s="15">
        <v>8</v>
      </c>
      <c r="I145" s="15" t="s">
        <v>15</v>
      </c>
      <c r="J145" s="15" t="s">
        <v>83</v>
      </c>
    </row>
    <row r="146" spans="2:10" ht="26.25" x14ac:dyDescent="0.25">
      <c r="B146" s="57"/>
      <c r="C146" s="53"/>
      <c r="D146" s="17" t="s">
        <v>93</v>
      </c>
      <c r="E146" s="17">
        <v>3</v>
      </c>
      <c r="F146" s="17">
        <v>12</v>
      </c>
      <c r="G146" s="37"/>
      <c r="H146" s="17">
        <v>8</v>
      </c>
      <c r="I146" s="17" t="s">
        <v>15</v>
      </c>
      <c r="J146" s="17" t="s">
        <v>94</v>
      </c>
    </row>
    <row r="147" spans="2:10" ht="52.5" x14ac:dyDescent="0.25">
      <c r="B147" s="57"/>
      <c r="C147" s="54" t="s">
        <v>21</v>
      </c>
      <c r="D147" s="15" t="s">
        <v>22</v>
      </c>
      <c r="E147" s="15">
        <v>3</v>
      </c>
      <c r="F147" s="15">
        <v>6</v>
      </c>
      <c r="G147" s="31">
        <f>IF(D4="kg",MROUND(F8*0.725,2.5),MROUND(F8*0.725,5))</f>
        <v>0</v>
      </c>
      <c r="H147" s="28">
        <v>0.72499999999999998</v>
      </c>
      <c r="I147" s="15" t="s">
        <v>10</v>
      </c>
      <c r="J147" s="15" t="s">
        <v>178</v>
      </c>
    </row>
    <row r="148" spans="2:10" ht="26.25" x14ac:dyDescent="0.25">
      <c r="B148" s="57"/>
      <c r="C148" s="54"/>
      <c r="D148" s="15" t="s">
        <v>23</v>
      </c>
      <c r="E148" s="15">
        <v>3</v>
      </c>
      <c r="F148" s="15">
        <v>10</v>
      </c>
      <c r="G148" s="31"/>
      <c r="H148" s="15">
        <v>8</v>
      </c>
      <c r="I148" s="15" t="s">
        <v>10</v>
      </c>
      <c r="J148" s="15" t="s">
        <v>24</v>
      </c>
    </row>
    <row r="149" spans="2:10" ht="26.25" x14ac:dyDescent="0.25">
      <c r="B149" s="57"/>
      <c r="C149" s="54"/>
      <c r="D149" s="15" t="s">
        <v>95</v>
      </c>
      <c r="E149" s="15">
        <v>3</v>
      </c>
      <c r="F149" s="15">
        <v>15</v>
      </c>
      <c r="G149" s="31"/>
      <c r="H149" s="15">
        <v>7</v>
      </c>
      <c r="I149" s="15" t="s">
        <v>10</v>
      </c>
      <c r="J149" s="15" t="s">
        <v>96</v>
      </c>
    </row>
    <row r="150" spans="2:10" ht="26.25" x14ac:dyDescent="0.25">
      <c r="B150" s="57"/>
      <c r="C150" s="54"/>
      <c r="D150" s="15" t="s">
        <v>97</v>
      </c>
      <c r="E150" s="15">
        <v>3</v>
      </c>
      <c r="F150" s="15">
        <v>15</v>
      </c>
      <c r="G150" s="31"/>
      <c r="H150" s="15">
        <v>8</v>
      </c>
      <c r="I150" s="15" t="s">
        <v>10</v>
      </c>
      <c r="J150" s="15" t="s">
        <v>98</v>
      </c>
    </row>
    <row r="151" spans="2:10" ht="26.25" x14ac:dyDescent="0.25">
      <c r="B151" s="57"/>
      <c r="C151" s="54"/>
      <c r="D151" s="15" t="s">
        <v>99</v>
      </c>
      <c r="E151" s="15">
        <v>2</v>
      </c>
      <c r="F151" s="15">
        <v>12</v>
      </c>
      <c r="G151" s="31"/>
      <c r="H151" s="15">
        <v>8</v>
      </c>
      <c r="I151" s="15" t="s">
        <v>15</v>
      </c>
      <c r="J151" s="15" t="s">
        <v>100</v>
      </c>
    </row>
    <row r="152" spans="2:10" ht="26.25" x14ac:dyDescent="0.25">
      <c r="B152" s="57"/>
      <c r="C152" s="54"/>
      <c r="D152" s="15" t="s">
        <v>101</v>
      </c>
      <c r="E152" s="15">
        <v>3</v>
      </c>
      <c r="F152" s="15" t="s">
        <v>102</v>
      </c>
      <c r="G152" s="31"/>
      <c r="H152" s="15">
        <v>9</v>
      </c>
      <c r="I152" s="15" t="s">
        <v>15</v>
      </c>
      <c r="J152" s="15" t="s">
        <v>103</v>
      </c>
    </row>
    <row r="153" spans="2:10" ht="26.25" x14ac:dyDescent="0.25">
      <c r="B153" s="57"/>
      <c r="C153" s="54"/>
      <c r="D153" s="15" t="s">
        <v>32</v>
      </c>
      <c r="E153" s="15" t="s">
        <v>33</v>
      </c>
      <c r="F153" s="15" t="s">
        <v>34</v>
      </c>
      <c r="G153" s="31"/>
      <c r="H153" s="15">
        <v>9</v>
      </c>
      <c r="I153" s="15" t="s">
        <v>15</v>
      </c>
      <c r="J153" s="15" t="s">
        <v>35</v>
      </c>
    </row>
    <row r="154" spans="2:10" ht="52.5" x14ac:dyDescent="0.25">
      <c r="B154" s="57"/>
      <c r="C154" s="55" t="s">
        <v>36</v>
      </c>
      <c r="D154" s="21" t="s">
        <v>37</v>
      </c>
      <c r="E154" s="21">
        <v>2</v>
      </c>
      <c r="F154" s="21">
        <v>5</v>
      </c>
      <c r="G154" s="41">
        <f>IF(D4="kg",MROUND(G8*0.825,2.5),MROUND(G8*0.825,5))</f>
        <v>0</v>
      </c>
      <c r="H154" s="29">
        <v>0.82499999999999996</v>
      </c>
      <c r="I154" s="21" t="s">
        <v>38</v>
      </c>
      <c r="J154" s="21" t="s">
        <v>39</v>
      </c>
    </row>
    <row r="155" spans="2:10" ht="26.25" x14ac:dyDescent="0.25">
      <c r="B155" s="57"/>
      <c r="C155" s="52"/>
      <c r="D155" s="15" t="s">
        <v>40</v>
      </c>
      <c r="E155" s="15">
        <v>3</v>
      </c>
      <c r="F155" s="15">
        <v>8</v>
      </c>
      <c r="G155" s="31"/>
      <c r="H155" s="30" t="s">
        <v>176</v>
      </c>
      <c r="I155" s="15" t="s">
        <v>7</v>
      </c>
      <c r="J155" s="15" t="s">
        <v>41</v>
      </c>
    </row>
    <row r="156" spans="2:10" ht="26.25" x14ac:dyDescent="0.25">
      <c r="B156" s="57"/>
      <c r="C156" s="52"/>
      <c r="D156" s="15" t="s">
        <v>104</v>
      </c>
      <c r="E156" s="15">
        <v>3</v>
      </c>
      <c r="F156" s="15">
        <v>15</v>
      </c>
      <c r="G156" s="31"/>
      <c r="H156" s="15">
        <v>8</v>
      </c>
      <c r="I156" s="15" t="s">
        <v>10</v>
      </c>
      <c r="J156" s="15" t="s">
        <v>105</v>
      </c>
    </row>
    <row r="157" spans="2:10" ht="26.25" x14ac:dyDescent="0.25">
      <c r="B157" s="57"/>
      <c r="C157" s="52"/>
      <c r="D157" s="15" t="s">
        <v>106</v>
      </c>
      <c r="E157" s="15">
        <v>3</v>
      </c>
      <c r="F157" s="15">
        <v>20</v>
      </c>
      <c r="G157" s="31"/>
      <c r="H157" s="15">
        <v>8</v>
      </c>
      <c r="I157" s="15" t="s">
        <v>15</v>
      </c>
      <c r="J157" s="15" t="s">
        <v>107</v>
      </c>
    </row>
    <row r="158" spans="2:10" ht="26.25" x14ac:dyDescent="0.25">
      <c r="B158" s="57"/>
      <c r="C158" s="52"/>
      <c r="D158" s="15" t="s">
        <v>108</v>
      </c>
      <c r="E158" s="15">
        <v>3</v>
      </c>
      <c r="F158" s="15">
        <v>20</v>
      </c>
      <c r="G158" s="31"/>
      <c r="H158" s="15">
        <v>8</v>
      </c>
      <c r="I158" s="15" t="s">
        <v>15</v>
      </c>
      <c r="J158" s="15" t="s">
        <v>44</v>
      </c>
    </row>
    <row r="159" spans="2:10" ht="26.25" x14ac:dyDescent="0.25">
      <c r="B159" s="57"/>
      <c r="C159" s="53"/>
      <c r="D159" s="17" t="s">
        <v>47</v>
      </c>
      <c r="E159" s="17" t="s">
        <v>33</v>
      </c>
      <c r="F159" s="17" t="s">
        <v>34</v>
      </c>
      <c r="G159" s="37"/>
      <c r="H159" s="17">
        <v>9</v>
      </c>
      <c r="I159" s="17" t="s">
        <v>15</v>
      </c>
      <c r="J159" s="17" t="s">
        <v>35</v>
      </c>
    </row>
    <row r="160" spans="2:10" ht="26.25" x14ac:dyDescent="0.25">
      <c r="B160" s="57"/>
      <c r="C160" s="54" t="s">
        <v>48</v>
      </c>
      <c r="D160" s="15" t="s">
        <v>49</v>
      </c>
      <c r="E160" s="15">
        <v>2</v>
      </c>
      <c r="F160" s="15">
        <v>4</v>
      </c>
      <c r="G160" s="31">
        <f>IF(D4="kg",MROUND(H8*0.775,2.5),MROUND(H8*0.775,5))</f>
        <v>77.5</v>
      </c>
      <c r="H160" s="28">
        <v>0.77500000000000002</v>
      </c>
      <c r="I160" s="15" t="s">
        <v>10</v>
      </c>
      <c r="J160" s="15" t="s">
        <v>50</v>
      </c>
    </row>
    <row r="161" spans="2:10" ht="26.25" x14ac:dyDescent="0.25">
      <c r="B161" s="57"/>
      <c r="C161" s="54"/>
      <c r="D161" s="15" t="s">
        <v>51</v>
      </c>
      <c r="E161" s="15">
        <v>3</v>
      </c>
      <c r="F161" s="15">
        <v>6</v>
      </c>
      <c r="G161" s="31"/>
      <c r="H161" s="15">
        <v>7</v>
      </c>
      <c r="I161" s="15" t="s">
        <v>10</v>
      </c>
      <c r="J161" s="15" t="s">
        <v>109</v>
      </c>
    </row>
    <row r="162" spans="2:10" ht="26.25" x14ac:dyDescent="0.25">
      <c r="B162" s="57"/>
      <c r="C162" s="54"/>
      <c r="D162" s="15" t="s">
        <v>53</v>
      </c>
      <c r="E162" s="15">
        <v>3</v>
      </c>
      <c r="F162" s="15">
        <v>10</v>
      </c>
      <c r="G162" s="31"/>
      <c r="H162" s="30" t="s">
        <v>177</v>
      </c>
      <c r="I162" s="15" t="s">
        <v>10</v>
      </c>
      <c r="J162" s="15" t="s">
        <v>54</v>
      </c>
    </row>
    <row r="163" spans="2:10" ht="26.25" x14ac:dyDescent="0.25">
      <c r="B163" s="57"/>
      <c r="C163" s="54"/>
      <c r="D163" s="15" t="s">
        <v>110</v>
      </c>
      <c r="E163" s="15">
        <v>3</v>
      </c>
      <c r="F163" s="15">
        <v>12</v>
      </c>
      <c r="G163" s="31"/>
      <c r="H163" s="15">
        <v>8</v>
      </c>
      <c r="I163" s="15" t="s">
        <v>10</v>
      </c>
      <c r="J163" s="15" t="s">
        <v>111</v>
      </c>
    </row>
    <row r="164" spans="2:10" ht="26.25" x14ac:dyDescent="0.25">
      <c r="B164" s="57"/>
      <c r="C164" s="54"/>
      <c r="D164" s="15" t="s">
        <v>112</v>
      </c>
      <c r="E164" s="15">
        <v>3</v>
      </c>
      <c r="F164" s="15">
        <v>15</v>
      </c>
      <c r="G164" s="31"/>
      <c r="H164" s="15">
        <v>8</v>
      </c>
      <c r="I164" s="15" t="s">
        <v>15</v>
      </c>
      <c r="J164" s="15" t="s">
        <v>190</v>
      </c>
    </row>
    <row r="165" spans="2:10" ht="52.5" x14ac:dyDescent="0.25">
      <c r="B165" s="57"/>
      <c r="C165" s="54"/>
      <c r="D165" s="15" t="s">
        <v>113</v>
      </c>
      <c r="E165" s="15">
        <v>2</v>
      </c>
      <c r="F165" s="15">
        <v>12</v>
      </c>
      <c r="G165" s="31"/>
      <c r="H165" s="15">
        <v>8</v>
      </c>
      <c r="I165" s="15" t="s">
        <v>15</v>
      </c>
      <c r="J165" s="15" t="s">
        <v>184</v>
      </c>
    </row>
    <row r="166" spans="2:10" ht="52.5" x14ac:dyDescent="0.25">
      <c r="B166" s="57"/>
      <c r="C166" s="54"/>
      <c r="D166" s="15" t="s">
        <v>114</v>
      </c>
      <c r="E166" s="15">
        <v>3</v>
      </c>
      <c r="F166" s="30" t="s">
        <v>175</v>
      </c>
      <c r="G166" s="31"/>
      <c r="H166" s="15">
        <v>8</v>
      </c>
      <c r="I166" s="15" t="s">
        <v>15</v>
      </c>
      <c r="J166" s="15" t="s">
        <v>115</v>
      </c>
    </row>
    <row r="167" spans="2:10" ht="26.25" x14ac:dyDescent="0.25">
      <c r="B167" s="57"/>
      <c r="C167" s="54"/>
      <c r="D167" s="15" t="s">
        <v>32</v>
      </c>
      <c r="E167" s="15" t="s">
        <v>33</v>
      </c>
      <c r="F167" s="15" t="s">
        <v>34</v>
      </c>
      <c r="G167" s="31"/>
      <c r="H167" s="15">
        <v>9</v>
      </c>
      <c r="I167" s="15" t="s">
        <v>15</v>
      </c>
      <c r="J167" s="15" t="s">
        <v>35</v>
      </c>
    </row>
    <row r="168" spans="2:10" ht="52.5" x14ac:dyDescent="0.25">
      <c r="B168" s="57"/>
      <c r="C168" s="55" t="s">
        <v>62</v>
      </c>
      <c r="D168" s="21" t="s">
        <v>6</v>
      </c>
      <c r="E168" s="21">
        <v>3</v>
      </c>
      <c r="F168" s="21">
        <v>8</v>
      </c>
      <c r="G168" s="41">
        <f>IF(D4="kg",MROUND(E8*0.725,2.5),MROUND(E8*0.725,5))</f>
        <v>72.5</v>
      </c>
      <c r="H168" s="29">
        <v>0.72499999999999998</v>
      </c>
      <c r="I168" s="21" t="s">
        <v>7</v>
      </c>
      <c r="J168" s="21" t="s">
        <v>8</v>
      </c>
    </row>
    <row r="169" spans="2:10" ht="26.25" x14ac:dyDescent="0.25">
      <c r="B169" s="57"/>
      <c r="C169" s="52"/>
      <c r="D169" s="15" t="s">
        <v>63</v>
      </c>
      <c r="E169" s="15">
        <v>3</v>
      </c>
      <c r="F169" s="15">
        <v>15</v>
      </c>
      <c r="G169" s="31"/>
      <c r="H169" s="15">
        <v>8</v>
      </c>
      <c r="I169" s="15" t="s">
        <v>10</v>
      </c>
      <c r="J169" s="15" t="s">
        <v>64</v>
      </c>
    </row>
    <row r="170" spans="2:10" ht="26.25" x14ac:dyDescent="0.25">
      <c r="B170" s="57"/>
      <c r="C170" s="52"/>
      <c r="D170" s="15" t="s">
        <v>65</v>
      </c>
      <c r="E170" s="15">
        <v>3</v>
      </c>
      <c r="F170" s="15">
        <v>15</v>
      </c>
      <c r="G170" s="31"/>
      <c r="H170" s="15">
        <v>9</v>
      </c>
      <c r="I170" s="15" t="s">
        <v>66</v>
      </c>
      <c r="J170" s="15" t="s">
        <v>67</v>
      </c>
    </row>
    <row r="171" spans="2:10" ht="26.25" x14ac:dyDescent="0.25">
      <c r="B171" s="57"/>
      <c r="C171" s="52"/>
      <c r="D171" s="15" t="s">
        <v>68</v>
      </c>
      <c r="E171" s="15">
        <v>3</v>
      </c>
      <c r="F171" s="15">
        <v>15</v>
      </c>
      <c r="G171" s="31"/>
      <c r="H171" s="15">
        <v>9</v>
      </c>
      <c r="I171" s="15" t="s">
        <v>15</v>
      </c>
      <c r="J171" s="15" t="s">
        <v>69</v>
      </c>
    </row>
    <row r="172" spans="2:10" ht="26.25" x14ac:dyDescent="0.25">
      <c r="B172" s="57"/>
      <c r="C172" s="52"/>
      <c r="D172" s="15" t="s">
        <v>70</v>
      </c>
      <c r="E172" s="15">
        <v>3</v>
      </c>
      <c r="F172" s="15">
        <v>15</v>
      </c>
      <c r="G172" s="31"/>
      <c r="H172" s="15">
        <v>8</v>
      </c>
      <c r="I172" s="15" t="s">
        <v>15</v>
      </c>
      <c r="J172" s="15" t="s">
        <v>71</v>
      </c>
    </row>
    <row r="173" spans="2:10" ht="26.25" x14ac:dyDescent="0.25">
      <c r="B173" s="57"/>
      <c r="C173" s="53"/>
      <c r="D173" s="17" t="s">
        <v>72</v>
      </c>
      <c r="E173" s="17">
        <v>3</v>
      </c>
      <c r="F173" s="17">
        <v>10</v>
      </c>
      <c r="G173" s="37"/>
      <c r="H173" s="17">
        <v>7</v>
      </c>
      <c r="I173" s="17" t="s">
        <v>15</v>
      </c>
      <c r="J173" s="17" t="s">
        <v>20</v>
      </c>
    </row>
    <row r="174" spans="2:10" ht="26.25" x14ac:dyDescent="0.25">
      <c r="B174" s="57"/>
      <c r="C174" s="55" t="s">
        <v>73</v>
      </c>
      <c r="D174" s="21" t="s">
        <v>74</v>
      </c>
      <c r="E174" s="21">
        <v>3</v>
      </c>
      <c r="F174" s="21">
        <v>8</v>
      </c>
      <c r="G174" s="41"/>
      <c r="H174" s="47" t="s">
        <v>177</v>
      </c>
      <c r="I174" s="21" t="s">
        <v>10</v>
      </c>
      <c r="J174" s="21" t="s">
        <v>75</v>
      </c>
    </row>
    <row r="175" spans="2:10" ht="52.5" x14ac:dyDescent="0.25">
      <c r="B175" s="57"/>
      <c r="C175" s="52"/>
      <c r="D175" s="15" t="s">
        <v>76</v>
      </c>
      <c r="E175" s="15">
        <v>3</v>
      </c>
      <c r="F175" s="15" t="s">
        <v>77</v>
      </c>
      <c r="G175" s="31"/>
      <c r="H175" s="15">
        <v>8</v>
      </c>
      <c r="I175" s="15" t="s">
        <v>10</v>
      </c>
      <c r="J175" s="15" t="s">
        <v>116</v>
      </c>
    </row>
    <row r="176" spans="2:10" ht="26.25" x14ac:dyDescent="0.25">
      <c r="B176" s="57"/>
      <c r="C176" s="52"/>
      <c r="D176" s="15" t="s">
        <v>79</v>
      </c>
      <c r="E176" s="15">
        <v>3</v>
      </c>
      <c r="F176" s="15">
        <v>10</v>
      </c>
      <c r="G176" s="31"/>
      <c r="H176" s="15">
        <v>8</v>
      </c>
      <c r="I176" s="15" t="s">
        <v>10</v>
      </c>
      <c r="J176" s="15" t="s">
        <v>182</v>
      </c>
    </row>
    <row r="177" spans="2:10" ht="26.25" x14ac:dyDescent="0.25">
      <c r="B177" s="57"/>
      <c r="C177" s="52"/>
      <c r="D177" s="15" t="s">
        <v>117</v>
      </c>
      <c r="E177" s="15">
        <v>3</v>
      </c>
      <c r="F177" s="15">
        <v>15</v>
      </c>
      <c r="G177" s="31"/>
      <c r="H177" s="15">
        <v>8</v>
      </c>
      <c r="I177" s="15" t="s">
        <v>10</v>
      </c>
      <c r="J177" s="15" t="s">
        <v>56</v>
      </c>
    </row>
    <row r="178" spans="2:10" ht="26.25" x14ac:dyDescent="0.25">
      <c r="B178" s="57"/>
      <c r="C178" s="52"/>
      <c r="D178" s="15" t="s">
        <v>118</v>
      </c>
      <c r="E178" s="15">
        <v>3</v>
      </c>
      <c r="F178" s="15">
        <v>6</v>
      </c>
      <c r="G178" s="31"/>
      <c r="H178" s="15">
        <v>8</v>
      </c>
      <c r="I178" s="15" t="s">
        <v>15</v>
      </c>
      <c r="J178" s="15" t="s">
        <v>119</v>
      </c>
    </row>
    <row r="179" spans="2:10" ht="26.25" x14ac:dyDescent="0.25">
      <c r="B179" s="57"/>
      <c r="C179" s="52"/>
      <c r="D179" s="15" t="s">
        <v>120</v>
      </c>
      <c r="E179" s="15">
        <v>3</v>
      </c>
      <c r="F179" s="15">
        <v>15</v>
      </c>
      <c r="G179" s="31"/>
      <c r="H179" s="15">
        <v>9</v>
      </c>
      <c r="I179" s="15" t="s">
        <v>15</v>
      </c>
      <c r="J179" s="15" t="s">
        <v>121</v>
      </c>
    </row>
    <row r="180" spans="2:10" ht="26.25" x14ac:dyDescent="0.25">
      <c r="B180" s="58"/>
      <c r="C180" s="53"/>
      <c r="D180" s="17" t="s">
        <v>32</v>
      </c>
      <c r="E180" s="17" t="s">
        <v>33</v>
      </c>
      <c r="F180" s="17" t="s">
        <v>34</v>
      </c>
      <c r="G180" s="37"/>
      <c r="H180" s="17">
        <v>9</v>
      </c>
      <c r="I180" s="17" t="s">
        <v>15</v>
      </c>
      <c r="J180" s="17" t="s">
        <v>35</v>
      </c>
    </row>
    <row r="181" spans="2:10" ht="27" thickBot="1" x14ac:dyDescent="0.3">
      <c r="B181" s="18"/>
      <c r="C181" s="14"/>
      <c r="D181" s="14"/>
      <c r="E181" s="14"/>
      <c r="F181" s="14"/>
      <c r="G181" s="38"/>
      <c r="H181" s="14"/>
      <c r="I181" s="14"/>
      <c r="J181" s="14"/>
    </row>
    <row r="182" spans="2:10" ht="26.25" x14ac:dyDescent="0.25">
      <c r="B182" s="27"/>
      <c r="C182" s="20"/>
      <c r="D182" s="20"/>
      <c r="E182" s="20"/>
      <c r="F182" s="20"/>
      <c r="G182" s="39"/>
      <c r="H182" s="20"/>
      <c r="I182" s="20"/>
      <c r="J182" s="20"/>
    </row>
    <row r="183" spans="2:10" ht="45" customHeight="1" x14ac:dyDescent="0.25">
      <c r="B183" s="48" t="s">
        <v>122</v>
      </c>
      <c r="C183" s="19" t="s">
        <v>1</v>
      </c>
      <c r="D183" s="11" t="s">
        <v>2</v>
      </c>
      <c r="E183" s="11" t="s">
        <v>169</v>
      </c>
      <c r="F183" s="12" t="s">
        <v>170</v>
      </c>
      <c r="G183" s="36" t="str">
        <f>IF(D4 = "kg", "Load (kg)", "Load (lbs)")</f>
        <v>Load (kg)</v>
      </c>
      <c r="H183" s="12" t="s">
        <v>171</v>
      </c>
      <c r="I183" s="12" t="s">
        <v>3</v>
      </c>
      <c r="J183" s="13" t="s">
        <v>4</v>
      </c>
    </row>
    <row r="184" spans="2:10" ht="52.5" x14ac:dyDescent="0.25">
      <c r="B184" s="50"/>
      <c r="C184" s="54" t="s">
        <v>5</v>
      </c>
      <c r="D184" s="15" t="s">
        <v>6</v>
      </c>
      <c r="E184" s="15">
        <v>3</v>
      </c>
      <c r="F184" s="15">
        <v>5</v>
      </c>
      <c r="G184" s="31">
        <f>IF(D4="kg",MROUND(E8*0.775,2.5),MROUND(E8*0.775,5))</f>
        <v>77.5</v>
      </c>
      <c r="H184" s="28">
        <v>0.77500000000000002</v>
      </c>
      <c r="I184" s="15" t="s">
        <v>7</v>
      </c>
      <c r="J184" s="15" t="s">
        <v>8</v>
      </c>
    </row>
    <row r="185" spans="2:10" ht="26.25" x14ac:dyDescent="0.25">
      <c r="B185" s="50"/>
      <c r="C185" s="54"/>
      <c r="D185" s="15" t="s">
        <v>87</v>
      </c>
      <c r="E185" s="15">
        <v>2</v>
      </c>
      <c r="F185" s="15">
        <v>6</v>
      </c>
      <c r="G185" s="31"/>
      <c r="H185" s="15">
        <v>8</v>
      </c>
      <c r="I185" s="15" t="s">
        <v>10</v>
      </c>
      <c r="J185" s="15" t="s">
        <v>88</v>
      </c>
    </row>
    <row r="186" spans="2:10" ht="26.25" x14ac:dyDescent="0.25">
      <c r="B186" s="50"/>
      <c r="C186" s="54"/>
      <c r="D186" s="15" t="s">
        <v>89</v>
      </c>
      <c r="E186" s="15">
        <v>2</v>
      </c>
      <c r="F186" s="15">
        <v>15</v>
      </c>
      <c r="G186" s="31"/>
      <c r="H186" s="15">
        <v>8</v>
      </c>
      <c r="I186" s="15" t="s">
        <v>10</v>
      </c>
      <c r="J186" s="15" t="s">
        <v>90</v>
      </c>
    </row>
    <row r="187" spans="2:10" ht="26.25" x14ac:dyDescent="0.25">
      <c r="B187" s="50"/>
      <c r="C187" s="54"/>
      <c r="D187" s="15" t="s">
        <v>91</v>
      </c>
      <c r="E187" s="15">
        <v>2</v>
      </c>
      <c r="F187" s="15">
        <v>15</v>
      </c>
      <c r="G187" s="31"/>
      <c r="H187" s="15">
        <v>8</v>
      </c>
      <c r="I187" s="15" t="s">
        <v>15</v>
      </c>
      <c r="J187" s="15" t="s">
        <v>16</v>
      </c>
    </row>
    <row r="188" spans="2:10" ht="26.25" x14ac:dyDescent="0.25">
      <c r="B188" s="50"/>
      <c r="C188" s="54"/>
      <c r="D188" s="15" t="s">
        <v>92</v>
      </c>
      <c r="E188" s="15">
        <v>2</v>
      </c>
      <c r="F188" s="15">
        <v>20</v>
      </c>
      <c r="G188" s="31"/>
      <c r="H188" s="15">
        <v>9</v>
      </c>
      <c r="I188" s="15" t="s">
        <v>15</v>
      </c>
      <c r="J188" s="15" t="s">
        <v>83</v>
      </c>
    </row>
    <row r="189" spans="2:10" ht="26.25" x14ac:dyDescent="0.25">
      <c r="B189" s="50"/>
      <c r="C189" s="54"/>
      <c r="D189" s="15" t="s">
        <v>93</v>
      </c>
      <c r="E189" s="15">
        <v>3</v>
      </c>
      <c r="F189" s="15">
        <v>12</v>
      </c>
      <c r="G189" s="31"/>
      <c r="H189" s="15">
        <v>8</v>
      </c>
      <c r="I189" s="15" t="s">
        <v>15</v>
      </c>
      <c r="J189" s="15" t="s">
        <v>94</v>
      </c>
    </row>
    <row r="190" spans="2:10" ht="52.5" x14ac:dyDescent="0.25">
      <c r="B190" s="50"/>
      <c r="C190" s="55" t="s">
        <v>21</v>
      </c>
      <c r="D190" s="21" t="s">
        <v>22</v>
      </c>
      <c r="E190" s="21">
        <v>3</v>
      </c>
      <c r="F190" s="21">
        <v>7</v>
      </c>
      <c r="G190" s="41">
        <f>IF(D4="kg",MROUND(F8*0.725,2.5),MROUND(F8*0.725,5))</f>
        <v>0</v>
      </c>
      <c r="H190" s="29">
        <v>0.72499999999999998</v>
      </c>
      <c r="I190" s="21" t="s">
        <v>10</v>
      </c>
      <c r="J190" s="21" t="s">
        <v>178</v>
      </c>
    </row>
    <row r="191" spans="2:10" ht="26.25" x14ac:dyDescent="0.25">
      <c r="B191" s="50"/>
      <c r="C191" s="52"/>
      <c r="D191" s="15" t="s">
        <v>23</v>
      </c>
      <c r="E191" s="15">
        <v>3</v>
      </c>
      <c r="F191" s="15">
        <v>10</v>
      </c>
      <c r="G191" s="31"/>
      <c r="H191" s="15">
        <v>8</v>
      </c>
      <c r="I191" s="15" t="s">
        <v>10</v>
      </c>
      <c r="J191" s="15" t="s">
        <v>24</v>
      </c>
    </row>
    <row r="192" spans="2:10" ht="26.25" x14ac:dyDescent="0.25">
      <c r="B192" s="50"/>
      <c r="C192" s="52"/>
      <c r="D192" s="15" t="s">
        <v>95</v>
      </c>
      <c r="E192" s="15">
        <v>3</v>
      </c>
      <c r="F192" s="15">
        <v>15</v>
      </c>
      <c r="G192" s="31"/>
      <c r="H192" s="15">
        <v>8</v>
      </c>
      <c r="I192" s="15" t="s">
        <v>10</v>
      </c>
      <c r="J192" s="15" t="s">
        <v>96</v>
      </c>
    </row>
    <row r="193" spans="2:10" ht="26.25" x14ac:dyDescent="0.25">
      <c r="B193" s="50"/>
      <c r="C193" s="52"/>
      <c r="D193" s="15" t="s">
        <v>97</v>
      </c>
      <c r="E193" s="15">
        <v>3</v>
      </c>
      <c r="F193" s="15">
        <v>15</v>
      </c>
      <c r="G193" s="31"/>
      <c r="H193" s="15">
        <v>9</v>
      </c>
      <c r="I193" s="15" t="s">
        <v>10</v>
      </c>
      <c r="J193" s="15" t="s">
        <v>98</v>
      </c>
    </row>
    <row r="194" spans="2:10" ht="26.25" x14ac:dyDescent="0.25">
      <c r="B194" s="50"/>
      <c r="C194" s="52"/>
      <c r="D194" s="15" t="s">
        <v>99</v>
      </c>
      <c r="E194" s="15">
        <v>2</v>
      </c>
      <c r="F194" s="15">
        <v>12</v>
      </c>
      <c r="G194" s="31"/>
      <c r="H194" s="15">
        <v>9</v>
      </c>
      <c r="I194" s="15" t="s">
        <v>15</v>
      </c>
      <c r="J194" s="15" t="s">
        <v>100</v>
      </c>
    </row>
    <row r="195" spans="2:10" ht="26.25" x14ac:dyDescent="0.25">
      <c r="B195" s="50"/>
      <c r="C195" s="52"/>
      <c r="D195" s="15" t="s">
        <v>101</v>
      </c>
      <c r="E195" s="15">
        <v>3</v>
      </c>
      <c r="F195" s="15" t="s">
        <v>102</v>
      </c>
      <c r="G195" s="31"/>
      <c r="H195" s="15">
        <v>9</v>
      </c>
      <c r="I195" s="15" t="s">
        <v>15</v>
      </c>
      <c r="J195" s="15" t="s">
        <v>103</v>
      </c>
    </row>
    <row r="196" spans="2:10" ht="26.25" x14ac:dyDescent="0.25">
      <c r="B196" s="50"/>
      <c r="C196" s="53"/>
      <c r="D196" s="17" t="s">
        <v>32</v>
      </c>
      <c r="E196" s="17" t="s">
        <v>33</v>
      </c>
      <c r="F196" s="17" t="s">
        <v>34</v>
      </c>
      <c r="G196" s="37"/>
      <c r="H196" s="17">
        <v>9</v>
      </c>
      <c r="I196" s="17" t="s">
        <v>15</v>
      </c>
      <c r="J196" s="17" t="s">
        <v>35</v>
      </c>
    </row>
    <row r="197" spans="2:10" ht="52.5" x14ac:dyDescent="0.25">
      <c r="B197" s="50"/>
      <c r="C197" s="54" t="s">
        <v>36</v>
      </c>
      <c r="D197" s="15" t="s">
        <v>37</v>
      </c>
      <c r="E197" s="15">
        <v>3</v>
      </c>
      <c r="F197" s="15">
        <v>5</v>
      </c>
      <c r="G197" s="31">
        <f>IF(D4="kg",MROUND(G8*0.825,2.5),MROUND(G8*0.825,5))</f>
        <v>0</v>
      </c>
      <c r="H197" s="28">
        <v>0.82499999999999996</v>
      </c>
      <c r="I197" s="15" t="s">
        <v>38</v>
      </c>
      <c r="J197" s="15" t="s">
        <v>39</v>
      </c>
    </row>
    <row r="198" spans="2:10" ht="26.25" x14ac:dyDescent="0.25">
      <c r="B198" s="50"/>
      <c r="C198" s="54"/>
      <c r="D198" s="15" t="s">
        <v>40</v>
      </c>
      <c r="E198" s="15">
        <v>3</v>
      </c>
      <c r="F198" s="15">
        <v>9</v>
      </c>
      <c r="G198" s="31"/>
      <c r="H198" s="30" t="s">
        <v>176</v>
      </c>
      <c r="I198" s="15" t="s">
        <v>7</v>
      </c>
      <c r="J198" s="15" t="s">
        <v>41</v>
      </c>
    </row>
    <row r="199" spans="2:10" ht="26.25" x14ac:dyDescent="0.25">
      <c r="B199" s="50"/>
      <c r="C199" s="54"/>
      <c r="D199" s="15" t="s">
        <v>104</v>
      </c>
      <c r="E199" s="15">
        <v>3</v>
      </c>
      <c r="F199" s="15">
        <v>15</v>
      </c>
      <c r="G199" s="31"/>
      <c r="H199" s="15">
        <v>8</v>
      </c>
      <c r="I199" s="15" t="s">
        <v>10</v>
      </c>
      <c r="J199" s="15" t="s">
        <v>105</v>
      </c>
    </row>
    <row r="200" spans="2:10" ht="26.25" x14ac:dyDescent="0.25">
      <c r="B200" s="50"/>
      <c r="C200" s="54"/>
      <c r="D200" s="15" t="s">
        <v>106</v>
      </c>
      <c r="E200" s="15">
        <v>3</v>
      </c>
      <c r="F200" s="15">
        <v>20</v>
      </c>
      <c r="G200" s="31"/>
      <c r="H200" s="15">
        <v>8</v>
      </c>
      <c r="I200" s="15" t="s">
        <v>15</v>
      </c>
      <c r="J200" s="15" t="s">
        <v>107</v>
      </c>
    </row>
    <row r="201" spans="2:10" ht="26.25" x14ac:dyDescent="0.25">
      <c r="B201" s="50"/>
      <c r="C201" s="54"/>
      <c r="D201" s="15" t="s">
        <v>108</v>
      </c>
      <c r="E201" s="15">
        <v>3</v>
      </c>
      <c r="F201" s="15">
        <v>20</v>
      </c>
      <c r="G201" s="31"/>
      <c r="H201" s="15">
        <v>8</v>
      </c>
      <c r="I201" s="15" t="s">
        <v>15</v>
      </c>
      <c r="J201" s="15" t="s">
        <v>44</v>
      </c>
    </row>
    <row r="202" spans="2:10" ht="26.25" x14ac:dyDescent="0.25">
      <c r="B202" s="50"/>
      <c r="C202" s="54"/>
      <c r="D202" s="15" t="s">
        <v>47</v>
      </c>
      <c r="E202" s="15" t="s">
        <v>33</v>
      </c>
      <c r="F202" s="15" t="s">
        <v>34</v>
      </c>
      <c r="G202" s="31"/>
      <c r="H202" s="15">
        <v>9</v>
      </c>
      <c r="I202" s="15" t="s">
        <v>15</v>
      </c>
      <c r="J202" s="15" t="s">
        <v>35</v>
      </c>
    </row>
    <row r="203" spans="2:10" ht="26.25" x14ac:dyDescent="0.25">
      <c r="B203" s="50"/>
      <c r="C203" s="55" t="s">
        <v>48</v>
      </c>
      <c r="D203" s="21" t="s">
        <v>49</v>
      </c>
      <c r="E203" s="21">
        <v>3</v>
      </c>
      <c r="F203" s="21">
        <v>4</v>
      </c>
      <c r="G203" s="41">
        <f>IF(D4="kg",MROUND(H8*0.775,2.5),MROUND(H8*0.775,5))</f>
        <v>77.5</v>
      </c>
      <c r="H203" s="29">
        <v>0.77500000000000002</v>
      </c>
      <c r="I203" s="21" t="s">
        <v>10</v>
      </c>
      <c r="J203" s="21" t="s">
        <v>50</v>
      </c>
    </row>
    <row r="204" spans="2:10" ht="26.25" x14ac:dyDescent="0.25">
      <c r="B204" s="50"/>
      <c r="C204" s="52"/>
      <c r="D204" s="15" t="s">
        <v>51</v>
      </c>
      <c r="E204" s="15">
        <v>4</v>
      </c>
      <c r="F204" s="15">
        <v>6</v>
      </c>
      <c r="G204" s="31"/>
      <c r="H204" s="15">
        <v>8</v>
      </c>
      <c r="I204" s="15" t="s">
        <v>10</v>
      </c>
      <c r="J204" s="15" t="s">
        <v>109</v>
      </c>
    </row>
    <row r="205" spans="2:10" ht="26.25" x14ac:dyDescent="0.25">
      <c r="B205" s="50"/>
      <c r="C205" s="52"/>
      <c r="D205" s="15" t="s">
        <v>53</v>
      </c>
      <c r="E205" s="15">
        <v>3</v>
      </c>
      <c r="F205" s="15">
        <v>11</v>
      </c>
      <c r="G205" s="31"/>
      <c r="H205" s="30" t="s">
        <v>177</v>
      </c>
      <c r="I205" s="15" t="s">
        <v>10</v>
      </c>
      <c r="J205" s="15" t="s">
        <v>54</v>
      </c>
    </row>
    <row r="206" spans="2:10" ht="26.25" x14ac:dyDescent="0.25">
      <c r="B206" s="50"/>
      <c r="C206" s="52"/>
      <c r="D206" s="15" t="s">
        <v>110</v>
      </c>
      <c r="E206" s="15">
        <v>3</v>
      </c>
      <c r="F206" s="15">
        <v>12</v>
      </c>
      <c r="G206" s="31"/>
      <c r="H206" s="15">
        <v>9</v>
      </c>
      <c r="I206" s="15" t="s">
        <v>10</v>
      </c>
      <c r="J206" s="15" t="s">
        <v>111</v>
      </c>
    </row>
    <row r="207" spans="2:10" ht="26.25" x14ac:dyDescent="0.25">
      <c r="B207" s="50"/>
      <c r="C207" s="52"/>
      <c r="D207" s="15" t="s">
        <v>112</v>
      </c>
      <c r="E207" s="15">
        <v>3</v>
      </c>
      <c r="F207" s="15">
        <v>15</v>
      </c>
      <c r="G207" s="31"/>
      <c r="H207" s="15">
        <v>8</v>
      </c>
      <c r="I207" s="15" t="s">
        <v>15</v>
      </c>
      <c r="J207" s="15" t="s">
        <v>190</v>
      </c>
    </row>
    <row r="208" spans="2:10" ht="52.5" x14ac:dyDescent="0.25">
      <c r="B208" s="50"/>
      <c r="C208" s="52"/>
      <c r="D208" s="15" t="s">
        <v>113</v>
      </c>
      <c r="E208" s="15">
        <v>2</v>
      </c>
      <c r="F208" s="15">
        <v>12</v>
      </c>
      <c r="G208" s="31"/>
      <c r="H208" s="15">
        <v>8</v>
      </c>
      <c r="I208" s="15" t="s">
        <v>15</v>
      </c>
      <c r="J208" s="15" t="s">
        <v>184</v>
      </c>
    </row>
    <row r="209" spans="2:10" ht="52.5" x14ac:dyDescent="0.25">
      <c r="B209" s="50"/>
      <c r="C209" s="52"/>
      <c r="D209" s="15" t="s">
        <v>114</v>
      </c>
      <c r="E209" s="15">
        <v>3</v>
      </c>
      <c r="F209" s="30" t="s">
        <v>175</v>
      </c>
      <c r="G209" s="31"/>
      <c r="H209" s="15">
        <v>9</v>
      </c>
      <c r="I209" s="15" t="s">
        <v>15</v>
      </c>
      <c r="J209" s="15" t="s">
        <v>115</v>
      </c>
    </row>
    <row r="210" spans="2:10" ht="26.25" x14ac:dyDescent="0.25">
      <c r="B210" s="50"/>
      <c r="C210" s="53"/>
      <c r="D210" s="17" t="s">
        <v>32</v>
      </c>
      <c r="E210" s="17" t="s">
        <v>33</v>
      </c>
      <c r="F210" s="17" t="s">
        <v>34</v>
      </c>
      <c r="G210" s="37"/>
      <c r="H210" s="17">
        <v>9</v>
      </c>
      <c r="I210" s="17" t="s">
        <v>15</v>
      </c>
      <c r="J210" s="17" t="s">
        <v>35</v>
      </c>
    </row>
    <row r="211" spans="2:10" ht="52.5" x14ac:dyDescent="0.25">
      <c r="B211" s="50"/>
      <c r="C211" s="54" t="s">
        <v>62</v>
      </c>
      <c r="D211" s="15" t="s">
        <v>6</v>
      </c>
      <c r="E211" s="15">
        <v>3</v>
      </c>
      <c r="F211" s="15">
        <v>8</v>
      </c>
      <c r="G211" s="31">
        <f>IF(D4="kg",MROUND(E8*0.725,2.5),MROUND(E8*0.725,5))</f>
        <v>72.5</v>
      </c>
      <c r="H211" s="28">
        <v>0.72499999999999998</v>
      </c>
      <c r="I211" s="15" t="s">
        <v>7</v>
      </c>
      <c r="J211" s="15" t="s">
        <v>8</v>
      </c>
    </row>
    <row r="212" spans="2:10" ht="26.25" x14ac:dyDescent="0.25">
      <c r="B212" s="50"/>
      <c r="C212" s="54"/>
      <c r="D212" s="15" t="s">
        <v>63</v>
      </c>
      <c r="E212" s="15">
        <v>3</v>
      </c>
      <c r="F212" s="15">
        <v>15</v>
      </c>
      <c r="G212" s="31"/>
      <c r="H212" s="15">
        <v>8</v>
      </c>
      <c r="I212" s="15" t="s">
        <v>10</v>
      </c>
      <c r="J212" s="15" t="s">
        <v>64</v>
      </c>
    </row>
    <row r="213" spans="2:10" ht="26.25" x14ac:dyDescent="0.25">
      <c r="B213" s="50"/>
      <c r="C213" s="54"/>
      <c r="D213" s="15" t="s">
        <v>65</v>
      </c>
      <c r="E213" s="15">
        <v>3</v>
      </c>
      <c r="F213" s="15">
        <v>15</v>
      </c>
      <c r="G213" s="31"/>
      <c r="H213" s="15">
        <v>9</v>
      </c>
      <c r="I213" s="15" t="s">
        <v>66</v>
      </c>
      <c r="J213" s="15" t="s">
        <v>67</v>
      </c>
    </row>
    <row r="214" spans="2:10" ht="26.25" x14ac:dyDescent="0.25">
      <c r="B214" s="50"/>
      <c r="C214" s="54"/>
      <c r="D214" s="15" t="s">
        <v>68</v>
      </c>
      <c r="E214" s="15">
        <v>3</v>
      </c>
      <c r="F214" s="15">
        <v>15</v>
      </c>
      <c r="G214" s="31"/>
      <c r="H214" s="15">
        <v>9</v>
      </c>
      <c r="I214" s="15" t="s">
        <v>15</v>
      </c>
      <c r="J214" s="15" t="s">
        <v>69</v>
      </c>
    </row>
    <row r="215" spans="2:10" ht="26.25" x14ac:dyDescent="0.25">
      <c r="B215" s="50"/>
      <c r="C215" s="54"/>
      <c r="D215" s="15" t="s">
        <v>70</v>
      </c>
      <c r="E215" s="15">
        <v>3</v>
      </c>
      <c r="F215" s="15">
        <v>15</v>
      </c>
      <c r="G215" s="31"/>
      <c r="H215" s="15">
        <v>8</v>
      </c>
      <c r="I215" s="15" t="s">
        <v>15</v>
      </c>
      <c r="J215" s="15" t="s">
        <v>71</v>
      </c>
    </row>
    <row r="216" spans="2:10" ht="26.25" x14ac:dyDescent="0.25">
      <c r="B216" s="50"/>
      <c r="C216" s="54"/>
      <c r="D216" s="15" t="s">
        <v>72</v>
      </c>
      <c r="E216" s="15">
        <v>3</v>
      </c>
      <c r="F216" s="15">
        <v>10</v>
      </c>
      <c r="G216" s="31"/>
      <c r="H216" s="15">
        <v>7</v>
      </c>
      <c r="I216" s="15" t="s">
        <v>15</v>
      </c>
      <c r="J216" s="15" t="s">
        <v>20</v>
      </c>
    </row>
    <row r="217" spans="2:10" ht="26.25" x14ac:dyDescent="0.25">
      <c r="B217" s="50"/>
      <c r="C217" s="55" t="s">
        <v>73</v>
      </c>
      <c r="D217" s="21" t="s">
        <v>74</v>
      </c>
      <c r="E217" s="21">
        <v>3</v>
      </c>
      <c r="F217" s="21">
        <v>8</v>
      </c>
      <c r="G217" s="41"/>
      <c r="H217" s="47" t="s">
        <v>177</v>
      </c>
      <c r="I217" s="21" t="s">
        <v>10</v>
      </c>
      <c r="J217" s="21" t="s">
        <v>75</v>
      </c>
    </row>
    <row r="218" spans="2:10" ht="52.5" x14ac:dyDescent="0.25">
      <c r="B218" s="50"/>
      <c r="C218" s="52"/>
      <c r="D218" s="15" t="s">
        <v>76</v>
      </c>
      <c r="E218" s="15">
        <v>3</v>
      </c>
      <c r="F218" s="15" t="s">
        <v>77</v>
      </c>
      <c r="G218" s="31"/>
      <c r="H218" s="15">
        <v>8</v>
      </c>
      <c r="I218" s="15" t="s">
        <v>10</v>
      </c>
      <c r="J218" s="15" t="s">
        <v>116</v>
      </c>
    </row>
    <row r="219" spans="2:10" ht="26.25" x14ac:dyDescent="0.25">
      <c r="B219" s="50"/>
      <c r="C219" s="52"/>
      <c r="D219" s="15" t="s">
        <v>79</v>
      </c>
      <c r="E219" s="15">
        <v>3</v>
      </c>
      <c r="F219" s="15">
        <v>10</v>
      </c>
      <c r="G219" s="31"/>
      <c r="H219" s="15">
        <v>8</v>
      </c>
      <c r="I219" s="15" t="s">
        <v>10</v>
      </c>
      <c r="J219" s="15" t="s">
        <v>182</v>
      </c>
    </row>
    <row r="220" spans="2:10" ht="26.25" x14ac:dyDescent="0.25">
      <c r="B220" s="50"/>
      <c r="C220" s="52"/>
      <c r="D220" s="15" t="s">
        <v>117</v>
      </c>
      <c r="E220" s="15">
        <v>3</v>
      </c>
      <c r="F220" s="15">
        <v>15</v>
      </c>
      <c r="G220" s="31"/>
      <c r="H220" s="15">
        <v>8</v>
      </c>
      <c r="I220" s="15" t="s">
        <v>10</v>
      </c>
      <c r="J220" s="15" t="s">
        <v>56</v>
      </c>
    </row>
    <row r="221" spans="2:10" ht="26.25" x14ac:dyDescent="0.25">
      <c r="B221" s="50"/>
      <c r="C221" s="52"/>
      <c r="D221" s="15" t="s">
        <v>118</v>
      </c>
      <c r="E221" s="15">
        <v>3</v>
      </c>
      <c r="F221" s="15">
        <v>6</v>
      </c>
      <c r="G221" s="31"/>
      <c r="H221" s="15">
        <v>8</v>
      </c>
      <c r="I221" s="15" t="s">
        <v>15</v>
      </c>
      <c r="J221" s="15" t="s">
        <v>119</v>
      </c>
    </row>
    <row r="222" spans="2:10" ht="26.25" x14ac:dyDescent="0.25">
      <c r="B222" s="50"/>
      <c r="C222" s="52"/>
      <c r="D222" s="15" t="s">
        <v>120</v>
      </c>
      <c r="E222" s="15">
        <v>3</v>
      </c>
      <c r="F222" s="15">
        <v>15</v>
      </c>
      <c r="G222" s="31"/>
      <c r="H222" s="15">
        <v>9</v>
      </c>
      <c r="I222" s="15" t="s">
        <v>15</v>
      </c>
      <c r="J222" s="15" t="s">
        <v>121</v>
      </c>
    </row>
    <row r="223" spans="2:10" ht="26.25" x14ac:dyDescent="0.25">
      <c r="B223" s="61"/>
      <c r="C223" s="53"/>
      <c r="D223" s="17" t="s">
        <v>32</v>
      </c>
      <c r="E223" s="17" t="s">
        <v>33</v>
      </c>
      <c r="F223" s="17" t="s">
        <v>34</v>
      </c>
      <c r="G223" s="37"/>
      <c r="H223" s="17">
        <v>9</v>
      </c>
      <c r="I223" s="17" t="s">
        <v>15</v>
      </c>
      <c r="J223" s="17" t="s">
        <v>35</v>
      </c>
    </row>
    <row r="224" spans="2:10" ht="27" thickBot="1" x14ac:dyDescent="0.3">
      <c r="B224" s="18"/>
      <c r="C224" s="14"/>
      <c r="D224" s="14"/>
      <c r="E224" s="14"/>
      <c r="F224" s="14"/>
      <c r="G224" s="38"/>
      <c r="H224" s="14"/>
      <c r="I224" s="14"/>
      <c r="J224" s="14"/>
    </row>
    <row r="225" spans="2:10" ht="26.25" x14ac:dyDescent="0.25">
      <c r="B225" s="27"/>
      <c r="C225" s="20"/>
      <c r="D225" s="20"/>
      <c r="E225" s="20"/>
      <c r="F225" s="20"/>
      <c r="G225" s="39"/>
      <c r="H225" s="20"/>
      <c r="I225" s="20"/>
      <c r="J225" s="20"/>
    </row>
    <row r="226" spans="2:10" ht="45" customHeight="1" x14ac:dyDescent="0.25">
      <c r="B226" s="56" t="s">
        <v>123</v>
      </c>
      <c r="C226" s="19" t="s">
        <v>1</v>
      </c>
      <c r="D226" s="11" t="s">
        <v>2</v>
      </c>
      <c r="E226" s="11" t="s">
        <v>169</v>
      </c>
      <c r="F226" s="12" t="s">
        <v>170</v>
      </c>
      <c r="G226" s="36" t="str">
        <f>IF(D4= "kg", "Load (kg)", "Load (lbs)")</f>
        <v>Load (kg)</v>
      </c>
      <c r="H226" s="12" t="s">
        <v>171</v>
      </c>
      <c r="I226" s="12" t="s">
        <v>3</v>
      </c>
      <c r="J226" s="13" t="s">
        <v>4</v>
      </c>
    </row>
    <row r="227" spans="2:10" ht="52.5" x14ac:dyDescent="0.25">
      <c r="B227" s="57"/>
      <c r="C227" s="54" t="s">
        <v>5</v>
      </c>
      <c r="D227" s="15" t="s">
        <v>6</v>
      </c>
      <c r="E227" s="15">
        <v>3</v>
      </c>
      <c r="F227" s="15">
        <v>6</v>
      </c>
      <c r="G227" s="31">
        <f>IF(D4="kg",MROUND(E8*0.775,2.5),MROUND(E8*0.775,5))</f>
        <v>77.5</v>
      </c>
      <c r="H227" s="28">
        <v>0.77500000000000002</v>
      </c>
      <c r="I227" s="15" t="s">
        <v>7</v>
      </c>
      <c r="J227" s="15" t="s">
        <v>8</v>
      </c>
    </row>
    <row r="228" spans="2:10" ht="26.25" x14ac:dyDescent="0.25">
      <c r="B228" s="57"/>
      <c r="C228" s="54"/>
      <c r="D228" s="15" t="s">
        <v>87</v>
      </c>
      <c r="E228" s="15">
        <v>2</v>
      </c>
      <c r="F228" s="15">
        <v>6</v>
      </c>
      <c r="G228" s="31">
        <f>IF(D4="kg",MROUND(G8*0.7,2.5),MROUND(G8*0.7,5))</f>
        <v>0</v>
      </c>
      <c r="H228" s="16">
        <v>0.7</v>
      </c>
      <c r="I228" s="15" t="s">
        <v>10</v>
      </c>
      <c r="J228" s="15" t="s">
        <v>88</v>
      </c>
    </row>
    <row r="229" spans="2:10" ht="26.25" x14ac:dyDescent="0.25">
      <c r="B229" s="57"/>
      <c r="C229" s="54"/>
      <c r="D229" s="15" t="s">
        <v>89</v>
      </c>
      <c r="E229" s="15">
        <v>2</v>
      </c>
      <c r="F229" s="15">
        <v>15</v>
      </c>
      <c r="G229" s="31"/>
      <c r="H229" s="15">
        <v>9</v>
      </c>
      <c r="I229" s="15" t="s">
        <v>10</v>
      </c>
      <c r="J229" s="15" t="s">
        <v>90</v>
      </c>
    </row>
    <row r="230" spans="2:10" ht="26.25" x14ac:dyDescent="0.25">
      <c r="B230" s="57"/>
      <c r="C230" s="54"/>
      <c r="D230" s="15" t="s">
        <v>91</v>
      </c>
      <c r="E230" s="15">
        <v>3</v>
      </c>
      <c r="F230" s="15">
        <v>15</v>
      </c>
      <c r="G230" s="31"/>
      <c r="H230" s="15">
        <v>8</v>
      </c>
      <c r="I230" s="15" t="s">
        <v>15</v>
      </c>
      <c r="J230" s="15" t="s">
        <v>16</v>
      </c>
    </row>
    <row r="231" spans="2:10" ht="26.25" x14ac:dyDescent="0.25">
      <c r="B231" s="57"/>
      <c r="C231" s="54"/>
      <c r="D231" s="15" t="s">
        <v>92</v>
      </c>
      <c r="E231" s="15">
        <v>2</v>
      </c>
      <c r="F231" s="15">
        <v>20</v>
      </c>
      <c r="G231" s="31"/>
      <c r="H231" s="15">
        <v>9</v>
      </c>
      <c r="I231" s="15" t="s">
        <v>15</v>
      </c>
      <c r="J231" s="15" t="s">
        <v>83</v>
      </c>
    </row>
    <row r="232" spans="2:10" ht="26.25" x14ac:dyDescent="0.25">
      <c r="B232" s="57"/>
      <c r="C232" s="54"/>
      <c r="D232" s="15" t="s">
        <v>93</v>
      </c>
      <c r="E232" s="15">
        <v>3</v>
      </c>
      <c r="F232" s="15">
        <v>12</v>
      </c>
      <c r="G232" s="31"/>
      <c r="H232" s="15">
        <v>9</v>
      </c>
      <c r="I232" s="15" t="s">
        <v>15</v>
      </c>
      <c r="J232" s="15" t="s">
        <v>94</v>
      </c>
    </row>
    <row r="233" spans="2:10" ht="52.5" x14ac:dyDescent="0.25">
      <c r="B233" s="57"/>
      <c r="C233" s="55" t="s">
        <v>21</v>
      </c>
      <c r="D233" s="21" t="s">
        <v>22</v>
      </c>
      <c r="E233" s="21">
        <v>3</v>
      </c>
      <c r="F233" s="21">
        <v>8</v>
      </c>
      <c r="G233" s="41">
        <f>IF(D4="kg",MROUND(F8*0.725,2.5),MROUND(F8*0.725,5))</f>
        <v>0</v>
      </c>
      <c r="H233" s="29">
        <v>0.72499999999999998</v>
      </c>
      <c r="I233" s="21" t="s">
        <v>10</v>
      </c>
      <c r="J233" s="21" t="s">
        <v>178</v>
      </c>
    </row>
    <row r="234" spans="2:10" ht="26.25" x14ac:dyDescent="0.25">
      <c r="B234" s="57"/>
      <c r="C234" s="52"/>
      <c r="D234" s="15" t="s">
        <v>23</v>
      </c>
      <c r="E234" s="15">
        <v>3</v>
      </c>
      <c r="F234" s="15">
        <v>10</v>
      </c>
      <c r="G234" s="31"/>
      <c r="H234" s="15">
        <v>9</v>
      </c>
      <c r="I234" s="15" t="s">
        <v>10</v>
      </c>
      <c r="J234" s="15" t="s">
        <v>24</v>
      </c>
    </row>
    <row r="235" spans="2:10" ht="26.25" x14ac:dyDescent="0.25">
      <c r="B235" s="57"/>
      <c r="C235" s="52"/>
      <c r="D235" s="15" t="s">
        <v>95</v>
      </c>
      <c r="E235" s="15">
        <v>3</v>
      </c>
      <c r="F235" s="15">
        <v>15</v>
      </c>
      <c r="G235" s="31"/>
      <c r="H235" s="15">
        <v>8</v>
      </c>
      <c r="I235" s="15" t="s">
        <v>10</v>
      </c>
      <c r="J235" s="15" t="s">
        <v>96</v>
      </c>
    </row>
    <row r="236" spans="2:10" ht="26.25" x14ac:dyDescent="0.25">
      <c r="B236" s="57"/>
      <c r="C236" s="52"/>
      <c r="D236" s="15" t="s">
        <v>97</v>
      </c>
      <c r="E236" s="15">
        <v>3</v>
      </c>
      <c r="F236" s="15">
        <v>15</v>
      </c>
      <c r="G236" s="31"/>
      <c r="H236" s="15">
        <v>9</v>
      </c>
      <c r="I236" s="15" t="s">
        <v>10</v>
      </c>
      <c r="J236" s="15" t="s">
        <v>98</v>
      </c>
    </row>
    <row r="237" spans="2:10" ht="26.25" x14ac:dyDescent="0.25">
      <c r="B237" s="57"/>
      <c r="C237" s="52"/>
      <c r="D237" s="15" t="s">
        <v>99</v>
      </c>
      <c r="E237" s="15">
        <v>2</v>
      </c>
      <c r="F237" s="15">
        <v>12</v>
      </c>
      <c r="G237" s="31"/>
      <c r="H237" s="15">
        <v>9</v>
      </c>
      <c r="I237" s="15" t="s">
        <v>15</v>
      </c>
      <c r="J237" s="15" t="s">
        <v>100</v>
      </c>
    </row>
    <row r="238" spans="2:10" ht="26.25" x14ac:dyDescent="0.25">
      <c r="B238" s="57"/>
      <c r="C238" s="52"/>
      <c r="D238" s="15" t="s">
        <v>101</v>
      </c>
      <c r="E238" s="15">
        <v>3</v>
      </c>
      <c r="F238" s="15" t="s">
        <v>102</v>
      </c>
      <c r="G238" s="31"/>
      <c r="H238" s="15">
        <v>9</v>
      </c>
      <c r="I238" s="15" t="s">
        <v>15</v>
      </c>
      <c r="J238" s="15" t="s">
        <v>103</v>
      </c>
    </row>
    <row r="239" spans="2:10" ht="26.25" x14ac:dyDescent="0.25">
      <c r="B239" s="57"/>
      <c r="C239" s="53"/>
      <c r="D239" s="17" t="s">
        <v>32</v>
      </c>
      <c r="E239" s="17" t="s">
        <v>33</v>
      </c>
      <c r="F239" s="17" t="s">
        <v>34</v>
      </c>
      <c r="G239" s="37"/>
      <c r="H239" s="17">
        <v>10</v>
      </c>
      <c r="I239" s="17" t="s">
        <v>15</v>
      </c>
      <c r="J239" s="17" t="s">
        <v>35</v>
      </c>
    </row>
    <row r="240" spans="2:10" ht="52.5" x14ac:dyDescent="0.25">
      <c r="B240" s="57"/>
      <c r="C240" s="54" t="s">
        <v>36</v>
      </c>
      <c r="D240" s="15" t="s">
        <v>37</v>
      </c>
      <c r="E240" s="15">
        <v>4</v>
      </c>
      <c r="F240" s="15">
        <v>5</v>
      </c>
      <c r="G240" s="31">
        <f>IF(D4="kg",MROUND(G8*0.825,2.5),MROUND(G8*0.825,5))</f>
        <v>0</v>
      </c>
      <c r="H240" s="28">
        <v>0.82499999999999996</v>
      </c>
      <c r="I240" s="15" t="s">
        <v>38</v>
      </c>
      <c r="J240" s="15" t="s">
        <v>39</v>
      </c>
    </row>
    <row r="241" spans="2:10" ht="26.25" x14ac:dyDescent="0.25">
      <c r="B241" s="57"/>
      <c r="C241" s="54"/>
      <c r="D241" s="15" t="s">
        <v>40</v>
      </c>
      <c r="E241" s="15">
        <v>3</v>
      </c>
      <c r="F241" s="15">
        <v>10</v>
      </c>
      <c r="G241" s="31"/>
      <c r="H241" s="30" t="s">
        <v>176</v>
      </c>
      <c r="I241" s="15" t="s">
        <v>7</v>
      </c>
      <c r="J241" s="15" t="s">
        <v>41</v>
      </c>
    </row>
    <row r="242" spans="2:10" ht="26.25" x14ac:dyDescent="0.25">
      <c r="B242" s="57"/>
      <c r="C242" s="54"/>
      <c r="D242" s="15" t="s">
        <v>104</v>
      </c>
      <c r="E242" s="15">
        <v>3</v>
      </c>
      <c r="F242" s="15">
        <v>15</v>
      </c>
      <c r="G242" s="31"/>
      <c r="H242" s="15">
        <v>9</v>
      </c>
      <c r="I242" s="15" t="s">
        <v>10</v>
      </c>
      <c r="J242" s="15" t="s">
        <v>105</v>
      </c>
    </row>
    <row r="243" spans="2:10" ht="26.25" x14ac:dyDescent="0.25">
      <c r="B243" s="57"/>
      <c r="C243" s="54"/>
      <c r="D243" s="15" t="s">
        <v>106</v>
      </c>
      <c r="E243" s="15">
        <v>3</v>
      </c>
      <c r="F243" s="15">
        <v>20</v>
      </c>
      <c r="G243" s="31"/>
      <c r="H243" s="15">
        <v>10</v>
      </c>
      <c r="I243" s="15" t="s">
        <v>15</v>
      </c>
      <c r="J243" s="15" t="s">
        <v>107</v>
      </c>
    </row>
    <row r="244" spans="2:10" ht="26.25" x14ac:dyDescent="0.25">
      <c r="B244" s="57"/>
      <c r="C244" s="54"/>
      <c r="D244" s="15" t="s">
        <v>108</v>
      </c>
      <c r="E244" s="15">
        <v>3</v>
      </c>
      <c r="F244" s="15">
        <v>20</v>
      </c>
      <c r="G244" s="31"/>
      <c r="H244" s="15">
        <v>8</v>
      </c>
      <c r="I244" s="15" t="s">
        <v>15</v>
      </c>
      <c r="J244" s="15" t="s">
        <v>44</v>
      </c>
    </row>
    <row r="245" spans="2:10" ht="26.25" x14ac:dyDescent="0.25">
      <c r="B245" s="57"/>
      <c r="C245" s="54"/>
      <c r="D245" s="15" t="s">
        <v>47</v>
      </c>
      <c r="E245" s="15" t="s">
        <v>33</v>
      </c>
      <c r="F245" s="15" t="s">
        <v>34</v>
      </c>
      <c r="G245" s="31"/>
      <c r="H245" s="15">
        <v>10</v>
      </c>
      <c r="I245" s="15" t="s">
        <v>15</v>
      </c>
      <c r="J245" s="15" t="s">
        <v>35</v>
      </c>
    </row>
    <row r="246" spans="2:10" ht="26.25" x14ac:dyDescent="0.25">
      <c r="B246" s="57"/>
      <c r="C246" s="55" t="s">
        <v>48</v>
      </c>
      <c r="D246" s="21" t="s">
        <v>49</v>
      </c>
      <c r="E246" s="21">
        <v>4</v>
      </c>
      <c r="F246" s="21">
        <v>4</v>
      </c>
      <c r="G246" s="41">
        <f>IF(D4="kg",MROUND(H8*0.775,2.5),MROUND(H8*0.775,5))</f>
        <v>77.5</v>
      </c>
      <c r="H246" s="29">
        <v>0.77500000000000002</v>
      </c>
      <c r="I246" s="21" t="s">
        <v>10</v>
      </c>
      <c r="J246" s="21" t="s">
        <v>50</v>
      </c>
    </row>
    <row r="247" spans="2:10" ht="26.25" x14ac:dyDescent="0.25">
      <c r="B247" s="57"/>
      <c r="C247" s="52"/>
      <c r="D247" s="15" t="s">
        <v>51</v>
      </c>
      <c r="E247" s="15">
        <v>5</v>
      </c>
      <c r="F247" s="15">
        <v>6</v>
      </c>
      <c r="G247" s="31"/>
      <c r="H247" s="15">
        <v>9</v>
      </c>
      <c r="I247" s="15" t="s">
        <v>10</v>
      </c>
      <c r="J247" s="15" t="s">
        <v>109</v>
      </c>
    </row>
    <row r="248" spans="2:10" ht="26.25" x14ac:dyDescent="0.25">
      <c r="B248" s="57"/>
      <c r="C248" s="52"/>
      <c r="D248" s="15" t="s">
        <v>53</v>
      </c>
      <c r="E248" s="15">
        <v>3</v>
      </c>
      <c r="F248" s="15">
        <v>12</v>
      </c>
      <c r="G248" s="31"/>
      <c r="H248" s="30" t="s">
        <v>177</v>
      </c>
      <c r="I248" s="15" t="s">
        <v>10</v>
      </c>
      <c r="J248" s="15" t="s">
        <v>54</v>
      </c>
    </row>
    <row r="249" spans="2:10" ht="26.25" x14ac:dyDescent="0.25">
      <c r="B249" s="57"/>
      <c r="C249" s="52"/>
      <c r="D249" s="15" t="s">
        <v>110</v>
      </c>
      <c r="E249" s="15">
        <v>3</v>
      </c>
      <c r="F249" s="15">
        <v>12</v>
      </c>
      <c r="G249" s="31"/>
      <c r="H249" s="15">
        <v>9</v>
      </c>
      <c r="I249" s="15" t="s">
        <v>10</v>
      </c>
      <c r="J249" s="15" t="s">
        <v>111</v>
      </c>
    </row>
    <row r="250" spans="2:10" ht="26.25" x14ac:dyDescent="0.25">
      <c r="B250" s="57"/>
      <c r="C250" s="52"/>
      <c r="D250" s="15" t="s">
        <v>112</v>
      </c>
      <c r="E250" s="15">
        <v>3</v>
      </c>
      <c r="F250" s="15">
        <v>15</v>
      </c>
      <c r="G250" s="31"/>
      <c r="H250" s="15">
        <v>9</v>
      </c>
      <c r="I250" s="15" t="s">
        <v>15</v>
      </c>
      <c r="J250" s="15" t="s">
        <v>190</v>
      </c>
    </row>
    <row r="251" spans="2:10" ht="52.5" x14ac:dyDescent="0.25">
      <c r="B251" s="57"/>
      <c r="C251" s="52"/>
      <c r="D251" s="15" t="s">
        <v>113</v>
      </c>
      <c r="E251" s="15">
        <v>2</v>
      </c>
      <c r="F251" s="15">
        <v>12</v>
      </c>
      <c r="G251" s="31"/>
      <c r="H251" s="15">
        <v>9</v>
      </c>
      <c r="I251" s="15" t="s">
        <v>15</v>
      </c>
      <c r="J251" s="15" t="s">
        <v>184</v>
      </c>
    </row>
    <row r="252" spans="2:10" ht="52.5" x14ac:dyDescent="0.25">
      <c r="B252" s="57"/>
      <c r="C252" s="52"/>
      <c r="D252" s="15" t="s">
        <v>114</v>
      </c>
      <c r="E252" s="15">
        <v>3</v>
      </c>
      <c r="F252" s="30" t="s">
        <v>175</v>
      </c>
      <c r="G252" s="31"/>
      <c r="H252" s="15">
        <v>10</v>
      </c>
      <c r="I252" s="15" t="s">
        <v>15</v>
      </c>
      <c r="J252" s="15" t="s">
        <v>115</v>
      </c>
    </row>
    <row r="253" spans="2:10" ht="26.25" x14ac:dyDescent="0.25">
      <c r="B253" s="57"/>
      <c r="C253" s="53"/>
      <c r="D253" s="17" t="s">
        <v>32</v>
      </c>
      <c r="E253" s="17" t="s">
        <v>33</v>
      </c>
      <c r="F253" s="17" t="s">
        <v>34</v>
      </c>
      <c r="G253" s="37"/>
      <c r="H253" s="17">
        <v>10</v>
      </c>
      <c r="I253" s="17" t="s">
        <v>15</v>
      </c>
      <c r="J253" s="17" t="s">
        <v>35</v>
      </c>
    </row>
    <row r="254" spans="2:10" ht="52.5" x14ac:dyDescent="0.25">
      <c r="B254" s="57"/>
      <c r="C254" s="54" t="s">
        <v>62</v>
      </c>
      <c r="D254" s="15" t="s">
        <v>6</v>
      </c>
      <c r="E254" s="15">
        <v>3</v>
      </c>
      <c r="F254" s="15">
        <v>8</v>
      </c>
      <c r="G254" s="31">
        <f>IF(D4="kg",MROUND(E8*0.725,2.5),MROUND(E8*0.725,5))</f>
        <v>72.5</v>
      </c>
      <c r="H254" s="28">
        <v>0.72499999999999998</v>
      </c>
      <c r="I254" s="15" t="s">
        <v>7</v>
      </c>
      <c r="J254" s="15" t="s">
        <v>8</v>
      </c>
    </row>
    <row r="255" spans="2:10" ht="26.25" x14ac:dyDescent="0.25">
      <c r="B255" s="57"/>
      <c r="C255" s="54"/>
      <c r="D255" s="15" t="s">
        <v>63</v>
      </c>
      <c r="E255" s="15">
        <v>3</v>
      </c>
      <c r="F255" s="15">
        <v>15</v>
      </c>
      <c r="G255" s="31"/>
      <c r="H255" s="15">
        <v>9</v>
      </c>
      <c r="I255" s="15" t="s">
        <v>10</v>
      </c>
      <c r="J255" s="15" t="s">
        <v>64</v>
      </c>
    </row>
    <row r="256" spans="2:10" ht="26.25" x14ac:dyDescent="0.25">
      <c r="B256" s="57"/>
      <c r="C256" s="54"/>
      <c r="D256" s="15" t="s">
        <v>65</v>
      </c>
      <c r="E256" s="15">
        <v>3</v>
      </c>
      <c r="F256" s="15">
        <v>15</v>
      </c>
      <c r="G256" s="31"/>
      <c r="H256" s="15">
        <v>9</v>
      </c>
      <c r="I256" s="15" t="s">
        <v>66</v>
      </c>
      <c r="J256" s="15" t="s">
        <v>67</v>
      </c>
    </row>
    <row r="257" spans="2:10" ht="26.25" x14ac:dyDescent="0.25">
      <c r="B257" s="57"/>
      <c r="C257" s="54"/>
      <c r="D257" s="15" t="s">
        <v>68</v>
      </c>
      <c r="E257" s="15">
        <v>3</v>
      </c>
      <c r="F257" s="15">
        <v>15</v>
      </c>
      <c r="G257" s="31"/>
      <c r="H257" s="15">
        <v>9</v>
      </c>
      <c r="I257" s="15" t="s">
        <v>15</v>
      </c>
      <c r="J257" s="15" t="s">
        <v>69</v>
      </c>
    </row>
    <row r="258" spans="2:10" ht="26.25" x14ac:dyDescent="0.25">
      <c r="B258" s="57"/>
      <c r="C258" s="54"/>
      <c r="D258" s="15" t="s">
        <v>70</v>
      </c>
      <c r="E258" s="15">
        <v>3</v>
      </c>
      <c r="F258" s="15">
        <v>15</v>
      </c>
      <c r="G258" s="31"/>
      <c r="H258" s="15">
        <v>9</v>
      </c>
      <c r="I258" s="15" t="s">
        <v>15</v>
      </c>
      <c r="J258" s="15" t="s">
        <v>71</v>
      </c>
    </row>
    <row r="259" spans="2:10" ht="26.25" x14ac:dyDescent="0.25">
      <c r="B259" s="57"/>
      <c r="C259" s="54"/>
      <c r="D259" s="15" t="s">
        <v>72</v>
      </c>
      <c r="E259" s="15">
        <v>3</v>
      </c>
      <c r="F259" s="15">
        <v>10</v>
      </c>
      <c r="G259" s="31"/>
      <c r="H259" s="15">
        <v>8</v>
      </c>
      <c r="I259" s="15" t="s">
        <v>15</v>
      </c>
      <c r="J259" s="15" t="s">
        <v>20</v>
      </c>
    </row>
    <row r="260" spans="2:10" ht="26.25" x14ac:dyDescent="0.25">
      <c r="B260" s="57"/>
      <c r="C260" s="55" t="s">
        <v>73</v>
      </c>
      <c r="D260" s="21" t="s">
        <v>74</v>
      </c>
      <c r="E260" s="21">
        <v>3</v>
      </c>
      <c r="F260" s="21">
        <v>8</v>
      </c>
      <c r="G260" s="41"/>
      <c r="H260" s="47" t="s">
        <v>177</v>
      </c>
      <c r="I260" s="21" t="s">
        <v>10</v>
      </c>
      <c r="J260" s="21" t="s">
        <v>75</v>
      </c>
    </row>
    <row r="261" spans="2:10" ht="52.5" x14ac:dyDescent="0.25">
      <c r="B261" s="57"/>
      <c r="C261" s="52"/>
      <c r="D261" s="15" t="s">
        <v>76</v>
      </c>
      <c r="E261" s="15">
        <v>3</v>
      </c>
      <c r="F261" s="15" t="s">
        <v>77</v>
      </c>
      <c r="G261" s="31"/>
      <c r="H261" s="15">
        <v>10</v>
      </c>
      <c r="I261" s="15" t="s">
        <v>10</v>
      </c>
      <c r="J261" s="15" t="s">
        <v>116</v>
      </c>
    </row>
    <row r="262" spans="2:10" ht="26.25" x14ac:dyDescent="0.25">
      <c r="B262" s="57"/>
      <c r="C262" s="52"/>
      <c r="D262" s="15" t="s">
        <v>79</v>
      </c>
      <c r="E262" s="15">
        <v>3</v>
      </c>
      <c r="F262" s="15">
        <v>10</v>
      </c>
      <c r="G262" s="31"/>
      <c r="H262" s="15">
        <v>9</v>
      </c>
      <c r="I262" s="15" t="s">
        <v>10</v>
      </c>
      <c r="J262" s="15" t="s">
        <v>182</v>
      </c>
    </row>
    <row r="263" spans="2:10" ht="26.25" x14ac:dyDescent="0.25">
      <c r="B263" s="57"/>
      <c r="C263" s="52"/>
      <c r="D263" s="15" t="s">
        <v>117</v>
      </c>
      <c r="E263" s="15">
        <v>3</v>
      </c>
      <c r="F263" s="15">
        <v>15</v>
      </c>
      <c r="G263" s="31"/>
      <c r="H263" s="15">
        <v>9</v>
      </c>
      <c r="I263" s="15" t="s">
        <v>10</v>
      </c>
      <c r="J263" s="15" t="s">
        <v>56</v>
      </c>
    </row>
    <row r="264" spans="2:10" ht="26.25" x14ac:dyDescent="0.25">
      <c r="B264" s="57"/>
      <c r="C264" s="52"/>
      <c r="D264" s="15" t="s">
        <v>118</v>
      </c>
      <c r="E264" s="15">
        <v>3</v>
      </c>
      <c r="F264" s="15">
        <v>6</v>
      </c>
      <c r="G264" s="31"/>
      <c r="H264" s="15">
        <v>8</v>
      </c>
      <c r="I264" s="15" t="s">
        <v>15</v>
      </c>
      <c r="J264" s="15" t="s">
        <v>119</v>
      </c>
    </row>
    <row r="265" spans="2:10" ht="26.25" x14ac:dyDescent="0.25">
      <c r="B265" s="57"/>
      <c r="C265" s="52"/>
      <c r="D265" s="15" t="s">
        <v>120</v>
      </c>
      <c r="E265" s="15">
        <v>3</v>
      </c>
      <c r="F265" s="15">
        <v>15</v>
      </c>
      <c r="G265" s="31"/>
      <c r="H265" s="15">
        <v>9</v>
      </c>
      <c r="I265" s="15" t="s">
        <v>15</v>
      </c>
      <c r="J265" s="15" t="s">
        <v>121</v>
      </c>
    </row>
    <row r="266" spans="2:10" ht="26.25" x14ac:dyDescent="0.25">
      <c r="B266" s="58"/>
      <c r="C266" s="53"/>
      <c r="D266" s="17" t="s">
        <v>32</v>
      </c>
      <c r="E266" s="17" t="s">
        <v>33</v>
      </c>
      <c r="F266" s="17" t="s">
        <v>34</v>
      </c>
      <c r="G266" s="37"/>
      <c r="H266" s="17">
        <v>10</v>
      </c>
      <c r="I266" s="17" t="s">
        <v>15</v>
      </c>
      <c r="J266" s="17" t="s">
        <v>35</v>
      </c>
    </row>
    <row r="267" spans="2:10" ht="27" thickBot="1" x14ac:dyDescent="0.3">
      <c r="B267" s="18"/>
      <c r="C267" s="14"/>
      <c r="D267" s="14"/>
      <c r="E267" s="14"/>
      <c r="F267" s="14"/>
      <c r="G267" s="38"/>
      <c r="H267" s="14"/>
      <c r="I267" s="14"/>
      <c r="J267" s="14"/>
    </row>
    <row r="268" spans="2:10" ht="26.25" x14ac:dyDescent="0.25">
      <c r="B268" s="27"/>
      <c r="C268" s="20"/>
      <c r="D268" s="20"/>
      <c r="E268" s="20"/>
      <c r="F268" s="20"/>
      <c r="G268" s="39"/>
      <c r="H268" s="20"/>
      <c r="I268" s="20"/>
      <c r="J268" s="20"/>
    </row>
    <row r="269" spans="2:10" ht="45" customHeight="1" x14ac:dyDescent="0.25">
      <c r="B269" s="48" t="s">
        <v>124</v>
      </c>
      <c r="C269" s="19" t="s">
        <v>1</v>
      </c>
      <c r="D269" s="11" t="s">
        <v>2</v>
      </c>
      <c r="E269" s="11" t="s">
        <v>169</v>
      </c>
      <c r="F269" s="12" t="s">
        <v>170</v>
      </c>
      <c r="G269" s="36" t="str">
        <f>IF(D4 = "kg", "Load (kg)", "Load (lbs)")</f>
        <v>Load (kg)</v>
      </c>
      <c r="H269" s="12" t="s">
        <v>171</v>
      </c>
      <c r="I269" s="12" t="s">
        <v>3</v>
      </c>
      <c r="J269" s="13" t="s">
        <v>4</v>
      </c>
    </row>
    <row r="270" spans="2:10" ht="52.5" x14ac:dyDescent="0.25">
      <c r="B270" s="50"/>
      <c r="C270" s="54" t="s">
        <v>5</v>
      </c>
      <c r="D270" s="15" t="s">
        <v>6</v>
      </c>
      <c r="E270" s="15">
        <v>3</v>
      </c>
      <c r="F270" s="15">
        <v>4</v>
      </c>
      <c r="G270" s="31">
        <f>IF(D4="kg",MROUND(E8*0.8,2.5),MROUND(E8*0.8,5))</f>
        <v>80</v>
      </c>
      <c r="H270" s="16">
        <v>0.8</v>
      </c>
      <c r="I270" s="15" t="s">
        <v>7</v>
      </c>
      <c r="J270" s="15" t="s">
        <v>8</v>
      </c>
    </row>
    <row r="271" spans="2:10" ht="26.25" x14ac:dyDescent="0.25">
      <c r="B271" s="50"/>
      <c r="C271" s="54"/>
      <c r="D271" s="15" t="s">
        <v>42</v>
      </c>
      <c r="E271" s="15">
        <v>2</v>
      </c>
      <c r="F271" s="15">
        <v>10</v>
      </c>
      <c r="G271" s="31"/>
      <c r="H271" s="15">
        <v>8</v>
      </c>
      <c r="I271" s="15" t="s">
        <v>10</v>
      </c>
      <c r="J271" s="15" t="s">
        <v>179</v>
      </c>
    </row>
    <row r="272" spans="2:10" ht="26.25" x14ac:dyDescent="0.25">
      <c r="B272" s="50"/>
      <c r="C272" s="54"/>
      <c r="D272" s="15" t="s">
        <v>125</v>
      </c>
      <c r="E272" s="15">
        <v>2</v>
      </c>
      <c r="F272" s="15">
        <v>15</v>
      </c>
      <c r="G272" s="31"/>
      <c r="H272" s="15">
        <v>8</v>
      </c>
      <c r="I272" s="15" t="s">
        <v>10</v>
      </c>
      <c r="J272" s="15" t="s">
        <v>90</v>
      </c>
    </row>
    <row r="273" spans="2:10" ht="26.25" x14ac:dyDescent="0.25">
      <c r="B273" s="50"/>
      <c r="C273" s="54"/>
      <c r="D273" s="15" t="s">
        <v>126</v>
      </c>
      <c r="E273" s="15">
        <v>3</v>
      </c>
      <c r="F273" s="15">
        <v>10</v>
      </c>
      <c r="G273" s="31"/>
      <c r="H273" s="15">
        <v>8</v>
      </c>
      <c r="I273" s="15" t="s">
        <v>15</v>
      </c>
      <c r="J273" s="15" t="s">
        <v>16</v>
      </c>
    </row>
    <row r="274" spans="2:10" ht="26.25" x14ac:dyDescent="0.25">
      <c r="B274" s="50"/>
      <c r="C274" s="54"/>
      <c r="D274" s="15" t="s">
        <v>127</v>
      </c>
      <c r="E274" s="15">
        <v>3</v>
      </c>
      <c r="F274" s="15">
        <v>10</v>
      </c>
      <c r="G274" s="31"/>
      <c r="H274" s="15">
        <v>8</v>
      </c>
      <c r="I274" s="15" t="s">
        <v>15</v>
      </c>
      <c r="J274" s="15" t="s">
        <v>83</v>
      </c>
    </row>
    <row r="275" spans="2:10" ht="26.25" x14ac:dyDescent="0.25">
      <c r="B275" s="50"/>
      <c r="C275" s="54"/>
      <c r="D275" s="15" t="s">
        <v>93</v>
      </c>
      <c r="E275" s="15">
        <v>3</v>
      </c>
      <c r="F275" s="15">
        <v>12</v>
      </c>
      <c r="G275" s="31"/>
      <c r="H275" s="15">
        <v>8</v>
      </c>
      <c r="I275" s="15" t="s">
        <v>15</v>
      </c>
      <c r="J275" s="15" t="s">
        <v>94</v>
      </c>
    </row>
    <row r="276" spans="2:10" ht="52.5" x14ac:dyDescent="0.25">
      <c r="B276" s="50"/>
      <c r="C276" s="55" t="s">
        <v>21</v>
      </c>
      <c r="D276" s="21" t="s">
        <v>22</v>
      </c>
      <c r="E276" s="21">
        <v>3</v>
      </c>
      <c r="F276" s="21">
        <v>6</v>
      </c>
      <c r="G276" s="41">
        <f>IF(D4="kg",MROUND(F8*0.75,2.5),MROUND(F8*0.75,5))</f>
        <v>0</v>
      </c>
      <c r="H276" s="22">
        <v>0.75</v>
      </c>
      <c r="I276" s="21" t="s">
        <v>10</v>
      </c>
      <c r="J276" s="21" t="s">
        <v>178</v>
      </c>
    </row>
    <row r="277" spans="2:10" ht="26.25" x14ac:dyDescent="0.25">
      <c r="B277" s="50"/>
      <c r="C277" s="52"/>
      <c r="D277" s="15" t="s">
        <v>128</v>
      </c>
      <c r="E277" s="15">
        <v>3</v>
      </c>
      <c r="F277" s="15">
        <v>12</v>
      </c>
      <c r="G277" s="31"/>
      <c r="H277" s="15">
        <v>8</v>
      </c>
      <c r="I277" s="15" t="s">
        <v>10</v>
      </c>
      <c r="J277" s="15" t="s">
        <v>185</v>
      </c>
    </row>
    <row r="278" spans="2:10" ht="26.25" x14ac:dyDescent="0.25">
      <c r="B278" s="50"/>
      <c r="C278" s="52"/>
      <c r="D278" s="15" t="s">
        <v>129</v>
      </c>
      <c r="E278" s="15">
        <v>3</v>
      </c>
      <c r="F278" s="15">
        <v>10</v>
      </c>
      <c r="G278" s="31"/>
      <c r="H278" s="15">
        <v>7</v>
      </c>
      <c r="I278" s="15" t="s">
        <v>10</v>
      </c>
      <c r="J278" s="15" t="s">
        <v>96</v>
      </c>
    </row>
    <row r="279" spans="2:10" ht="26.25" x14ac:dyDescent="0.25">
      <c r="B279" s="50"/>
      <c r="C279" s="52"/>
      <c r="D279" s="15" t="s">
        <v>130</v>
      </c>
      <c r="E279" s="15">
        <v>3</v>
      </c>
      <c r="F279" s="15">
        <v>12</v>
      </c>
      <c r="G279" s="31"/>
      <c r="H279" s="15">
        <v>8</v>
      </c>
      <c r="I279" s="15" t="s">
        <v>10</v>
      </c>
      <c r="J279" s="15" t="s">
        <v>131</v>
      </c>
    </row>
    <row r="280" spans="2:10" ht="78.75" x14ac:dyDescent="0.25">
      <c r="B280" s="50"/>
      <c r="C280" s="52"/>
      <c r="D280" s="15" t="s">
        <v>132</v>
      </c>
      <c r="E280" s="15">
        <v>2</v>
      </c>
      <c r="F280" s="15">
        <v>15</v>
      </c>
      <c r="G280" s="31"/>
      <c r="H280" s="15">
        <v>8</v>
      </c>
      <c r="I280" s="15" t="s">
        <v>15</v>
      </c>
      <c r="J280" s="15" t="s">
        <v>186</v>
      </c>
    </row>
    <row r="281" spans="2:10" ht="26.25" x14ac:dyDescent="0.25">
      <c r="B281" s="50"/>
      <c r="C281" s="52"/>
      <c r="D281" s="15" t="s">
        <v>133</v>
      </c>
      <c r="E281" s="15">
        <v>3</v>
      </c>
      <c r="F281" s="15">
        <v>20</v>
      </c>
      <c r="G281" s="31"/>
      <c r="H281" s="15">
        <v>9</v>
      </c>
      <c r="I281" s="15" t="s">
        <v>15</v>
      </c>
      <c r="J281" s="15" t="s">
        <v>134</v>
      </c>
    </row>
    <row r="282" spans="2:10" ht="26.25" x14ac:dyDescent="0.25">
      <c r="B282" s="50"/>
      <c r="C282" s="53"/>
      <c r="D282" s="17" t="s">
        <v>32</v>
      </c>
      <c r="E282" s="17" t="s">
        <v>33</v>
      </c>
      <c r="F282" s="17" t="s">
        <v>34</v>
      </c>
      <c r="G282" s="37"/>
      <c r="H282" s="17">
        <v>9</v>
      </c>
      <c r="I282" s="17" t="s">
        <v>15</v>
      </c>
      <c r="J282" s="17" t="s">
        <v>35</v>
      </c>
    </row>
    <row r="283" spans="2:10" ht="52.5" x14ac:dyDescent="0.25">
      <c r="B283" s="50"/>
      <c r="C283" s="54" t="s">
        <v>36</v>
      </c>
      <c r="D283" s="15" t="s">
        <v>37</v>
      </c>
      <c r="E283" s="15">
        <v>2</v>
      </c>
      <c r="F283" s="15">
        <v>5</v>
      </c>
      <c r="G283" s="31">
        <f>IF(D4="kg",MROUND(G8*0.85,2.5),MROUND(G8*0.85,5))</f>
        <v>0</v>
      </c>
      <c r="H283" s="16">
        <v>0.85</v>
      </c>
      <c r="I283" s="15" t="s">
        <v>38</v>
      </c>
      <c r="J283" s="15" t="s">
        <v>39</v>
      </c>
    </row>
    <row r="284" spans="2:10" ht="26.25" x14ac:dyDescent="0.25">
      <c r="B284" s="50"/>
      <c r="C284" s="54"/>
      <c r="D284" s="15" t="s">
        <v>40</v>
      </c>
      <c r="E284" s="15">
        <v>3</v>
      </c>
      <c r="F284" s="15">
        <v>8</v>
      </c>
      <c r="G284" s="31"/>
      <c r="H284" s="30" t="s">
        <v>176</v>
      </c>
      <c r="I284" s="15" t="s">
        <v>7</v>
      </c>
      <c r="J284" s="15" t="s">
        <v>41</v>
      </c>
    </row>
    <row r="285" spans="2:10" ht="26.25" x14ac:dyDescent="0.25">
      <c r="B285" s="50"/>
      <c r="C285" s="54"/>
      <c r="D285" s="15" t="s">
        <v>135</v>
      </c>
      <c r="E285" s="15">
        <v>3</v>
      </c>
      <c r="F285" s="15">
        <v>20</v>
      </c>
      <c r="G285" s="31"/>
      <c r="H285" s="15">
        <v>8</v>
      </c>
      <c r="I285" s="15" t="s">
        <v>10</v>
      </c>
      <c r="J285" s="15" t="s">
        <v>136</v>
      </c>
    </row>
    <row r="286" spans="2:10" ht="26.25" x14ac:dyDescent="0.25">
      <c r="B286" s="50"/>
      <c r="C286" s="54"/>
      <c r="D286" s="15" t="s">
        <v>137</v>
      </c>
      <c r="E286" s="15">
        <v>3</v>
      </c>
      <c r="F286" s="15">
        <v>12</v>
      </c>
      <c r="G286" s="31"/>
      <c r="H286" s="15">
        <v>8</v>
      </c>
      <c r="I286" s="15" t="s">
        <v>15</v>
      </c>
      <c r="J286" s="15" t="s">
        <v>138</v>
      </c>
    </row>
    <row r="287" spans="2:10" ht="26.25" x14ac:dyDescent="0.25">
      <c r="B287" s="50"/>
      <c r="C287" s="54"/>
      <c r="D287" s="15" t="s">
        <v>139</v>
      </c>
      <c r="E287" s="15">
        <v>3</v>
      </c>
      <c r="F287" s="15">
        <v>15</v>
      </c>
      <c r="G287" s="31"/>
      <c r="H287" s="15">
        <v>8</v>
      </c>
      <c r="I287" s="15" t="s">
        <v>15</v>
      </c>
      <c r="J287" s="15" t="s">
        <v>44</v>
      </c>
    </row>
    <row r="288" spans="2:10" ht="26.25" x14ac:dyDescent="0.25">
      <c r="B288" s="50"/>
      <c r="C288" s="54"/>
      <c r="D288" s="15" t="s">
        <v>47</v>
      </c>
      <c r="E288" s="15" t="s">
        <v>33</v>
      </c>
      <c r="F288" s="15" t="s">
        <v>34</v>
      </c>
      <c r="G288" s="31"/>
      <c r="H288" s="15">
        <v>9</v>
      </c>
      <c r="I288" s="15" t="s">
        <v>15</v>
      </c>
      <c r="J288" s="15" t="s">
        <v>35</v>
      </c>
    </row>
    <row r="289" spans="2:10" ht="26.25" x14ac:dyDescent="0.25">
      <c r="B289" s="50"/>
      <c r="C289" s="55" t="s">
        <v>48</v>
      </c>
      <c r="D289" s="21" t="s">
        <v>49</v>
      </c>
      <c r="E289" s="21">
        <v>2</v>
      </c>
      <c r="F289" s="21">
        <v>4</v>
      </c>
      <c r="G289" s="41">
        <f>IF(D4="kg",MROUND(H8*0.8,2.5),MROUND(H8*0.8,5))</f>
        <v>80</v>
      </c>
      <c r="H289" s="22">
        <v>0.8</v>
      </c>
      <c r="I289" s="21" t="s">
        <v>10</v>
      </c>
      <c r="J289" s="21" t="s">
        <v>50</v>
      </c>
    </row>
    <row r="290" spans="2:10" ht="26.25" x14ac:dyDescent="0.25">
      <c r="B290" s="50"/>
      <c r="C290" s="52"/>
      <c r="D290" s="15" t="s">
        <v>51</v>
      </c>
      <c r="E290" s="15">
        <v>3</v>
      </c>
      <c r="F290" s="15">
        <v>6</v>
      </c>
      <c r="G290" s="31"/>
      <c r="H290" s="15">
        <v>7</v>
      </c>
      <c r="I290" s="15" t="s">
        <v>10</v>
      </c>
      <c r="J290" s="15" t="s">
        <v>109</v>
      </c>
    </row>
    <row r="291" spans="2:10" ht="26.25" x14ac:dyDescent="0.25">
      <c r="B291" s="50"/>
      <c r="C291" s="52"/>
      <c r="D291" s="15" t="s">
        <v>53</v>
      </c>
      <c r="E291" s="15">
        <v>3</v>
      </c>
      <c r="F291" s="15">
        <v>10</v>
      </c>
      <c r="G291" s="31"/>
      <c r="H291" s="30" t="s">
        <v>177</v>
      </c>
      <c r="I291" s="15" t="s">
        <v>10</v>
      </c>
      <c r="J291" s="15" t="s">
        <v>54</v>
      </c>
    </row>
    <row r="292" spans="2:10" ht="26.25" x14ac:dyDescent="0.25">
      <c r="B292" s="50"/>
      <c r="C292" s="52"/>
      <c r="D292" s="15" t="s">
        <v>140</v>
      </c>
      <c r="E292" s="15">
        <v>3</v>
      </c>
      <c r="F292" s="15">
        <v>10</v>
      </c>
      <c r="G292" s="31"/>
      <c r="H292" s="15">
        <v>8</v>
      </c>
      <c r="I292" s="15" t="s">
        <v>10</v>
      </c>
      <c r="J292" s="15" t="s">
        <v>141</v>
      </c>
    </row>
    <row r="293" spans="2:10" ht="26.25" x14ac:dyDescent="0.25">
      <c r="B293" s="50"/>
      <c r="C293" s="52"/>
      <c r="D293" s="15" t="s">
        <v>142</v>
      </c>
      <c r="E293" s="15">
        <v>2</v>
      </c>
      <c r="F293" s="15" t="s">
        <v>143</v>
      </c>
      <c r="G293" s="31"/>
      <c r="H293" s="15">
        <v>8</v>
      </c>
      <c r="I293" s="15" t="s">
        <v>15</v>
      </c>
      <c r="J293" s="15" t="s">
        <v>190</v>
      </c>
    </row>
    <row r="294" spans="2:10" ht="26.25" x14ac:dyDescent="0.25">
      <c r="B294" s="50"/>
      <c r="C294" s="52"/>
      <c r="D294" s="15" t="s">
        <v>144</v>
      </c>
      <c r="E294" s="15">
        <v>2</v>
      </c>
      <c r="F294" s="15">
        <v>30</v>
      </c>
      <c r="G294" s="31"/>
      <c r="H294" s="15">
        <v>8</v>
      </c>
      <c r="I294" s="15" t="s">
        <v>15</v>
      </c>
      <c r="J294" s="15" t="s">
        <v>187</v>
      </c>
    </row>
    <row r="295" spans="2:10" ht="26.25" x14ac:dyDescent="0.25">
      <c r="B295" s="50"/>
      <c r="C295" s="52"/>
      <c r="D295" s="15" t="s">
        <v>145</v>
      </c>
      <c r="E295" s="15">
        <v>3</v>
      </c>
      <c r="F295" s="15">
        <v>10</v>
      </c>
      <c r="G295" s="31"/>
      <c r="H295" s="15">
        <v>8</v>
      </c>
      <c r="I295" s="15" t="s">
        <v>15</v>
      </c>
      <c r="J295" s="15" t="s">
        <v>146</v>
      </c>
    </row>
    <row r="296" spans="2:10" ht="26.25" x14ac:dyDescent="0.25">
      <c r="B296" s="50"/>
      <c r="C296" s="53"/>
      <c r="D296" s="17" t="s">
        <v>32</v>
      </c>
      <c r="E296" s="17" t="s">
        <v>33</v>
      </c>
      <c r="F296" s="17" t="s">
        <v>34</v>
      </c>
      <c r="G296" s="37"/>
      <c r="H296" s="17">
        <v>9</v>
      </c>
      <c r="I296" s="17" t="s">
        <v>15</v>
      </c>
      <c r="J296" s="17" t="s">
        <v>35</v>
      </c>
    </row>
    <row r="297" spans="2:10" ht="52.5" x14ac:dyDescent="0.25">
      <c r="B297" s="50"/>
      <c r="C297" s="54" t="s">
        <v>62</v>
      </c>
      <c r="D297" s="15" t="s">
        <v>6</v>
      </c>
      <c r="E297" s="15">
        <v>3</v>
      </c>
      <c r="F297" s="15">
        <v>8</v>
      </c>
      <c r="G297" s="31">
        <f>IF(D4="kg",MROUND(E8*0.75,2.5),MROUND(E8*0.75,5))</f>
        <v>75</v>
      </c>
      <c r="H297" s="16">
        <v>0.75</v>
      </c>
      <c r="I297" s="15" t="s">
        <v>7</v>
      </c>
      <c r="J297" s="15" t="s">
        <v>8</v>
      </c>
    </row>
    <row r="298" spans="2:10" ht="26.25" x14ac:dyDescent="0.25">
      <c r="B298" s="50"/>
      <c r="C298" s="54"/>
      <c r="D298" s="15" t="s">
        <v>63</v>
      </c>
      <c r="E298" s="15">
        <v>3</v>
      </c>
      <c r="F298" s="15">
        <v>15</v>
      </c>
      <c r="G298" s="31"/>
      <c r="H298" s="15">
        <v>8</v>
      </c>
      <c r="I298" s="15" t="s">
        <v>10</v>
      </c>
      <c r="J298" s="15" t="s">
        <v>64</v>
      </c>
    </row>
    <row r="299" spans="2:10" ht="26.25" x14ac:dyDescent="0.25">
      <c r="B299" s="50"/>
      <c r="C299" s="54"/>
      <c r="D299" s="15" t="s">
        <v>147</v>
      </c>
      <c r="E299" s="15">
        <v>3</v>
      </c>
      <c r="F299" s="15">
        <v>12</v>
      </c>
      <c r="G299" s="31"/>
      <c r="H299" s="15">
        <v>9</v>
      </c>
      <c r="I299" s="15" t="s">
        <v>66</v>
      </c>
      <c r="J299" s="15" t="s">
        <v>188</v>
      </c>
    </row>
    <row r="300" spans="2:10" ht="26.25" x14ac:dyDescent="0.25">
      <c r="B300" s="50"/>
      <c r="C300" s="54"/>
      <c r="D300" s="15" t="s">
        <v>148</v>
      </c>
      <c r="E300" s="15">
        <v>3</v>
      </c>
      <c r="F300" s="15">
        <v>15</v>
      </c>
      <c r="G300" s="31"/>
      <c r="H300" s="15">
        <v>9</v>
      </c>
      <c r="I300" s="15" t="s">
        <v>15</v>
      </c>
      <c r="J300" s="15" t="s">
        <v>149</v>
      </c>
    </row>
    <row r="301" spans="2:10" ht="26.25" x14ac:dyDescent="0.25">
      <c r="B301" s="50"/>
      <c r="C301" s="54"/>
      <c r="D301" s="15" t="s">
        <v>150</v>
      </c>
      <c r="E301" s="15">
        <v>3</v>
      </c>
      <c r="F301" s="15">
        <v>10</v>
      </c>
      <c r="G301" s="31"/>
      <c r="H301" s="15">
        <v>8</v>
      </c>
      <c r="I301" s="15" t="s">
        <v>15</v>
      </c>
      <c r="J301" s="15" t="s">
        <v>71</v>
      </c>
    </row>
    <row r="302" spans="2:10" ht="26.25" x14ac:dyDescent="0.25">
      <c r="B302" s="50"/>
      <c r="C302" s="54"/>
      <c r="D302" s="15" t="s">
        <v>151</v>
      </c>
      <c r="E302" s="15">
        <v>3</v>
      </c>
      <c r="F302" s="15" t="s">
        <v>152</v>
      </c>
      <c r="G302" s="31"/>
      <c r="H302" s="15">
        <v>7</v>
      </c>
      <c r="I302" s="15" t="s">
        <v>15</v>
      </c>
      <c r="J302" s="15" t="s">
        <v>153</v>
      </c>
    </row>
    <row r="303" spans="2:10" ht="26.25" x14ac:dyDescent="0.25">
      <c r="B303" s="50"/>
      <c r="C303" s="55" t="s">
        <v>73</v>
      </c>
      <c r="D303" s="21" t="s">
        <v>74</v>
      </c>
      <c r="E303" s="21">
        <v>3</v>
      </c>
      <c r="F303" s="21">
        <v>8</v>
      </c>
      <c r="G303" s="41"/>
      <c r="H303" s="47" t="s">
        <v>177</v>
      </c>
      <c r="I303" s="21" t="s">
        <v>10</v>
      </c>
      <c r="J303" s="21" t="s">
        <v>75</v>
      </c>
    </row>
    <row r="304" spans="2:10" ht="52.5" x14ac:dyDescent="0.25">
      <c r="B304" s="50"/>
      <c r="C304" s="52"/>
      <c r="D304" s="15" t="s">
        <v>154</v>
      </c>
      <c r="E304" s="15">
        <v>3</v>
      </c>
      <c r="F304" s="15">
        <v>12</v>
      </c>
      <c r="G304" s="31"/>
      <c r="H304" s="15">
        <v>8</v>
      </c>
      <c r="I304" s="15" t="s">
        <v>10</v>
      </c>
      <c r="J304" s="15" t="s">
        <v>155</v>
      </c>
    </row>
    <row r="305" spans="2:10" ht="52.5" x14ac:dyDescent="0.25">
      <c r="B305" s="50"/>
      <c r="C305" s="52"/>
      <c r="D305" s="15" t="s">
        <v>156</v>
      </c>
      <c r="E305" s="15">
        <v>3</v>
      </c>
      <c r="F305" s="15">
        <v>10</v>
      </c>
      <c r="G305" s="31"/>
      <c r="H305" s="15">
        <v>8</v>
      </c>
      <c r="I305" s="15" t="s">
        <v>10</v>
      </c>
      <c r="J305" s="15" t="s">
        <v>189</v>
      </c>
    </row>
    <row r="306" spans="2:10" ht="52.5" x14ac:dyDescent="0.25">
      <c r="B306" s="50"/>
      <c r="C306" s="52"/>
      <c r="D306" s="15" t="s">
        <v>55</v>
      </c>
      <c r="E306" s="15">
        <v>3</v>
      </c>
      <c r="F306" s="15">
        <v>20</v>
      </c>
      <c r="G306" s="31"/>
      <c r="H306" s="15">
        <v>8</v>
      </c>
      <c r="I306" s="15" t="s">
        <v>10</v>
      </c>
      <c r="J306" s="15" t="s">
        <v>180</v>
      </c>
    </row>
    <row r="307" spans="2:10" ht="26.25" x14ac:dyDescent="0.25">
      <c r="B307" s="50"/>
      <c r="C307" s="52"/>
      <c r="D307" s="15" t="s">
        <v>49</v>
      </c>
      <c r="E307" s="15">
        <v>3</v>
      </c>
      <c r="F307" s="15">
        <v>10</v>
      </c>
      <c r="G307" s="31"/>
      <c r="H307" s="15">
        <v>8</v>
      </c>
      <c r="I307" s="15" t="s">
        <v>15</v>
      </c>
      <c r="J307" s="15" t="s">
        <v>50</v>
      </c>
    </row>
    <row r="308" spans="2:10" ht="52.5" x14ac:dyDescent="0.25">
      <c r="B308" s="50"/>
      <c r="C308" s="52"/>
      <c r="D308" s="15" t="s">
        <v>157</v>
      </c>
      <c r="E308" s="15">
        <v>3</v>
      </c>
      <c r="F308" s="15">
        <v>10</v>
      </c>
      <c r="G308" s="31"/>
      <c r="H308" s="15">
        <v>9</v>
      </c>
      <c r="I308" s="15" t="s">
        <v>15</v>
      </c>
      <c r="J308" s="15" t="s">
        <v>158</v>
      </c>
    </row>
    <row r="309" spans="2:10" ht="26.25" x14ac:dyDescent="0.25">
      <c r="B309" s="61"/>
      <c r="C309" s="53"/>
      <c r="D309" s="17" t="s">
        <v>32</v>
      </c>
      <c r="E309" s="17" t="s">
        <v>33</v>
      </c>
      <c r="F309" s="17" t="s">
        <v>34</v>
      </c>
      <c r="G309" s="37"/>
      <c r="H309" s="17">
        <v>9</v>
      </c>
      <c r="I309" s="17" t="s">
        <v>15</v>
      </c>
      <c r="J309" s="17" t="s">
        <v>35</v>
      </c>
    </row>
    <row r="310" spans="2:10" ht="27" thickBot="1" x14ac:dyDescent="0.3">
      <c r="B310" s="18"/>
      <c r="C310" s="14"/>
      <c r="D310" s="14"/>
      <c r="E310" s="14"/>
      <c r="F310" s="14"/>
      <c r="G310" s="38"/>
      <c r="H310" s="14"/>
      <c r="I310" s="14"/>
      <c r="J310" s="14"/>
    </row>
    <row r="311" spans="2:10" ht="26.25" x14ac:dyDescent="0.25">
      <c r="B311" s="27"/>
      <c r="C311" s="20"/>
      <c r="D311" s="20"/>
      <c r="E311" s="20"/>
      <c r="F311" s="20"/>
      <c r="G311" s="39"/>
      <c r="H311" s="20"/>
      <c r="I311" s="20"/>
      <c r="J311" s="20"/>
    </row>
    <row r="312" spans="2:10" ht="45" customHeight="1" x14ac:dyDescent="0.25">
      <c r="B312" s="56" t="s">
        <v>159</v>
      </c>
      <c r="C312" s="19" t="s">
        <v>1</v>
      </c>
      <c r="D312" s="11" t="s">
        <v>2</v>
      </c>
      <c r="E312" s="11" t="s">
        <v>169</v>
      </c>
      <c r="F312" s="12" t="s">
        <v>170</v>
      </c>
      <c r="G312" s="36" t="str">
        <f>IF(D4 = "kg", "Load (kg)", "Load (lbs)")</f>
        <v>Load (kg)</v>
      </c>
      <c r="H312" s="12" t="s">
        <v>171</v>
      </c>
      <c r="I312" s="12" t="s">
        <v>3</v>
      </c>
      <c r="J312" s="13" t="s">
        <v>4</v>
      </c>
    </row>
    <row r="313" spans="2:10" ht="52.5" x14ac:dyDescent="0.25">
      <c r="B313" s="57"/>
      <c r="C313" s="54" t="s">
        <v>5</v>
      </c>
      <c r="D313" s="15" t="s">
        <v>6</v>
      </c>
      <c r="E313" s="15">
        <v>3</v>
      </c>
      <c r="F313" s="15">
        <v>5</v>
      </c>
      <c r="G313" s="31">
        <f>IF(D4="kg",MROUND(E8*0.8,2.5),MROUND(E8*0.8,5))</f>
        <v>80</v>
      </c>
      <c r="H313" s="16">
        <v>0.8</v>
      </c>
      <c r="I313" s="15" t="s">
        <v>7</v>
      </c>
      <c r="J313" s="15" t="s">
        <v>8</v>
      </c>
    </row>
    <row r="314" spans="2:10" ht="26.25" x14ac:dyDescent="0.25">
      <c r="B314" s="57"/>
      <c r="C314" s="54"/>
      <c r="D314" s="15" t="s">
        <v>42</v>
      </c>
      <c r="E314" s="15">
        <v>2</v>
      </c>
      <c r="F314" s="15">
        <v>10</v>
      </c>
      <c r="G314" s="31"/>
      <c r="H314" s="15">
        <v>8</v>
      </c>
      <c r="I314" s="15" t="s">
        <v>10</v>
      </c>
      <c r="J314" s="15" t="s">
        <v>179</v>
      </c>
    </row>
    <row r="315" spans="2:10" ht="26.25" x14ac:dyDescent="0.25">
      <c r="B315" s="57"/>
      <c r="C315" s="54"/>
      <c r="D315" s="15" t="s">
        <v>125</v>
      </c>
      <c r="E315" s="15">
        <v>2</v>
      </c>
      <c r="F315" s="15">
        <v>15</v>
      </c>
      <c r="G315" s="31"/>
      <c r="H315" s="15">
        <v>8</v>
      </c>
      <c r="I315" s="15" t="s">
        <v>10</v>
      </c>
      <c r="J315" s="15" t="s">
        <v>90</v>
      </c>
    </row>
    <row r="316" spans="2:10" ht="26.25" x14ac:dyDescent="0.25">
      <c r="B316" s="57"/>
      <c r="C316" s="54"/>
      <c r="D316" s="15" t="s">
        <v>126</v>
      </c>
      <c r="E316" s="15">
        <v>3</v>
      </c>
      <c r="F316" s="15">
        <v>10</v>
      </c>
      <c r="G316" s="31"/>
      <c r="H316" s="15">
        <v>8</v>
      </c>
      <c r="I316" s="15" t="s">
        <v>15</v>
      </c>
      <c r="J316" s="15" t="s">
        <v>16</v>
      </c>
    </row>
    <row r="317" spans="2:10" ht="26.25" x14ac:dyDescent="0.25">
      <c r="B317" s="57"/>
      <c r="C317" s="54"/>
      <c r="D317" s="15" t="s">
        <v>127</v>
      </c>
      <c r="E317" s="15">
        <v>3</v>
      </c>
      <c r="F317" s="15">
        <v>10</v>
      </c>
      <c r="G317" s="31"/>
      <c r="H317" s="15">
        <v>8</v>
      </c>
      <c r="I317" s="15" t="s">
        <v>15</v>
      </c>
      <c r="J317" s="15" t="s">
        <v>83</v>
      </c>
    </row>
    <row r="318" spans="2:10" ht="26.25" x14ac:dyDescent="0.25">
      <c r="B318" s="57"/>
      <c r="C318" s="54"/>
      <c r="D318" s="15" t="s">
        <v>93</v>
      </c>
      <c r="E318" s="15">
        <v>3</v>
      </c>
      <c r="F318" s="15">
        <v>12</v>
      </c>
      <c r="G318" s="31"/>
      <c r="H318" s="15">
        <v>8</v>
      </c>
      <c r="I318" s="15" t="s">
        <v>15</v>
      </c>
      <c r="J318" s="15" t="s">
        <v>94</v>
      </c>
    </row>
    <row r="319" spans="2:10" ht="52.5" x14ac:dyDescent="0.25">
      <c r="B319" s="57"/>
      <c r="C319" s="55" t="s">
        <v>21</v>
      </c>
      <c r="D319" s="21" t="s">
        <v>22</v>
      </c>
      <c r="E319" s="21">
        <v>3</v>
      </c>
      <c r="F319" s="21">
        <v>7</v>
      </c>
      <c r="G319" s="41">
        <f>IF(D4="kg",MROUND(F8*0.75,2.5),MROUND(F8*0.75,5))</f>
        <v>0</v>
      </c>
      <c r="H319" s="22">
        <v>0.75</v>
      </c>
      <c r="I319" s="21" t="s">
        <v>10</v>
      </c>
      <c r="J319" s="21" t="s">
        <v>178</v>
      </c>
    </row>
    <row r="320" spans="2:10" ht="26.25" x14ac:dyDescent="0.25">
      <c r="B320" s="57"/>
      <c r="C320" s="52"/>
      <c r="D320" s="15" t="s">
        <v>128</v>
      </c>
      <c r="E320" s="15">
        <v>3</v>
      </c>
      <c r="F320" s="15">
        <v>12</v>
      </c>
      <c r="G320" s="31"/>
      <c r="H320" s="15">
        <v>8</v>
      </c>
      <c r="I320" s="15" t="s">
        <v>10</v>
      </c>
      <c r="J320" s="15" t="s">
        <v>185</v>
      </c>
    </row>
    <row r="321" spans="2:10" ht="26.25" x14ac:dyDescent="0.25">
      <c r="B321" s="57"/>
      <c r="C321" s="52"/>
      <c r="D321" s="15" t="s">
        <v>129</v>
      </c>
      <c r="E321" s="15">
        <v>3</v>
      </c>
      <c r="F321" s="15">
        <v>10</v>
      </c>
      <c r="G321" s="31"/>
      <c r="H321" s="15">
        <v>7</v>
      </c>
      <c r="I321" s="15" t="s">
        <v>10</v>
      </c>
      <c r="J321" s="15" t="s">
        <v>96</v>
      </c>
    </row>
    <row r="322" spans="2:10" ht="26.25" x14ac:dyDescent="0.25">
      <c r="B322" s="57"/>
      <c r="C322" s="52"/>
      <c r="D322" s="15" t="s">
        <v>130</v>
      </c>
      <c r="E322" s="15">
        <v>3</v>
      </c>
      <c r="F322" s="15">
        <v>12</v>
      </c>
      <c r="G322" s="31"/>
      <c r="H322" s="15">
        <v>8</v>
      </c>
      <c r="I322" s="15" t="s">
        <v>10</v>
      </c>
      <c r="J322" s="15" t="s">
        <v>131</v>
      </c>
    </row>
    <row r="323" spans="2:10" ht="78.75" x14ac:dyDescent="0.25">
      <c r="B323" s="57"/>
      <c r="C323" s="52"/>
      <c r="D323" s="15" t="s">
        <v>132</v>
      </c>
      <c r="E323" s="15">
        <v>2</v>
      </c>
      <c r="F323" s="15">
        <v>15</v>
      </c>
      <c r="G323" s="31"/>
      <c r="H323" s="15">
        <v>8</v>
      </c>
      <c r="I323" s="15" t="s">
        <v>15</v>
      </c>
      <c r="J323" s="15" t="s">
        <v>186</v>
      </c>
    </row>
    <row r="324" spans="2:10" ht="26.25" x14ac:dyDescent="0.25">
      <c r="B324" s="57"/>
      <c r="C324" s="52"/>
      <c r="D324" s="15" t="s">
        <v>133</v>
      </c>
      <c r="E324" s="15">
        <v>3</v>
      </c>
      <c r="F324" s="15">
        <v>20</v>
      </c>
      <c r="G324" s="31"/>
      <c r="H324" s="15">
        <v>9</v>
      </c>
      <c r="I324" s="15" t="s">
        <v>15</v>
      </c>
      <c r="J324" s="15" t="s">
        <v>134</v>
      </c>
    </row>
    <row r="325" spans="2:10" ht="26.25" x14ac:dyDescent="0.25">
      <c r="B325" s="57"/>
      <c r="C325" s="53"/>
      <c r="D325" s="17" t="s">
        <v>32</v>
      </c>
      <c r="E325" s="17" t="s">
        <v>33</v>
      </c>
      <c r="F325" s="17" t="s">
        <v>34</v>
      </c>
      <c r="G325" s="37"/>
      <c r="H325" s="17">
        <v>9</v>
      </c>
      <c r="I325" s="17" t="s">
        <v>15</v>
      </c>
      <c r="J325" s="17" t="s">
        <v>35</v>
      </c>
    </row>
    <row r="326" spans="2:10" ht="52.5" x14ac:dyDescent="0.25">
      <c r="B326" s="57"/>
      <c r="C326" s="54" t="s">
        <v>36</v>
      </c>
      <c r="D326" s="15" t="s">
        <v>37</v>
      </c>
      <c r="E326" s="15">
        <v>3</v>
      </c>
      <c r="F326" s="15">
        <v>5</v>
      </c>
      <c r="G326" s="31">
        <f>IF(D4="kg",MROUND(G8*0.85,2.5),MROUND(G8*0.85,5))</f>
        <v>0</v>
      </c>
      <c r="H326" s="16">
        <v>0.85</v>
      </c>
      <c r="I326" s="15" t="s">
        <v>38</v>
      </c>
      <c r="J326" s="15" t="s">
        <v>39</v>
      </c>
    </row>
    <row r="327" spans="2:10" ht="26.25" x14ac:dyDescent="0.25">
      <c r="B327" s="57"/>
      <c r="C327" s="54"/>
      <c r="D327" s="15" t="s">
        <v>40</v>
      </c>
      <c r="E327" s="15">
        <v>3</v>
      </c>
      <c r="F327" s="15">
        <v>9</v>
      </c>
      <c r="G327" s="31"/>
      <c r="H327" s="30" t="s">
        <v>176</v>
      </c>
      <c r="I327" s="15" t="s">
        <v>7</v>
      </c>
      <c r="J327" s="15" t="s">
        <v>41</v>
      </c>
    </row>
    <row r="328" spans="2:10" ht="26.25" x14ac:dyDescent="0.25">
      <c r="B328" s="57"/>
      <c r="C328" s="54"/>
      <c r="D328" s="15" t="s">
        <v>135</v>
      </c>
      <c r="E328" s="15">
        <v>3</v>
      </c>
      <c r="F328" s="15">
        <v>20</v>
      </c>
      <c r="G328" s="31"/>
      <c r="H328" s="15">
        <v>8</v>
      </c>
      <c r="I328" s="15" t="s">
        <v>10</v>
      </c>
      <c r="J328" s="15" t="s">
        <v>136</v>
      </c>
    </row>
    <row r="329" spans="2:10" ht="26.25" x14ac:dyDescent="0.25">
      <c r="B329" s="57"/>
      <c r="C329" s="54"/>
      <c r="D329" s="15" t="s">
        <v>137</v>
      </c>
      <c r="E329" s="15">
        <v>3</v>
      </c>
      <c r="F329" s="15">
        <v>12</v>
      </c>
      <c r="G329" s="31"/>
      <c r="H329" s="15">
        <v>8</v>
      </c>
      <c r="I329" s="15" t="s">
        <v>15</v>
      </c>
      <c r="J329" s="15" t="s">
        <v>138</v>
      </c>
    </row>
    <row r="330" spans="2:10" ht="26.25" x14ac:dyDescent="0.25">
      <c r="B330" s="57"/>
      <c r="C330" s="54"/>
      <c r="D330" s="15" t="s">
        <v>139</v>
      </c>
      <c r="E330" s="15">
        <v>3</v>
      </c>
      <c r="F330" s="15">
        <v>15</v>
      </c>
      <c r="G330" s="31"/>
      <c r="H330" s="15">
        <v>8</v>
      </c>
      <c r="I330" s="15" t="s">
        <v>15</v>
      </c>
      <c r="J330" s="15" t="s">
        <v>44</v>
      </c>
    </row>
    <row r="331" spans="2:10" ht="26.25" x14ac:dyDescent="0.25">
      <c r="B331" s="57"/>
      <c r="C331" s="54"/>
      <c r="D331" s="15" t="s">
        <v>47</v>
      </c>
      <c r="E331" s="15" t="s">
        <v>33</v>
      </c>
      <c r="F331" s="15" t="s">
        <v>34</v>
      </c>
      <c r="G331" s="31"/>
      <c r="H331" s="15">
        <v>9</v>
      </c>
      <c r="I331" s="15" t="s">
        <v>15</v>
      </c>
      <c r="J331" s="15" t="s">
        <v>35</v>
      </c>
    </row>
    <row r="332" spans="2:10" ht="26.25" x14ac:dyDescent="0.25">
      <c r="B332" s="57"/>
      <c r="C332" s="55" t="s">
        <v>48</v>
      </c>
      <c r="D332" s="21" t="s">
        <v>49</v>
      </c>
      <c r="E332" s="21">
        <v>3</v>
      </c>
      <c r="F332" s="21">
        <v>4</v>
      </c>
      <c r="G332" s="41">
        <f>IF(D4="kg",MROUND(H8*0.8,2.5),MROUND(H8*0.8,5))</f>
        <v>80</v>
      </c>
      <c r="H332" s="22">
        <v>0.8</v>
      </c>
      <c r="I332" s="21" t="s">
        <v>10</v>
      </c>
      <c r="J332" s="21" t="s">
        <v>50</v>
      </c>
    </row>
    <row r="333" spans="2:10" ht="26.25" x14ac:dyDescent="0.25">
      <c r="B333" s="57"/>
      <c r="C333" s="52"/>
      <c r="D333" s="15" t="s">
        <v>51</v>
      </c>
      <c r="E333" s="15">
        <v>4</v>
      </c>
      <c r="F333" s="15">
        <v>6</v>
      </c>
      <c r="G333" s="31"/>
      <c r="H333" s="15">
        <v>7</v>
      </c>
      <c r="I333" s="15" t="s">
        <v>10</v>
      </c>
      <c r="J333" s="15" t="s">
        <v>109</v>
      </c>
    </row>
    <row r="334" spans="2:10" ht="26.25" x14ac:dyDescent="0.25">
      <c r="B334" s="57"/>
      <c r="C334" s="52"/>
      <c r="D334" s="15" t="s">
        <v>53</v>
      </c>
      <c r="E334" s="15">
        <v>3</v>
      </c>
      <c r="F334" s="15">
        <v>11</v>
      </c>
      <c r="G334" s="31"/>
      <c r="H334" s="30" t="s">
        <v>177</v>
      </c>
      <c r="I334" s="15" t="s">
        <v>10</v>
      </c>
      <c r="J334" s="15" t="s">
        <v>54</v>
      </c>
    </row>
    <row r="335" spans="2:10" ht="26.25" x14ac:dyDescent="0.25">
      <c r="B335" s="57"/>
      <c r="C335" s="52"/>
      <c r="D335" s="15" t="s">
        <v>140</v>
      </c>
      <c r="E335" s="15">
        <v>3</v>
      </c>
      <c r="F335" s="15">
        <v>10</v>
      </c>
      <c r="G335" s="31"/>
      <c r="H335" s="15">
        <v>8</v>
      </c>
      <c r="I335" s="15" t="s">
        <v>10</v>
      </c>
      <c r="J335" s="15" t="s">
        <v>141</v>
      </c>
    </row>
    <row r="336" spans="2:10" ht="26.25" x14ac:dyDescent="0.25">
      <c r="B336" s="57"/>
      <c r="C336" s="52"/>
      <c r="D336" s="15" t="s">
        <v>142</v>
      </c>
      <c r="E336" s="15">
        <v>2</v>
      </c>
      <c r="F336" s="15" t="s">
        <v>143</v>
      </c>
      <c r="G336" s="31"/>
      <c r="H336" s="15">
        <v>8</v>
      </c>
      <c r="I336" s="15" t="s">
        <v>15</v>
      </c>
      <c r="J336" s="15" t="s">
        <v>190</v>
      </c>
    </row>
    <row r="337" spans="2:10" ht="26.25" x14ac:dyDescent="0.25">
      <c r="B337" s="57"/>
      <c r="C337" s="52"/>
      <c r="D337" s="15" t="s">
        <v>144</v>
      </c>
      <c r="E337" s="15">
        <v>2</v>
      </c>
      <c r="F337" s="15">
        <v>30</v>
      </c>
      <c r="G337" s="31"/>
      <c r="H337" s="15">
        <v>8</v>
      </c>
      <c r="I337" s="15" t="s">
        <v>15</v>
      </c>
      <c r="J337" s="15" t="s">
        <v>187</v>
      </c>
    </row>
    <row r="338" spans="2:10" ht="26.25" x14ac:dyDescent="0.25">
      <c r="B338" s="57"/>
      <c r="C338" s="52"/>
      <c r="D338" s="15" t="s">
        <v>145</v>
      </c>
      <c r="E338" s="15">
        <v>3</v>
      </c>
      <c r="F338" s="15">
        <v>10</v>
      </c>
      <c r="G338" s="31"/>
      <c r="H338" s="15">
        <v>8</v>
      </c>
      <c r="I338" s="15" t="s">
        <v>15</v>
      </c>
      <c r="J338" s="15" t="s">
        <v>146</v>
      </c>
    </row>
    <row r="339" spans="2:10" ht="26.25" x14ac:dyDescent="0.25">
      <c r="B339" s="57"/>
      <c r="C339" s="53"/>
      <c r="D339" s="17" t="s">
        <v>32</v>
      </c>
      <c r="E339" s="17" t="s">
        <v>33</v>
      </c>
      <c r="F339" s="17" t="s">
        <v>34</v>
      </c>
      <c r="G339" s="37"/>
      <c r="H339" s="17">
        <v>9</v>
      </c>
      <c r="I339" s="17" t="s">
        <v>15</v>
      </c>
      <c r="J339" s="17" t="s">
        <v>35</v>
      </c>
    </row>
    <row r="340" spans="2:10" ht="52.5" x14ac:dyDescent="0.25">
      <c r="B340" s="57"/>
      <c r="C340" s="54" t="s">
        <v>62</v>
      </c>
      <c r="D340" s="15" t="s">
        <v>6</v>
      </c>
      <c r="E340" s="15">
        <v>3</v>
      </c>
      <c r="F340" s="15">
        <v>8</v>
      </c>
      <c r="G340" s="31">
        <f>IF(D4="kg",MROUND(E8*0.75,2.5),MROUND(E8*0.75,5))</f>
        <v>75</v>
      </c>
      <c r="H340" s="16">
        <v>0.75</v>
      </c>
      <c r="I340" s="15" t="s">
        <v>7</v>
      </c>
      <c r="J340" s="15" t="s">
        <v>8</v>
      </c>
    </row>
    <row r="341" spans="2:10" ht="26.25" x14ac:dyDescent="0.25">
      <c r="B341" s="57"/>
      <c r="C341" s="54"/>
      <c r="D341" s="15" t="s">
        <v>63</v>
      </c>
      <c r="E341" s="15">
        <v>3</v>
      </c>
      <c r="F341" s="15">
        <v>15</v>
      </c>
      <c r="G341" s="31"/>
      <c r="H341" s="15">
        <v>8</v>
      </c>
      <c r="I341" s="15" t="s">
        <v>10</v>
      </c>
      <c r="J341" s="15" t="s">
        <v>64</v>
      </c>
    </row>
    <row r="342" spans="2:10" ht="26.25" x14ac:dyDescent="0.25">
      <c r="B342" s="57"/>
      <c r="C342" s="54"/>
      <c r="D342" s="15" t="s">
        <v>147</v>
      </c>
      <c r="E342" s="15">
        <v>3</v>
      </c>
      <c r="F342" s="15">
        <v>12</v>
      </c>
      <c r="G342" s="31"/>
      <c r="H342" s="15">
        <v>9</v>
      </c>
      <c r="I342" s="15" t="s">
        <v>66</v>
      </c>
      <c r="J342" s="15" t="s">
        <v>188</v>
      </c>
    </row>
    <row r="343" spans="2:10" ht="26.25" x14ac:dyDescent="0.25">
      <c r="B343" s="57"/>
      <c r="C343" s="54"/>
      <c r="D343" s="15" t="s">
        <v>148</v>
      </c>
      <c r="E343" s="15">
        <v>3</v>
      </c>
      <c r="F343" s="15">
        <v>15</v>
      </c>
      <c r="G343" s="31"/>
      <c r="H343" s="15">
        <v>9</v>
      </c>
      <c r="I343" s="15" t="s">
        <v>15</v>
      </c>
      <c r="J343" s="15" t="s">
        <v>149</v>
      </c>
    </row>
    <row r="344" spans="2:10" ht="26.25" x14ac:dyDescent="0.25">
      <c r="B344" s="57"/>
      <c r="C344" s="54"/>
      <c r="D344" s="15" t="s">
        <v>150</v>
      </c>
      <c r="E344" s="15">
        <v>3</v>
      </c>
      <c r="F344" s="15">
        <v>10</v>
      </c>
      <c r="G344" s="31"/>
      <c r="H344" s="15">
        <v>8</v>
      </c>
      <c r="I344" s="15" t="s">
        <v>15</v>
      </c>
      <c r="J344" s="15" t="s">
        <v>71</v>
      </c>
    </row>
    <row r="345" spans="2:10" ht="26.25" x14ac:dyDescent="0.25">
      <c r="B345" s="57"/>
      <c r="C345" s="54"/>
      <c r="D345" s="15" t="s">
        <v>151</v>
      </c>
      <c r="E345" s="15">
        <v>3</v>
      </c>
      <c r="F345" s="15" t="s">
        <v>152</v>
      </c>
      <c r="G345" s="31"/>
      <c r="H345" s="15">
        <v>7</v>
      </c>
      <c r="I345" s="15" t="s">
        <v>15</v>
      </c>
      <c r="J345" s="15" t="s">
        <v>153</v>
      </c>
    </row>
    <row r="346" spans="2:10" ht="26.25" x14ac:dyDescent="0.25">
      <c r="B346" s="57"/>
      <c r="C346" s="55" t="s">
        <v>73</v>
      </c>
      <c r="D346" s="21" t="s">
        <v>74</v>
      </c>
      <c r="E346" s="21">
        <v>3</v>
      </c>
      <c r="F346" s="21">
        <v>8</v>
      </c>
      <c r="G346" s="41"/>
      <c r="H346" s="47" t="s">
        <v>177</v>
      </c>
      <c r="I346" s="21" t="s">
        <v>10</v>
      </c>
      <c r="J346" s="21" t="s">
        <v>75</v>
      </c>
    </row>
    <row r="347" spans="2:10" ht="52.5" x14ac:dyDescent="0.25">
      <c r="B347" s="57"/>
      <c r="C347" s="52"/>
      <c r="D347" s="15" t="s">
        <v>154</v>
      </c>
      <c r="E347" s="15">
        <v>3</v>
      </c>
      <c r="F347" s="15">
        <v>12</v>
      </c>
      <c r="G347" s="31"/>
      <c r="H347" s="15">
        <v>8</v>
      </c>
      <c r="I347" s="15" t="s">
        <v>10</v>
      </c>
      <c r="J347" s="15" t="s">
        <v>155</v>
      </c>
    </row>
    <row r="348" spans="2:10" ht="52.5" x14ac:dyDescent="0.25">
      <c r="B348" s="57"/>
      <c r="C348" s="52"/>
      <c r="D348" s="15" t="s">
        <v>156</v>
      </c>
      <c r="E348" s="15">
        <v>3</v>
      </c>
      <c r="F348" s="15">
        <v>10</v>
      </c>
      <c r="G348" s="31"/>
      <c r="H348" s="15">
        <v>8</v>
      </c>
      <c r="I348" s="15" t="s">
        <v>10</v>
      </c>
      <c r="J348" s="15" t="s">
        <v>189</v>
      </c>
    </row>
    <row r="349" spans="2:10" ht="52.5" x14ac:dyDescent="0.25">
      <c r="B349" s="57"/>
      <c r="C349" s="52"/>
      <c r="D349" s="15" t="s">
        <v>55</v>
      </c>
      <c r="E349" s="15">
        <v>3</v>
      </c>
      <c r="F349" s="15">
        <v>20</v>
      </c>
      <c r="G349" s="31"/>
      <c r="H349" s="15">
        <v>8</v>
      </c>
      <c r="I349" s="15" t="s">
        <v>10</v>
      </c>
      <c r="J349" s="15" t="s">
        <v>180</v>
      </c>
    </row>
    <row r="350" spans="2:10" ht="26.25" x14ac:dyDescent="0.25">
      <c r="B350" s="57"/>
      <c r="C350" s="52"/>
      <c r="D350" s="15" t="s">
        <v>49</v>
      </c>
      <c r="E350" s="15">
        <v>3</v>
      </c>
      <c r="F350" s="15">
        <v>10</v>
      </c>
      <c r="G350" s="31"/>
      <c r="H350" s="15">
        <v>8</v>
      </c>
      <c r="I350" s="15" t="s">
        <v>15</v>
      </c>
      <c r="J350" s="15" t="s">
        <v>50</v>
      </c>
    </row>
    <row r="351" spans="2:10" ht="52.5" x14ac:dyDescent="0.25">
      <c r="B351" s="57"/>
      <c r="C351" s="52"/>
      <c r="D351" s="15" t="s">
        <v>157</v>
      </c>
      <c r="E351" s="15">
        <v>3</v>
      </c>
      <c r="F351" s="15">
        <v>10</v>
      </c>
      <c r="G351" s="31"/>
      <c r="H351" s="15">
        <v>9</v>
      </c>
      <c r="I351" s="15" t="s">
        <v>15</v>
      </c>
      <c r="J351" s="15" t="s">
        <v>158</v>
      </c>
    </row>
    <row r="352" spans="2:10" ht="26.25" x14ac:dyDescent="0.25">
      <c r="B352" s="58"/>
      <c r="C352" s="53"/>
      <c r="D352" s="17" t="s">
        <v>32</v>
      </c>
      <c r="E352" s="17" t="s">
        <v>33</v>
      </c>
      <c r="F352" s="17" t="s">
        <v>34</v>
      </c>
      <c r="G352" s="37"/>
      <c r="H352" s="17">
        <v>9</v>
      </c>
      <c r="I352" s="17" t="s">
        <v>15</v>
      </c>
      <c r="J352" s="17" t="s">
        <v>35</v>
      </c>
    </row>
    <row r="353" spans="2:10" ht="27" thickBot="1" x14ac:dyDescent="0.3">
      <c r="B353" s="18"/>
      <c r="C353" s="14"/>
      <c r="D353" s="14"/>
      <c r="E353" s="14"/>
      <c r="F353" s="14"/>
      <c r="G353" s="38"/>
      <c r="H353" s="14"/>
      <c r="I353" s="14"/>
      <c r="J353" s="14"/>
    </row>
    <row r="354" spans="2:10" ht="26.25" x14ac:dyDescent="0.25">
      <c r="B354" s="27"/>
      <c r="C354" s="20"/>
      <c r="D354" s="20"/>
      <c r="E354" s="20"/>
      <c r="F354" s="20"/>
      <c r="G354" s="39"/>
      <c r="H354" s="20"/>
      <c r="I354" s="20"/>
      <c r="J354" s="20"/>
    </row>
    <row r="355" spans="2:10" ht="45" customHeight="1" x14ac:dyDescent="0.25">
      <c r="B355" s="48" t="s">
        <v>160</v>
      </c>
      <c r="C355" s="19" t="s">
        <v>1</v>
      </c>
      <c r="D355" s="11" t="s">
        <v>2</v>
      </c>
      <c r="E355" s="11" t="s">
        <v>169</v>
      </c>
      <c r="F355" s="12" t="s">
        <v>170</v>
      </c>
      <c r="G355" s="36" t="str">
        <f>IF(D4 = "kg", "Load (kg)", "Load (lbs)")</f>
        <v>Load (kg)</v>
      </c>
      <c r="H355" s="12" t="s">
        <v>171</v>
      </c>
      <c r="I355" s="12" t="s">
        <v>3</v>
      </c>
      <c r="J355" s="13" t="s">
        <v>4</v>
      </c>
    </row>
    <row r="356" spans="2:10" ht="52.5" x14ac:dyDescent="0.25">
      <c r="B356" s="50"/>
      <c r="C356" s="54" t="s">
        <v>5</v>
      </c>
      <c r="D356" s="15" t="s">
        <v>6</v>
      </c>
      <c r="E356" s="15">
        <v>3</v>
      </c>
      <c r="F356" s="15">
        <v>6</v>
      </c>
      <c r="G356" s="31">
        <f>IF(D4="kg",MROUND(E8*0.8,2.5),MROUND(E8*0.8,5))</f>
        <v>80</v>
      </c>
      <c r="H356" s="16">
        <v>0.8</v>
      </c>
      <c r="I356" s="15" t="s">
        <v>7</v>
      </c>
      <c r="J356" s="15" t="s">
        <v>8</v>
      </c>
    </row>
    <row r="357" spans="2:10" ht="26.25" x14ac:dyDescent="0.25">
      <c r="B357" s="50"/>
      <c r="C357" s="54"/>
      <c r="D357" s="15" t="s">
        <v>42</v>
      </c>
      <c r="E357" s="15">
        <v>2</v>
      </c>
      <c r="F357" s="15">
        <v>10</v>
      </c>
      <c r="G357" s="31"/>
      <c r="H357" s="15">
        <v>8</v>
      </c>
      <c r="I357" s="15" t="s">
        <v>10</v>
      </c>
      <c r="J357" s="15" t="s">
        <v>179</v>
      </c>
    </row>
    <row r="358" spans="2:10" ht="26.25" x14ac:dyDescent="0.25">
      <c r="B358" s="50"/>
      <c r="C358" s="54"/>
      <c r="D358" s="15" t="s">
        <v>125</v>
      </c>
      <c r="E358" s="15">
        <v>2</v>
      </c>
      <c r="F358" s="15">
        <v>15</v>
      </c>
      <c r="G358" s="31"/>
      <c r="H358" s="15">
        <v>8</v>
      </c>
      <c r="I358" s="15" t="s">
        <v>10</v>
      </c>
      <c r="J358" s="15" t="s">
        <v>90</v>
      </c>
    </row>
    <row r="359" spans="2:10" ht="26.25" x14ac:dyDescent="0.25">
      <c r="B359" s="50"/>
      <c r="C359" s="54"/>
      <c r="D359" s="15" t="s">
        <v>126</v>
      </c>
      <c r="E359" s="15">
        <v>3</v>
      </c>
      <c r="F359" s="15">
        <v>10</v>
      </c>
      <c r="G359" s="31"/>
      <c r="H359" s="15">
        <v>8</v>
      </c>
      <c r="I359" s="15" t="s">
        <v>15</v>
      </c>
      <c r="J359" s="15" t="s">
        <v>16</v>
      </c>
    </row>
    <row r="360" spans="2:10" ht="26.25" x14ac:dyDescent="0.25">
      <c r="B360" s="50"/>
      <c r="C360" s="54"/>
      <c r="D360" s="15" t="s">
        <v>127</v>
      </c>
      <c r="E360" s="15">
        <v>3</v>
      </c>
      <c r="F360" s="15">
        <v>10</v>
      </c>
      <c r="G360" s="31"/>
      <c r="H360" s="15">
        <v>8</v>
      </c>
      <c r="I360" s="15" t="s">
        <v>15</v>
      </c>
      <c r="J360" s="15" t="s">
        <v>83</v>
      </c>
    </row>
    <row r="361" spans="2:10" ht="26.25" x14ac:dyDescent="0.25">
      <c r="B361" s="50"/>
      <c r="C361" s="54"/>
      <c r="D361" s="15" t="s">
        <v>93</v>
      </c>
      <c r="E361" s="15">
        <v>3</v>
      </c>
      <c r="F361" s="15">
        <v>12</v>
      </c>
      <c r="G361" s="31"/>
      <c r="H361" s="15">
        <v>8</v>
      </c>
      <c r="I361" s="15" t="s">
        <v>15</v>
      </c>
      <c r="J361" s="15" t="s">
        <v>94</v>
      </c>
    </row>
    <row r="362" spans="2:10" ht="52.5" x14ac:dyDescent="0.25">
      <c r="B362" s="50"/>
      <c r="C362" s="55" t="s">
        <v>21</v>
      </c>
      <c r="D362" s="21" t="s">
        <v>22</v>
      </c>
      <c r="E362" s="21">
        <v>3</v>
      </c>
      <c r="F362" s="21">
        <v>8</v>
      </c>
      <c r="G362" s="41">
        <f>IF(D4="kg",MROUND(F8*0.75,2.5),MROUND(F8*0.75,5))</f>
        <v>0</v>
      </c>
      <c r="H362" s="22">
        <v>0.75</v>
      </c>
      <c r="I362" s="21" t="s">
        <v>10</v>
      </c>
      <c r="J362" s="21" t="s">
        <v>178</v>
      </c>
    </row>
    <row r="363" spans="2:10" ht="26.25" x14ac:dyDescent="0.25">
      <c r="B363" s="50"/>
      <c r="C363" s="52"/>
      <c r="D363" s="15" t="s">
        <v>128</v>
      </c>
      <c r="E363" s="15">
        <v>3</v>
      </c>
      <c r="F363" s="15">
        <v>12</v>
      </c>
      <c r="G363" s="31"/>
      <c r="H363" s="15">
        <v>8</v>
      </c>
      <c r="I363" s="15" t="s">
        <v>10</v>
      </c>
      <c r="J363" s="15" t="s">
        <v>185</v>
      </c>
    </row>
    <row r="364" spans="2:10" ht="26.25" x14ac:dyDescent="0.25">
      <c r="B364" s="50"/>
      <c r="C364" s="52"/>
      <c r="D364" s="15" t="s">
        <v>129</v>
      </c>
      <c r="E364" s="15">
        <v>3</v>
      </c>
      <c r="F364" s="15">
        <v>10</v>
      </c>
      <c r="G364" s="31"/>
      <c r="H364" s="15">
        <v>7</v>
      </c>
      <c r="I364" s="15" t="s">
        <v>10</v>
      </c>
      <c r="J364" s="15" t="s">
        <v>96</v>
      </c>
    </row>
    <row r="365" spans="2:10" ht="26.25" x14ac:dyDescent="0.25">
      <c r="B365" s="50"/>
      <c r="C365" s="52"/>
      <c r="D365" s="15" t="s">
        <v>130</v>
      </c>
      <c r="E365" s="15">
        <v>3</v>
      </c>
      <c r="F365" s="15">
        <v>12</v>
      </c>
      <c r="G365" s="31"/>
      <c r="H365" s="15">
        <v>8</v>
      </c>
      <c r="I365" s="15" t="s">
        <v>10</v>
      </c>
      <c r="J365" s="15" t="s">
        <v>131</v>
      </c>
    </row>
    <row r="366" spans="2:10" ht="78.75" x14ac:dyDescent="0.25">
      <c r="B366" s="50"/>
      <c r="C366" s="52"/>
      <c r="D366" s="15" t="s">
        <v>132</v>
      </c>
      <c r="E366" s="15">
        <v>2</v>
      </c>
      <c r="F366" s="15">
        <v>15</v>
      </c>
      <c r="G366" s="31"/>
      <c r="H366" s="15">
        <v>8</v>
      </c>
      <c r="I366" s="15" t="s">
        <v>15</v>
      </c>
      <c r="J366" s="15" t="s">
        <v>186</v>
      </c>
    </row>
    <row r="367" spans="2:10" ht="26.25" x14ac:dyDescent="0.25">
      <c r="B367" s="50"/>
      <c r="C367" s="52"/>
      <c r="D367" s="15" t="s">
        <v>133</v>
      </c>
      <c r="E367" s="15">
        <v>3</v>
      </c>
      <c r="F367" s="15">
        <v>20</v>
      </c>
      <c r="G367" s="31"/>
      <c r="H367" s="15">
        <v>9</v>
      </c>
      <c r="I367" s="15" t="s">
        <v>15</v>
      </c>
      <c r="J367" s="15" t="s">
        <v>134</v>
      </c>
    </row>
    <row r="368" spans="2:10" ht="26.25" x14ac:dyDescent="0.25">
      <c r="B368" s="50"/>
      <c r="C368" s="53"/>
      <c r="D368" s="17" t="s">
        <v>32</v>
      </c>
      <c r="E368" s="17" t="s">
        <v>33</v>
      </c>
      <c r="F368" s="17" t="s">
        <v>34</v>
      </c>
      <c r="G368" s="37"/>
      <c r="H368" s="17">
        <v>9</v>
      </c>
      <c r="I368" s="17" t="s">
        <v>15</v>
      </c>
      <c r="J368" s="17" t="s">
        <v>35</v>
      </c>
    </row>
    <row r="369" spans="2:10" ht="52.5" x14ac:dyDescent="0.25">
      <c r="B369" s="50"/>
      <c r="C369" s="54" t="s">
        <v>36</v>
      </c>
      <c r="D369" s="15" t="s">
        <v>37</v>
      </c>
      <c r="E369" s="15">
        <v>4</v>
      </c>
      <c r="F369" s="15">
        <v>5</v>
      </c>
      <c r="G369" s="31">
        <f>IF(D4="kg",MROUND(G8*0.85,2.5),MROUND(G8*0.85,5))</f>
        <v>0</v>
      </c>
      <c r="H369" s="16">
        <v>0.85</v>
      </c>
      <c r="I369" s="15" t="s">
        <v>38</v>
      </c>
      <c r="J369" s="15" t="s">
        <v>39</v>
      </c>
    </row>
    <row r="370" spans="2:10" ht="26.25" x14ac:dyDescent="0.25">
      <c r="B370" s="50"/>
      <c r="C370" s="54"/>
      <c r="D370" s="15" t="s">
        <v>40</v>
      </c>
      <c r="E370" s="15">
        <v>3</v>
      </c>
      <c r="F370" s="15">
        <v>10</v>
      </c>
      <c r="G370" s="31"/>
      <c r="H370" s="30" t="s">
        <v>176</v>
      </c>
      <c r="I370" s="15" t="s">
        <v>7</v>
      </c>
      <c r="J370" s="15" t="s">
        <v>41</v>
      </c>
    </row>
    <row r="371" spans="2:10" ht="26.25" x14ac:dyDescent="0.25">
      <c r="B371" s="50"/>
      <c r="C371" s="54"/>
      <c r="D371" s="15" t="s">
        <v>135</v>
      </c>
      <c r="E371" s="15">
        <v>3</v>
      </c>
      <c r="F371" s="15">
        <v>20</v>
      </c>
      <c r="G371" s="31"/>
      <c r="H371" s="15">
        <v>8</v>
      </c>
      <c r="I371" s="15" t="s">
        <v>10</v>
      </c>
      <c r="J371" s="15" t="s">
        <v>136</v>
      </c>
    </row>
    <row r="372" spans="2:10" ht="26.25" x14ac:dyDescent="0.25">
      <c r="B372" s="50"/>
      <c r="C372" s="54"/>
      <c r="D372" s="15" t="s">
        <v>137</v>
      </c>
      <c r="E372" s="15">
        <v>3</v>
      </c>
      <c r="F372" s="15">
        <v>12</v>
      </c>
      <c r="G372" s="31"/>
      <c r="H372" s="15">
        <v>8</v>
      </c>
      <c r="I372" s="15" t="s">
        <v>15</v>
      </c>
      <c r="J372" s="15" t="s">
        <v>138</v>
      </c>
    </row>
    <row r="373" spans="2:10" ht="26.25" x14ac:dyDescent="0.25">
      <c r="B373" s="50"/>
      <c r="C373" s="54"/>
      <c r="D373" s="15" t="s">
        <v>139</v>
      </c>
      <c r="E373" s="15">
        <v>3</v>
      </c>
      <c r="F373" s="15">
        <v>15</v>
      </c>
      <c r="G373" s="31"/>
      <c r="H373" s="15">
        <v>8</v>
      </c>
      <c r="I373" s="15" t="s">
        <v>15</v>
      </c>
      <c r="J373" s="15" t="s">
        <v>44</v>
      </c>
    </row>
    <row r="374" spans="2:10" ht="26.25" x14ac:dyDescent="0.25">
      <c r="B374" s="50"/>
      <c r="C374" s="54"/>
      <c r="D374" s="15" t="s">
        <v>47</v>
      </c>
      <c r="E374" s="15" t="s">
        <v>33</v>
      </c>
      <c r="F374" s="15" t="s">
        <v>34</v>
      </c>
      <c r="G374" s="31"/>
      <c r="H374" s="15">
        <v>9</v>
      </c>
      <c r="I374" s="15" t="s">
        <v>15</v>
      </c>
      <c r="J374" s="15" t="s">
        <v>35</v>
      </c>
    </row>
    <row r="375" spans="2:10" ht="26.25" x14ac:dyDescent="0.25">
      <c r="B375" s="50"/>
      <c r="C375" s="55" t="s">
        <v>48</v>
      </c>
      <c r="D375" s="21" t="s">
        <v>49</v>
      </c>
      <c r="E375" s="21">
        <v>4</v>
      </c>
      <c r="F375" s="21">
        <v>4</v>
      </c>
      <c r="G375" s="41">
        <f>IF(D4="kg",MROUND(H8*0.8,2.5),MROUND(H8*0.8,5))</f>
        <v>80</v>
      </c>
      <c r="H375" s="22">
        <v>0.8</v>
      </c>
      <c r="I375" s="21" t="s">
        <v>10</v>
      </c>
      <c r="J375" s="21" t="s">
        <v>50</v>
      </c>
    </row>
    <row r="376" spans="2:10" ht="26.25" x14ac:dyDescent="0.25">
      <c r="B376" s="50"/>
      <c r="C376" s="52"/>
      <c r="D376" s="15" t="s">
        <v>51</v>
      </c>
      <c r="E376" s="15">
        <v>5</v>
      </c>
      <c r="F376" s="15">
        <v>6</v>
      </c>
      <c r="G376" s="31"/>
      <c r="H376" s="15">
        <v>7</v>
      </c>
      <c r="I376" s="15" t="s">
        <v>10</v>
      </c>
      <c r="J376" s="15" t="s">
        <v>109</v>
      </c>
    </row>
    <row r="377" spans="2:10" ht="26.25" x14ac:dyDescent="0.25">
      <c r="B377" s="50"/>
      <c r="C377" s="52"/>
      <c r="D377" s="15" t="s">
        <v>53</v>
      </c>
      <c r="E377" s="15">
        <v>3</v>
      </c>
      <c r="F377" s="15">
        <v>11</v>
      </c>
      <c r="G377" s="31"/>
      <c r="H377" s="30" t="s">
        <v>177</v>
      </c>
      <c r="I377" s="15" t="s">
        <v>10</v>
      </c>
      <c r="J377" s="15" t="s">
        <v>54</v>
      </c>
    </row>
    <row r="378" spans="2:10" ht="26.25" x14ac:dyDescent="0.25">
      <c r="B378" s="50"/>
      <c r="C378" s="52"/>
      <c r="D378" s="15" t="s">
        <v>140</v>
      </c>
      <c r="E378" s="15">
        <v>3</v>
      </c>
      <c r="F378" s="15">
        <v>10</v>
      </c>
      <c r="G378" s="31"/>
      <c r="H378" s="15">
        <v>8</v>
      </c>
      <c r="I378" s="15" t="s">
        <v>10</v>
      </c>
      <c r="J378" s="15" t="s">
        <v>141</v>
      </c>
    </row>
    <row r="379" spans="2:10" ht="26.25" x14ac:dyDescent="0.25">
      <c r="B379" s="50"/>
      <c r="C379" s="52"/>
      <c r="D379" s="15" t="s">
        <v>142</v>
      </c>
      <c r="E379" s="15">
        <v>2</v>
      </c>
      <c r="F379" s="15" t="s">
        <v>143</v>
      </c>
      <c r="G379" s="31"/>
      <c r="H379" s="15">
        <v>8</v>
      </c>
      <c r="I379" s="15" t="s">
        <v>15</v>
      </c>
      <c r="J379" s="15" t="s">
        <v>190</v>
      </c>
    </row>
    <row r="380" spans="2:10" ht="26.25" x14ac:dyDescent="0.25">
      <c r="B380" s="50"/>
      <c r="C380" s="52"/>
      <c r="D380" s="15" t="s">
        <v>144</v>
      </c>
      <c r="E380" s="15">
        <v>2</v>
      </c>
      <c r="F380" s="15">
        <v>30</v>
      </c>
      <c r="G380" s="31"/>
      <c r="H380" s="15">
        <v>8</v>
      </c>
      <c r="I380" s="15" t="s">
        <v>15</v>
      </c>
      <c r="J380" s="15" t="s">
        <v>187</v>
      </c>
    </row>
    <row r="381" spans="2:10" ht="26.25" x14ac:dyDescent="0.25">
      <c r="B381" s="50"/>
      <c r="C381" s="52"/>
      <c r="D381" s="15" t="s">
        <v>145</v>
      </c>
      <c r="E381" s="15">
        <v>3</v>
      </c>
      <c r="F381" s="15">
        <v>10</v>
      </c>
      <c r="G381" s="31"/>
      <c r="H381" s="15">
        <v>8</v>
      </c>
      <c r="I381" s="15" t="s">
        <v>15</v>
      </c>
      <c r="J381" s="15" t="s">
        <v>146</v>
      </c>
    </row>
    <row r="382" spans="2:10" ht="26.25" x14ac:dyDescent="0.25">
      <c r="B382" s="50"/>
      <c r="C382" s="53"/>
      <c r="D382" s="17" t="s">
        <v>32</v>
      </c>
      <c r="E382" s="17" t="s">
        <v>33</v>
      </c>
      <c r="F382" s="17" t="s">
        <v>34</v>
      </c>
      <c r="G382" s="37"/>
      <c r="H382" s="17">
        <v>9</v>
      </c>
      <c r="I382" s="17" t="s">
        <v>15</v>
      </c>
      <c r="J382" s="17" t="s">
        <v>35</v>
      </c>
    </row>
    <row r="383" spans="2:10" ht="52.5" x14ac:dyDescent="0.25">
      <c r="B383" s="50"/>
      <c r="C383" s="54" t="s">
        <v>62</v>
      </c>
      <c r="D383" s="15" t="s">
        <v>6</v>
      </c>
      <c r="E383" s="15">
        <v>3</v>
      </c>
      <c r="F383" s="15">
        <v>8</v>
      </c>
      <c r="G383" s="31">
        <f>IF(D4="kg",MROUND(E8*0.75,2.5),MROUND(E8*0.75,5))</f>
        <v>75</v>
      </c>
      <c r="H383" s="16">
        <v>0.75</v>
      </c>
      <c r="I383" s="15" t="s">
        <v>7</v>
      </c>
      <c r="J383" s="15" t="s">
        <v>8</v>
      </c>
    </row>
    <row r="384" spans="2:10" ht="26.25" x14ac:dyDescent="0.25">
      <c r="B384" s="50"/>
      <c r="C384" s="54"/>
      <c r="D384" s="15" t="s">
        <v>63</v>
      </c>
      <c r="E384" s="15">
        <v>3</v>
      </c>
      <c r="F384" s="15">
        <v>15</v>
      </c>
      <c r="G384" s="31"/>
      <c r="H384" s="15">
        <v>8</v>
      </c>
      <c r="I384" s="15" t="s">
        <v>10</v>
      </c>
      <c r="J384" s="15" t="s">
        <v>64</v>
      </c>
    </row>
    <row r="385" spans="2:10" ht="26.25" x14ac:dyDescent="0.25">
      <c r="B385" s="50"/>
      <c r="C385" s="54"/>
      <c r="D385" s="15" t="s">
        <v>147</v>
      </c>
      <c r="E385" s="15">
        <v>3</v>
      </c>
      <c r="F385" s="15">
        <v>12</v>
      </c>
      <c r="G385" s="31"/>
      <c r="H385" s="15">
        <v>9</v>
      </c>
      <c r="I385" s="15" t="s">
        <v>66</v>
      </c>
      <c r="J385" s="15" t="s">
        <v>188</v>
      </c>
    </row>
    <row r="386" spans="2:10" ht="26.25" x14ac:dyDescent="0.25">
      <c r="B386" s="50"/>
      <c r="C386" s="54"/>
      <c r="D386" s="15" t="s">
        <v>148</v>
      </c>
      <c r="E386" s="15">
        <v>3</v>
      </c>
      <c r="F386" s="15">
        <v>15</v>
      </c>
      <c r="G386" s="31"/>
      <c r="H386" s="15">
        <v>9</v>
      </c>
      <c r="I386" s="15" t="s">
        <v>15</v>
      </c>
      <c r="J386" s="15" t="s">
        <v>149</v>
      </c>
    </row>
    <row r="387" spans="2:10" ht="26.25" x14ac:dyDescent="0.25">
      <c r="B387" s="50"/>
      <c r="C387" s="54"/>
      <c r="D387" s="15" t="s">
        <v>150</v>
      </c>
      <c r="E387" s="15">
        <v>3</v>
      </c>
      <c r="F387" s="15">
        <v>10</v>
      </c>
      <c r="G387" s="31"/>
      <c r="H387" s="15">
        <v>8</v>
      </c>
      <c r="I387" s="15" t="s">
        <v>15</v>
      </c>
      <c r="J387" s="15" t="s">
        <v>71</v>
      </c>
    </row>
    <row r="388" spans="2:10" ht="26.25" x14ac:dyDescent="0.25">
      <c r="B388" s="50"/>
      <c r="C388" s="54"/>
      <c r="D388" s="15" t="s">
        <v>151</v>
      </c>
      <c r="E388" s="15">
        <v>3</v>
      </c>
      <c r="F388" s="15" t="s">
        <v>152</v>
      </c>
      <c r="G388" s="31"/>
      <c r="H388" s="15">
        <v>7</v>
      </c>
      <c r="I388" s="15" t="s">
        <v>15</v>
      </c>
      <c r="J388" s="15" t="s">
        <v>153</v>
      </c>
    </row>
    <row r="389" spans="2:10" ht="26.25" x14ac:dyDescent="0.25">
      <c r="B389" s="50"/>
      <c r="C389" s="55" t="s">
        <v>73</v>
      </c>
      <c r="D389" s="21" t="s">
        <v>74</v>
      </c>
      <c r="E389" s="21">
        <v>3</v>
      </c>
      <c r="F389" s="21">
        <v>8</v>
      </c>
      <c r="G389" s="41"/>
      <c r="H389" s="47" t="s">
        <v>177</v>
      </c>
      <c r="I389" s="21" t="s">
        <v>10</v>
      </c>
      <c r="J389" s="21" t="s">
        <v>75</v>
      </c>
    </row>
    <row r="390" spans="2:10" ht="52.5" x14ac:dyDescent="0.25">
      <c r="B390" s="50"/>
      <c r="C390" s="52"/>
      <c r="D390" s="15" t="s">
        <v>154</v>
      </c>
      <c r="E390" s="15">
        <v>3</v>
      </c>
      <c r="F390" s="15">
        <v>12</v>
      </c>
      <c r="G390" s="31"/>
      <c r="H390" s="15">
        <v>8</v>
      </c>
      <c r="I390" s="15" t="s">
        <v>10</v>
      </c>
      <c r="J390" s="15" t="s">
        <v>155</v>
      </c>
    </row>
    <row r="391" spans="2:10" ht="52.5" x14ac:dyDescent="0.25">
      <c r="B391" s="50"/>
      <c r="C391" s="52"/>
      <c r="D391" s="15" t="s">
        <v>156</v>
      </c>
      <c r="E391" s="15">
        <v>3</v>
      </c>
      <c r="F391" s="15">
        <v>10</v>
      </c>
      <c r="G391" s="31"/>
      <c r="H391" s="15">
        <v>8</v>
      </c>
      <c r="I391" s="15" t="s">
        <v>10</v>
      </c>
      <c r="J391" s="15" t="s">
        <v>189</v>
      </c>
    </row>
    <row r="392" spans="2:10" ht="52.5" x14ac:dyDescent="0.25">
      <c r="B392" s="50"/>
      <c r="C392" s="52"/>
      <c r="D392" s="15" t="s">
        <v>55</v>
      </c>
      <c r="E392" s="15">
        <v>3</v>
      </c>
      <c r="F392" s="15">
        <v>20</v>
      </c>
      <c r="G392" s="31"/>
      <c r="H392" s="15">
        <v>8</v>
      </c>
      <c r="I392" s="15" t="s">
        <v>10</v>
      </c>
      <c r="J392" s="15" t="s">
        <v>180</v>
      </c>
    </row>
    <row r="393" spans="2:10" ht="26.25" x14ac:dyDescent="0.25">
      <c r="B393" s="50"/>
      <c r="C393" s="52"/>
      <c r="D393" s="15" t="s">
        <v>49</v>
      </c>
      <c r="E393" s="15">
        <v>3</v>
      </c>
      <c r="F393" s="15">
        <v>10</v>
      </c>
      <c r="G393" s="31"/>
      <c r="H393" s="15">
        <v>8</v>
      </c>
      <c r="I393" s="15" t="s">
        <v>15</v>
      </c>
      <c r="J393" s="15" t="s">
        <v>50</v>
      </c>
    </row>
    <row r="394" spans="2:10" ht="52.5" x14ac:dyDescent="0.25">
      <c r="B394" s="50"/>
      <c r="C394" s="52"/>
      <c r="D394" s="15" t="s">
        <v>157</v>
      </c>
      <c r="E394" s="15">
        <v>3</v>
      </c>
      <c r="F394" s="15">
        <v>10</v>
      </c>
      <c r="G394" s="31"/>
      <c r="H394" s="15">
        <v>9</v>
      </c>
      <c r="I394" s="15" t="s">
        <v>15</v>
      </c>
      <c r="J394" s="15" t="s">
        <v>158</v>
      </c>
    </row>
    <row r="395" spans="2:10" ht="26.25" x14ac:dyDescent="0.25">
      <c r="B395" s="61"/>
      <c r="C395" s="53"/>
      <c r="D395" s="17" t="s">
        <v>32</v>
      </c>
      <c r="E395" s="17" t="s">
        <v>33</v>
      </c>
      <c r="F395" s="17" t="s">
        <v>34</v>
      </c>
      <c r="G395" s="37"/>
      <c r="H395" s="17">
        <v>9</v>
      </c>
      <c r="I395" s="17" t="s">
        <v>15</v>
      </c>
      <c r="J395" s="17" t="s">
        <v>35</v>
      </c>
    </row>
  </sheetData>
  <mergeCells count="67">
    <mergeCell ref="B1:J1"/>
    <mergeCell ref="D3:G3"/>
    <mergeCell ref="D4:G4"/>
    <mergeCell ref="C7:D8"/>
    <mergeCell ref="B355:B395"/>
    <mergeCell ref="C356:C361"/>
    <mergeCell ref="C362:C368"/>
    <mergeCell ref="C369:C374"/>
    <mergeCell ref="C375:C382"/>
    <mergeCell ref="C383:C388"/>
    <mergeCell ref="C389:C395"/>
    <mergeCell ref="B312:B352"/>
    <mergeCell ref="C313:C318"/>
    <mergeCell ref="C319:C325"/>
    <mergeCell ref="C326:C331"/>
    <mergeCell ref="C332:C339"/>
    <mergeCell ref="C340:C345"/>
    <mergeCell ref="C346:C352"/>
    <mergeCell ref="B269:B309"/>
    <mergeCell ref="C270:C275"/>
    <mergeCell ref="C276:C282"/>
    <mergeCell ref="C283:C288"/>
    <mergeCell ref="C289:C296"/>
    <mergeCell ref="C297:C302"/>
    <mergeCell ref="C303:C309"/>
    <mergeCell ref="B226:B266"/>
    <mergeCell ref="C227:C232"/>
    <mergeCell ref="C233:C239"/>
    <mergeCell ref="C240:C245"/>
    <mergeCell ref="C246:C253"/>
    <mergeCell ref="C254:C259"/>
    <mergeCell ref="C260:C266"/>
    <mergeCell ref="B183:B223"/>
    <mergeCell ref="C184:C189"/>
    <mergeCell ref="C190:C196"/>
    <mergeCell ref="C197:C202"/>
    <mergeCell ref="C203:C210"/>
    <mergeCell ref="C211:C216"/>
    <mergeCell ref="C217:C223"/>
    <mergeCell ref="B140:B180"/>
    <mergeCell ref="C141:C146"/>
    <mergeCell ref="C147:C153"/>
    <mergeCell ref="C154:C159"/>
    <mergeCell ref="C160:C167"/>
    <mergeCell ref="C168:C173"/>
    <mergeCell ref="C174:C180"/>
    <mergeCell ref="B97:B137"/>
    <mergeCell ref="C98:C103"/>
    <mergeCell ref="C104:C110"/>
    <mergeCell ref="C111:C116"/>
    <mergeCell ref="C117:C124"/>
    <mergeCell ref="C125:C130"/>
    <mergeCell ref="C131:C137"/>
    <mergeCell ref="B54:B94"/>
    <mergeCell ref="C55:C60"/>
    <mergeCell ref="C61:C67"/>
    <mergeCell ref="C68:C73"/>
    <mergeCell ref="C74:C81"/>
    <mergeCell ref="C82:C87"/>
    <mergeCell ref="C88:C94"/>
    <mergeCell ref="B11:B51"/>
    <mergeCell ref="C12:C17"/>
    <mergeCell ref="C18:C24"/>
    <mergeCell ref="C25:C30"/>
    <mergeCell ref="C31:C38"/>
    <mergeCell ref="C39:C44"/>
    <mergeCell ref="C45:C51"/>
  </mergeCells>
  <conditionalFormatting sqref="D12:J51 D98:J137">
    <cfRule type="expression" dxfId="15" priority="17">
      <formula>MOD(ROW(),2)=0</formula>
    </cfRule>
    <cfRule type="expression" dxfId="14" priority="18">
      <formula>MOD(ROW(),2)=1</formula>
    </cfRule>
  </conditionalFormatting>
  <conditionalFormatting sqref="D55:J94">
    <cfRule type="expression" dxfId="13" priority="15">
      <formula>MOD(ROW(),2)=1</formula>
    </cfRule>
    <cfRule type="expression" dxfId="12" priority="16">
      <formula>MOD(ROW(),2)=0</formula>
    </cfRule>
  </conditionalFormatting>
  <conditionalFormatting sqref="D141:J180">
    <cfRule type="expression" dxfId="11" priority="13">
      <formula>MOD(ROW(),2)=1</formula>
    </cfRule>
    <cfRule type="expression" dxfId="10" priority="14">
      <formula>MOD(ROW(),2)=0</formula>
    </cfRule>
  </conditionalFormatting>
  <conditionalFormatting sqref="D184:J223">
    <cfRule type="expression" dxfId="9" priority="11">
      <formula>MOD(ROW(),2)=0</formula>
    </cfRule>
    <cfRule type="expression" dxfId="8" priority="12">
      <formula>MOD(ROW(),2)=1</formula>
    </cfRule>
  </conditionalFormatting>
  <conditionalFormatting sqref="D227:J266">
    <cfRule type="expression" dxfId="7" priority="9">
      <formula>MOD(ROW(),2)=0</formula>
    </cfRule>
    <cfRule type="expression" dxfId="6" priority="10">
      <formula>MOD(ROW(),2)=1</formula>
    </cfRule>
  </conditionalFormatting>
  <conditionalFormatting sqref="D270:J309">
    <cfRule type="expression" dxfId="5" priority="7">
      <formula>MOD(ROW(),2)=1</formula>
    </cfRule>
    <cfRule type="expression" dxfId="4" priority="8">
      <formula>MOD(ROW(),2)=0</formula>
    </cfRule>
  </conditionalFormatting>
  <conditionalFormatting sqref="D313:J352">
    <cfRule type="expression" dxfId="3" priority="5">
      <formula>MOD(ROW(),2)=1</formula>
    </cfRule>
    <cfRule type="expression" dxfId="2" priority="6">
      <formula>MOD(ROW(),2)=0</formula>
    </cfRule>
  </conditionalFormatting>
  <conditionalFormatting sqref="D356:J395">
    <cfRule type="expression" dxfId="1" priority="3">
      <formula>MOD(ROW(),2)=1</formula>
    </cfRule>
    <cfRule type="expression" dxfId="0" priority="4">
      <formula>MOD(ROW(),2)=0</formula>
    </cfRule>
  </conditionalFormatting>
  <pageMargins left="0.7" right="0.7" top="0.75" bottom="0.75" header="0.3" footer="0.3"/>
  <pageSetup orientation="portrait" horizontalDpi="300" verticalDpi="300" r:id="rId1"/>
  <ignoredErrors>
    <ignoredError sqref="F35 F78 F121 F166 F209 F25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Edsey</dc:creator>
  <cp:lastModifiedBy>Max Edsey</cp:lastModifiedBy>
  <dcterms:created xsi:type="dcterms:W3CDTF">2021-05-14T15:36:01Z</dcterms:created>
  <dcterms:modified xsi:type="dcterms:W3CDTF">2022-05-23T17:27:18Z</dcterms:modified>
</cp:coreProperties>
</file>