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<sst xmlns="http://schemas.openxmlformats.org/spreadsheetml/2006/main" count="52" uniqueCount="52">
  <si>
    <t>学習データ</t>
  </si>
  <si>
    <t>係数, 重み, パラメータ</t>
  </si>
  <si>
    <t>X</t>
  </si>
  <si>
    <t>Y</t>
  </si>
  <si>
    <t>Y_predict</t>
  </si>
  <si>
    <t>Squared Error</t>
  </si>
  <si>
    <t>Absolute Error</t>
  </si>
  <si>
    <t>Mean Squared Error(MSE)</t>
  </si>
  <si>
    <t>Root Mean Squared Error (RMSE)</t>
  </si>
  <si>
    <t>Mean Absolute Error (MAE)</t>
  </si>
  <si>
    <t>coefficient, weight, parameter</t>
  </si>
  <si>
    <t>input 入力</t>
  </si>
  <si>
    <t>output 出力</t>
  </si>
  <si>
    <t>推定値</t>
  </si>
  <si>
    <t>2乗誤差</t>
  </si>
  <si>
    <t>絶対誤差</t>
  </si>
  <si>
    <t>平均二乗誤差</t>
  </si>
  <si>
    <t>平均二乗平方根誤差</t>
  </si>
  <si>
    <t>平均絶対誤差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</si>
  <si>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</si>
  <si>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</si>
  <si>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</si>
  <si>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</si>
  <si>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</si>
  <si>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</si>
  <si>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</si>
  <si>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</si>
  <si>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</si>
  <si>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</si>
  <si>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</si>
  <si>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</si>
  <si>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</si>
  <si>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</si>
  <si>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</si>
  <si>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</si>
  <si>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</si>
  <si>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</si>
  <si>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</si>
  <si>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</si>
  <si>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</si>
  <si>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</si>
  <si>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</si>
  <si>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</si>
  <si>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</si>
  <si>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</si>
  <si>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</si>
  <si>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</si>
  <si>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</si>
  <si>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</si>
  <si>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</si>
  <si>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L1 Norm</t>
  </si>
  <si>
    <t>L2 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</si>
</sst>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"/>
  </numFmts>
  <fonts count="6">
    <font>
      <sz val="10.0"/>
      <color rgb="FF000000"/>
      <name val="Arial"/>
    </font>
    <font/>
    <font>
      <b/>
    </font>
    <font>
      <b/>
      <color rgb="FFFF0000"/>
    </font>
    <font>
      <sz val="10.0"/>
      <color rgb="FF212121"/>
      <name val="Arial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2" fontId="4" numFmtId="164" xfId="0" applyAlignment="1" applyBorder="1" applyFill="1" applyFont="1" applyNumberForma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8" fillId="0" fontId="1" numFmtId="0" xfId="0" applyBorder="1" applyFont="1"/>
    <xf borderId="19" fillId="0" fontId="1" numFmtId="0" xfId="0" applyBorder="1" applyFont="1"/>
    <xf borderId="16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3" fillId="0" fontId="5" numFmtId="164" xfId="0" applyAlignment="1" applyBorder="1" applyFont="1" applyNumberFormat="1">
      <alignment readingOrder="0"/>
    </xf>
    <xf borderId="3" fillId="0" fontId="1" numFmtId="0" xfId="0" applyBorder="1" applyFont="1"/>
    <xf borderId="8" fillId="0" fontId="1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推定結果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'シート1'!$E$2:$E$3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'シート1'!$D$4:$D$53</c:f>
            </c:numRef>
          </c:xVal>
          <c:yVal>
            <c:numRef>
              <c:f>'シート1'!$E$4:$E$53</c:f>
            </c:numRef>
          </c:yVal>
        </c:ser>
        <c:ser>
          <c:idx val="1"/>
          <c:order val="1"/>
          <c:tx>
            <c:strRef>
              <c:f>'シート1'!$F$2:$F$3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'シート1'!$D$4:$D$53</c:f>
            </c:numRef>
          </c:xVal>
          <c:yVal>
            <c:numRef>
              <c:f>'シート1'!$F$4:$F$53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1832"/>
        <c:axId val="1628374568"/>
      </c:scatterChart>
      <c:valAx>
        <c:axId val="2141501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input 入力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8374568"/>
      </c:valAx>
      <c:valAx>
        <c:axId val="1628374568"/>
        <c:scaling>
          <c:orientation val="minMax"/>
          <c:max val="1000.0"/>
          <c:min val="-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150183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219075</xdr:colOff>
      <xdr:row>8</xdr:row>
      <xdr:rowOff>76200</xdr:rowOff>
    </xdr:from>
    <xdr:ext cx="9248775" cy="934402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23.57"/>
    <col customWidth="1" min="9" max="9" width="3.57"/>
    <col customWidth="1" min="10" max="12" width="34.57"/>
  </cols>
  <sheetData>
    <row r="1">
      <c r="A1" s="1"/>
      <c r="D1" s="2" t="s">
        <v>0</v>
      </c>
      <c r="E1" s="3"/>
      <c r="F1" s="4"/>
      <c r="G1" s="4"/>
      <c r="H1" s="4"/>
      <c r="J1" s="5"/>
      <c r="K1" s="5"/>
      <c r="L1" s="5"/>
    </row>
    <row r="2">
      <c r="A2" s="6" t="s">
        <v>1</v>
      </c>
      <c r="B2" s="3"/>
      <c r="D2" s="7" t="s">
        <v>2</v>
      </c>
      <c r="E2" s="8" t="s">
        <v>3</v>
      </c>
      <c r="F2" s="8" t="s">
        <v>4</v>
      </c>
      <c r="G2" s="9" t="s">
        <v>5</v>
      </c>
      <c r="H2" s="4" t="s">
        <v>6</v>
      </c>
      <c r="J2" s="10" t="s">
        <v>7</v>
      </c>
      <c r="K2" s="11" t="s">
        <v>8</v>
      </c>
      <c r="L2" s="12" t="s">
        <v>9</v>
      </c>
    </row>
    <row r="3">
      <c r="A3" s="13" t="s">
        <v>10</v>
      </c>
      <c r="B3" s="14"/>
      <c r="D3" s="15" t="s">
        <v>11</v>
      </c>
      <c r="E3" s="16" t="s">
        <v>12</v>
      </c>
      <c r="F3" s="16" t="s">
        <v>13</v>
      </c>
      <c r="G3" s="17" t="s">
        <v>14</v>
      </c>
      <c r="H3" s="18" t="s">
        <v>15</v>
      </c>
      <c r="J3" s="19" t="s">
        <v>16</v>
      </c>
      <c r="K3" s="18" t="s">
        <v>17</v>
      </c>
      <c r="L3" s="20" t="s">
        <v>18</v>
      </c>
    </row>
    <row r="4">
      <c r="A4" s="21" t="s">
        <v>19</v>
      </c>
      <c r="B4" s="22">
        <v>30.0</v>
      </c>
      <c r="D4" s="23">
        <v>-10.0</v>
      </c>
      <c r="E4" s="24">
        <v>-733.594765403233</v>
      </c>
      <c r="F4" s="25">
        <f t="shared" ref="F4:F53" si="1">SERIESSUM(D4,0,1,B$4:B$34)</f>
        <v>-286165.1869</v>
      </c>
      <c r="G4" s="26">
        <f t="shared" ref="G4:G53" si="2">pow(F4-E4,2)</f>
        <v>81471193785</v>
      </c>
      <c r="H4" s="27">
        <f t="shared" ref="H4:H53" si="3">abs(F4-E4)</f>
        <v>285431.5921</v>
      </c>
      <c r="J4" s="28">
        <f>average(G4:G53)</f>
        <v>31139616096</v>
      </c>
      <c r="K4" s="29">
        <f>average(sqrt(G4:G53))</f>
        <v>285431.5921</v>
      </c>
      <c r="L4" s="30">
        <f>average(H4:H53)</f>
        <v>44188.28493</v>
      </c>
    </row>
    <row r="5">
      <c r="A5" s="4" t="s">
        <v>20</v>
      </c>
      <c r="B5" s="31">
        <v>80.0</v>
      </c>
      <c r="D5" s="7">
        <v>-9.59183673469387</v>
      </c>
      <c r="E5" s="8">
        <v>-760.053723017454</v>
      </c>
      <c r="F5" s="25">
        <f t="shared" si="1"/>
        <v>-107614.8562</v>
      </c>
      <c r="G5" s="3">
        <f t="shared" si="2"/>
        <v>11417948807</v>
      </c>
      <c r="H5" s="32">
        <f t="shared" si="3"/>
        <v>106854.8024</v>
      </c>
    </row>
    <row r="6">
      <c r="A6" s="21" t="s">
        <v>21</v>
      </c>
      <c r="B6" s="31">
        <v>-15.0</v>
      </c>
      <c r="D6" s="7">
        <v>-9.18367346938775</v>
      </c>
      <c r="E6" s="8">
        <v>-601.519736596098</v>
      </c>
      <c r="F6" s="25">
        <f t="shared" si="1"/>
        <v>-37560.75073</v>
      </c>
      <c r="G6" s="3">
        <f t="shared" si="2"/>
        <v>1365984756</v>
      </c>
      <c r="H6" s="32">
        <f t="shared" si="3"/>
        <v>36959.23099</v>
      </c>
    </row>
    <row r="7">
      <c r="A7" s="4" t="s">
        <v>22</v>
      </c>
      <c r="B7" s="31">
        <v>-19.1935563867981</v>
      </c>
      <c r="D7" s="7">
        <v>-8.77551020408163</v>
      </c>
      <c r="E7" s="8">
        <v>-383.474960269231</v>
      </c>
      <c r="F7" s="25">
        <f t="shared" si="1"/>
        <v>-12230.92308</v>
      </c>
      <c r="G7" s="3">
        <f t="shared" si="2"/>
        <v>140362027</v>
      </c>
      <c r="H7" s="32">
        <f t="shared" si="3"/>
        <v>11847.44812</v>
      </c>
    </row>
    <row r="8">
      <c r="A8" s="21" t="s">
        <v>23</v>
      </c>
      <c r="B8" s="31">
        <v>0.831092287316425</v>
      </c>
      <c r="D8" s="7">
        <v>-8.36734693877551</v>
      </c>
      <c r="E8" s="8">
        <v>-337.417887119182</v>
      </c>
      <c r="F8" s="25">
        <f t="shared" si="1"/>
        <v>-3886.100507</v>
      </c>
      <c r="G8" s="3">
        <f t="shared" si="2"/>
        <v>12593148.34</v>
      </c>
      <c r="H8" s="32">
        <f t="shared" si="3"/>
        <v>3548.68262</v>
      </c>
    </row>
    <row r="9">
      <c r="A9" s="4" t="s">
        <v>24</v>
      </c>
      <c r="B9" s="31">
        <v>1.46889296715349</v>
      </c>
      <c r="D9" s="7">
        <v>-7.95918367346938</v>
      </c>
      <c r="E9" s="8">
        <v>-546.541547560608</v>
      </c>
      <c r="F9" s="25">
        <f t="shared" si="1"/>
        <v>-1374.084609</v>
      </c>
      <c r="G9" s="3">
        <f t="shared" si="2"/>
        <v>684827.5184</v>
      </c>
      <c r="H9" s="32">
        <f t="shared" si="3"/>
        <v>827.5430614</v>
      </c>
    </row>
    <row r="10">
      <c r="A10" s="21" t="s">
        <v>25</v>
      </c>
      <c r="B10" s="31">
        <v>0.0574545614481951</v>
      </c>
      <c r="D10" s="7">
        <v>-7.55102040816326</v>
      </c>
      <c r="E10" s="8">
        <v>-286.067665485071</v>
      </c>
      <c r="F10" s="25">
        <f t="shared" si="1"/>
        <v>-637.6869687</v>
      </c>
      <c r="G10" s="3">
        <f t="shared" si="2"/>
        <v>123636.1344</v>
      </c>
      <c r="H10" s="32">
        <f t="shared" si="3"/>
        <v>351.6193032</v>
      </c>
    </row>
    <row r="11">
      <c r="A11" s="4" t="s">
        <v>26</v>
      </c>
      <c r="B11" s="31">
        <v>-0.0369045813529246</v>
      </c>
      <c r="D11" s="7">
        <v>-7.14285714285714</v>
      </c>
      <c r="E11" s="8">
        <v>-335.689656689828</v>
      </c>
      <c r="F11" s="25">
        <f t="shared" si="1"/>
        <v>-381.1147081</v>
      </c>
      <c r="G11" s="3">
        <f t="shared" si="2"/>
        <v>2063.4353</v>
      </c>
      <c r="H11" s="32">
        <f t="shared" si="3"/>
        <v>45.42505146</v>
      </c>
    </row>
    <row r="12">
      <c r="A12" s="21" t="s">
        <v>27</v>
      </c>
      <c r="B12" s="31">
        <v>-0.00428752469604624</v>
      </c>
      <c r="D12" s="7">
        <v>-6.73469387755102</v>
      </c>
      <c r="E12" s="8">
        <v>-277.159937351494</v>
      </c>
      <c r="F12" s="25">
        <f t="shared" si="1"/>
        <v>-254.2173574</v>
      </c>
      <c r="G12" s="3">
        <f t="shared" si="2"/>
        <v>526.3619736</v>
      </c>
      <c r="H12" s="32">
        <f t="shared" si="3"/>
        <v>22.94257992</v>
      </c>
    </row>
    <row r="13">
      <c r="A13" s="4" t="s">
        <v>28</v>
      </c>
      <c r="B13" s="31">
        <v>0.0</v>
      </c>
      <c r="D13" s="7">
        <v>-6.32653061224489</v>
      </c>
      <c r="E13" s="8">
        <v>-178.461012711924</v>
      </c>
      <c r="F13" s="25">
        <f t="shared" si="1"/>
        <v>-175.9855109</v>
      </c>
      <c r="G13" s="3">
        <f t="shared" si="2"/>
        <v>6.128109234</v>
      </c>
      <c r="H13" s="32">
        <f t="shared" si="3"/>
        <v>2.475501815</v>
      </c>
    </row>
    <row r="14">
      <c r="A14" s="21" t="s">
        <v>29</v>
      </c>
      <c r="B14" s="31">
        <v>7.55366575281976E-5</v>
      </c>
      <c r="D14" s="7">
        <v>-5.91836734693877</v>
      </c>
      <c r="E14" s="8">
        <v>-163.790017676728</v>
      </c>
      <c r="F14" s="25">
        <f t="shared" si="1"/>
        <v>-123.4631175</v>
      </c>
      <c r="G14" s="3">
        <f t="shared" si="2"/>
        <v>1626.258877</v>
      </c>
      <c r="H14" s="32">
        <f t="shared" si="3"/>
        <v>40.32690017</v>
      </c>
    </row>
    <row r="15">
      <c r="A15" s="4" t="s">
        <v>30</v>
      </c>
      <c r="B15" s="31">
        <v>9.86579722554562E-6</v>
      </c>
      <c r="D15" s="7">
        <v>-5.51020408163265</v>
      </c>
      <c r="E15" s="8">
        <v>2.97675613110786</v>
      </c>
      <c r="F15" s="25">
        <f t="shared" si="1"/>
        <v>-83.91133348</v>
      </c>
      <c r="G15" s="3">
        <f t="shared" si="2"/>
        <v>7549.540117</v>
      </c>
      <c r="H15" s="32">
        <f t="shared" si="3"/>
        <v>86.88808961</v>
      </c>
    </row>
    <row r="16">
      <c r="A16" s="21" t="s">
        <v>31</v>
      </c>
      <c r="B16" s="31">
        <v>0.0</v>
      </c>
      <c r="D16" s="7">
        <v>-5.10204081632653</v>
      </c>
      <c r="E16" s="8">
        <v>-35.7777564400729</v>
      </c>
      <c r="F16" s="25">
        <f t="shared" si="1"/>
        <v>-50.41950109</v>
      </c>
      <c r="G16" s="3">
        <f t="shared" si="2"/>
        <v>214.3806863</v>
      </c>
      <c r="H16" s="32">
        <f t="shared" si="3"/>
        <v>14.64174465</v>
      </c>
    </row>
    <row r="17">
      <c r="A17" s="4" t="s">
        <v>32</v>
      </c>
      <c r="B17" s="31">
        <v>0.0</v>
      </c>
      <c r="D17" s="7">
        <v>-4.6938775510204</v>
      </c>
      <c r="E17" s="8">
        <v>-73.9116830441697</v>
      </c>
      <c r="F17" s="25">
        <f t="shared" si="1"/>
        <v>-22.30509327</v>
      </c>
      <c r="G17" s="3">
        <f t="shared" si="2"/>
        <v>2663.240108</v>
      </c>
      <c r="H17" s="32">
        <f t="shared" si="3"/>
        <v>51.60658977</v>
      </c>
    </row>
    <row r="18">
      <c r="A18" s="21" t="s">
        <v>33</v>
      </c>
      <c r="B18" s="31">
        <v>-7.73480082504528E-9</v>
      </c>
      <c r="D18" s="7">
        <v>-4.28571428571428</v>
      </c>
      <c r="E18" s="8">
        <v>-20.2492452385769</v>
      </c>
      <c r="F18" s="25">
        <f t="shared" si="1"/>
        <v>-2.768947908</v>
      </c>
      <c r="G18" s="3">
        <f t="shared" si="2"/>
        <v>305.5607948</v>
      </c>
      <c r="H18" s="32">
        <f t="shared" si="3"/>
        <v>17.48029733</v>
      </c>
    </row>
    <row r="19">
      <c r="A19" s="4" t="s">
        <v>34</v>
      </c>
      <c r="B19" s="31">
        <v>-2.03465427170589E-9</v>
      </c>
      <c r="D19" s="7">
        <v>-3.87755102040816</v>
      </c>
      <c r="E19" s="8">
        <v>-13.7752544082353</v>
      </c>
      <c r="F19" s="25">
        <f t="shared" si="1"/>
        <v>4.757222228</v>
      </c>
      <c r="G19" s="3">
        <f t="shared" si="2"/>
        <v>343.4526903</v>
      </c>
      <c r="H19" s="32">
        <f t="shared" si="3"/>
        <v>18.53247664</v>
      </c>
    </row>
    <row r="20">
      <c r="A20" s="21" t="s">
        <v>35</v>
      </c>
      <c r="B20" s="31">
        <v>0.0</v>
      </c>
      <c r="D20" s="7">
        <v>-3.46938775510204</v>
      </c>
      <c r="E20" s="8">
        <v>116.215359992791</v>
      </c>
      <c r="F20" s="25">
        <f t="shared" si="1"/>
        <v>-0.6228204404</v>
      </c>
      <c r="G20" s="3">
        <f t="shared" si="2"/>
        <v>13651.16041</v>
      </c>
      <c r="H20" s="32">
        <f t="shared" si="3"/>
        <v>116.8381804</v>
      </c>
    </row>
    <row r="21">
      <c r="A21" s="4" t="s">
        <v>36</v>
      </c>
      <c r="B21" s="31">
        <v>0.0</v>
      </c>
      <c r="D21" s="7">
        <v>-3.06122448979591</v>
      </c>
      <c r="E21" s="8">
        <v>-42.8929821535097</v>
      </c>
      <c r="F21" s="25">
        <f t="shared" si="1"/>
        <v>-16.300491</v>
      </c>
      <c r="G21" s="3">
        <f t="shared" si="2"/>
        <v>707.1605856</v>
      </c>
      <c r="H21" s="32">
        <f t="shared" si="3"/>
        <v>26.59249115</v>
      </c>
    </row>
    <row r="22">
      <c r="A22" s="21" t="s">
        <v>37</v>
      </c>
      <c r="B22" s="31">
        <v>0.0</v>
      </c>
      <c r="D22" s="7">
        <v>-2.65306122448979</v>
      </c>
      <c r="E22" s="8">
        <v>17.0182509256575</v>
      </c>
      <c r="F22" s="25">
        <f t="shared" si="1"/>
        <v>-36.79517497</v>
      </c>
      <c r="G22" s="3">
        <f t="shared" si="2"/>
        <v>2895.884806</v>
      </c>
      <c r="H22" s="32">
        <f t="shared" si="3"/>
        <v>53.81342589</v>
      </c>
    </row>
    <row r="23">
      <c r="A23" s="4" t="s">
        <v>38</v>
      </c>
      <c r="B23" s="31">
        <v>1.99345157346007E-13</v>
      </c>
      <c r="D23" s="7">
        <v>-2.24489795918367</v>
      </c>
      <c r="E23" s="8">
        <v>-93.9282183725391</v>
      </c>
      <c r="F23" s="25">
        <f t="shared" si="1"/>
        <v>-55.31783682</v>
      </c>
      <c r="G23" s="3">
        <f t="shared" si="2"/>
        <v>1490.761563</v>
      </c>
      <c r="H23" s="32">
        <f t="shared" si="3"/>
        <v>38.61038155</v>
      </c>
    </row>
    <row r="24">
      <c r="A24" s="21" t="s">
        <v>39</v>
      </c>
      <c r="B24" s="31">
        <v>8.0123225672083E-15</v>
      </c>
      <c r="D24" s="7">
        <v>-1.83673469387755</v>
      </c>
      <c r="E24" s="8">
        <v>-259.958519701028</v>
      </c>
      <c r="F24" s="25">
        <f t="shared" si="1"/>
        <v>-65.58065688</v>
      </c>
      <c r="G24" s="3">
        <f t="shared" si="2"/>
        <v>37782.75356</v>
      </c>
      <c r="H24" s="32">
        <f t="shared" si="3"/>
        <v>194.3778628</v>
      </c>
    </row>
    <row r="25">
      <c r="A25" s="4" t="s">
        <v>40</v>
      </c>
      <c r="B25" s="31">
        <v>0.0</v>
      </c>
      <c r="D25" s="7">
        <v>-1.42857142857142</v>
      </c>
      <c r="E25" s="8">
        <v>63.0586525469515</v>
      </c>
      <c r="F25" s="25">
        <f t="shared" si="1"/>
        <v>-63.35411991</v>
      </c>
      <c r="G25" s="3">
        <f t="shared" si="2"/>
        <v>15980.18904</v>
      </c>
      <c r="H25" s="32">
        <f t="shared" si="3"/>
        <v>126.4127725</v>
      </c>
    </row>
    <row r="26">
      <c r="A26" s="21" t="s">
        <v>41</v>
      </c>
      <c r="B26" s="31">
        <v>0.0</v>
      </c>
      <c r="D26" s="7">
        <v>-1.0204081632653</v>
      </c>
      <c r="E26" s="8">
        <v>85.4019620733044</v>
      </c>
      <c r="F26" s="25">
        <f t="shared" si="1"/>
        <v>-47.47990051</v>
      </c>
      <c r="G26" s="3">
        <f t="shared" si="2"/>
        <v>17657.5894</v>
      </c>
      <c r="H26" s="32">
        <f t="shared" si="3"/>
        <v>132.8818626</v>
      </c>
    </row>
    <row r="27">
      <c r="A27" s="4" t="s">
        <v>42</v>
      </c>
      <c r="B27" s="31">
        <v>0.0</v>
      </c>
      <c r="D27" s="7">
        <v>-0.612244897959183</v>
      </c>
      <c r="E27" s="8">
        <v>-74.6833993368388</v>
      </c>
      <c r="F27" s="25">
        <f t="shared" si="1"/>
        <v>-20.20285546</v>
      </c>
      <c r="G27" s="3">
        <f t="shared" si="2"/>
        <v>2968.129662</v>
      </c>
      <c r="H27" s="32">
        <f t="shared" si="3"/>
        <v>54.48054388</v>
      </c>
    </row>
    <row r="28">
      <c r="A28" s="21" t="s">
        <v>43</v>
      </c>
      <c r="B28" s="31">
        <v>0.0</v>
      </c>
      <c r="D28" s="7">
        <v>-0.204081632653061</v>
      </c>
      <c r="E28" s="8">
        <v>226.804530219141</v>
      </c>
      <c r="F28" s="25">
        <f t="shared" si="1"/>
        <v>13.21279857</v>
      </c>
      <c r="G28" s="3">
        <f t="shared" si="2"/>
        <v>45621.42783</v>
      </c>
      <c r="H28" s="32">
        <f t="shared" si="3"/>
        <v>213.5917316</v>
      </c>
    </row>
    <row r="29">
      <c r="A29" s="4" t="s">
        <v>44</v>
      </c>
      <c r="B29" s="31">
        <v>0.0</v>
      </c>
      <c r="D29" s="7">
        <v>0.204081632653061</v>
      </c>
      <c r="E29" s="8">
        <v>-145.182336654684</v>
      </c>
      <c r="F29" s="25">
        <f t="shared" si="1"/>
        <v>45.54061365</v>
      </c>
      <c r="G29" s="3">
        <f t="shared" si="2"/>
        <v>36375.24377</v>
      </c>
      <c r="H29" s="32">
        <f t="shared" si="3"/>
        <v>190.7229503</v>
      </c>
    </row>
    <row r="30">
      <c r="A30" s="21" t="s">
        <v>45</v>
      </c>
      <c r="B30" s="31">
        <v>0.0</v>
      </c>
      <c r="D30" s="7">
        <v>0.612244897959183</v>
      </c>
      <c r="E30" s="8">
        <v>5.79243665649332</v>
      </c>
      <c r="F30" s="25">
        <f t="shared" si="1"/>
        <v>69.19697496</v>
      </c>
      <c r="G30" s="3">
        <f t="shared" si="2"/>
        <v>4020.135478</v>
      </c>
      <c r="H30" s="32">
        <f t="shared" si="3"/>
        <v>63.40453831</v>
      </c>
    </row>
    <row r="31">
      <c r="A31" s="4" t="s">
        <v>46</v>
      </c>
      <c r="B31" s="31">
        <v>0.0</v>
      </c>
      <c r="D31" s="7">
        <v>1.0204081632653</v>
      </c>
      <c r="E31" s="8">
        <v>-15.5942615506203</v>
      </c>
      <c r="F31" s="25">
        <f t="shared" si="1"/>
        <v>78.16482254</v>
      </c>
      <c r="G31" s="3">
        <f t="shared" si="2"/>
        <v>8790.76585</v>
      </c>
      <c r="H31" s="32">
        <f t="shared" si="3"/>
        <v>93.75908409</v>
      </c>
    </row>
    <row r="32">
      <c r="A32" s="21" t="s">
        <v>47</v>
      </c>
      <c r="B32" s="31">
        <v>0.0</v>
      </c>
      <c r="D32" s="7">
        <v>1.42857142857142</v>
      </c>
      <c r="E32" s="8">
        <v>159.662761085991</v>
      </c>
      <c r="F32" s="25">
        <f t="shared" si="1"/>
        <v>69.88582358</v>
      </c>
      <c r="G32" s="3">
        <f t="shared" si="2"/>
        <v>8059.898508</v>
      </c>
      <c r="H32" s="32">
        <f t="shared" si="3"/>
        <v>89.7769375</v>
      </c>
    </row>
    <row r="33">
      <c r="A33" s="4" t="s">
        <v>48</v>
      </c>
      <c r="B33" s="31">
        <v>0.0</v>
      </c>
      <c r="D33" s="7">
        <v>1.83673469387755</v>
      </c>
      <c r="E33" s="8">
        <v>158.342603779036</v>
      </c>
      <c r="F33" s="25">
        <f t="shared" si="1"/>
        <v>46.65756612</v>
      </c>
      <c r="G33" s="3">
        <f t="shared" si="2"/>
        <v>12473.54764</v>
      </c>
      <c r="H33" s="32">
        <f t="shared" si="3"/>
        <v>111.6850377</v>
      </c>
    </row>
    <row r="34">
      <c r="A34" s="21" t="s">
        <v>49</v>
      </c>
      <c r="B34" s="31">
        <v>0.0</v>
      </c>
      <c r="D34" s="7">
        <v>2.24489795918367</v>
      </c>
      <c r="E34" s="8">
        <v>34.0925207063523</v>
      </c>
      <c r="F34" s="25">
        <f t="shared" si="1"/>
        <v>16.01179307</v>
      </c>
      <c r="G34" s="3">
        <f t="shared" si="2"/>
        <v>326.9127118</v>
      </c>
      <c r="H34" s="32">
        <f t="shared" si="3"/>
        <v>18.08072763</v>
      </c>
    </row>
    <row r="35">
      <c r="D35" s="7">
        <v>2.65306122448979</v>
      </c>
      <c r="E35" s="8">
        <v>66.1822389214325</v>
      </c>
      <c r="F35" s="25">
        <f t="shared" si="1"/>
        <v>-10.395518</v>
      </c>
      <c r="G35" s="3">
        <f t="shared" si="2"/>
        <v>5864.152855</v>
      </c>
      <c r="H35" s="32">
        <f t="shared" si="3"/>
        <v>76.57775692</v>
      </c>
    </row>
    <row r="36">
      <c r="A36" s="10" t="s">
        <v>50</v>
      </c>
      <c r="B36" s="33">
        <f>SUMPRODUCT(abs(B4:B34))</f>
        <v>146.5922737</v>
      </c>
      <c r="D36" s="7">
        <v>3.06122448979591</v>
      </c>
      <c r="E36" s="8">
        <v>-47.659228232229</v>
      </c>
      <c r="F36" s="25">
        <f t="shared" si="1"/>
        <v>-19.60976236</v>
      </c>
      <c r="G36" s="3">
        <f t="shared" si="2"/>
        <v>786.7725358</v>
      </c>
      <c r="H36" s="32">
        <f t="shared" si="3"/>
        <v>28.04946587</v>
      </c>
    </row>
    <row r="37">
      <c r="A37" s="34" t="s">
        <v>51</v>
      </c>
      <c r="B37" s="35">
        <f>sqrt(sumsq(B4:B34))</f>
        <v>88.86082179</v>
      </c>
      <c r="D37" s="7">
        <v>3.46938775510204</v>
      </c>
      <c r="E37" s="8">
        <v>-140.813796708919</v>
      </c>
      <c r="F37" s="25">
        <f t="shared" si="1"/>
        <v>-1.660186747</v>
      </c>
      <c r="G37" s="3">
        <f t="shared" si="2"/>
        <v>19363.72717</v>
      </c>
      <c r="H37" s="32">
        <f t="shared" si="3"/>
        <v>139.15361</v>
      </c>
    </row>
    <row r="38">
      <c r="D38" s="7">
        <v>3.87755102040816</v>
      </c>
      <c r="E38" s="8">
        <v>42.4222760447835</v>
      </c>
      <c r="F38" s="25">
        <f t="shared" si="1"/>
        <v>45.68954712</v>
      </c>
      <c r="G38" s="3">
        <f t="shared" si="2"/>
        <v>10.67506028</v>
      </c>
      <c r="H38" s="32">
        <f t="shared" si="3"/>
        <v>3.267271076</v>
      </c>
    </row>
    <row r="39">
      <c r="D39" s="7">
        <v>4.28571428571428</v>
      </c>
      <c r="E39" s="8">
        <v>117.005159301068</v>
      </c>
      <c r="F39" s="25">
        <f t="shared" si="1"/>
        <v>113.55275</v>
      </c>
      <c r="G39" s="3">
        <f t="shared" si="2"/>
        <v>11.91912989</v>
      </c>
      <c r="H39" s="32">
        <f t="shared" si="3"/>
        <v>3.452409288</v>
      </c>
    </row>
    <row r="40">
      <c r="D40" s="7">
        <v>4.6938775510204</v>
      </c>
      <c r="E40" s="8">
        <v>253.173225694171</v>
      </c>
      <c r="F40" s="25">
        <f t="shared" si="1"/>
        <v>182.324429</v>
      </c>
      <c r="G40" s="3">
        <f t="shared" si="2"/>
        <v>5019.551991</v>
      </c>
      <c r="H40" s="32">
        <f t="shared" si="3"/>
        <v>70.84879668</v>
      </c>
    </row>
    <row r="41">
      <c r="D41" s="7">
        <v>5.10204081632653</v>
      </c>
      <c r="E41" s="8">
        <v>284.181154816137</v>
      </c>
      <c r="F41" s="25">
        <f t="shared" si="1"/>
        <v>228.0538181</v>
      </c>
      <c r="G41" s="3">
        <f t="shared" si="2"/>
        <v>3150.277924</v>
      </c>
      <c r="H41" s="32">
        <f t="shared" si="3"/>
        <v>56.12733669</v>
      </c>
    </row>
    <row r="42">
      <c r="D42" s="7">
        <v>5.51020408163265</v>
      </c>
      <c r="E42" s="8">
        <v>164.442610866876</v>
      </c>
      <c r="F42" s="25">
        <f t="shared" si="1"/>
        <v>235.0922437</v>
      </c>
      <c r="G42" s="3">
        <f t="shared" si="2"/>
        <v>4991.370625</v>
      </c>
      <c r="H42" s="32">
        <f t="shared" si="3"/>
        <v>70.64963287</v>
      </c>
    </row>
    <row r="43">
      <c r="D43" s="7">
        <v>5.91836734693877</v>
      </c>
      <c r="E43" s="8">
        <v>218.018243841904</v>
      </c>
      <c r="F43" s="25">
        <f t="shared" si="1"/>
        <v>211.5866286</v>
      </c>
      <c r="G43" s="3">
        <f t="shared" si="2"/>
        <v>41.36567455</v>
      </c>
      <c r="H43" s="32">
        <f t="shared" si="3"/>
        <v>6.431615236</v>
      </c>
    </row>
    <row r="44">
      <c r="D44" s="7">
        <v>6.32653061224489</v>
      </c>
      <c r="E44" s="8">
        <v>194.715545574396</v>
      </c>
      <c r="F44" s="25">
        <f t="shared" si="1"/>
        <v>200.7258391</v>
      </c>
      <c r="G44" s="3">
        <f t="shared" si="2"/>
        <v>36.12362871</v>
      </c>
      <c r="H44" s="32">
        <f t="shared" si="3"/>
        <v>6.010293562</v>
      </c>
    </row>
    <row r="45">
      <c r="D45" s="7">
        <v>6.73469387755102</v>
      </c>
      <c r="E45" s="8">
        <v>215.548461702887</v>
      </c>
      <c r="F45" s="25">
        <f t="shared" si="1"/>
        <v>285.0771929</v>
      </c>
      <c r="G45" s="3">
        <f t="shared" si="2"/>
        <v>4834.244468</v>
      </c>
      <c r="H45" s="32">
        <f t="shared" si="3"/>
        <v>69.52873124</v>
      </c>
    </row>
    <row r="46">
      <c r="D46" s="7">
        <v>7.14285714285714</v>
      </c>
      <c r="E46" s="8">
        <v>251.967733124087</v>
      </c>
      <c r="F46" s="25">
        <f t="shared" si="1"/>
        <v>615.7991888</v>
      </c>
      <c r="G46" s="3">
        <f t="shared" si="2"/>
        <v>132373.3281</v>
      </c>
      <c r="H46" s="32">
        <f t="shared" si="3"/>
        <v>363.8314556</v>
      </c>
    </row>
    <row r="47">
      <c r="D47" s="7">
        <v>7.55102040816326</v>
      </c>
      <c r="E47" s="8">
        <v>690.189865169805</v>
      </c>
      <c r="F47" s="25">
        <f t="shared" si="1"/>
        <v>1613.520019</v>
      </c>
      <c r="G47" s="3">
        <f t="shared" si="2"/>
        <v>852538.5732</v>
      </c>
      <c r="H47" s="32">
        <f t="shared" si="3"/>
        <v>923.330154</v>
      </c>
    </row>
    <row r="48">
      <c r="D48" s="7">
        <v>7.95918367346939</v>
      </c>
      <c r="E48" s="8">
        <v>524.545750893845</v>
      </c>
      <c r="F48" s="25">
        <f t="shared" si="1"/>
        <v>4788.474583</v>
      </c>
      <c r="G48" s="3">
        <f t="shared" si="2"/>
        <v>18181089.08</v>
      </c>
      <c r="H48" s="32">
        <f t="shared" si="3"/>
        <v>4263.928832</v>
      </c>
    </row>
    <row r="49">
      <c r="D49" s="7">
        <v>8.36734693877551</v>
      </c>
      <c r="E49" s="8">
        <v>620.391245560732</v>
      </c>
      <c r="F49" s="25">
        <f t="shared" si="1"/>
        <v>15318.34207</v>
      </c>
      <c r="G49" s="3">
        <f t="shared" si="2"/>
        <v>216029758.4</v>
      </c>
      <c r="H49" s="32">
        <f t="shared" si="3"/>
        <v>14697.95082</v>
      </c>
    </row>
    <row r="50">
      <c r="D50" s="7">
        <v>8.77551020408163</v>
      </c>
      <c r="E50" s="8">
        <v>636.303902868266</v>
      </c>
      <c r="F50" s="25">
        <f t="shared" si="1"/>
        <v>48978.81251</v>
      </c>
      <c r="G50" s="3">
        <f t="shared" si="2"/>
        <v>2336998139</v>
      </c>
      <c r="H50" s="32">
        <f t="shared" si="3"/>
        <v>48342.50861</v>
      </c>
    </row>
    <row r="51">
      <c r="D51" s="7">
        <v>9.18367346938775</v>
      </c>
      <c r="E51" s="8">
        <v>945.822287374536</v>
      </c>
      <c r="F51" s="25">
        <f t="shared" si="1"/>
        <v>148906.1907</v>
      </c>
      <c r="G51" s="3">
        <f t="shared" si="2"/>
        <v>21892270608</v>
      </c>
      <c r="H51" s="32">
        <f t="shared" si="3"/>
        <v>147960.3684</v>
      </c>
    </row>
    <row r="52">
      <c r="D52" s="7">
        <v>9.59183673469387</v>
      </c>
      <c r="E52" s="8">
        <v>822.686322988427</v>
      </c>
      <c r="F52" s="25">
        <f t="shared" si="1"/>
        <v>423108.6617</v>
      </c>
      <c r="G52" s="3">
        <f t="shared" si="2"/>
        <v>178325445010</v>
      </c>
      <c r="H52" s="32">
        <f t="shared" si="3"/>
        <v>422285.9754</v>
      </c>
    </row>
    <row r="53">
      <c r="D53" s="7">
        <v>10.0</v>
      </c>
      <c r="E53" s="8">
        <v>1088.7259719786</v>
      </c>
      <c r="F53" s="25">
        <f t="shared" si="1"/>
        <v>1123488.715</v>
      </c>
      <c r="G53" s="3">
        <f t="shared" si="2"/>
        <v>1259781736095</v>
      </c>
      <c r="H53" s="32">
        <f t="shared" si="3"/>
        <v>1122399.989</v>
      </c>
    </row>
  </sheetData>
  <mergeCells count="3">
    <mergeCell ref="D1:E1"/>
    <mergeCell ref="A2:B2"/>
    <mergeCell ref="A3:B3"/>
  </mergeCells>
  <drawing r:id="rId1"/>
</worksheet>
</file>