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<sst xmlns="http://schemas.openxmlformats.org/spreadsheetml/2006/main" count="52" uniqueCount="52">
  <si>
    <t>学習データ</t>
  </si>
  <si>
    <t>係数, 重み, パラメータ</t>
  </si>
  <si>
    <t>X</t>
  </si>
  <si>
    <t>Y</t>
  </si>
  <si>
    <t>Y_predict</t>
  </si>
  <si>
    <t>Squared Error</t>
  </si>
  <si>
    <t>Absolute Error</t>
  </si>
  <si>
    <t>Mean Squared Error(MSE)</t>
  </si>
  <si>
    <t>Root Mean Squared Error (RMSE)</t>
  </si>
  <si>
    <t>Mean Absolute Error (MAE)</t>
  </si>
  <si>
    <t>coefficient, weight, parameter</t>
  </si>
  <si>
    <t>input 入力</t>
  </si>
  <si>
    <t>output 出力</t>
  </si>
  <si>
    <t>推定値</t>
  </si>
  <si>
    <t>2乗誤差</t>
  </si>
  <si>
    <t>絶対誤差</t>
  </si>
  <si>
    <t>平均二乗誤差</t>
  </si>
  <si>
    <t>平均二乗平方根誤差</t>
  </si>
  <si>
    <t>平均絶対誤差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</si>
  <si>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</si>
  <si>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</si>
  <si>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</si>
  <si>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</si>
  <si>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</si>
  <si>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</si>
  <si>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</si>
  <si>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</si>
  <si>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</si>
  <si>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</si>
  <si>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</si>
  <si>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</si>
  <si>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</si>
  <si>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</si>
  <si>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</si>
  <si>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</si>
  <si>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</si>
  <si>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</si>
  <si>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</si>
  <si>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</si>
  <si>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</si>
  <si>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</si>
  <si>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</si>
  <si>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</si>
  <si>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</si>
  <si>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</si>
  <si>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</si>
  <si>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</si>
  <si>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</si>
  <si>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</si>
  <si>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</si>
  <si>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L1 Norm</t>
  </si>
  <si>
    <t>L2 Norm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</si>
</sst>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00000"/>
  </numFmts>
  <fonts count="4">
    <font>
      <sz val="10.0"/>
      <color rgb="FF000000"/>
      <name val="Arial"/>
    </font>
    <font/>
    <font>
      <b/>
    </font>
    <font>
      <b/>
      <color rgb="FFFF0000"/>
    </font>
  </fonts>
  <fills count="2">
    <fill>
      <patternFill patternType="none"/>
    </fill>
    <fill>
      <patternFill patternType="lightGray"/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hair">
        <color rgb="FF000000"/>
      </right>
      <bottom style="thin">
        <color rgb="FF000000"/>
      </bottom>
    </border>
    <border>
      <right style="double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Alignment="1" applyBorder="1" applyFont="1">
      <alignment horizontal="center"/>
    </xf>
    <xf borderId="2" fillId="0" fontId="1" numFmtId="0" xfId="0" applyBorder="1" applyFont="1"/>
    <xf borderId="3" fillId="0" fontId="1" numFmtId="0" xfId="0" applyBorder="1" applyFont="1"/>
    <xf borderId="0" fillId="0" fontId="2" numFmtId="0" xfId="0" applyFont="1"/>
    <xf borderId="1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2" fillId="0" fontId="1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0" fillId="0" fontId="1" numFmtId="0" xfId="0" applyBorder="1" applyFont="1"/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0" fontId="1" numFmtId="0" xfId="0" applyBorder="1" applyFont="1"/>
    <xf borderId="0" fillId="0" fontId="1" numFmtId="164" xfId="0" applyAlignment="1" applyFont="1" applyNumberFormat="1">
      <alignment readingOrder="0"/>
    </xf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8" fillId="0" fontId="1" numFmtId="0" xfId="0" applyBorder="1" applyFont="1"/>
    <xf borderId="23" fillId="0" fontId="3" numFmtId="0" xfId="0" applyBorder="1" applyFont="1"/>
    <xf borderId="2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r>
              <a:rPr b="0" i="0">
                <a:solidFill>
                  <a:srgbClr val="000000"/>
                </a:solidFill>
                <a:latin typeface="Roboto"/>
              </a:rPr>
              <a:t>推定結果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'シート1'!$E$2:$E$3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'シート1'!$D$4:$D$53</c:f>
            </c:numRef>
          </c:xVal>
          <c:yVal>
            <c:numRef>
              <c:f>'シート1'!$E$4:$E$53</c:f>
              <c:numCache/>
            </c:numRef>
          </c:yVal>
        </c:ser>
        <c:ser>
          <c:idx val="1"/>
          <c:order val="1"/>
          <c:tx>
            <c:strRef>
              <c:f>'シート1'!$F$2:$F$3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xVal>
            <c:numRef>
              <c:f>'シート1'!$D$4:$D$53</c:f>
            </c:numRef>
          </c:xVal>
          <c:yVal>
            <c:numRef>
              <c:f>'シート1'!$F$4:$F$53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429885"/>
        <c:axId val="125219524"/>
      </c:scatterChart>
      <c:valAx>
        <c:axId val="11504298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0">
                    <a:solidFill>
                      <a:srgbClr val="000000"/>
                    </a:solidFill>
                    <a:latin typeface="Roboto"/>
                  </a:rPr>
                  <a:t>input 入力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25219524"/>
      </c:valAx>
      <c:valAx>
        <c:axId val="125219524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</a:p>
        </c:txPr>
        <c:crossAx val="1150429885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219075</xdr:colOff>
      <xdr:row>8</xdr:row>
      <xdr:rowOff>76200</xdr:rowOff>
    </xdr:from>
    <xdr:ext cx="9248775" cy="934402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38"/>
    <col customWidth="1" min="2" max="2" width="20.63"/>
    <col customWidth="1" min="3" max="6" width="12.63"/>
    <col customWidth="1" min="9" max="9" width="3.13"/>
    <col customWidth="1" min="10" max="12" width="30.25"/>
  </cols>
  <sheetData>
    <row r="1" ht="15.75" customHeight="1">
      <c r="A1" s="1"/>
      <c r="D1" s="2" t="s">
        <v>0</v>
      </c>
      <c r="E1" s="3"/>
      <c r="F1" s="4"/>
      <c r="G1" s="4"/>
      <c r="H1" s="4"/>
      <c r="J1" s="5"/>
      <c r="K1" s="5"/>
      <c r="L1" s="5"/>
    </row>
    <row r="2" ht="15.75" customHeight="1">
      <c r="A2" s="6" t="s">
        <v>1</v>
      </c>
      <c r="B2" s="3"/>
      <c r="D2" s="7" t="s">
        <v>2</v>
      </c>
      <c r="E2" s="8" t="s">
        <v>3</v>
      </c>
      <c r="F2" s="8" t="s">
        <v>4</v>
      </c>
      <c r="G2" s="9" t="s">
        <v>5</v>
      </c>
      <c r="H2" s="4" t="s">
        <v>6</v>
      </c>
      <c r="J2" s="10" t="s">
        <v>7</v>
      </c>
      <c r="K2" s="11" t="s">
        <v>8</v>
      </c>
      <c r="L2" s="12" t="s">
        <v>9</v>
      </c>
    </row>
    <row r="3" ht="15.75" customHeight="1">
      <c r="A3" s="13" t="s">
        <v>10</v>
      </c>
      <c r="B3" s="14"/>
      <c r="D3" s="15" t="s">
        <v>11</v>
      </c>
      <c r="E3" s="16" t="s">
        <v>12</v>
      </c>
      <c r="F3" s="16" t="s">
        <v>13</v>
      </c>
      <c r="G3" s="17" t="s">
        <v>14</v>
      </c>
      <c r="H3" s="18" t="s">
        <v>15</v>
      </c>
      <c r="J3" s="19" t="s">
        <v>16</v>
      </c>
      <c r="K3" s="18" t="s">
        <v>17</v>
      </c>
      <c r="L3" s="20" t="s">
        <v>18</v>
      </c>
    </row>
    <row r="4" ht="15.75" customHeight="1">
      <c r="A4" s="21" t="s">
        <v>19</v>
      </c>
      <c r="B4" s="22">
        <v>-16.6659104352601</v>
      </c>
      <c r="D4" s="23">
        <v>-10.0</v>
      </c>
      <c r="E4" s="24">
        <v>-733.594765403233</v>
      </c>
      <c r="F4" s="24">
        <f t="shared" ref="F4:F53" si="1">SERIESSUM(D4,0,1,B$4:B$34)</f>
        <v>-733.5982918</v>
      </c>
      <c r="G4" s="25">
        <f t="shared" ref="G4:G53" si="2">pow(F4-E4,2)</f>
        <v>0.00001243562774</v>
      </c>
      <c r="H4" s="21">
        <f t="shared" ref="H4:H53" si="3">abs(F4-E4)</f>
        <v>0.003526418543</v>
      </c>
      <c r="J4" s="26">
        <f>average(G4:G53)</f>
        <v>3520.905378</v>
      </c>
      <c r="K4" s="27">
        <f>average(sqrt(G4:G53))</f>
        <v>0.003526418543</v>
      </c>
      <c r="L4" s="28">
        <f>average(H4:H53)</f>
        <v>41.36535789</v>
      </c>
    </row>
    <row r="5" ht="15.75" customHeight="1">
      <c r="A5" s="4" t="s">
        <v>20</v>
      </c>
      <c r="B5" s="22">
        <v>-150.630875085806</v>
      </c>
      <c r="D5" s="7">
        <v>-9.59183673469387</v>
      </c>
      <c r="E5" s="8">
        <v>-760.053723017454</v>
      </c>
      <c r="F5" s="24">
        <f t="shared" si="1"/>
        <v>-760.0561681</v>
      </c>
      <c r="G5" s="9">
        <f t="shared" si="2"/>
        <v>0.000005978432442</v>
      </c>
      <c r="H5" s="4">
        <f t="shared" si="3"/>
        <v>0.00244508332</v>
      </c>
    </row>
    <row r="6" ht="15.75" customHeight="1">
      <c r="A6" s="21" t="s">
        <v>21</v>
      </c>
      <c r="B6" s="22">
        <v>177.707669320041</v>
      </c>
      <c r="D6" s="7">
        <v>-9.18367346938775</v>
      </c>
      <c r="E6" s="8">
        <v>-601.519736596098</v>
      </c>
      <c r="F6" s="24">
        <f t="shared" si="1"/>
        <v>-601.6098096</v>
      </c>
      <c r="G6" s="9">
        <f t="shared" si="2"/>
        <v>0.008113153222</v>
      </c>
      <c r="H6" s="4">
        <f t="shared" si="3"/>
        <v>0.09007304381</v>
      </c>
    </row>
    <row r="7" ht="15.75" customHeight="1">
      <c r="A7" s="4" t="s">
        <v>22</v>
      </c>
      <c r="B7" s="22">
        <v>169.641709866009</v>
      </c>
      <c r="D7" s="7">
        <v>-8.77551020408163</v>
      </c>
      <c r="E7" s="8">
        <v>-383.474960269231</v>
      </c>
      <c r="F7" s="24">
        <f t="shared" si="1"/>
        <v>-382.7348887</v>
      </c>
      <c r="G7" s="9">
        <f t="shared" si="2"/>
        <v>0.5477059135</v>
      </c>
      <c r="H7" s="4">
        <f t="shared" si="3"/>
        <v>0.7400715597</v>
      </c>
    </row>
    <row r="8" ht="15.75" customHeight="1">
      <c r="A8" s="21" t="s">
        <v>23</v>
      </c>
      <c r="B8" s="22">
        <v>-141.096561846823</v>
      </c>
      <c r="D8" s="7">
        <v>-8.36734693877551</v>
      </c>
      <c r="E8" s="8">
        <v>-337.417887119182</v>
      </c>
      <c r="F8" s="24">
        <f t="shared" si="1"/>
        <v>-340.9659269</v>
      </c>
      <c r="G8" s="9">
        <f t="shared" si="2"/>
        <v>12.588586</v>
      </c>
      <c r="H8" s="4">
        <f t="shared" si="3"/>
        <v>3.54803974</v>
      </c>
    </row>
    <row r="9" ht="15.75" customHeight="1">
      <c r="A9" s="4" t="s">
        <v>24</v>
      </c>
      <c r="B9" s="22">
        <v>-43.4310608041233</v>
      </c>
      <c r="D9" s="7">
        <v>-7.95918367346938</v>
      </c>
      <c r="E9" s="8">
        <v>-546.541547560608</v>
      </c>
      <c r="F9" s="24">
        <f t="shared" si="1"/>
        <v>-534.8441355</v>
      </c>
      <c r="G9" s="9">
        <f t="shared" si="2"/>
        <v>136.8294499</v>
      </c>
      <c r="H9" s="4">
        <f t="shared" si="3"/>
        <v>11.6974121</v>
      </c>
    </row>
    <row r="10" ht="15.75" customHeight="1">
      <c r="A10" s="21" t="s">
        <v>25</v>
      </c>
      <c r="B10" s="22">
        <v>45.353484575109</v>
      </c>
      <c r="D10" s="7">
        <v>-7.55102040816326</v>
      </c>
      <c r="E10" s="8">
        <v>-286.067665485071</v>
      </c>
      <c r="F10" s="24">
        <f t="shared" si="1"/>
        <v>-312.7256256</v>
      </c>
      <c r="G10" s="9">
        <f t="shared" si="2"/>
        <v>710.646835</v>
      </c>
      <c r="H10" s="4">
        <f t="shared" si="3"/>
        <v>26.65796007</v>
      </c>
    </row>
    <row r="11" ht="15.75" customHeight="1">
      <c r="A11" s="4" t="s">
        <v>26</v>
      </c>
      <c r="B11" s="22">
        <v>4.46452139888016</v>
      </c>
      <c r="D11" s="7">
        <v>-7.14285714285714</v>
      </c>
      <c r="E11" s="8">
        <v>-335.689656689828</v>
      </c>
      <c r="F11" s="24">
        <f t="shared" si="1"/>
        <v>-296.1702091</v>
      </c>
      <c r="G11" s="9">
        <f t="shared" si="2"/>
        <v>1561.786734</v>
      </c>
      <c r="H11" s="4">
        <f t="shared" si="3"/>
        <v>39.51944754</v>
      </c>
    </row>
    <row r="12" ht="15.75" customHeight="1">
      <c r="A12" s="21" t="s">
        <v>27</v>
      </c>
      <c r="B12" s="22">
        <v>-7.84922737178153</v>
      </c>
      <c r="D12" s="7">
        <v>-6.73469387755102</v>
      </c>
      <c r="E12" s="8">
        <v>-277.159937351494</v>
      </c>
      <c r="F12" s="24">
        <f t="shared" si="1"/>
        <v>-305.8999359</v>
      </c>
      <c r="G12" s="9">
        <f t="shared" si="2"/>
        <v>825.9875159</v>
      </c>
      <c r="H12" s="4">
        <f t="shared" si="3"/>
        <v>28.73999854</v>
      </c>
    </row>
    <row r="13" ht="15.75" customHeight="1">
      <c r="A13" s="4" t="s">
        <v>28</v>
      </c>
      <c r="B13" s="22">
        <v>-0.177036366372314</v>
      </c>
      <c r="D13" s="7">
        <v>-6.32653061224489</v>
      </c>
      <c r="E13" s="8">
        <v>-178.461012711924</v>
      </c>
      <c r="F13" s="24">
        <f t="shared" si="1"/>
        <v>-195.4917419</v>
      </c>
      <c r="G13" s="9">
        <f t="shared" si="2"/>
        <v>290.0457353</v>
      </c>
      <c r="H13" s="4">
        <f t="shared" si="3"/>
        <v>17.03072915</v>
      </c>
    </row>
    <row r="14" ht="15.75" customHeight="1">
      <c r="A14" s="21" t="s">
        <v>29</v>
      </c>
      <c r="B14" s="22">
        <v>0.828814451030108</v>
      </c>
      <c r="D14" s="7">
        <v>-5.91836734693877</v>
      </c>
      <c r="E14" s="8">
        <v>-163.790017676728</v>
      </c>
      <c r="F14" s="24">
        <f t="shared" si="1"/>
        <v>-98.147916</v>
      </c>
      <c r="G14" s="9">
        <f t="shared" si="2"/>
        <v>4308.885513</v>
      </c>
      <c r="H14" s="4">
        <f t="shared" si="3"/>
        <v>65.64210168</v>
      </c>
    </row>
    <row r="15" ht="15.75" customHeight="1">
      <c r="A15" s="4" t="s">
        <v>30</v>
      </c>
      <c r="B15" s="22">
        <v>-0.00365064698586163</v>
      </c>
      <c r="D15" s="7">
        <v>-5.51020408163265</v>
      </c>
      <c r="E15" s="8">
        <v>2.97675613110786</v>
      </c>
      <c r="F15" s="24">
        <f t="shared" si="1"/>
        <v>-57.2153225</v>
      </c>
      <c r="G15" s="9">
        <f t="shared" si="2"/>
        <v>3623.08633</v>
      </c>
      <c r="H15" s="4">
        <f t="shared" si="3"/>
        <v>60.19207863</v>
      </c>
    </row>
    <row r="16" ht="15.75" customHeight="1">
      <c r="A16" s="21" t="s">
        <v>31</v>
      </c>
      <c r="B16" s="22">
        <v>-0.0573721083125734</v>
      </c>
      <c r="D16" s="7">
        <v>-5.10204081632653</v>
      </c>
      <c r="E16" s="8">
        <v>-35.7777564400729</v>
      </c>
      <c r="F16" s="24">
        <f t="shared" si="1"/>
        <v>-35.85519355</v>
      </c>
      <c r="G16" s="9">
        <f t="shared" si="2"/>
        <v>0.005996506276</v>
      </c>
      <c r="H16" s="4">
        <f t="shared" si="3"/>
        <v>0.07743711175</v>
      </c>
    </row>
    <row r="17" ht="15.75" customHeight="1">
      <c r="A17" s="4" t="s">
        <v>32</v>
      </c>
      <c r="B17" s="22">
        <v>7.2603367192313E-4</v>
      </c>
      <c r="D17" s="7">
        <v>-4.6938775510204</v>
      </c>
      <c r="E17" s="8">
        <v>-73.9116830441697</v>
      </c>
      <c r="F17" s="24">
        <f t="shared" si="1"/>
        <v>-34.34109489</v>
      </c>
      <c r="G17" s="9">
        <f t="shared" si="2"/>
        <v>1565.831447</v>
      </c>
      <c r="H17" s="4">
        <f t="shared" si="3"/>
        <v>39.57058816</v>
      </c>
    </row>
    <row r="18" ht="15.75" customHeight="1">
      <c r="A18" s="21" t="s">
        <v>33</v>
      </c>
      <c r="B18" s="22">
        <v>0.00272421555585806</v>
      </c>
      <c r="D18" s="7">
        <v>-4.28571428571428</v>
      </c>
      <c r="E18" s="8">
        <v>-20.2492452385769</v>
      </c>
      <c r="F18" s="24">
        <f t="shared" si="1"/>
        <v>-39.43217785</v>
      </c>
      <c r="G18" s="9">
        <f t="shared" si="2"/>
        <v>367.9849035</v>
      </c>
      <c r="H18" s="4">
        <f t="shared" si="3"/>
        <v>19.18293261</v>
      </c>
    </row>
    <row r="19" ht="15.75" customHeight="1">
      <c r="A19" s="4" t="s">
        <v>34</v>
      </c>
      <c r="B19" s="22">
        <v>-3.73905020853212E-5</v>
      </c>
      <c r="D19" s="7">
        <v>-3.87755102040816</v>
      </c>
      <c r="E19" s="8">
        <v>-13.7752544082353</v>
      </c>
      <c r="F19" s="24">
        <f t="shared" si="1"/>
        <v>-5.513668647</v>
      </c>
      <c r="G19" s="9">
        <f t="shared" si="2"/>
        <v>68.25379929</v>
      </c>
      <c r="H19" s="4">
        <f t="shared" si="3"/>
        <v>8.261585761</v>
      </c>
    </row>
    <row r="20" ht="15.75" customHeight="1">
      <c r="A20" s="21" t="s">
        <v>35</v>
      </c>
      <c r="B20" s="22">
        <v>-9.12527080588386E-5</v>
      </c>
      <c r="D20" s="7">
        <v>-3.46938775510204</v>
      </c>
      <c r="E20" s="8">
        <v>116.215359992791</v>
      </c>
      <c r="F20" s="24">
        <f t="shared" si="1"/>
        <v>55.68403678</v>
      </c>
      <c r="G20" s="9">
        <f t="shared" si="2"/>
        <v>3664.04109</v>
      </c>
      <c r="H20" s="4">
        <f t="shared" si="3"/>
        <v>60.53132321</v>
      </c>
    </row>
    <row r="21" ht="15.75" customHeight="1">
      <c r="A21" s="4" t="s">
        <v>36</v>
      </c>
      <c r="B21" s="22">
        <v>1.11165616937707E-6</v>
      </c>
      <c r="D21" s="7">
        <v>-3.06122448979591</v>
      </c>
      <c r="E21" s="8">
        <v>-42.8929821535097</v>
      </c>
      <c r="F21" s="24">
        <f t="shared" si="1"/>
        <v>59.21914405</v>
      </c>
      <c r="G21" s="9">
        <f t="shared" si="2"/>
        <v>10426.88632</v>
      </c>
      <c r="H21" s="4">
        <f t="shared" si="3"/>
        <v>102.1121262</v>
      </c>
    </row>
    <row r="22" ht="15.75" customHeight="1">
      <c r="A22" s="21" t="s">
        <v>37</v>
      </c>
      <c r="B22" s="22">
        <v>2.18858163484003E-6</v>
      </c>
      <c r="D22" s="7">
        <v>-2.65306122448979</v>
      </c>
      <c r="E22" s="8">
        <v>17.0182509256575</v>
      </c>
      <c r="F22" s="24">
        <f t="shared" si="1"/>
        <v>-34.62863553</v>
      </c>
      <c r="G22" s="9">
        <f t="shared" si="2"/>
        <v>2667.40088</v>
      </c>
      <c r="H22" s="4">
        <f t="shared" si="3"/>
        <v>51.64688645</v>
      </c>
    </row>
    <row r="23" ht="15.75" customHeight="1">
      <c r="A23" s="4" t="s">
        <v>38</v>
      </c>
      <c r="B23" s="22">
        <v>-2.16032271385206E-8</v>
      </c>
      <c r="D23" s="7">
        <v>-2.24489795918367</v>
      </c>
      <c r="E23" s="8">
        <v>-93.9282183725391</v>
      </c>
      <c r="F23" s="24">
        <f t="shared" si="1"/>
        <v>-142.5386748</v>
      </c>
      <c r="G23" s="9">
        <f t="shared" si="2"/>
        <v>2362.976478</v>
      </c>
      <c r="H23" s="4">
        <f t="shared" si="3"/>
        <v>48.61045646</v>
      </c>
    </row>
    <row r="24" ht="15.75" customHeight="1">
      <c r="A24" s="21" t="s">
        <v>39</v>
      </c>
      <c r="B24" s="22">
        <v>-3.77044628661361E-8</v>
      </c>
      <c r="D24" s="7">
        <v>-1.83673469387755</v>
      </c>
      <c r="E24" s="8">
        <v>-259.958519701028</v>
      </c>
      <c r="F24" s="24">
        <f t="shared" si="1"/>
        <v>-146.6724692</v>
      </c>
      <c r="G24" s="9">
        <f t="shared" si="2"/>
        <v>12833.72923</v>
      </c>
      <c r="H24" s="4">
        <f t="shared" si="3"/>
        <v>113.2860505</v>
      </c>
    </row>
    <row r="25" ht="15.75" customHeight="1">
      <c r="A25" s="4" t="s">
        <v>40</v>
      </c>
      <c r="B25" s="22">
        <v>2.83848882974612E-10</v>
      </c>
      <c r="D25" s="7">
        <v>-1.42857142857142</v>
      </c>
      <c r="E25" s="8">
        <v>63.0586525469515</v>
      </c>
      <c r="F25" s="24">
        <f t="shared" si="1"/>
        <v>-37.43424678</v>
      </c>
      <c r="G25" s="9">
        <f t="shared" si="2"/>
        <v>10098.82281</v>
      </c>
      <c r="H25" s="4">
        <f t="shared" si="3"/>
        <v>100.4928993</v>
      </c>
    </row>
    <row r="26" ht="15.75" customHeight="1">
      <c r="A26" s="21" t="s">
        <v>41</v>
      </c>
      <c r="B26" s="22">
        <v>4.6235663368236E-10</v>
      </c>
      <c r="D26" s="7">
        <v>-1.0204081632653</v>
      </c>
      <c r="E26" s="8">
        <v>85.4019620733044</v>
      </c>
      <c r="F26" s="24">
        <f t="shared" si="1"/>
        <v>74.89821067</v>
      </c>
      <c r="G26" s="9">
        <f t="shared" si="2"/>
        <v>110.3287936</v>
      </c>
      <c r="H26" s="4">
        <f t="shared" si="3"/>
        <v>10.50375141</v>
      </c>
    </row>
    <row r="27" ht="15.75" customHeight="1">
      <c r="A27" s="4" t="s">
        <v>42</v>
      </c>
      <c r="B27" s="22">
        <v>-2.50889496816949E-12</v>
      </c>
      <c r="D27" s="7">
        <v>-0.612244897959183</v>
      </c>
      <c r="E27" s="8">
        <v>-74.6833993368388</v>
      </c>
      <c r="F27" s="24">
        <f t="shared" si="1"/>
        <v>89.24645942</v>
      </c>
      <c r="G27" s="9">
        <f t="shared" si="2"/>
        <v>26872.99859</v>
      </c>
      <c r="H27" s="4">
        <f t="shared" si="3"/>
        <v>163.9298588</v>
      </c>
    </row>
    <row r="28" ht="15.75" customHeight="1">
      <c r="A28" s="21" t="s">
        <v>43</v>
      </c>
      <c r="B28" s="22">
        <v>-3.93498979069926E-12</v>
      </c>
      <c r="D28" s="7">
        <v>-0.204081632653061</v>
      </c>
      <c r="E28" s="8">
        <v>226.804530219141</v>
      </c>
      <c r="F28" s="24">
        <f t="shared" si="1"/>
        <v>19.80836336</v>
      </c>
      <c r="G28" s="9">
        <f t="shared" si="2"/>
        <v>42847.41309</v>
      </c>
      <c r="H28" s="4">
        <f t="shared" si="3"/>
        <v>206.9961669</v>
      </c>
    </row>
    <row r="29" ht="15.75" customHeight="1">
      <c r="A29" s="4" t="s">
        <v>44</v>
      </c>
      <c r="B29" s="22">
        <v>1.43256035731629E-14</v>
      </c>
      <c r="D29" s="7">
        <v>0.204081632653061</v>
      </c>
      <c r="E29" s="8">
        <v>-145.182336654684</v>
      </c>
      <c r="F29" s="24">
        <f t="shared" si="1"/>
        <v>-38.8203839</v>
      </c>
      <c r="G29" s="9">
        <f t="shared" si="2"/>
        <v>11312.86499</v>
      </c>
      <c r="H29" s="4">
        <f t="shared" si="3"/>
        <v>106.3619528</v>
      </c>
    </row>
    <row r="30" ht="15.75" customHeight="1">
      <c r="A30" s="21" t="s">
        <v>45</v>
      </c>
      <c r="B30" s="22">
        <v>2.20738930340866E-14</v>
      </c>
      <c r="D30" s="7">
        <v>0.612244897959183</v>
      </c>
      <c r="E30" s="8">
        <v>5.79243665649332</v>
      </c>
      <c r="F30" s="24">
        <f t="shared" si="1"/>
        <v>-24.52396879</v>
      </c>
      <c r="G30" s="9">
        <f t="shared" si="2"/>
        <v>919.0844391</v>
      </c>
      <c r="H30" s="4">
        <f t="shared" si="3"/>
        <v>30.31640544</v>
      </c>
    </row>
    <row r="31" ht="15.75" customHeight="1">
      <c r="A31" s="4" t="s">
        <v>46</v>
      </c>
      <c r="B31" s="22">
        <v>-4.78059975131062E-17</v>
      </c>
      <c r="D31" s="7">
        <v>1.0204081632653</v>
      </c>
      <c r="E31" s="8">
        <v>-15.5942615506203</v>
      </c>
      <c r="F31" s="24">
        <f t="shared" si="1"/>
        <v>41.72953384</v>
      </c>
      <c r="G31" s="9">
        <f t="shared" si="2"/>
        <v>3286.017518</v>
      </c>
      <c r="H31" s="4">
        <f t="shared" si="3"/>
        <v>57.32379539</v>
      </c>
    </row>
    <row r="32" ht="15.75" customHeight="1">
      <c r="A32" s="21" t="s">
        <v>47</v>
      </c>
      <c r="B32" s="22">
        <v>-7.33443981747889E-17</v>
      </c>
      <c r="D32" s="7">
        <v>1.42857142857142</v>
      </c>
      <c r="E32" s="8">
        <v>159.662761085991</v>
      </c>
      <c r="F32" s="24">
        <f t="shared" si="1"/>
        <v>103.9490529</v>
      </c>
      <c r="G32" s="9">
        <f t="shared" si="2"/>
        <v>3104.017278</v>
      </c>
      <c r="H32" s="4">
        <f t="shared" si="3"/>
        <v>55.71370817</v>
      </c>
    </row>
    <row r="33" ht="15.75" customHeight="1">
      <c r="A33" s="4" t="s">
        <v>48</v>
      </c>
      <c r="B33" s="22">
        <v>7.08902717020997E-20</v>
      </c>
      <c r="D33" s="7">
        <v>1.83673469387755</v>
      </c>
      <c r="E33" s="8">
        <v>158.342603779036</v>
      </c>
      <c r="F33" s="24">
        <f t="shared" si="1"/>
        <v>129.4561511</v>
      </c>
      <c r="G33" s="9">
        <f t="shared" si="2"/>
        <v>834.4271479</v>
      </c>
      <c r="H33" s="4">
        <f t="shared" si="3"/>
        <v>28.88645267</v>
      </c>
    </row>
    <row r="34" ht="15.75" customHeight="1">
      <c r="A34" s="21" t="s">
        <v>49</v>
      </c>
      <c r="B34" s="22">
        <v>1.09273235435001E-19</v>
      </c>
      <c r="D34" s="7">
        <v>2.24489795918367</v>
      </c>
      <c r="E34" s="8">
        <v>34.0925207063523</v>
      </c>
      <c r="F34" s="24">
        <f t="shared" si="1"/>
        <v>108.2075022</v>
      </c>
      <c r="G34" s="9">
        <f t="shared" si="2"/>
        <v>5493.030479</v>
      </c>
      <c r="H34" s="4">
        <f t="shared" si="3"/>
        <v>74.11498148</v>
      </c>
    </row>
    <row r="35" ht="15.75" customHeight="1">
      <c r="D35" s="7">
        <v>2.65306122448979</v>
      </c>
      <c r="E35" s="8">
        <v>66.1822389214325</v>
      </c>
      <c r="F35" s="24">
        <f t="shared" si="1"/>
        <v>34.93515294</v>
      </c>
      <c r="G35" s="9">
        <f t="shared" si="2"/>
        <v>976.3803825</v>
      </c>
      <c r="H35" s="4">
        <f t="shared" si="3"/>
        <v>31.24708598</v>
      </c>
    </row>
    <row r="36" ht="15.75" customHeight="1">
      <c r="A36" s="10" t="s">
        <v>50</v>
      </c>
      <c r="B36" s="29">
        <f>SUMPRODUCT(abs(B4:B34))</f>
        <v>757.9114765</v>
      </c>
      <c r="D36" s="7">
        <v>3.06122448979591</v>
      </c>
      <c r="E36" s="8">
        <v>-47.659228232229</v>
      </c>
      <c r="F36" s="24">
        <f t="shared" si="1"/>
        <v>-63.98462483</v>
      </c>
      <c r="G36" s="9">
        <f t="shared" si="2"/>
        <v>266.5185741</v>
      </c>
      <c r="H36" s="4">
        <f t="shared" si="3"/>
        <v>16.3253966</v>
      </c>
    </row>
    <row r="37" ht="15.75" customHeight="1">
      <c r="A37" s="30" t="s">
        <v>51</v>
      </c>
      <c r="B37" s="31">
        <f>sqrt(sumsq(B4:B34))</f>
        <v>327.5048669</v>
      </c>
      <c r="D37" s="7">
        <v>3.46938775510204</v>
      </c>
      <c r="E37" s="8">
        <v>-140.813796708919</v>
      </c>
      <c r="F37" s="24">
        <f t="shared" si="1"/>
        <v>-104.3195078</v>
      </c>
      <c r="G37" s="9">
        <f t="shared" si="2"/>
        <v>1331.833127</v>
      </c>
      <c r="H37" s="4">
        <f t="shared" si="3"/>
        <v>36.49428896</v>
      </c>
    </row>
    <row r="38" ht="15.75" customHeight="1">
      <c r="D38" s="7">
        <v>3.87755102040816</v>
      </c>
      <c r="E38" s="8">
        <v>42.4222760447835</v>
      </c>
      <c r="F38" s="24">
        <f t="shared" si="1"/>
        <v>-12.04824035</v>
      </c>
      <c r="G38" s="9">
        <f t="shared" si="2"/>
        <v>2967.037156</v>
      </c>
      <c r="H38" s="4">
        <f t="shared" si="3"/>
        <v>54.47051639</v>
      </c>
    </row>
    <row r="39" ht="15.75" customHeight="1">
      <c r="D39" s="7">
        <v>4.28571428571428</v>
      </c>
      <c r="E39" s="8">
        <v>117.005159301068</v>
      </c>
      <c r="F39" s="24">
        <f t="shared" si="1"/>
        <v>161.5542747</v>
      </c>
      <c r="G39" s="9">
        <f t="shared" si="2"/>
        <v>1984.623685</v>
      </c>
      <c r="H39" s="4">
        <f t="shared" si="3"/>
        <v>44.54911542</v>
      </c>
    </row>
    <row r="40" ht="15.75" customHeight="1">
      <c r="D40" s="7">
        <v>4.6938775510204</v>
      </c>
      <c r="E40" s="8">
        <v>253.173225694171</v>
      </c>
      <c r="F40" s="24">
        <f t="shared" si="1"/>
        <v>263.8617725</v>
      </c>
      <c r="G40" s="9">
        <f t="shared" si="2"/>
        <v>114.2450333</v>
      </c>
      <c r="H40" s="4">
        <f t="shared" si="3"/>
        <v>10.68854683</v>
      </c>
    </row>
    <row r="41" ht="15.75" customHeight="1">
      <c r="D41" s="7">
        <v>5.10204081632653</v>
      </c>
      <c r="E41" s="8">
        <v>284.181154816137</v>
      </c>
      <c r="F41" s="24">
        <f t="shared" si="1"/>
        <v>234.9248899</v>
      </c>
      <c r="G41" s="9">
        <f t="shared" si="2"/>
        <v>2426.179636</v>
      </c>
      <c r="H41" s="4">
        <f t="shared" si="3"/>
        <v>49.25626494</v>
      </c>
    </row>
    <row r="42" ht="15.75" customHeight="1">
      <c r="D42" s="7">
        <v>5.51020408163265</v>
      </c>
      <c r="E42" s="8">
        <v>164.442610866876</v>
      </c>
      <c r="F42" s="24">
        <f t="shared" si="1"/>
        <v>192.6789771</v>
      </c>
      <c r="G42" s="9">
        <f t="shared" si="2"/>
        <v>797.292379</v>
      </c>
      <c r="H42" s="4">
        <f t="shared" si="3"/>
        <v>28.23636625</v>
      </c>
    </row>
    <row r="43" ht="15.75" customHeight="1">
      <c r="D43" s="7">
        <v>5.91836734693877</v>
      </c>
      <c r="E43" s="8">
        <v>218.018243841904</v>
      </c>
      <c r="F43" s="24">
        <f t="shared" si="1"/>
        <v>219.9466091</v>
      </c>
      <c r="G43" s="9">
        <f t="shared" si="2"/>
        <v>3.718592727</v>
      </c>
      <c r="H43" s="4">
        <f t="shared" si="3"/>
        <v>1.928365299</v>
      </c>
    </row>
    <row r="44" ht="15.75" customHeight="1">
      <c r="D44" s="7">
        <v>6.32653061224489</v>
      </c>
      <c r="E44" s="8">
        <v>194.715545574396</v>
      </c>
      <c r="F44" s="24">
        <f t="shared" si="1"/>
        <v>209.4497148</v>
      </c>
      <c r="G44" s="9">
        <f t="shared" si="2"/>
        <v>217.0957428</v>
      </c>
      <c r="H44" s="4">
        <f t="shared" si="3"/>
        <v>14.73416923</v>
      </c>
    </row>
    <row r="45" ht="15.75" customHeight="1">
      <c r="D45" s="7">
        <v>6.73469387755102</v>
      </c>
      <c r="E45" s="8">
        <v>215.548461702887</v>
      </c>
      <c r="F45" s="24">
        <f t="shared" si="1"/>
        <v>157.2790491</v>
      </c>
      <c r="G45" s="9">
        <f t="shared" si="2"/>
        <v>3395.324441</v>
      </c>
      <c r="H45" s="4">
        <f t="shared" si="3"/>
        <v>58.26941257</v>
      </c>
    </row>
    <row r="46" ht="15.75" customHeight="1">
      <c r="D46" s="7">
        <v>7.14285714285714</v>
      </c>
      <c r="E46" s="8">
        <v>251.967733124087</v>
      </c>
      <c r="F46" s="24">
        <f t="shared" si="1"/>
        <v>330.1416449</v>
      </c>
      <c r="G46" s="9">
        <f t="shared" si="2"/>
        <v>6111.160481</v>
      </c>
      <c r="H46" s="4">
        <f t="shared" si="3"/>
        <v>78.17391177</v>
      </c>
    </row>
    <row r="47" ht="15.75" customHeight="1">
      <c r="D47" s="7">
        <v>7.55102040816326</v>
      </c>
      <c r="E47" s="8">
        <v>690.189865169805</v>
      </c>
      <c r="F47" s="24">
        <f t="shared" si="1"/>
        <v>628.0348338</v>
      </c>
      <c r="G47" s="9">
        <f t="shared" si="2"/>
        <v>3863.247921</v>
      </c>
      <c r="H47" s="4">
        <f t="shared" si="3"/>
        <v>62.15503134</v>
      </c>
    </row>
    <row r="48" ht="15.75" customHeight="1">
      <c r="D48" s="7">
        <v>7.95918367346939</v>
      </c>
      <c r="E48" s="8">
        <v>524.545750893845</v>
      </c>
      <c r="F48" s="24">
        <f t="shared" si="1"/>
        <v>557.9192544</v>
      </c>
      <c r="G48" s="9">
        <f t="shared" si="2"/>
        <v>1113.790736</v>
      </c>
      <c r="H48" s="4">
        <f t="shared" si="3"/>
        <v>33.3735035</v>
      </c>
    </row>
    <row r="49" ht="15.75" customHeight="1">
      <c r="D49" s="7">
        <v>8.36734693877551</v>
      </c>
      <c r="E49" s="8">
        <v>620.391245560732</v>
      </c>
      <c r="F49" s="24">
        <f t="shared" si="1"/>
        <v>607.7883239</v>
      </c>
      <c r="G49" s="9">
        <f t="shared" si="2"/>
        <v>158.8336347</v>
      </c>
      <c r="H49" s="4">
        <f t="shared" si="3"/>
        <v>12.60292167</v>
      </c>
    </row>
    <row r="50" ht="15.75" customHeight="1">
      <c r="D50" s="7">
        <v>8.77551020408163</v>
      </c>
      <c r="E50" s="8">
        <v>636.303902868266</v>
      </c>
      <c r="F50" s="24">
        <f t="shared" si="1"/>
        <v>639.6380108</v>
      </c>
      <c r="G50" s="9">
        <f t="shared" si="2"/>
        <v>11.11627555</v>
      </c>
      <c r="H50" s="4">
        <f t="shared" si="3"/>
        <v>3.334107909</v>
      </c>
    </row>
    <row r="51" ht="15.75" customHeight="1">
      <c r="D51" s="7">
        <v>9.18367346938775</v>
      </c>
      <c r="E51" s="8">
        <v>945.822287374536</v>
      </c>
      <c r="F51" s="24">
        <f t="shared" si="1"/>
        <v>945.238898</v>
      </c>
      <c r="G51" s="9">
        <f t="shared" si="2"/>
        <v>0.3403431819</v>
      </c>
      <c r="H51" s="4">
        <f t="shared" si="3"/>
        <v>0.5833893913</v>
      </c>
    </row>
    <row r="52" ht="15.75" customHeight="1">
      <c r="D52" s="7">
        <v>9.59183673469387</v>
      </c>
      <c r="E52" s="8">
        <v>822.686322988427</v>
      </c>
      <c r="F52" s="24">
        <f t="shared" si="1"/>
        <v>822.7397225</v>
      </c>
      <c r="G52" s="9">
        <f t="shared" si="2"/>
        <v>0.002851508471</v>
      </c>
      <c r="H52" s="4">
        <f t="shared" si="3"/>
        <v>0.05339951751</v>
      </c>
    </row>
    <row r="53" ht="15.75" customHeight="1">
      <c r="D53" s="7">
        <v>10.0</v>
      </c>
      <c r="E53" s="8">
        <v>1088.7259719786</v>
      </c>
      <c r="F53" s="24">
        <f t="shared" si="1"/>
        <v>1088.717113</v>
      </c>
      <c r="G53" s="9">
        <f t="shared" si="2"/>
        <v>0.00007847368973</v>
      </c>
      <c r="H53" s="4">
        <f t="shared" si="3"/>
        <v>0.008858537674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D1:E1"/>
    <mergeCell ref="A2:B2"/>
    <mergeCell ref="A3:B3"/>
  </mergeCells>
  <drawing r:id="rId1"/>
</worksheet>
</file>