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hio\Desktop\x13\Academic_Conference\JMAC\Pricingリサプロ\2024-2025_翻訳本出版\Digital_Resources\太宰担当分Excel-Examples\"/>
    </mc:Choice>
  </mc:AlternateContent>
  <xr:revisionPtr revIDLastSave="0" documentId="13_ncr:1_{754DDB8D-B2A5-4D73-B48D-23FE021DF121}" xr6:coauthVersionLast="47" xr6:coauthVersionMax="47" xr10:uidLastSave="{00000000-0000-0000-0000-000000000000}"/>
  <bookViews>
    <workbookView xWindow="-110" yWindow="-110" windowWidth="19420" windowHeight="11500" xr2:uid="{6388F8DA-D048-4932-910D-BBAD88C1A32E}"/>
  </bookViews>
  <sheets>
    <sheet name="Ex-6-1" sheetId="11" r:id="rId1"/>
    <sheet name="Ex-6-2" sheetId="12" r:id="rId2"/>
    <sheet name="Ex-6-3" sheetId="13" r:id="rId3"/>
  </sheets>
  <definedNames>
    <definedName name="solver_adj" localSheetId="2" hidden="1">'Ex-6-3'!$B$4:$D$4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100</definedName>
    <definedName name="solver_lhs1" localSheetId="2" hidden="1">'Ex-6-3'!$B$4</definedName>
    <definedName name="solver_lhs2" localSheetId="2" hidden="1">'Ex-6-3'!$B$4</definedName>
    <definedName name="solver_lhs3" localSheetId="2" hidden="1">'Ex-6-3'!$D$4</definedName>
    <definedName name="solver_mip" localSheetId="2" hidden="1">2147483647</definedName>
    <definedName name="solver_mni" localSheetId="2" hidden="1">30</definedName>
    <definedName name="solver_mrt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'Ex-6-3'!$D$14</definedName>
    <definedName name="solver_pre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hs1" localSheetId="2" hidden="1">800</definedName>
    <definedName name="solver_rhs2" localSheetId="2" hidden="1">710</definedName>
    <definedName name="solver_rhs3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30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1" l="1"/>
  <c r="C8" i="11"/>
  <c r="C7" i="11"/>
  <c r="C6" i="11"/>
  <c r="C5" i="11"/>
  <c r="C9" i="13"/>
  <c r="C10" i="13" l="1"/>
  <c r="D10" i="13" s="1"/>
  <c r="C11" i="13"/>
  <c r="D11" i="13" s="1"/>
  <c r="C12" i="13"/>
  <c r="D12" i="13" s="1"/>
  <c r="C13" i="13"/>
  <c r="D13" i="13" s="1"/>
  <c r="D9" i="13"/>
  <c r="D14" i="13" l="1"/>
  <c r="D9" i="12" l="1"/>
  <c r="C9" i="12"/>
  <c r="E9" i="12" s="1"/>
  <c r="F9" i="12" s="1"/>
  <c r="D8" i="12"/>
  <c r="C8" i="12"/>
  <c r="E8" i="12" s="1"/>
  <c r="F8" i="12" s="1"/>
  <c r="D7" i="12"/>
  <c r="C7" i="12"/>
  <c r="E7" i="12" s="1"/>
  <c r="F7" i="12" s="1"/>
  <c r="D6" i="12"/>
  <c r="C6" i="12"/>
  <c r="E6" i="12" s="1"/>
  <c r="F6" i="12" s="1"/>
  <c r="D5" i="12"/>
  <c r="C5" i="12"/>
  <c r="E5" i="12" s="1"/>
  <c r="F5" i="12" s="1"/>
</calcChain>
</file>

<file path=xl/sharedStrings.xml><?xml version="1.0" encoding="utf-8"?>
<sst xmlns="http://schemas.openxmlformats.org/spreadsheetml/2006/main" count="75" uniqueCount="44">
  <si>
    <t>Price</t>
  </si>
  <si>
    <t>C</t>
  </si>
  <si>
    <t>a</t>
  </si>
  <si>
    <t>b</t>
  </si>
  <si>
    <t>Prediction</t>
  </si>
  <si>
    <t>lnPrice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</si>
  <si>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</si>
  <si>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</si>
  <si>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</si>
  <si>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</si>
  <si>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</si>
  <si>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</si>
  <si>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</si>
  <si>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</si>
  <si>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自由度</t>
  </si>
  <si>
    <t>変動</t>
  </si>
  <si>
    <t>分散</t>
  </si>
  <si>
    <t>観測された分散比</t>
  </si>
  <si>
    <t>有意 F</t>
  </si>
  <si>
    <t>回帰</t>
  </si>
  <si>
    <t>残差</t>
  </si>
  <si>
    <t>合計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</si>
  <si>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</si>
  <si>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</si>
  <si>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</si>
  <si>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</si>
  <si>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</si>
  <si>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</si>
  <si>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</si>
  <si>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切片</t>
  </si>
  <si>
    <t>価格</t>
    <rPh sb="0" eb="2">
      <t>カカク</t>
    </rPh>
    <phoneticPr fontId="1"/>
  </si>
  <si>
    <t>需要量</t>
    <rPh sb="0" eb="2">
      <t>ジュヨウ</t>
    </rPh>
    <rPh sb="2" eb="3">
      <t>リョウ</t>
    </rPh>
    <phoneticPr fontId="1"/>
  </si>
  <si>
    <t>価格と需要量についての顧客調査データ</t>
    <rPh sb="0" eb="2">
      <t>カカク</t>
    </rPh>
    <rPh sb="3" eb="5">
      <t>ジュヨウ</t>
    </rPh>
    <rPh sb="5" eb="6">
      <t>リョウ</t>
    </rPh>
    <phoneticPr fontId="6"/>
  </si>
  <si>
    <t>価格</t>
    <rPh sb="0" eb="2">
      <t>カカク</t>
    </rPh>
    <phoneticPr fontId="6"/>
  </si>
  <si>
    <t>需要量</t>
    <rPh sb="0" eb="2">
      <t>ジュヨウ</t>
    </rPh>
    <rPh sb="2" eb="3">
      <t>リョウ</t>
    </rPh>
    <phoneticPr fontId="6"/>
  </si>
  <si>
    <t>一定弾力性価格反応関数</t>
    <rPh sb="0" eb="2">
      <t>イッテイ</t>
    </rPh>
    <rPh sb="2" eb="5">
      <t>ダンリョクセイ</t>
    </rPh>
    <rPh sb="5" eb="7">
      <t>カカク</t>
    </rPh>
    <rPh sb="7" eb="9">
      <t>ハンノウ</t>
    </rPh>
    <rPh sb="9" eb="11">
      <t>カンスウ</t>
    </rPh>
    <phoneticPr fontId="6"/>
  </si>
  <si>
    <t>価格（対数変換後）</t>
    <rPh sb="0" eb="2">
      <t>カカク</t>
    </rPh>
    <rPh sb="3" eb="5">
      <t>タイスウ</t>
    </rPh>
    <rPh sb="5" eb="7">
      <t>ヘンカン</t>
    </rPh>
    <rPh sb="7" eb="8">
      <t>ゴ</t>
    </rPh>
    <phoneticPr fontId="6"/>
  </si>
  <si>
    <t>需要量（対数変換後）</t>
    <rPh sb="0" eb="2">
      <t>ジュヨウ</t>
    </rPh>
    <rPh sb="2" eb="3">
      <t>リョウ</t>
    </rPh>
    <rPh sb="4" eb="6">
      <t>タイスウ</t>
    </rPh>
    <rPh sb="6" eb="8">
      <t>ヘンカン</t>
    </rPh>
    <rPh sb="8" eb="9">
      <t>ゴ</t>
    </rPh>
    <phoneticPr fontId="6"/>
  </si>
  <si>
    <t>予測需要量（対数変換後）</t>
    <rPh sb="0" eb="2">
      <t>ヨソク</t>
    </rPh>
    <rPh sb="2" eb="4">
      <t>ジュヨウ</t>
    </rPh>
    <rPh sb="4" eb="5">
      <t>リョウ</t>
    </rPh>
    <rPh sb="6" eb="8">
      <t>タイスウ</t>
    </rPh>
    <rPh sb="8" eb="10">
      <t>ヘンカン</t>
    </rPh>
    <rPh sb="10" eb="11">
      <t>ゴ</t>
    </rPh>
    <phoneticPr fontId="6"/>
  </si>
  <si>
    <t>予測需要量</t>
    <rPh sb="0" eb="2">
      <t>ヨソク</t>
    </rPh>
    <rPh sb="2" eb="4">
      <t>ジュヨウ</t>
    </rPh>
    <rPh sb="4" eb="5">
      <t>リョウ</t>
    </rPh>
    <phoneticPr fontId="6"/>
  </si>
  <si>
    <t>予測パラメータ</t>
    <rPh sb="0" eb="2">
      <t>ヨソク</t>
    </rPh>
    <phoneticPr fontId="6"/>
  </si>
  <si>
    <t>ロジット価格反応関数</t>
    <rPh sb="4" eb="6">
      <t>カカク</t>
    </rPh>
    <rPh sb="6" eb="8">
      <t>ハンノウ</t>
    </rPh>
    <rPh sb="8" eb="10">
      <t>カンスウ</t>
    </rPh>
    <phoneticPr fontId="6"/>
  </si>
  <si>
    <t>偏差二乗</t>
    <rPh sb="0" eb="2">
      <t>ヘンサ</t>
    </rPh>
    <rPh sb="2" eb="4">
      <t>ジジョウ</t>
    </rPh>
    <phoneticPr fontId="6"/>
  </si>
  <si>
    <t>偏差平方和 --&gt;</t>
    <rPh sb="0" eb="2">
      <t>ヘンサ</t>
    </rPh>
    <rPh sb="2" eb="4">
      <t>ヘイホウ</t>
    </rPh>
    <rPh sb="4" eb="5">
      <t>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</si>
</sst>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0.000"/>
    <numFmt numFmtId="178" formatCode="0.0000"/>
  </numFmts>
  <fonts count="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4" fillId="0" borderId="0" xfId="0" applyFont="1"/>
    <xf numFmtId="0" fontId="0" fillId="2" borderId="1" xfId="0" applyFill="1" applyBorder="1"/>
    <xf numFmtId="177" fontId="0" fillId="0" borderId="1" xfId="0" applyNumberFormat="1" applyBorder="1"/>
    <xf numFmtId="177" fontId="0" fillId="3" borderId="1" xfId="0" applyNumberFormat="1" applyFill="1" applyBorder="1"/>
    <xf numFmtId="0" fontId="0" fillId="0" borderId="4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3" fillId="0" borderId="1" xfId="0" applyFont="1" applyBorder="1" applyAlignment="1">
      <alignment horizontal="center" wrapText="1"/>
    </xf>
    <xf numFmtId="2" fontId="0" fillId="0" borderId="1" xfId="0" applyNumberFormat="1" applyBorder="1"/>
    <xf numFmtId="178" fontId="0" fillId="0" borderId="0" xfId="0" applyNumberFormat="1"/>
    <xf numFmtId="178" fontId="0" fillId="0" borderId="4" xfId="0" applyNumberFormat="1" applyBorder="1"/>
    <xf numFmtId="0" fontId="0" fillId="0" borderId="7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3" xfId="0" applyFill="1" applyBorder="1" applyAlignment="1">
      <alignment horizontal="centerContinuous"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7" fillId="0" borderId="1" xfId="0" applyFont="1" applyBorder="1"/>
  </cellXfs>
  <cellStyles count="2">
    <cellStyle name="Currency 2" xfId="1" xr:uid="{6E2DF8BE-1D1C-4834-8934-74F04FA78499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ja-JP" alt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ある商品の価格と需要量</a:t>
            </a:r>
            <a:endParaRPr lang="en-US" altLang="ja-JP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Price/demand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'Ex-6-1'!$A$5:$A$9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'Ex-6-1'!$B$5:$B$9</c:f>
              <c:numCache>
                <c:formatCode>General</c:formatCode>
                <c:ptCount val="5"/>
                <c:pt idx="0">
                  <c:v>710</c:v>
                </c:pt>
                <c:pt idx="1">
                  <c:v>666</c:v>
                </c:pt>
                <c:pt idx="2">
                  <c:v>373</c:v>
                </c:pt>
                <c:pt idx="3">
                  <c:v>54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9-4B6A-9F57-985EC803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06864"/>
        <c:axId val="425007256"/>
      </c:scatterChart>
      <c:valAx>
        <c:axId val="4250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007256"/>
        <c:crosses val="autoZero"/>
        <c:crossBetween val="midCat"/>
      </c:valAx>
      <c:valAx>
        <c:axId val="4250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需要量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00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ja-JP" altLang="en-US" sz="1440" b="0" i="0" u="none" strike="noStrike" baseline="0"/>
              <a:t>実際の需要量と線形価格反応関数を用いた予測需要量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'Ex-6-1'!$B$4</c:f>
              <c:strCache>
                <c:ptCount val="1"/>
                <c:pt idx="0">
                  <c:v>需要量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'Ex-6-1'!$A$5:$A$9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'Ex-6-1'!$B$5:$B$9</c:f>
              <c:numCache>
                <c:formatCode>General</c:formatCode>
                <c:ptCount val="5"/>
                <c:pt idx="0">
                  <c:v>710</c:v>
                </c:pt>
                <c:pt idx="1">
                  <c:v>666</c:v>
                </c:pt>
                <c:pt idx="2">
                  <c:v>373</c:v>
                </c:pt>
                <c:pt idx="3">
                  <c:v>54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1-4D15-B8DB-A26EB0EC9C98}"/>
            </c:ext>
          </c:extLst>
        </c:ser>
        <c:ser>
          <c:idx val="1"/>
          <c:order val="1"/>
          <c:tx>
            <c:strRef>
              <c:f>'Ex-6-1'!$C$4</c:f>
              <c:strCache>
                <c:ptCount val="1"/>
                <c:pt idx="0">
                  <c:v>Prediction</c:v>
                </c:pt>
              </c:strCache>
            </c:strRef>
          </c:tx>
          <c:spPr>
            <a:ln w="25400" cap="rnd">
              <a:solidFill>
                <a:schemeClr val="bg2">
                  <a:lumMod val="2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'Ex-6-1'!$A$5:$A$9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'Ex-6-1'!$C$5:$C$9</c:f>
              <c:numCache>
                <c:formatCode>General</c:formatCode>
                <c:ptCount val="5"/>
                <c:pt idx="0">
                  <c:v>762.19999999999993</c:v>
                </c:pt>
                <c:pt idx="1">
                  <c:v>563.79999999999995</c:v>
                </c:pt>
                <c:pt idx="2">
                  <c:v>365.4</c:v>
                </c:pt>
                <c:pt idx="3">
                  <c:v>167</c:v>
                </c:pt>
                <c:pt idx="4">
                  <c:v>-31.399999999999977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1-4D15-B8DB-A26EB0EC9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08040"/>
        <c:axId val="425008432"/>
      </c:scatterChart>
      <c:valAx>
        <c:axId val="42500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価格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008432"/>
        <c:crosses val="autoZero"/>
        <c:crossBetween val="midCat"/>
      </c:valAx>
      <c:valAx>
        <c:axId val="42500843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需要量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00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ある商品の価格と需要量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'Ex-6-2'!$D$4</c:f>
              <c:strCache>
                <c:ptCount val="1"/>
                <c:pt idx="0">
                  <c:v>需要量（対数変換後）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'Ex-6-2'!$C$5:$C$9</c:f>
              <c:numCache>
                <c:formatCode>0.00</c:formatCode>
                <c:ptCount val="5"/>
                <c:pt idx="0">
                  <c:v>3.912023005428146</c:v>
                </c:pt>
                <c:pt idx="1">
                  <c:v>4.6051701859880918</c:v>
                </c:pt>
                <c:pt idx="2">
                  <c:v>5.0106352940962555</c:v>
                </c:pt>
                <c:pt idx="3">
                  <c:v>5.2983173665480363</c:v>
                </c:pt>
                <c:pt idx="4">
                  <c:v>5.521460917862246</c:v>
                </c:pt>
              </c:numCache>
            </c:numRef>
          </c:xVal>
          <c:yVal>
            <c:numRef>
              <c:f>'Ex-6-2'!$D$5:$D$9</c:f>
              <c:numCache>
                <c:formatCode>0.00</c:formatCode>
                <c:ptCount val="5"/>
                <c:pt idx="0">
                  <c:v>6.5652649700353614</c:v>
                </c:pt>
                <c:pt idx="1">
                  <c:v>6.5012896705403893</c:v>
                </c:pt>
                <c:pt idx="2">
                  <c:v>5.9215784196438159</c:v>
                </c:pt>
                <c:pt idx="3">
                  <c:v>3.9889840465642745</c:v>
                </c:pt>
                <c:pt idx="4">
                  <c:v>3.1780538303479458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5-4948-AF17-643BE32C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09216"/>
        <c:axId val="425009608"/>
      </c:scatterChart>
      <c:valAx>
        <c:axId val="425009216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価格（対数変換後）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09608"/>
        <c:crosses val="autoZero"/>
        <c:crossBetween val="midCat"/>
      </c:valAx>
      <c:valAx>
        <c:axId val="42500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需要量（対数変換後）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0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'Ex-6-2'!$B$4</c:f>
              <c:strCache>
                <c:ptCount val="1"/>
                <c:pt idx="0">
                  <c:v>需要量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'Ex-6-2'!$A$5:$A$9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'Ex-6-2'!$B$5:$B$9</c:f>
              <c:numCache>
                <c:formatCode>General</c:formatCode>
                <c:ptCount val="5"/>
                <c:pt idx="0">
                  <c:v>710</c:v>
                </c:pt>
                <c:pt idx="1">
                  <c:v>666</c:v>
                </c:pt>
                <c:pt idx="2">
                  <c:v>373</c:v>
                </c:pt>
                <c:pt idx="3">
                  <c:v>54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D-4246-931B-E2E452304DFA}"/>
            </c:ext>
          </c:extLst>
        </c:ser>
        <c:ser>
          <c:idx val="1"/>
          <c:order val="1"/>
          <c:tx>
            <c:strRef>
              <c:f>'Ex-6-2'!$F$4</c:f>
              <c:strCache>
                <c:ptCount val="1"/>
                <c:pt idx="0">
                  <c:v>予測需要量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'Ex-6-2'!$A$5:$A$9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'Ex-6-2'!$F$5:$F$9</c:f>
              <c:numCache>
                <c:formatCode>0.00</c:formatCode>
                <c:ptCount val="5"/>
                <c:pt idx="0">
                  <c:v>1391.9099255438434</c:v>
                </c:pt>
                <c:pt idx="1">
                  <c:v>325.46246631107709</c:v>
                </c:pt>
                <c:pt idx="2">
                  <c:v>139.09934925974053</c:v>
                </c:pt>
                <c:pt idx="3">
                  <c:v>76.10105728350355</c:v>
                </c:pt>
                <c:pt idx="4">
                  <c:v>47.667083392313529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2D-4246-931B-E2E452304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10392"/>
        <c:axId val="425010784"/>
      </c:scatterChart>
      <c:valAx>
        <c:axId val="42501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価格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0784"/>
        <c:crosses val="autoZero"/>
        <c:crossBetween val="midCat"/>
      </c:valAx>
      <c:valAx>
        <c:axId val="425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需要量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'ch5-ex3'!#REF!</c:f>
            </c:numRef>
          </c:xVal>
          <c:yVal>
            <c:numRef>
              <c:f>'ch5-ex3'!#REF!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'ch5-ex3'!#REF!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C03-47AF-AA2D-F49BF3A1A6E4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'ch5-ex3'!#REF!</c:f>
            </c:numRef>
          </c:xVal>
          <c:yVal>
            <c:numRef>
              <c:f>'ch5-ex3'!#REF!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'ch5-ex3'!#REF!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C03-47AF-AA2D-F49BF3A1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11568"/>
        <c:axId val="350121360"/>
      </c:scatterChart>
      <c:valAx>
        <c:axId val="4250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21360"/>
        <c:crosses val="autoZero"/>
        <c:crossBetween val="midCat"/>
      </c:valAx>
      <c:valAx>
        <c:axId val="350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'Ex-6-3'!$A$9:$A$13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'Ex-6-3'!$B$9:$B$13</c:f>
              <c:numCache>
                <c:formatCode>General</c:formatCode>
                <c:ptCount val="5"/>
                <c:pt idx="0">
                  <c:v>710</c:v>
                </c:pt>
                <c:pt idx="1">
                  <c:v>666</c:v>
                </c:pt>
                <c:pt idx="2">
                  <c:v>373</c:v>
                </c:pt>
                <c:pt idx="3">
                  <c:v>54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D-42DA-B9A9-982E0002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22144"/>
        <c:axId val="350122536"/>
      </c:scatterChart>
      <c:valAx>
        <c:axId val="3501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価格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22536"/>
        <c:crosses val="autoZero"/>
        <c:crossBetween val="midCat"/>
      </c:valAx>
      <c:valAx>
        <c:axId val="3501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需要量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実測値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'Ex-6-3'!$A$9:$A$13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'Ex-6-3'!$B$9:$B$13</c:f>
              <c:numCache>
                <c:formatCode>General</c:formatCode>
                <c:ptCount val="5"/>
                <c:pt idx="0">
                  <c:v>710</c:v>
                </c:pt>
                <c:pt idx="1">
                  <c:v>666</c:v>
                </c:pt>
                <c:pt idx="2">
                  <c:v>373</c:v>
                </c:pt>
                <c:pt idx="3">
                  <c:v>54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6-4F82-AFC3-C74A47BDAE6E}"/>
            </c:ext>
          </c:extLst>
        </c:ser>
        <c:ser>
          <c:idx val="1"/>
          <c:order val="1"/>
          <c:tx>
            <c:v>予測値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9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'Ex-6-3'!$A$9:$A$13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'Ex-6-3'!$C$9:$C$13</c:f>
              <c:numCache>
                <c:formatCode>0.000</c:formatCode>
                <c:ptCount val="5"/>
                <c:pt idx="0">
                  <c:v>710.37747386401725</c:v>
                </c:pt>
                <c:pt idx="1">
                  <c:v>665.6643537785128</c:v>
                </c:pt>
                <c:pt idx="2">
                  <c:v>372.62140169635666</c:v>
                </c:pt>
                <c:pt idx="3">
                  <c:v>57.322909268272966</c:v>
                </c:pt>
                <c:pt idx="4">
                  <c:v>4.9534345379116891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6-4F82-AFC3-C74A47BD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23320"/>
        <c:axId val="350123712"/>
      </c:scatterChart>
      <c:valAx>
        <c:axId val="35012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23712"/>
        <c:crosses val="autoZero"/>
        <c:crossBetween val="midCat"/>
      </c:valAx>
      <c:valAx>
        <c:axId val="35012371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2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0</xdr:row>
      <xdr:rowOff>0</xdr:rowOff>
    </xdr:from>
    <xdr:to>
      <xdr:col>11</xdr:col>
      <xdr:colOff>561975</xdr:colOff>
      <xdr:row>16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00763-A9FA-41F1-B8AB-46130364F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190499</xdr:colOff>
      <xdr:row>0</xdr:row>
      <xdr:rowOff>0</xdr:rowOff>
    </xdr:from>
    <xdr:to>
      <xdr:col>20</xdr:col>
      <xdr:colOff>466724</xdr:colOff>
      <xdr:row>17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080C5-6613-43CB-81C6-D276E9CAB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0</xdr:row>
      <xdr:rowOff>0</xdr:rowOff>
    </xdr:from>
    <xdr:to>
      <xdr:col>13</xdr:col>
      <xdr:colOff>504149</xdr:colOff>
      <xdr:row>18</xdr:row>
      <xdr:rowOff>142425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7A85D-E186-4663-BD85-0C2DCA5BA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238124</xdr:colOff>
      <xdr:row>0</xdr:row>
      <xdr:rowOff>0</xdr:rowOff>
    </xdr:from>
    <xdr:to>
      <xdr:col>23</xdr:col>
      <xdr:colOff>151724</xdr:colOff>
      <xdr:row>18</xdr:row>
      <xdr:rowOff>142425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82F34-B04F-41A4-A117-2F39CF6B6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16E27-E7BA-4341-B71F-06129D559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71436</xdr:colOff>
      <xdr:row>34</xdr:row>
      <xdr:rowOff>142872</xdr:rowOff>
    </xdr:from>
    <xdr:to>
      <xdr:col>7</xdr:col>
      <xdr:colOff>547011</xdr:colOff>
      <xdr:row>53</xdr:row>
      <xdr:rowOff>123372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21316-4FBC-49E9-8DF4-2584E29B6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109537</xdr:colOff>
      <xdr:row>15</xdr:row>
      <xdr:rowOff>9523</xdr:rowOff>
    </xdr:from>
    <xdr:to>
      <xdr:col>7</xdr:col>
      <xdr:colOff>585112</xdr:colOff>
      <xdr:row>33</xdr:row>
      <xdr:rowOff>180523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CB552-3B85-40CC-AFE9-3A0B28B45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7677-673C-4E7A-A1B8-C7E64777CEDB}">
  <dimension ref="A1:K59"/>
  <sheetViews>
    <sheetView tabSelected="1" zoomScale="70" zoomScaleNormal="70" workbookViewId="0">
      <selection sqref="A1:C2"/>
    </sheetView>
  </sheetViews>
  <sheetFormatPr defaultColWidth="9.1640625" defaultRowHeight="14" x14ac:dyDescent="0.3"/>
  <cols>
    <col min="1" max="1" width="18" style="2" bestFit="1" customWidth="1"/>
    <col min="2" max="2" width="12" style="2" bestFit="1" customWidth="1"/>
    <col min="3" max="3" width="14.58203125" style="2" bestFit="1" customWidth="1"/>
    <col min="4" max="4" width="12.75" style="2" bestFit="1" customWidth="1"/>
    <col min="5" max="5" width="12" style="2" bestFit="1" customWidth="1"/>
    <col min="6" max="6" width="13.4140625" style="2" bestFit="1" customWidth="1"/>
    <col min="7" max="9" width="12.75" style="2" bestFit="1" customWidth="1"/>
    <col min="10" max="16384" width="9.1640625" style="2"/>
  </cols>
  <sheetData>
    <row r="1" spans="1:3" ht="19.5" customHeight="1" x14ac:dyDescent="0.3">
      <c r="A1" s="16" t="s">
        <v>32</v>
      </c>
      <c r="B1" s="16"/>
      <c r="C1" s="16"/>
    </row>
    <row r="2" spans="1:3" ht="19.5" customHeight="1" x14ac:dyDescent="0.3">
      <c r="A2" s="16"/>
      <c r="B2" s="16"/>
      <c r="C2" s="16"/>
    </row>
    <row r="3" spans="1:3" ht="20" x14ac:dyDescent="0.6">
      <c r="A3" s="9"/>
      <c r="B3" s="9"/>
      <c r="C3" s="9"/>
    </row>
    <row r="4" spans="1:3" ht="18" x14ac:dyDescent="0.55000000000000004">
      <c r="A4" s="1" t="s">
        <v>30</v>
      </c>
      <c r="B4" s="1" t="s">
        <v>31</v>
      </c>
      <c r="C4" s="1" t="s">
        <v>4</v>
      </c>
    </row>
    <row r="5" spans="1:3" ht="18" x14ac:dyDescent="0.55000000000000004">
      <c r="A5" s="1">
        <v>50</v>
      </c>
      <c r="B5" s="1">
        <v>710</v>
      </c>
      <c r="C5" s="1">
        <f>$B$38+$B$39*A5</f>
        <v>762.19999999999993</v>
      </c>
    </row>
    <row r="6" spans="1:3" ht="18" x14ac:dyDescent="0.55000000000000004">
      <c r="A6" s="1">
        <v>100</v>
      </c>
      <c r="B6" s="1">
        <v>666</v>
      </c>
      <c r="C6" s="1">
        <f>$B$38+$B$39*A6</f>
        <v>563.79999999999995</v>
      </c>
    </row>
    <row r="7" spans="1:3" ht="18" x14ac:dyDescent="0.55000000000000004">
      <c r="A7" s="1">
        <v>150</v>
      </c>
      <c r="B7" s="1">
        <v>373</v>
      </c>
      <c r="C7" s="1">
        <f>$B$38+$B$39*A7</f>
        <v>365.4</v>
      </c>
    </row>
    <row r="8" spans="1:3" ht="18" x14ac:dyDescent="0.55000000000000004">
      <c r="A8" s="1">
        <v>200</v>
      </c>
      <c r="B8" s="1">
        <v>54</v>
      </c>
      <c r="C8" s="1">
        <f>$B$38+$B$39*A8</f>
        <v>167</v>
      </c>
    </row>
    <row r="9" spans="1:3" ht="18" x14ac:dyDescent="0.55000000000000004">
      <c r="A9" s="1">
        <v>250</v>
      </c>
      <c r="B9" s="1">
        <v>24</v>
      </c>
      <c r="C9" s="1">
        <f>$B$38+$B$39*A9</f>
        <v>-31.399999999999977</v>
      </c>
    </row>
    <row r="19" spans="1:11" ht="18" x14ac:dyDescent="0.55000000000000004">
      <c r="F19" s="24" t="s">
        <v>30</v>
      </c>
      <c r="G19" s="24">
        <v>50</v>
      </c>
      <c r="H19" s="24">
        <v>100</v>
      </c>
      <c r="I19" s="24">
        <v>150</v>
      </c>
      <c r="J19" s="24">
        <v>200</v>
      </c>
      <c r="K19" s="24">
        <v>250</v>
      </c>
    </row>
    <row r="20" spans="1:11" ht="18" x14ac:dyDescent="0.55000000000000004">
      <c r="F20" s="24" t="s">
        <v>31</v>
      </c>
      <c r="G20" s="24">
        <v>710</v>
      </c>
      <c r="H20" s="24">
        <v>666</v>
      </c>
      <c r="I20" s="24">
        <v>373</v>
      </c>
      <c r="J20" s="24">
        <v>54</v>
      </c>
      <c r="K20" s="24">
        <v>24</v>
      </c>
    </row>
    <row r="22" spans="1:11" ht="18" x14ac:dyDescent="0.3">
      <c r="A22" s="20" t="s">
        <v>6</v>
      </c>
      <c r="B22" s="20"/>
      <c r="C22" s="20"/>
      <c r="D22" s="20"/>
      <c r="E22" s="20"/>
      <c r="F22" s="20"/>
      <c r="G22" s="20"/>
      <c r="H22" s="20"/>
      <c r="I22" s="20"/>
    </row>
    <row r="23" spans="1:11" ht="18.5" thickBot="1" x14ac:dyDescent="0.35">
      <c r="A23" s="20"/>
      <c r="B23" s="20"/>
      <c r="C23" s="20"/>
      <c r="D23" s="20"/>
      <c r="E23" s="20"/>
      <c r="F23" s="20"/>
      <c r="G23" s="20"/>
      <c r="H23" s="20"/>
      <c r="I23" s="20"/>
    </row>
    <row r="24" spans="1:11" ht="18" x14ac:dyDescent="0.3">
      <c r="A24" s="21" t="s">
        <v>7</v>
      </c>
      <c r="B24" s="21"/>
      <c r="C24" s="20"/>
      <c r="D24" s="20"/>
      <c r="E24" s="20"/>
      <c r="F24" s="20"/>
      <c r="G24" s="20"/>
      <c r="H24" s="20"/>
      <c r="I24" s="20"/>
    </row>
    <row r="25" spans="1:11" ht="18" x14ac:dyDescent="0.3">
      <c r="A25" s="20" t="s">
        <v>8</v>
      </c>
      <c r="B25" s="20">
        <v>0.96500611338659614</v>
      </c>
      <c r="C25" s="20"/>
      <c r="D25" s="20"/>
      <c r="E25" s="20"/>
      <c r="F25" s="20"/>
      <c r="G25" s="20"/>
      <c r="H25" s="20"/>
      <c r="I25" s="20"/>
    </row>
    <row r="26" spans="1:11" ht="18" x14ac:dyDescent="0.3">
      <c r="A26" s="20" t="s">
        <v>9</v>
      </c>
      <c r="B26" s="20">
        <v>0.93123679887350397</v>
      </c>
      <c r="C26" s="20"/>
      <c r="D26" s="20"/>
      <c r="E26" s="20"/>
      <c r="F26" s="20"/>
      <c r="G26" s="20"/>
      <c r="H26" s="20"/>
      <c r="I26" s="20"/>
    </row>
    <row r="27" spans="1:11" ht="18" x14ac:dyDescent="0.3">
      <c r="A27" s="20" t="s">
        <v>10</v>
      </c>
      <c r="B27" s="20">
        <v>0.90831573183133862</v>
      </c>
      <c r="C27" s="20"/>
      <c r="D27" s="20"/>
      <c r="E27" s="20"/>
      <c r="F27" s="20"/>
      <c r="G27" s="20"/>
      <c r="H27" s="20"/>
      <c r="I27" s="20"/>
    </row>
    <row r="28" spans="1:11" ht="18" x14ac:dyDescent="0.3">
      <c r="A28" s="20" t="s">
        <v>11</v>
      </c>
      <c r="B28" s="20">
        <v>98.430347623755409</v>
      </c>
      <c r="C28" s="20"/>
      <c r="D28" s="20"/>
      <c r="E28" s="20"/>
      <c r="F28" s="20"/>
      <c r="G28" s="20"/>
      <c r="H28" s="20"/>
      <c r="I28" s="20"/>
    </row>
    <row r="29" spans="1:11" ht="18.5" thickBot="1" x14ac:dyDescent="0.35">
      <c r="A29" s="22" t="s">
        <v>12</v>
      </c>
      <c r="B29" s="22">
        <v>5</v>
      </c>
      <c r="C29" s="20"/>
      <c r="D29" s="20"/>
      <c r="E29" s="20"/>
      <c r="F29" s="20"/>
      <c r="G29" s="20"/>
      <c r="H29" s="20"/>
      <c r="I29" s="20"/>
    </row>
    <row r="30" spans="1:11" ht="18" x14ac:dyDescent="0.3">
      <c r="A30" s="20"/>
      <c r="B30" s="20"/>
      <c r="C30" s="20"/>
      <c r="D30" s="20"/>
      <c r="E30" s="20"/>
      <c r="F30" s="20"/>
      <c r="G30" s="20"/>
      <c r="H30" s="20"/>
      <c r="I30" s="20"/>
    </row>
    <row r="31" spans="1:11" ht="18.5" thickBot="1" x14ac:dyDescent="0.35">
      <c r="A31" s="20" t="s">
        <v>13</v>
      </c>
      <c r="B31" s="20"/>
      <c r="C31" s="20"/>
      <c r="D31" s="20"/>
      <c r="E31" s="20"/>
      <c r="F31" s="20"/>
      <c r="G31" s="20"/>
      <c r="H31" s="20"/>
      <c r="I31" s="20"/>
    </row>
    <row r="32" spans="1:11" ht="18" x14ac:dyDescent="0.3">
      <c r="A32" s="23"/>
      <c r="B32" s="23" t="s">
        <v>14</v>
      </c>
      <c r="C32" s="23" t="s">
        <v>15</v>
      </c>
      <c r="D32" s="23" t="s">
        <v>16</v>
      </c>
      <c r="E32" s="23" t="s">
        <v>17</v>
      </c>
      <c r="F32" s="23" t="s">
        <v>18</v>
      </c>
      <c r="G32" s="20"/>
      <c r="H32" s="20"/>
      <c r="I32" s="20"/>
    </row>
    <row r="33" spans="1:9" ht="18" x14ac:dyDescent="0.3">
      <c r="A33" s="20" t="s">
        <v>19</v>
      </c>
      <c r="B33" s="20">
        <v>1</v>
      </c>
      <c r="C33" s="20">
        <v>393625.59999999998</v>
      </c>
      <c r="D33" s="20">
        <v>393625.59999999998</v>
      </c>
      <c r="E33" s="20">
        <v>40.627986348122867</v>
      </c>
      <c r="F33" s="20">
        <v>7.8168047928350078E-3</v>
      </c>
      <c r="G33" s="20"/>
      <c r="H33" s="20"/>
      <c r="I33" s="20"/>
    </row>
    <row r="34" spans="1:9" ht="18" x14ac:dyDescent="0.3">
      <c r="A34" s="20" t="s">
        <v>20</v>
      </c>
      <c r="B34" s="20">
        <v>3</v>
      </c>
      <c r="C34" s="20">
        <v>29065.599999999999</v>
      </c>
      <c r="D34" s="20">
        <v>9688.5333333333328</v>
      </c>
      <c r="E34" s="20"/>
      <c r="F34" s="20"/>
      <c r="G34" s="20"/>
      <c r="H34" s="20"/>
      <c r="I34" s="20"/>
    </row>
    <row r="35" spans="1:9" ht="18.5" thickBot="1" x14ac:dyDescent="0.35">
      <c r="A35" s="22" t="s">
        <v>21</v>
      </c>
      <c r="B35" s="22">
        <v>4</v>
      </c>
      <c r="C35" s="22">
        <v>422691.19999999995</v>
      </c>
      <c r="D35" s="22"/>
      <c r="E35" s="22"/>
      <c r="F35" s="22"/>
      <c r="G35" s="20"/>
      <c r="H35" s="20"/>
      <c r="I35" s="20"/>
    </row>
    <row r="36" spans="1:9" ht="18.5" thickBot="1" x14ac:dyDescent="0.35">
      <c r="A36" s="20"/>
      <c r="B36" s="20"/>
      <c r="C36" s="20"/>
      <c r="D36" s="20"/>
      <c r="E36" s="20"/>
      <c r="F36" s="20"/>
      <c r="G36" s="20"/>
      <c r="H36" s="20"/>
      <c r="I36" s="20"/>
    </row>
    <row r="37" spans="1:9" ht="18" x14ac:dyDescent="0.3">
      <c r="A37" s="23"/>
      <c r="B37" s="23" t="s">
        <v>22</v>
      </c>
      <c r="C37" s="23" t="s">
        <v>11</v>
      </c>
      <c r="D37" s="23" t="s">
        <v>23</v>
      </c>
      <c r="E37" s="23" t="s">
        <v>24</v>
      </c>
      <c r="F37" s="23" t="s">
        <v>25</v>
      </c>
      <c r="G37" s="23" t="s">
        <v>26</v>
      </c>
      <c r="H37" s="23" t="s">
        <v>27</v>
      </c>
      <c r="I37" s="23" t="s">
        <v>28</v>
      </c>
    </row>
    <row r="38" spans="1:9" ht="18" x14ac:dyDescent="0.3">
      <c r="A38" s="20" t="s">
        <v>29</v>
      </c>
      <c r="B38" s="20">
        <v>960.59999999999991</v>
      </c>
      <c r="C38" s="20">
        <v>103.23461951625852</v>
      </c>
      <c r="D38" s="20">
        <v>9.3050180695315508</v>
      </c>
      <c r="E38" s="20">
        <v>2.6275458346103142E-3</v>
      </c>
      <c r="F38" s="20">
        <v>632.06136654311354</v>
      </c>
      <c r="G38" s="20">
        <v>1289.1386334568863</v>
      </c>
      <c r="H38" s="20">
        <v>632.06136654311354</v>
      </c>
      <c r="I38" s="20">
        <v>1289.1386334568863</v>
      </c>
    </row>
    <row r="39" spans="1:9" ht="18.5" thickBot="1" x14ac:dyDescent="0.35">
      <c r="A39" s="22" t="s">
        <v>0</v>
      </c>
      <c r="B39" s="22">
        <v>-3.9679999999999995</v>
      </c>
      <c r="C39" s="22">
        <v>0.62252817874641886</v>
      </c>
      <c r="D39" s="22">
        <v>-6.3740086561066791</v>
      </c>
      <c r="E39" s="22">
        <v>7.8168047928350078E-3</v>
      </c>
      <c r="F39" s="22">
        <v>-5.9491625023865371</v>
      </c>
      <c r="G39" s="22">
        <v>-1.9868374976134624</v>
      </c>
      <c r="H39" s="22">
        <v>-5.9491625023865371</v>
      </c>
      <c r="I39" s="22">
        <v>-1.9868374976134624</v>
      </c>
    </row>
    <row r="43" spans="1:9" ht="18" x14ac:dyDescent="0.55000000000000004">
      <c r="A43"/>
      <c r="B43"/>
      <c r="C43"/>
      <c r="D43"/>
      <c r="E43"/>
      <c r="F43"/>
      <c r="G43"/>
      <c r="H43"/>
      <c r="I43"/>
    </row>
    <row r="44" spans="1:9" ht="18" x14ac:dyDescent="0.55000000000000004">
      <c r="A44"/>
      <c r="B44"/>
      <c r="C44"/>
      <c r="D44"/>
      <c r="E44"/>
      <c r="F44"/>
      <c r="G44"/>
      <c r="H44"/>
      <c r="I44"/>
    </row>
    <row r="45" spans="1:9" ht="18" x14ac:dyDescent="0.55000000000000004">
      <c r="A45"/>
      <c r="B45"/>
      <c r="C45"/>
      <c r="D45"/>
      <c r="E45"/>
      <c r="F45"/>
      <c r="G45"/>
      <c r="H45"/>
      <c r="I45"/>
    </row>
    <row r="51" spans="1:9" ht="18" x14ac:dyDescent="0.55000000000000004">
      <c r="A51"/>
      <c r="B51"/>
    </row>
    <row r="52" spans="1:9" ht="18" x14ac:dyDescent="0.55000000000000004">
      <c r="A52"/>
      <c r="B52"/>
    </row>
    <row r="53" spans="1:9" ht="18" x14ac:dyDescent="0.55000000000000004">
      <c r="A53"/>
      <c r="B53"/>
    </row>
    <row r="59" spans="1:9" ht="18" x14ac:dyDescent="0.55000000000000004">
      <c r="A59"/>
      <c r="B59"/>
      <c r="C59"/>
      <c r="D59"/>
      <c r="E59"/>
      <c r="F59"/>
      <c r="G59"/>
      <c r="H59"/>
      <c r="I59"/>
    </row>
  </sheetData>
  <mergeCells count="1">
    <mergeCell ref="A1:C2"/>
  </mergeCells>
  <phoneticPr fontId="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25E1-B8CB-4FDE-9AC3-ADFDEB96E291}">
  <dimension ref="A1:I28"/>
  <sheetViews>
    <sheetView zoomScale="70" zoomScaleNormal="70" workbookViewId="0">
      <selection sqref="A1:F2"/>
    </sheetView>
  </sheetViews>
  <sheetFormatPr defaultColWidth="9.1640625" defaultRowHeight="18" x14ac:dyDescent="0.55000000000000004"/>
  <cols>
    <col min="1" max="2" width="11.4140625" customWidth="1"/>
    <col min="3" max="3" width="15.83203125" customWidth="1"/>
    <col min="4" max="4" width="20.33203125" bestFit="1" customWidth="1"/>
    <col min="5" max="5" width="24.25" bestFit="1" customWidth="1"/>
    <col min="6" max="7" width="12.75" customWidth="1"/>
    <col min="8" max="8" width="12.75" bestFit="1" customWidth="1"/>
    <col min="9" max="9" width="14" bestFit="1" customWidth="1"/>
  </cols>
  <sheetData>
    <row r="1" spans="1:6" ht="15" customHeight="1" x14ac:dyDescent="0.55000000000000004">
      <c r="A1" s="16" t="s">
        <v>35</v>
      </c>
      <c r="B1" s="16"/>
      <c r="C1" s="16"/>
      <c r="D1" s="16"/>
      <c r="E1" s="16"/>
      <c r="F1" s="16"/>
    </row>
    <row r="2" spans="1:6" ht="15" customHeight="1" x14ac:dyDescent="0.55000000000000004">
      <c r="A2" s="16"/>
      <c r="B2" s="16"/>
      <c r="C2" s="16"/>
      <c r="D2" s="16"/>
      <c r="E2" s="16"/>
      <c r="F2" s="16"/>
    </row>
    <row r="3" spans="1:6" ht="20" x14ac:dyDescent="0.6">
      <c r="A3" s="9"/>
      <c r="B3" s="9"/>
      <c r="C3" s="9"/>
      <c r="D3" s="9"/>
      <c r="E3" s="1"/>
      <c r="F3" s="1"/>
    </row>
    <row r="4" spans="1:6" x14ac:dyDescent="0.55000000000000004">
      <c r="A4" s="1" t="s">
        <v>33</v>
      </c>
      <c r="B4" s="1" t="s">
        <v>34</v>
      </c>
      <c r="C4" s="1" t="s">
        <v>36</v>
      </c>
      <c r="D4" s="1" t="s">
        <v>37</v>
      </c>
      <c r="E4" s="1" t="s">
        <v>38</v>
      </c>
      <c r="F4" s="1" t="s">
        <v>39</v>
      </c>
    </row>
    <row r="5" spans="1:6" x14ac:dyDescent="0.55000000000000004">
      <c r="A5" s="1">
        <v>50</v>
      </c>
      <c r="B5" s="1">
        <v>710</v>
      </c>
      <c r="C5" s="10">
        <f t="shared" ref="C5:D9" si="0">LN(A5)</f>
        <v>3.912023005428146</v>
      </c>
      <c r="D5" s="10">
        <f t="shared" si="0"/>
        <v>6.5652649700353614</v>
      </c>
      <c r="E5" s="10">
        <f>$B$27+$B$28*C5</f>
        <v>7.2384321301396373</v>
      </c>
      <c r="F5" s="10">
        <f>EXP(E5)</f>
        <v>1391.9099255438434</v>
      </c>
    </row>
    <row r="6" spans="1:6" x14ac:dyDescent="0.55000000000000004">
      <c r="A6" s="1">
        <v>100</v>
      </c>
      <c r="B6" s="1">
        <v>666</v>
      </c>
      <c r="C6" s="10">
        <f t="shared" si="0"/>
        <v>4.6051701859880918</v>
      </c>
      <c r="D6" s="10">
        <f t="shared" si="0"/>
        <v>6.5012896705403893</v>
      </c>
      <c r="E6" s="10">
        <f t="shared" ref="E6:E9" si="1">$B$27+$B$28*C6</f>
        <v>5.7852471441275473</v>
      </c>
      <c r="F6" s="10">
        <f t="shared" ref="F6:F9" si="2">EXP(E6)</f>
        <v>325.46246631107709</v>
      </c>
    </row>
    <row r="7" spans="1:6" x14ac:dyDescent="0.55000000000000004">
      <c r="A7" s="1">
        <v>150</v>
      </c>
      <c r="B7" s="1">
        <v>373</v>
      </c>
      <c r="C7" s="10">
        <f t="shared" si="0"/>
        <v>5.0106352940962555</v>
      </c>
      <c r="D7" s="10">
        <f t="shared" si="0"/>
        <v>5.9215784196438159</v>
      </c>
      <c r="E7" s="10">
        <f t="shared" si="1"/>
        <v>4.9351884206994789</v>
      </c>
      <c r="F7" s="10">
        <f t="shared" si="2"/>
        <v>139.09934925974053</v>
      </c>
    </row>
    <row r="8" spans="1:6" x14ac:dyDescent="0.55000000000000004">
      <c r="A8" s="1">
        <v>200</v>
      </c>
      <c r="B8" s="1">
        <v>54</v>
      </c>
      <c r="C8" s="10">
        <f t="shared" si="0"/>
        <v>5.2983173665480363</v>
      </c>
      <c r="D8" s="10">
        <f t="shared" si="0"/>
        <v>3.9889840465642745</v>
      </c>
      <c r="E8" s="10">
        <f t="shared" si="1"/>
        <v>4.332062158115459</v>
      </c>
      <c r="F8" s="10">
        <f t="shared" si="2"/>
        <v>76.10105728350355</v>
      </c>
    </row>
    <row r="9" spans="1:6" x14ac:dyDescent="0.55000000000000004">
      <c r="A9" s="1">
        <v>250</v>
      </c>
      <c r="B9" s="1">
        <v>24</v>
      </c>
      <c r="C9" s="10">
        <f t="shared" si="0"/>
        <v>5.521460917862246</v>
      </c>
      <c r="D9" s="10">
        <f t="shared" si="0"/>
        <v>3.1780538303479458</v>
      </c>
      <c r="E9" s="10">
        <f t="shared" si="1"/>
        <v>3.8642410840496701</v>
      </c>
      <c r="F9" s="10">
        <f t="shared" si="2"/>
        <v>47.667083392313529</v>
      </c>
    </row>
    <row r="11" spans="1:6" x14ac:dyDescent="0.55000000000000004">
      <c r="A11" t="s">
        <v>6</v>
      </c>
    </row>
    <row r="12" spans="1:6" ht="18.5" thickBot="1" x14ac:dyDescent="0.6"/>
    <row r="13" spans="1:6" x14ac:dyDescent="0.55000000000000004">
      <c r="A13" s="8" t="s">
        <v>7</v>
      </c>
      <c r="B13" s="8"/>
    </row>
    <row r="14" spans="1:6" x14ac:dyDescent="0.55000000000000004">
      <c r="A14" t="s">
        <v>8</v>
      </c>
      <c r="B14">
        <v>0.85877550615080156</v>
      </c>
    </row>
    <row r="15" spans="1:6" x14ac:dyDescent="0.55000000000000004">
      <c r="A15" t="s">
        <v>9</v>
      </c>
      <c r="B15">
        <v>0.73749536996456533</v>
      </c>
    </row>
    <row r="16" spans="1:6" x14ac:dyDescent="0.55000000000000004">
      <c r="A16" t="s">
        <v>10</v>
      </c>
      <c r="B16">
        <v>0.6499938266194204</v>
      </c>
    </row>
    <row r="17" spans="1:9" x14ac:dyDescent="0.55000000000000004">
      <c r="A17" t="s">
        <v>11</v>
      </c>
      <c r="B17">
        <v>0.91785832110411458</v>
      </c>
    </row>
    <row r="18" spans="1:9" ht="18.5" thickBot="1" x14ac:dyDescent="0.6">
      <c r="A18" s="6" t="s">
        <v>12</v>
      </c>
      <c r="B18" s="6">
        <v>5</v>
      </c>
    </row>
    <row r="20" spans="1:9" ht="18.5" thickBot="1" x14ac:dyDescent="0.6">
      <c r="A20" t="s">
        <v>13</v>
      </c>
    </row>
    <row r="21" spans="1:9" x14ac:dyDescent="0.55000000000000004">
      <c r="A21" s="7"/>
      <c r="B21" s="7" t="s">
        <v>14</v>
      </c>
      <c r="C21" s="7" t="s">
        <v>15</v>
      </c>
      <c r="D21" s="7" t="s">
        <v>16</v>
      </c>
      <c r="E21" s="7" t="s">
        <v>17</v>
      </c>
      <c r="F21" s="7" t="s">
        <v>18</v>
      </c>
    </row>
    <row r="22" spans="1:9" x14ac:dyDescent="0.55000000000000004">
      <c r="A22" t="s">
        <v>19</v>
      </c>
      <c r="B22">
        <v>1</v>
      </c>
      <c r="C22">
        <v>7.1005973163966267</v>
      </c>
      <c r="D22">
        <v>7.1005973163966267</v>
      </c>
      <c r="E22">
        <v>8.4283698523528532</v>
      </c>
      <c r="F22">
        <v>6.2341635574749588E-2</v>
      </c>
    </row>
    <row r="23" spans="1:9" x14ac:dyDescent="0.55000000000000004">
      <c r="A23" t="s">
        <v>20</v>
      </c>
      <c r="B23">
        <v>3</v>
      </c>
      <c r="C23">
        <v>2.5273916928601916</v>
      </c>
      <c r="D23">
        <v>0.84246389762006391</v>
      </c>
    </row>
    <row r="24" spans="1:9" ht="18.5" thickBot="1" x14ac:dyDescent="0.6">
      <c r="A24" s="6" t="s">
        <v>21</v>
      </c>
      <c r="B24" s="6">
        <v>4</v>
      </c>
      <c r="C24" s="6">
        <v>9.6279890092568188</v>
      </c>
      <c r="D24" s="6"/>
      <c r="E24" s="6"/>
      <c r="F24" s="6"/>
    </row>
    <row r="25" spans="1:9" ht="18.5" thickBot="1" x14ac:dyDescent="0.6"/>
    <row r="26" spans="1:9" x14ac:dyDescent="0.55000000000000004">
      <c r="A26" s="7"/>
      <c r="B26" s="7" t="s">
        <v>22</v>
      </c>
      <c r="C26" s="7" t="s">
        <v>11</v>
      </c>
      <c r="D26" s="7" t="s">
        <v>23</v>
      </c>
      <c r="E26" s="7" t="s">
        <v>24</v>
      </c>
      <c r="F26" s="7" t="s">
        <v>25</v>
      </c>
      <c r="G26" s="7" t="s">
        <v>26</v>
      </c>
      <c r="H26" s="7" t="s">
        <v>27</v>
      </c>
      <c r="I26" s="7" t="s">
        <v>28</v>
      </c>
    </row>
    <row r="27" spans="1:9" x14ac:dyDescent="0.55000000000000004">
      <c r="A27" t="s">
        <v>29</v>
      </c>
      <c r="B27" s="11">
        <v>15.439999208331663</v>
      </c>
      <c r="C27" s="11">
        <v>3.5403707793028318</v>
      </c>
      <c r="D27" s="11">
        <v>4.3611249134114987</v>
      </c>
      <c r="E27" s="11">
        <v>2.2285605069833934E-2</v>
      </c>
      <c r="F27">
        <v>4.1729593024049603</v>
      </c>
      <c r="G27">
        <v>26.707039114258365</v>
      </c>
      <c r="H27">
        <v>4.1729593024049603</v>
      </c>
      <c r="I27">
        <v>26.707039114258365</v>
      </c>
    </row>
    <row r="28" spans="1:9" ht="18.5" thickBot="1" x14ac:dyDescent="0.6">
      <c r="A28" s="6" t="s">
        <v>5</v>
      </c>
      <c r="B28" s="12">
        <v>-2.0965027728139387</v>
      </c>
      <c r="C28" s="12">
        <v>0.7221437363029668</v>
      </c>
      <c r="D28" s="12">
        <v>-2.9031654882822053</v>
      </c>
      <c r="E28" s="12">
        <v>6.2341635574749588E-2</v>
      </c>
      <c r="F28" s="6">
        <v>-4.3946864382950883</v>
      </c>
      <c r="G28" s="6">
        <v>0.2016808926672109</v>
      </c>
      <c r="H28" s="6">
        <v>-4.3946864382950883</v>
      </c>
      <c r="I28" s="6">
        <v>0.2016808926672109</v>
      </c>
    </row>
  </sheetData>
  <mergeCells count="1">
    <mergeCell ref="A1:F2"/>
  </mergeCells>
  <phoneticPr fontId="6"/>
  <printOptions heading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446F-E426-4D41-9F1A-34B0F140721F}">
  <dimension ref="A2:I14"/>
  <sheetViews>
    <sheetView zoomScale="70" zoomScaleNormal="70" workbookViewId="0"/>
  </sheetViews>
  <sheetFormatPr defaultColWidth="9.1640625" defaultRowHeight="18" x14ac:dyDescent="0.55000000000000004"/>
  <cols>
    <col min="1" max="4" width="10.75" customWidth="1"/>
    <col min="5" max="6" width="10.4140625" customWidth="1"/>
    <col min="7" max="9" width="10.1640625" customWidth="1"/>
    <col min="10" max="10" width="11.4140625" customWidth="1"/>
  </cols>
  <sheetData>
    <row r="2" spans="1:9" x14ac:dyDescent="0.55000000000000004">
      <c r="B2" s="17" t="s">
        <v>40</v>
      </c>
      <c r="C2" s="18"/>
      <c r="D2" s="19"/>
    </row>
    <row r="3" spans="1:9" x14ac:dyDescent="0.55000000000000004">
      <c r="B3" s="3" t="s">
        <v>1</v>
      </c>
      <c r="C3" s="3" t="s">
        <v>2</v>
      </c>
      <c r="D3" s="3" t="s">
        <v>3</v>
      </c>
    </row>
    <row r="4" spans="1:9" x14ac:dyDescent="0.55000000000000004">
      <c r="B4" s="3">
        <v>714.55313660287197</v>
      </c>
      <c r="C4" s="3">
        <v>7.6618092029483433</v>
      </c>
      <c r="D4" s="3">
        <v>-5.0505716128227122E-2</v>
      </c>
    </row>
    <row r="6" spans="1:9" ht="15" customHeight="1" x14ac:dyDescent="0.55000000000000004">
      <c r="A6" s="16" t="s">
        <v>41</v>
      </c>
      <c r="B6" s="16"/>
      <c r="C6" s="16"/>
      <c r="D6" s="16"/>
      <c r="E6" s="14"/>
      <c r="F6" s="14"/>
      <c r="G6" s="14"/>
      <c r="H6" s="14"/>
      <c r="I6" s="14"/>
    </row>
    <row r="7" spans="1:9" ht="15" customHeight="1" x14ac:dyDescent="0.55000000000000004">
      <c r="A7" s="16"/>
      <c r="B7" s="16"/>
      <c r="C7" s="16"/>
      <c r="D7" s="16"/>
      <c r="E7" s="14"/>
      <c r="F7" s="14"/>
      <c r="G7" s="14"/>
      <c r="H7" s="14"/>
      <c r="I7" s="14"/>
    </row>
    <row r="8" spans="1:9" x14ac:dyDescent="0.55000000000000004">
      <c r="A8" s="1" t="s">
        <v>33</v>
      </c>
      <c r="B8" s="1" t="s">
        <v>34</v>
      </c>
      <c r="C8" s="1" t="s">
        <v>39</v>
      </c>
      <c r="D8" s="1" t="s">
        <v>42</v>
      </c>
    </row>
    <row r="9" spans="1:9" x14ac:dyDescent="0.55000000000000004">
      <c r="A9" s="1">
        <v>50</v>
      </c>
      <c r="B9" s="1">
        <v>710</v>
      </c>
      <c r="C9" s="4">
        <f>$B$4*EXP($C$4+$D$4*A9)/(1+EXP($C$4+$D$4*A9))</f>
        <v>710.37747386401725</v>
      </c>
      <c r="D9" s="4">
        <f>(B9-C9)^2</f>
        <v>0.14248651801611126</v>
      </c>
    </row>
    <row r="10" spans="1:9" x14ac:dyDescent="0.55000000000000004">
      <c r="A10" s="1">
        <v>100</v>
      </c>
      <c r="B10" s="1">
        <v>666</v>
      </c>
      <c r="C10" s="4">
        <f>$B$4*EXP($C$4+$D$4*A10)/(1+EXP($C$4+$D$4*A10))</f>
        <v>665.6643537785128</v>
      </c>
      <c r="D10" s="4">
        <f>(B10-C10)^2</f>
        <v>0.1126583859986314</v>
      </c>
    </row>
    <row r="11" spans="1:9" x14ac:dyDescent="0.55000000000000004">
      <c r="A11" s="1">
        <v>150</v>
      </c>
      <c r="B11" s="1">
        <v>373</v>
      </c>
      <c r="C11" s="4">
        <f>$B$4*EXP($C$4+$D$4*A11)/(1+EXP($C$4+$D$4*A11))</f>
        <v>372.62140169635666</v>
      </c>
      <c r="D11" s="4">
        <f>(B11-C11)^2</f>
        <v>0.14333667552161738</v>
      </c>
    </row>
    <row r="12" spans="1:9" x14ac:dyDescent="0.55000000000000004">
      <c r="A12" s="1">
        <v>200</v>
      </c>
      <c r="B12" s="1">
        <v>54</v>
      </c>
      <c r="C12" s="4">
        <f>$B$4*EXP($C$4+$D$4*A12)/(1+EXP($C$4+$D$4*A12))</f>
        <v>57.322909268272966</v>
      </c>
      <c r="D12" s="4">
        <f>(B12-C12)^2</f>
        <v>11.041726005174377</v>
      </c>
    </row>
    <row r="13" spans="1:9" x14ac:dyDescent="0.55000000000000004">
      <c r="A13" s="1">
        <v>250</v>
      </c>
      <c r="B13" s="1">
        <v>24</v>
      </c>
      <c r="C13" s="4">
        <f>$B$4*EXP($C$4+$D$4*A13)/(1+EXP($C$4+$D$4*A13))</f>
        <v>4.9534345379116891</v>
      </c>
      <c r="D13" s="4">
        <f>(B13-C13)^2</f>
        <v>362.7716559016153</v>
      </c>
    </row>
    <row r="14" spans="1:9" x14ac:dyDescent="0.55000000000000004">
      <c r="B14" s="13"/>
      <c r="C14" s="15" t="s">
        <v>43</v>
      </c>
      <c r="D14" s="5">
        <f>SUM(D9:D13)</f>
        <v>374.21186348632602</v>
      </c>
    </row>
  </sheetData>
  <mergeCells count="2">
    <mergeCell ref="A6:D7"/>
    <mergeCell ref="B2:D2"/>
  </mergeCells>
  <phoneticPr fontId="6"/>
  <printOptions heading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Ex-6-1</vt:lpstr>
      <vt:lpstr>Ex-6-2</vt:lpstr>
      <vt:lpstr>Ex-6-3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太宰　潮</cp:lastModifiedBy>
  <dcterms:created xsi:type="dcterms:W3CDTF">2020-01-21T06:37:23Z</dcterms:created>
  <dcterms:modified xsi:type="dcterms:W3CDTF">2025-07-28T09:00:33Z</dcterms:modified>
</cp:coreProperties>
</file>