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icles\2025\ISSTA.2025\papers\ISSTA.2025\eval\"/>
    </mc:Choice>
  </mc:AlternateContent>
  <bookViews>
    <workbookView xWindow="-120" yWindow="-120" windowWidth="29040" windowHeight="15720" activeTab="4"/>
  </bookViews>
  <sheets>
    <sheet name="mutant-eval" sheetId="1" r:id="rId1"/>
    <sheet name="pizzaorder" sheetId="2" r:id="rId2"/>
    <sheet name="photography" sheetId="3" r:id="rId3"/>
    <sheet name="bikeshop" sheetId="4" r:id="rId4"/>
    <sheet name="veterinary" sheetId="7" r:id="rId5"/>
    <sheet name="Aggregated MS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B16" i="4"/>
  <c r="B21" i="3"/>
  <c r="F23" i="2"/>
  <c r="F6" i="6" l="1"/>
  <c r="F8" i="6" s="1"/>
  <c r="B17" i="7"/>
  <c r="B17" i="4"/>
  <c r="H6" i="1"/>
  <c r="B22" i="3"/>
  <c r="B24" i="2"/>
  <c r="C66" i="6"/>
  <c r="B66" i="6" s="1"/>
  <c r="D6" i="1"/>
  <c r="C6" i="1"/>
  <c r="F17" i="7"/>
  <c r="F17" i="4"/>
  <c r="F5" i="1"/>
  <c r="F4" i="1"/>
  <c r="F6" i="1" s="1"/>
  <c r="F22" i="3"/>
  <c r="B6" i="1"/>
  <c r="E6" i="1"/>
  <c r="F3" i="1"/>
  <c r="B23" i="2"/>
  <c r="F2" i="1"/>
</calcChain>
</file>

<file path=xl/sharedStrings.xml><?xml version="1.0" encoding="utf-8"?>
<sst xmlns="http://schemas.openxmlformats.org/spreadsheetml/2006/main" count="305" uniqueCount="135">
  <si>
    <t>pizza-order</t>
  </si>
  <si>
    <t>mutants</t>
  </si>
  <si>
    <t>profiles</t>
  </si>
  <si>
    <t>conversations</t>
  </si>
  <si>
    <t>rules</t>
  </si>
  <si>
    <t>chatbot</t>
  </si>
  <si>
    <t>photography</t>
  </si>
  <si>
    <t>bike-shop</t>
  </si>
  <si>
    <t>veterinary</t>
  </si>
  <si>
    <t>mutant</t>
  </si>
  <si>
    <t>ChangeMemoryScope1</t>
  </si>
  <si>
    <t>killed</t>
  </si>
  <si>
    <t>ChangeMemoryScope2</t>
  </si>
  <si>
    <t>ChangeRephrase_1</t>
  </si>
  <si>
    <t>DeleteDataFromResponse_1</t>
  </si>
  <si>
    <t>all_slots_set</t>
  </si>
  <si>
    <t>DeleteDataFromResponse_2</t>
  </si>
  <si>
    <t>all_slots_ser, check_times</t>
  </si>
  <si>
    <t>DeleteEnumDataValue_1</t>
  </si>
  <si>
    <t>DeleteEnumDataValue_2</t>
  </si>
  <si>
    <t>DeleteFallback_2</t>
  </si>
  <si>
    <t>DeleteFallback_1</t>
  </si>
  <si>
    <t>DeleteItemTopModule_1</t>
  </si>
  <si>
    <t>DeleteItemTopModule_2</t>
  </si>
  <si>
    <t>DeleteQuestionAnswer_1</t>
  </si>
  <si>
    <t>DeleteQuestionAnswer_2</t>
  </si>
  <si>
    <t>all_slots_set, check_beverage_prices, check_pizza_prices, check_pizza_types, check_times</t>
  </si>
  <si>
    <t>DeleteSequenceStep_1</t>
  </si>
  <si>
    <t>DeleteSequenceStep_2</t>
  </si>
  <si>
    <t>SwapQuestionAnswer_1</t>
  </si>
  <si>
    <t>SwapQuestionAnswer_2</t>
  </si>
  <si>
    <t>all_slots_set, check_beverage_prices, check_pizza_prices, check_times</t>
  </si>
  <si>
    <t>SwapSequenceStep_1</t>
  </si>
  <si>
    <t>all_slots_set, check_times</t>
  </si>
  <si>
    <t>SwapSequenceStep_2</t>
  </si>
  <si>
    <t>ERROR</t>
  </si>
  <si>
    <t>Error: 500 Internal Server Error: Error executing the engine: Data is missing the property pizza_size</t>
  </si>
  <si>
    <t>Error: 500 Internal Server Error: Error executing the engine: Data is missing the property pizza_siz</t>
  </si>
  <si>
    <t>check_times, all_slots_set</t>
  </si>
  <si>
    <t>all_slots_set, check_beverage_prices, check_opening_hours, check_pizza_prices, check_pizza_types, check_times</t>
  </si>
  <si>
    <t>all_slots_set, check_opening_hours, check_times</t>
  </si>
  <si>
    <t>Equivalent</t>
  </si>
  <si>
    <t>(the mutant should have not been killed)</t>
  </si>
  <si>
    <t>alive mutants
(non-equivalent)</t>
  </si>
  <si>
    <t>ChangeMemoryScope_1</t>
  </si>
  <si>
    <t>ChangeRephrase_2</t>
  </si>
  <si>
    <t>ChangeRequiredData_1</t>
  </si>
  <si>
    <t>The step session_details has been deleted</t>
  </si>
  <si>
    <t>The step estimate_price has been deleted</t>
  </si>
  <si>
    <t>TOTAL</t>
  </si>
  <si>
    <t>The steps session_details and estimate_price have been swapped</t>
  </si>
  <si>
    <t>The expression {appointment} has been removed from the text response [SO THE CHATBOT DOES NOT CONFIRM THE APPOINTMENT]</t>
  </si>
  <si>
    <t>504 (Tout)</t>
  </si>
  <si>
    <t>all</t>
  </si>
  <si>
    <t>SINCE BOTH ARE ASKED IN SAME CONVERSATION, THE MUTANT IS NOT DETECTED</t>
  </si>
  <si>
    <t>slots_set</t>
  </si>
  <si>
    <t>appointment_date_november, appointment_date_november8, slots_set</t>
  </si>
  <si>
    <t>appointment_date_november, slots_set</t>
  </si>
  <si>
    <t>media, slots_set</t>
  </si>
  <si>
    <t>appointment_date_november8, slots_set</t>
  </si>
  <si>
    <t>address, appointment_date_november, appointment_date_november8, 
appointment_date_tomorrow, charge, media, opening_times, portfolio, slots_set</t>
  </si>
  <si>
    <t>opening_times, slots_set</t>
  </si>
  <si>
    <t>address, media, portfolio, slots_set</t>
  </si>
  <si>
    <t>slots_set (price null)</t>
  </si>
  <si>
    <t>portfolio, slots_set</t>
  </si>
  <si>
    <t>total 
conversations</t>
  </si>
  <si>
    <t>mutation 
score</t>
  </si>
  <si>
    <t>all_slots_set, appointment_date_november, appointment_date_tomorrow, care_bike, opening_times, seat_price</t>
  </si>
  <si>
    <t>all_slots_set, seat_price</t>
  </si>
  <si>
    <t>(borra la respuesta)</t>
  </si>
  <si>
    <t>The value 'repair' has been deleted from the data enum 'service'</t>
  </si>
  <si>
    <t>appointment_service</t>
  </si>
  <si>
    <t>The value 'tune-up' has been deleted from the data enum 'service'</t>
  </si>
  <si>
    <t>The fallback has been deleted</t>
  </si>
  <si>
    <t>Nunca salta el fallback</t>
  </si>
  <si>
    <t>all_slots_set, opening_times</t>
  </si>
  <si>
    <t>The item with the following title has been deleted: 'Hours. To answer questions about the opening hours.'</t>
  </si>
  <si>
    <t>The item with the following title has been deleted: 'Make Appointment'</t>
  </si>
  <si>
    <t>all_slots_set, appointment_date_november, appointment_date_tomorrow, appointment_hour, care_bike, seat_price</t>
  </si>
  <si>
    <t>The following question/answer has been deleted - question: Which is the price of a new tire?</t>
  </si>
  <si>
    <t>all_slots_set (tire_price)</t>
  </si>
  <si>
    <t>The following question/answer has been deleted - question: Which is the price of a tune-up?</t>
  </si>
  <si>
    <t>all_slots_set (tune_up)</t>
  </si>
  <si>
    <t>tire_price, tune_up</t>
  </si>
  <si>
    <t>swap price of tire by tune-up</t>
  </si>
  <si>
    <t>seat_price, tire_price</t>
  </si>
  <si>
    <t>The rephrase has changed from simple to on-caller</t>
  </si>
  <si>
    <t>The expression {{date}} has been removed from the text response</t>
  </si>
  <si>
    <t>The expression {{time}} has been removed from the text response</t>
  </si>
  <si>
    <t>The value 'Physical examination' has been deleted from the data enum 'service'</t>
  </si>
  <si>
    <t>The value 'Vaccination' has been deleted from the data enum 'service'</t>
  </si>
  <si>
    <t>all_slots_set, opening_times_weekends</t>
  </si>
  <si>
    <t>The chatbot says they do not open on weekends</t>
  </si>
  <si>
    <t>all_slots_set, animal_kinds, appointment_date_tomorrow, care_pet, opening_times_weekdays, opening_times_weekends, visit_cost</t>
  </si>
  <si>
    <t>all_slots_set, appointment_date_tomorrow</t>
  </si>
  <si>
    <t>all_slots_set (confirmed_time)</t>
  </si>
  <si>
    <t>all_slots_set (confirmed_service)</t>
  </si>
  <si>
    <t>all_slots_set, appointment_service</t>
  </si>
  <si>
    <t>all_slots_set, animal_kinds, appointment_date_tomorrow, appointment_hour, care_pet, opening_times_weekdays, opening_times_weekends, visit_cost</t>
  </si>
  <si>
    <t>all_slots_set, visit_cost</t>
  </si>
  <si>
    <t>The item with the following title has been deleted: 'Veterinary center Q&amp;A'</t>
  </si>
  <si>
    <t>The following question/answer has been deleted - question: How much does a vet visit cost?</t>
  </si>
  <si>
    <t>The following question/answer has been deleted - question: What kind of animals do you accept?</t>
  </si>
  <si>
    <t>visit cost by take care</t>
  </si>
  <si>
    <t>all_slots_set, animal_kinds, care_pet, opening_times_weekends</t>
  </si>
  <si>
    <t>SENSEI was not able to gather weekends</t>
  </si>
  <si>
    <t>False positive ratio
(conversations)</t>
  </si>
  <si>
    <t>all_slots_set, care_pet</t>
  </si>
  <si>
    <t>MS, without equivalents</t>
  </si>
  <si>
    <t>Takes care of 2 equivalents</t>
  </si>
  <si>
    <t>False positives</t>
  </si>
  <si>
    <t>Total</t>
  </si>
  <si>
    <t>Raw Mutation score</t>
  </si>
  <si>
    <t>Comment</t>
  </si>
  <si>
    <t>check_times yields a false positive</t>
  </si>
  <si>
    <t>#False 
positives</t>
  </si>
  <si>
    <t>False positive rate</t>
  </si>
  <si>
    <t>The chatbot does not progress to checkout in 1 case (false positive)</t>
  </si>
  <si>
    <t>An enum of an action module is deleted, which does not affect behaviour</t>
  </si>
  <si>
    <t>Rules that kills</t>
  </si>
  <si>
    <t>Rephrasing has no effect</t>
  </si>
  <si>
    <t>The expression {name} has been removed from the text response (user name is eliminated from outputs, with little effect)</t>
  </si>
  <si>
    <t>Fallback deleted from top-level modules</t>
  </si>
  <si>
    <t>The Q&amp;A module is deleted</t>
  </si>
  <si>
    <t>Set an appointment' is deleted</t>
  </si>
  <si>
    <t>"When are you open?" is deleted</t>
  </si>
  <si>
    <t>"Where is the shop?" is deleted</t>
  </si>
  <si>
    <t>swap "where are you open" by "where is the shop"</t>
  </si>
  <si>
    <t>swap "when are you open" by "the portfolio"</t>
  </si>
  <si>
    <t>Rephrasing with no effect. The false positive is due to the format of the date (06/11 vs 11/06)</t>
  </si>
  <si>
    <t>The expression {{question}} has been removed from the text response of the Q&amp;A module, which has no effect.</t>
  </si>
  <si>
    <t>The expression {{result}} has been removed from the text response of the Q&amp;A</t>
  </si>
  <si>
    <t>Rephrasing with no effect. The rephrase has changed from simple to direct. False positive, because the extraction process does not capture the weekend times (closed)</t>
  </si>
  <si>
    <t>swap open visit cost by kinds of animals. False positive, because the extraction process does not capture the weekend times (closed)</t>
  </si>
  <si>
    <t># conversations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</si>
</sst>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quotePrefix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Border="1"/>
    <xf numFmtId="0" fontId="3" fillId="0" borderId="1" xfId="0" applyFont="1" applyBorder="1" applyAlignment="1">
      <alignment vertic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12.85546875" customWidth="1"/>
    <col min="2" max="2" width="10.85546875" style="6" customWidth="1"/>
    <col min="3" max="3" width="13.140625" style="6" customWidth="1"/>
    <col min="4" max="4" width="8.85546875" style="6" customWidth="1"/>
    <col min="5" max="5" width="9.140625" style="6"/>
    <col min="6" max="6" width="15" customWidth="1"/>
    <col min="7" max="7" width="10.85546875" customWidth="1"/>
    <col min="8" max="8" width="15.85546875" customWidth="1"/>
    <col min="9" max="9" width="18.7109375" style="6" customWidth="1"/>
  </cols>
  <sheetData>
    <row r="1" spans="1:9" ht="29.25" customHeight="1" x14ac:dyDescent="0.25">
      <c r="A1" s="2" t="s">
        <v>5</v>
      </c>
      <c r="B1" s="2" t="s">
        <v>2</v>
      </c>
      <c r="C1" s="2" t="s">
        <v>3</v>
      </c>
      <c r="D1" s="2" t="s">
        <v>4</v>
      </c>
      <c r="E1" s="2" t="s">
        <v>1</v>
      </c>
      <c r="F1" s="4" t="s">
        <v>65</v>
      </c>
      <c r="G1" s="4" t="s">
        <v>66</v>
      </c>
      <c r="H1" s="4" t="s">
        <v>43</v>
      </c>
      <c r="I1" s="4" t="s">
        <v>106</v>
      </c>
    </row>
    <row r="2" spans="1:9" x14ac:dyDescent="0.25">
      <c r="A2" s="3" t="s">
        <v>0</v>
      </c>
      <c r="B2" s="3">
        <v>3</v>
      </c>
      <c r="C2" s="3">
        <v>13</v>
      </c>
      <c r="D2" s="3">
        <v>8</v>
      </c>
      <c r="E2" s="3">
        <v>20</v>
      </c>
      <c r="F2" s="3">
        <f>C2*E2</f>
        <v>260</v>
      </c>
      <c r="G2" s="5">
        <v>1</v>
      </c>
      <c r="H2" s="3">
        <v>0</v>
      </c>
      <c r="I2" s="5">
        <v>0.03</v>
      </c>
    </row>
    <row r="3" spans="1:9" x14ac:dyDescent="0.25">
      <c r="A3" s="3" t="s">
        <v>6</v>
      </c>
      <c r="B3" s="3">
        <v>5</v>
      </c>
      <c r="C3" s="3">
        <v>19</v>
      </c>
      <c r="D3" s="3">
        <v>10</v>
      </c>
      <c r="E3" s="3">
        <v>18</v>
      </c>
      <c r="F3" s="3">
        <f>C3*E3</f>
        <v>342</v>
      </c>
      <c r="G3" s="9">
        <v>0.85699999999999998</v>
      </c>
      <c r="H3" s="3">
        <v>2</v>
      </c>
      <c r="I3" s="9">
        <v>5.0000000000000001E-3</v>
      </c>
    </row>
    <row r="4" spans="1:9" x14ac:dyDescent="0.25">
      <c r="A4" s="3" t="s">
        <v>7</v>
      </c>
      <c r="B4" s="3">
        <v>2</v>
      </c>
      <c r="C4" s="3">
        <v>5</v>
      </c>
      <c r="D4" s="3">
        <v>9</v>
      </c>
      <c r="E4" s="3">
        <v>13</v>
      </c>
      <c r="F4" s="3">
        <f>C4*E4</f>
        <v>65</v>
      </c>
      <c r="G4" s="9">
        <v>0.90900000000000003</v>
      </c>
      <c r="H4" s="3">
        <v>1</v>
      </c>
      <c r="I4" s="9">
        <v>1.4999999999999999E-2</v>
      </c>
    </row>
    <row r="5" spans="1:9" x14ac:dyDescent="0.25">
      <c r="A5" s="3" t="s">
        <v>8</v>
      </c>
      <c r="B5" s="3">
        <v>2</v>
      </c>
      <c r="C5" s="3">
        <v>9</v>
      </c>
      <c r="D5" s="3">
        <v>10</v>
      </c>
      <c r="E5" s="3">
        <v>13</v>
      </c>
      <c r="F5" s="3">
        <f>C5*E5</f>
        <v>117</v>
      </c>
      <c r="G5" s="9">
        <v>0.91600000000000004</v>
      </c>
      <c r="H5" s="3">
        <v>1</v>
      </c>
      <c r="I5" s="9">
        <v>1.7000000000000001E-2</v>
      </c>
    </row>
    <row r="6" spans="1:9" x14ac:dyDescent="0.25">
      <c r="A6" s="7" t="s">
        <v>49</v>
      </c>
      <c r="B6" s="7">
        <f>SUM(B2:B5)</f>
        <v>12</v>
      </c>
      <c r="C6" s="7">
        <f>SUM(C2:C5)</f>
        <v>46</v>
      </c>
      <c r="D6" s="7">
        <f>SUM(D2:D5)</f>
        <v>37</v>
      </c>
      <c r="E6" s="7">
        <f>SUM(E2:E5)</f>
        <v>64</v>
      </c>
      <c r="F6" s="7">
        <f>SUM(F2:F5)</f>
        <v>784</v>
      </c>
      <c r="G6" s="12">
        <v>0.88670000000000004</v>
      </c>
      <c r="H6" s="7">
        <f>SUM(H2:H5)</f>
        <v>4</v>
      </c>
      <c r="I6" s="12">
        <v>1.6500000000000001E-2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3" sqref="E23"/>
    </sheetView>
  </sheetViews>
  <sheetFormatPr baseColWidth="10" defaultColWidth="9.140625" defaultRowHeight="15" x14ac:dyDescent="0.25"/>
  <cols>
    <col min="1" max="1" width="25.42578125" customWidth="1"/>
    <col min="3" max="3" width="11.5703125" customWidth="1"/>
    <col min="4" max="4" width="8.7109375" style="6" customWidth="1"/>
    <col min="5" max="5" width="101.42578125" customWidth="1"/>
    <col min="6" max="6" width="9.42578125" style="6" customWidth="1"/>
    <col min="7" max="7" width="86.5703125" customWidth="1"/>
  </cols>
  <sheetData>
    <row r="1" spans="1:10" ht="30" x14ac:dyDescent="0.25">
      <c r="A1" s="2" t="s">
        <v>9</v>
      </c>
      <c r="B1" s="2" t="s">
        <v>11</v>
      </c>
      <c r="C1" s="2" t="s">
        <v>41</v>
      </c>
      <c r="D1" s="2" t="s">
        <v>35</v>
      </c>
      <c r="E1" s="2" t="s">
        <v>119</v>
      </c>
      <c r="F1" s="4" t="s">
        <v>115</v>
      </c>
      <c r="G1" s="2" t="s">
        <v>113</v>
      </c>
    </row>
    <row r="2" spans="1:10" x14ac:dyDescent="0.25">
      <c r="A2" s="1" t="s">
        <v>10</v>
      </c>
      <c r="B2" s="3">
        <v>1</v>
      </c>
      <c r="C2" s="3">
        <v>0</v>
      </c>
      <c r="D2" s="3">
        <v>500</v>
      </c>
      <c r="E2" s="1" t="s">
        <v>38</v>
      </c>
      <c r="F2" s="3"/>
      <c r="G2" s="1" t="s">
        <v>36</v>
      </c>
    </row>
    <row r="3" spans="1:10" x14ac:dyDescent="0.25">
      <c r="A3" s="1" t="s">
        <v>12</v>
      </c>
      <c r="B3" s="3">
        <v>1</v>
      </c>
      <c r="C3" s="3">
        <v>0</v>
      </c>
      <c r="D3" s="3">
        <v>500</v>
      </c>
      <c r="E3" s="1" t="s">
        <v>15</v>
      </c>
      <c r="F3" s="3"/>
      <c r="G3" s="1" t="s">
        <v>37</v>
      </c>
    </row>
    <row r="4" spans="1:10" x14ac:dyDescent="0.25">
      <c r="A4" s="1" t="s">
        <v>13</v>
      </c>
      <c r="B4" s="3">
        <v>0</v>
      </c>
      <c r="C4" s="3">
        <v>1</v>
      </c>
      <c r="D4" s="3"/>
      <c r="E4" s="1"/>
      <c r="F4" s="3"/>
      <c r="G4" s="1"/>
    </row>
    <row r="5" spans="1:10" x14ac:dyDescent="0.25">
      <c r="A5" s="1" t="s">
        <v>13</v>
      </c>
      <c r="B5" s="3">
        <v>0</v>
      </c>
      <c r="C5" s="3">
        <v>1</v>
      </c>
      <c r="D5" s="3"/>
      <c r="E5" s="1"/>
      <c r="F5" s="3"/>
      <c r="G5" s="1"/>
    </row>
    <row r="6" spans="1:10" x14ac:dyDescent="0.25">
      <c r="A6" s="1" t="s">
        <v>14</v>
      </c>
      <c r="B6" s="20">
        <v>1</v>
      </c>
      <c r="C6" s="3">
        <v>0</v>
      </c>
      <c r="D6" s="3"/>
      <c r="E6" s="1" t="s">
        <v>15</v>
      </c>
      <c r="F6" s="3">
        <v>1</v>
      </c>
      <c r="G6" s="19" t="s">
        <v>117</v>
      </c>
    </row>
    <row r="7" spans="1:10" x14ac:dyDescent="0.25">
      <c r="A7" s="1" t="s">
        <v>16</v>
      </c>
      <c r="B7" s="20">
        <v>1</v>
      </c>
      <c r="C7" s="3">
        <v>0</v>
      </c>
      <c r="D7" s="3"/>
      <c r="E7" s="1" t="s">
        <v>33</v>
      </c>
      <c r="F7" s="3">
        <v>1</v>
      </c>
      <c r="G7" s="19" t="s">
        <v>114</v>
      </c>
    </row>
    <row r="8" spans="1:10" x14ac:dyDescent="0.25">
      <c r="A8" s="1" t="s">
        <v>18</v>
      </c>
      <c r="B8" s="3">
        <v>0</v>
      </c>
      <c r="C8" s="3">
        <v>1</v>
      </c>
      <c r="D8" s="3"/>
      <c r="E8" s="1"/>
      <c r="F8" s="3"/>
      <c r="G8" s="19" t="s">
        <v>118</v>
      </c>
    </row>
    <row r="9" spans="1:10" x14ac:dyDescent="0.25">
      <c r="A9" s="1" t="s">
        <v>19</v>
      </c>
      <c r="B9" s="3">
        <v>1</v>
      </c>
      <c r="C9" s="3">
        <v>1</v>
      </c>
      <c r="D9" s="3"/>
      <c r="E9" s="1" t="s">
        <v>17</v>
      </c>
      <c r="F9" s="3">
        <v>1</v>
      </c>
      <c r="G9" s="19" t="s">
        <v>118</v>
      </c>
    </row>
    <row r="10" spans="1:10" x14ac:dyDescent="0.25">
      <c r="A10" s="1" t="s">
        <v>21</v>
      </c>
      <c r="B10" s="3">
        <v>1</v>
      </c>
      <c r="C10" s="3">
        <v>0</v>
      </c>
      <c r="D10" s="3"/>
      <c r="E10" s="1" t="s">
        <v>38</v>
      </c>
      <c r="F10" s="3">
        <v>1</v>
      </c>
      <c r="G10" s="19" t="s">
        <v>114</v>
      </c>
      <c r="J10" t="s">
        <v>42</v>
      </c>
    </row>
    <row r="11" spans="1:10" x14ac:dyDescent="0.25">
      <c r="A11" s="1" t="s">
        <v>20</v>
      </c>
      <c r="B11" s="3">
        <v>1</v>
      </c>
      <c r="C11" s="3">
        <v>0</v>
      </c>
      <c r="D11" s="3"/>
      <c r="E11" s="1" t="s">
        <v>15</v>
      </c>
      <c r="F11" s="3"/>
      <c r="G11" s="19"/>
    </row>
    <row r="12" spans="1:10" x14ac:dyDescent="0.25">
      <c r="A12" s="1" t="s">
        <v>22</v>
      </c>
      <c r="B12" s="3">
        <v>1</v>
      </c>
      <c r="C12" s="3">
        <v>0</v>
      </c>
      <c r="D12" s="3">
        <v>500</v>
      </c>
      <c r="E12" s="1" t="s">
        <v>39</v>
      </c>
      <c r="F12" s="3"/>
      <c r="G12" s="19"/>
    </row>
    <row r="13" spans="1:10" x14ac:dyDescent="0.25">
      <c r="A13" s="1" t="s">
        <v>23</v>
      </c>
      <c r="B13" s="3">
        <v>1</v>
      </c>
      <c r="C13" s="3">
        <v>0</v>
      </c>
      <c r="D13" s="3">
        <v>500</v>
      </c>
      <c r="E13" s="1" t="s">
        <v>39</v>
      </c>
      <c r="F13" s="3"/>
      <c r="G13" s="19"/>
    </row>
    <row r="14" spans="1:10" x14ac:dyDescent="0.25">
      <c r="A14" s="1" t="s">
        <v>24</v>
      </c>
      <c r="B14" s="3">
        <v>1</v>
      </c>
      <c r="C14" s="3">
        <v>0</v>
      </c>
      <c r="D14" s="3"/>
      <c r="E14" s="1" t="s">
        <v>40</v>
      </c>
      <c r="F14" s="3"/>
      <c r="G14" s="19"/>
    </row>
    <row r="15" spans="1:10" x14ac:dyDescent="0.25">
      <c r="A15" s="1" t="s">
        <v>25</v>
      </c>
      <c r="B15" s="3">
        <v>1</v>
      </c>
      <c r="C15" s="3">
        <v>0</v>
      </c>
      <c r="D15" s="3"/>
      <c r="E15" s="1" t="s">
        <v>26</v>
      </c>
      <c r="F15" s="3"/>
      <c r="G15" s="19"/>
    </row>
    <row r="16" spans="1:10" x14ac:dyDescent="0.25">
      <c r="A16" s="1" t="s">
        <v>27</v>
      </c>
      <c r="B16" s="3">
        <v>1</v>
      </c>
      <c r="C16" s="3">
        <v>0</v>
      </c>
      <c r="D16" s="3">
        <v>500</v>
      </c>
      <c r="E16" s="1" t="s">
        <v>39</v>
      </c>
      <c r="F16" s="3"/>
      <c r="G16" s="19"/>
    </row>
    <row r="17" spans="1:7" x14ac:dyDescent="0.25">
      <c r="A17" s="1" t="s">
        <v>28</v>
      </c>
      <c r="B17" s="3">
        <v>1</v>
      </c>
      <c r="C17" s="3">
        <v>0</v>
      </c>
      <c r="D17" s="3">
        <v>500</v>
      </c>
      <c r="E17" s="1" t="s">
        <v>33</v>
      </c>
      <c r="F17" s="3">
        <v>1</v>
      </c>
      <c r="G17" s="19" t="s">
        <v>114</v>
      </c>
    </row>
    <row r="18" spans="1:7" x14ac:dyDescent="0.25">
      <c r="A18" s="1" t="s">
        <v>29</v>
      </c>
      <c r="B18" s="3">
        <v>1</v>
      </c>
      <c r="C18" s="3">
        <v>0</v>
      </c>
      <c r="D18" s="3">
        <v>504</v>
      </c>
      <c r="E18" s="1" t="s">
        <v>33</v>
      </c>
      <c r="F18" s="3">
        <v>1</v>
      </c>
      <c r="G18" s="19" t="s">
        <v>114</v>
      </c>
    </row>
    <row r="19" spans="1:7" x14ac:dyDescent="0.25">
      <c r="A19" s="1" t="s">
        <v>30</v>
      </c>
      <c r="B19" s="3">
        <v>1</v>
      </c>
      <c r="C19" s="3">
        <v>0</v>
      </c>
      <c r="D19" s="3"/>
      <c r="E19" s="1" t="s">
        <v>31</v>
      </c>
      <c r="F19" s="3"/>
      <c r="G19" s="19"/>
    </row>
    <row r="20" spans="1:7" x14ac:dyDescent="0.25">
      <c r="A20" s="1" t="s">
        <v>32</v>
      </c>
      <c r="B20" s="3">
        <v>1</v>
      </c>
      <c r="C20" s="3">
        <v>0</v>
      </c>
      <c r="D20" s="3"/>
      <c r="E20" s="1" t="s">
        <v>33</v>
      </c>
      <c r="F20" s="3">
        <v>1</v>
      </c>
      <c r="G20" s="19" t="s">
        <v>114</v>
      </c>
    </row>
    <row r="21" spans="1:7" x14ac:dyDescent="0.25">
      <c r="A21" s="1" t="s">
        <v>34</v>
      </c>
      <c r="B21" s="3">
        <v>1</v>
      </c>
      <c r="C21" s="3">
        <v>0</v>
      </c>
      <c r="D21" s="3"/>
      <c r="E21" s="1" t="s">
        <v>33</v>
      </c>
      <c r="F21" s="3">
        <v>1</v>
      </c>
      <c r="G21" s="19" t="s">
        <v>114</v>
      </c>
    </row>
    <row r="23" spans="1:7" x14ac:dyDescent="0.25">
      <c r="A23" s="18" t="s">
        <v>112</v>
      </c>
      <c r="B23">
        <f>SUM(B2:B21)/20</f>
        <v>0.85</v>
      </c>
      <c r="E23" s="17" t="s">
        <v>116</v>
      </c>
      <c r="F23">
        <f>8/(13*20)</f>
        <v>3.0769230769230771E-2</v>
      </c>
    </row>
    <row r="24" spans="1:7" x14ac:dyDescent="0.25">
      <c r="A24" s="18" t="s">
        <v>108</v>
      </c>
      <c r="B24">
        <f>(SUM(B2:B21)-1)/16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1" sqref="A21:A22"/>
    </sheetView>
  </sheetViews>
  <sheetFormatPr baseColWidth="10" defaultColWidth="9.140625" defaultRowHeight="15" x14ac:dyDescent="0.25"/>
  <cols>
    <col min="1" max="1" width="27.7109375" customWidth="1"/>
    <col min="2" max="2" width="13" customWidth="1"/>
    <col min="3" max="3" width="11.85546875" customWidth="1"/>
    <col min="4" max="4" width="11.7109375" style="6" customWidth="1"/>
    <col min="5" max="5" width="68.28515625" customWidth="1"/>
    <col min="6" max="6" width="11.28515625" style="6" customWidth="1"/>
    <col min="7" max="7" width="99.42578125" customWidth="1"/>
  </cols>
  <sheetData>
    <row r="1" spans="1:7" ht="30" x14ac:dyDescent="0.25">
      <c r="A1" s="2" t="s">
        <v>9</v>
      </c>
      <c r="B1" s="2" t="s">
        <v>11</v>
      </c>
      <c r="C1" s="2" t="s">
        <v>41</v>
      </c>
      <c r="D1" s="2" t="s">
        <v>35</v>
      </c>
      <c r="E1" s="2" t="s">
        <v>119</v>
      </c>
      <c r="F1" s="4" t="s">
        <v>115</v>
      </c>
      <c r="G1" s="2" t="s">
        <v>113</v>
      </c>
    </row>
    <row r="2" spans="1:7" x14ac:dyDescent="0.25">
      <c r="A2" s="1" t="s">
        <v>44</v>
      </c>
      <c r="B2" s="1">
        <v>1</v>
      </c>
      <c r="C2" s="1">
        <v>0</v>
      </c>
      <c r="D2" s="3">
        <v>500</v>
      </c>
      <c r="E2" s="1" t="s">
        <v>55</v>
      </c>
      <c r="F2" s="3"/>
      <c r="G2" s="21"/>
    </row>
    <row r="3" spans="1:7" x14ac:dyDescent="0.25">
      <c r="A3" s="1" t="s">
        <v>13</v>
      </c>
      <c r="B3" s="1">
        <v>0</v>
      </c>
      <c r="C3" s="1">
        <v>1</v>
      </c>
      <c r="D3" s="3"/>
      <c r="E3" s="1"/>
      <c r="F3" s="3"/>
      <c r="G3" s="21" t="s">
        <v>120</v>
      </c>
    </row>
    <row r="4" spans="1:7" x14ac:dyDescent="0.25">
      <c r="A4" s="1" t="s">
        <v>45</v>
      </c>
      <c r="B4" s="1">
        <v>1</v>
      </c>
      <c r="C4" s="1">
        <v>1</v>
      </c>
      <c r="D4" s="3"/>
      <c r="E4" s="1" t="s">
        <v>56</v>
      </c>
      <c r="F4" s="3">
        <v>1</v>
      </c>
      <c r="G4" s="21" t="s">
        <v>120</v>
      </c>
    </row>
    <row r="5" spans="1:7" x14ac:dyDescent="0.25">
      <c r="A5" s="1" t="s">
        <v>46</v>
      </c>
      <c r="B5" s="1">
        <v>1</v>
      </c>
      <c r="C5" s="1">
        <v>0</v>
      </c>
      <c r="D5" s="3"/>
      <c r="E5" s="1" t="s">
        <v>57</v>
      </c>
      <c r="F5" s="3"/>
      <c r="G5" s="21"/>
    </row>
    <row r="6" spans="1:7" x14ac:dyDescent="0.25">
      <c r="A6" s="1" t="s">
        <v>14</v>
      </c>
      <c r="B6" s="1">
        <v>0</v>
      </c>
      <c r="C6" s="1">
        <v>0</v>
      </c>
      <c r="D6" s="3"/>
      <c r="E6" s="1"/>
      <c r="F6" s="3"/>
      <c r="G6" s="24" t="s">
        <v>121</v>
      </c>
    </row>
    <row r="7" spans="1:7" x14ac:dyDescent="0.25">
      <c r="A7" s="1" t="s">
        <v>16</v>
      </c>
      <c r="B7" s="1">
        <v>1</v>
      </c>
      <c r="C7" s="1">
        <v>0</v>
      </c>
      <c r="D7" s="3"/>
      <c r="E7" s="1" t="s">
        <v>57</v>
      </c>
      <c r="F7" s="3"/>
      <c r="G7" s="24" t="s">
        <v>51</v>
      </c>
    </row>
    <row r="8" spans="1:7" x14ac:dyDescent="0.25">
      <c r="A8" s="1" t="s">
        <v>18</v>
      </c>
      <c r="B8" s="1">
        <v>1</v>
      </c>
      <c r="C8" s="1">
        <v>1</v>
      </c>
      <c r="D8" s="3" t="s">
        <v>52</v>
      </c>
      <c r="E8" s="1" t="s">
        <v>58</v>
      </c>
      <c r="F8" s="3">
        <v>1</v>
      </c>
      <c r="G8" s="22" t="s">
        <v>118</v>
      </c>
    </row>
    <row r="9" spans="1:7" x14ac:dyDescent="0.25">
      <c r="A9" s="1" t="s">
        <v>19</v>
      </c>
      <c r="B9" s="1">
        <v>0</v>
      </c>
      <c r="C9" s="1">
        <v>1</v>
      </c>
      <c r="D9" s="3"/>
      <c r="E9" s="1"/>
      <c r="F9" s="3"/>
      <c r="G9" s="22" t="s">
        <v>118</v>
      </c>
    </row>
    <row r="10" spans="1:7" x14ac:dyDescent="0.25">
      <c r="A10" s="1" t="s">
        <v>21</v>
      </c>
      <c r="B10" s="1">
        <v>0</v>
      </c>
      <c r="C10" s="1">
        <v>0</v>
      </c>
      <c r="D10" s="3"/>
      <c r="E10" s="1"/>
      <c r="F10" s="3"/>
      <c r="G10" s="21" t="s">
        <v>122</v>
      </c>
    </row>
    <row r="11" spans="1:7" x14ac:dyDescent="0.25">
      <c r="A11" s="1" t="s">
        <v>22</v>
      </c>
      <c r="B11" s="1">
        <v>1</v>
      </c>
      <c r="C11" s="1">
        <v>0</v>
      </c>
      <c r="D11" s="3"/>
      <c r="E11" s="1" t="s">
        <v>59</v>
      </c>
      <c r="F11" s="3"/>
      <c r="G11" s="21" t="s">
        <v>123</v>
      </c>
    </row>
    <row r="12" spans="1:7" ht="45" x14ac:dyDescent="0.25">
      <c r="A12" s="1" t="s">
        <v>23</v>
      </c>
      <c r="B12" s="1">
        <v>1</v>
      </c>
      <c r="C12" s="1">
        <v>0</v>
      </c>
      <c r="D12" s="3">
        <v>500</v>
      </c>
      <c r="E12" s="8" t="s">
        <v>60</v>
      </c>
      <c r="F12" s="3"/>
      <c r="G12" s="23" t="s">
        <v>124</v>
      </c>
    </row>
    <row r="13" spans="1:7" x14ac:dyDescent="0.25">
      <c r="A13" s="1" t="s">
        <v>24</v>
      </c>
      <c r="B13" s="1">
        <v>1</v>
      </c>
      <c r="C13" s="1">
        <v>0</v>
      </c>
      <c r="D13" s="3"/>
      <c r="E13" s="1" t="s">
        <v>61</v>
      </c>
      <c r="F13" s="3"/>
      <c r="G13" s="21" t="s">
        <v>125</v>
      </c>
    </row>
    <row r="14" spans="1:7" x14ac:dyDescent="0.25">
      <c r="A14" s="1" t="s">
        <v>25</v>
      </c>
      <c r="B14" s="1">
        <v>1</v>
      </c>
      <c r="C14" s="1">
        <v>0</v>
      </c>
      <c r="D14" s="3" t="s">
        <v>52</v>
      </c>
      <c r="E14" s="1" t="s">
        <v>62</v>
      </c>
      <c r="F14" s="3"/>
      <c r="G14" s="21" t="s">
        <v>126</v>
      </c>
    </row>
    <row r="15" spans="1:7" x14ac:dyDescent="0.25">
      <c r="A15" s="1" t="s">
        <v>27</v>
      </c>
      <c r="B15" s="1">
        <v>1</v>
      </c>
      <c r="C15" s="1">
        <v>0</v>
      </c>
      <c r="D15" s="3">
        <v>500</v>
      </c>
      <c r="E15" s="1" t="s">
        <v>53</v>
      </c>
      <c r="F15" s="3"/>
      <c r="G15" s="24" t="s">
        <v>47</v>
      </c>
    </row>
    <row r="16" spans="1:7" x14ac:dyDescent="0.25">
      <c r="A16" s="1" t="s">
        <v>28</v>
      </c>
      <c r="B16" s="1">
        <v>1</v>
      </c>
      <c r="C16" s="1">
        <v>0</v>
      </c>
      <c r="D16" s="3"/>
      <c r="E16" s="10" t="s">
        <v>63</v>
      </c>
      <c r="F16" s="3"/>
      <c r="G16" s="24" t="s">
        <v>48</v>
      </c>
    </row>
    <row r="17" spans="1:12" x14ac:dyDescent="0.25">
      <c r="A17" s="1" t="s">
        <v>29</v>
      </c>
      <c r="B17" s="1">
        <v>1</v>
      </c>
      <c r="C17" s="1">
        <v>0</v>
      </c>
      <c r="D17" s="3"/>
      <c r="E17" s="1"/>
      <c r="F17" s="3"/>
      <c r="G17" s="21" t="s">
        <v>127</v>
      </c>
      <c r="L17" t="s">
        <v>54</v>
      </c>
    </row>
    <row r="18" spans="1:12" x14ac:dyDescent="0.25">
      <c r="A18" s="1" t="s">
        <v>30</v>
      </c>
      <c r="B18" s="1">
        <v>1</v>
      </c>
      <c r="C18" s="1">
        <v>0</v>
      </c>
      <c r="D18" s="3"/>
      <c r="E18" s="1" t="s">
        <v>64</v>
      </c>
      <c r="F18" s="3"/>
      <c r="G18" s="21" t="s">
        <v>128</v>
      </c>
    </row>
    <row r="19" spans="1:12" x14ac:dyDescent="0.25">
      <c r="A19" s="1" t="s">
        <v>32</v>
      </c>
      <c r="B19" s="1">
        <v>1</v>
      </c>
      <c r="C19" s="1">
        <v>0</v>
      </c>
      <c r="D19" s="3">
        <v>500</v>
      </c>
      <c r="E19" s="1" t="s">
        <v>63</v>
      </c>
      <c r="F19" s="3"/>
      <c r="G19" s="24" t="s">
        <v>50</v>
      </c>
    </row>
    <row r="21" spans="1:12" x14ac:dyDescent="0.25">
      <c r="A21" s="18" t="s">
        <v>112</v>
      </c>
      <c r="B21">
        <f>SUM(B2:B19)/18</f>
        <v>0.77777777777777779</v>
      </c>
    </row>
    <row r="22" spans="1:12" x14ac:dyDescent="0.25">
      <c r="A22" s="18" t="s">
        <v>108</v>
      </c>
      <c r="B22">
        <f>(SUM(B2:B19)-2)/(18-4)</f>
        <v>0.8571428571428571</v>
      </c>
      <c r="E22" s="17" t="s">
        <v>116</v>
      </c>
      <c r="F22" s="6">
        <f>SUM(F2:F19)/(19*18)</f>
        <v>5.8479532163742687E-3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6" sqref="A16:A17"/>
    </sheetView>
  </sheetViews>
  <sheetFormatPr baseColWidth="10" defaultColWidth="9.140625" defaultRowHeight="15" x14ac:dyDescent="0.25"/>
  <cols>
    <col min="1" max="1" width="27.140625" customWidth="1"/>
    <col min="3" max="3" width="10.140625" customWidth="1"/>
    <col min="5" max="5" width="66.140625" customWidth="1"/>
    <col min="6" max="6" width="14.28515625" style="6" customWidth="1"/>
    <col min="7" max="7" width="121.85546875" customWidth="1"/>
  </cols>
  <sheetData>
    <row r="1" spans="1:16" ht="30" x14ac:dyDescent="0.25">
      <c r="A1" s="2" t="s">
        <v>9</v>
      </c>
      <c r="B1" s="2" t="s">
        <v>11</v>
      </c>
      <c r="C1" s="2" t="s">
        <v>41</v>
      </c>
      <c r="D1" s="2" t="s">
        <v>35</v>
      </c>
      <c r="E1" s="2" t="s">
        <v>119</v>
      </c>
      <c r="F1" s="4" t="s">
        <v>115</v>
      </c>
      <c r="G1" s="2" t="s">
        <v>113</v>
      </c>
    </row>
    <row r="2" spans="1:16" x14ac:dyDescent="0.25">
      <c r="A2" s="1" t="s">
        <v>13</v>
      </c>
      <c r="B2" s="1">
        <v>1</v>
      </c>
      <c r="C2" s="1">
        <v>1</v>
      </c>
      <c r="D2" s="1"/>
      <c r="E2" s="1"/>
      <c r="F2" s="3">
        <v>1</v>
      </c>
      <c r="G2" s="21" t="s">
        <v>129</v>
      </c>
    </row>
    <row r="3" spans="1:16" ht="29.25" customHeight="1" x14ac:dyDescent="0.25">
      <c r="A3" s="1" t="s">
        <v>45</v>
      </c>
      <c r="B3" s="1">
        <v>1</v>
      </c>
      <c r="C3" s="1">
        <v>0</v>
      </c>
      <c r="D3" s="1">
        <v>500</v>
      </c>
      <c r="E3" s="8" t="s">
        <v>67</v>
      </c>
      <c r="F3" s="3"/>
      <c r="G3" s="24"/>
    </row>
    <row r="4" spans="1:16" x14ac:dyDescent="0.25">
      <c r="A4" s="1" t="s">
        <v>14</v>
      </c>
      <c r="B4" s="1">
        <v>0</v>
      </c>
      <c r="C4" s="1">
        <v>1</v>
      </c>
      <c r="D4" s="1"/>
      <c r="E4" s="1"/>
      <c r="F4" s="3"/>
      <c r="G4" s="24" t="s">
        <v>130</v>
      </c>
    </row>
    <row r="5" spans="1:16" x14ac:dyDescent="0.25">
      <c r="A5" s="1" t="s">
        <v>16</v>
      </c>
      <c r="B5" s="1">
        <v>1</v>
      </c>
      <c r="C5" s="1">
        <v>0</v>
      </c>
      <c r="D5" s="1"/>
      <c r="E5" s="1" t="s">
        <v>68</v>
      </c>
      <c r="F5" s="3"/>
      <c r="G5" s="24" t="s">
        <v>131</v>
      </c>
      <c r="P5" t="s">
        <v>69</v>
      </c>
    </row>
    <row r="6" spans="1:16" x14ac:dyDescent="0.25">
      <c r="A6" s="1" t="s">
        <v>18</v>
      </c>
      <c r="B6" s="1">
        <v>1</v>
      </c>
      <c r="C6" s="1">
        <v>0</v>
      </c>
      <c r="D6" s="1"/>
      <c r="E6" s="1" t="s">
        <v>71</v>
      </c>
      <c r="F6" s="3"/>
      <c r="G6" s="24" t="s">
        <v>70</v>
      </c>
    </row>
    <row r="7" spans="1:16" x14ac:dyDescent="0.25">
      <c r="A7" s="1" t="s">
        <v>19</v>
      </c>
      <c r="B7" s="1">
        <v>1</v>
      </c>
      <c r="C7" s="1">
        <v>0</v>
      </c>
      <c r="D7" s="1"/>
      <c r="E7" s="1" t="s">
        <v>71</v>
      </c>
      <c r="F7" s="3"/>
      <c r="G7" s="24" t="s">
        <v>72</v>
      </c>
    </row>
    <row r="8" spans="1:16" x14ac:dyDescent="0.25">
      <c r="A8" s="1" t="s">
        <v>21</v>
      </c>
      <c r="B8" s="1">
        <v>0</v>
      </c>
      <c r="C8" s="1">
        <v>0</v>
      </c>
      <c r="D8" s="1"/>
      <c r="E8" s="1"/>
      <c r="F8" s="3"/>
      <c r="G8" s="24" t="s">
        <v>73</v>
      </c>
      <c r="P8" t="s">
        <v>74</v>
      </c>
    </row>
    <row r="9" spans="1:16" x14ac:dyDescent="0.25">
      <c r="A9" s="1" t="s">
        <v>22</v>
      </c>
      <c r="B9" s="1">
        <v>1</v>
      </c>
      <c r="C9" s="1">
        <v>0</v>
      </c>
      <c r="D9" s="1"/>
      <c r="E9" s="1" t="s">
        <v>75</v>
      </c>
      <c r="F9" s="3"/>
      <c r="G9" s="24" t="s">
        <v>76</v>
      </c>
    </row>
    <row r="10" spans="1:16" ht="30" customHeight="1" x14ac:dyDescent="0.25">
      <c r="A10" s="1" t="s">
        <v>23</v>
      </c>
      <c r="B10" s="1">
        <v>1</v>
      </c>
      <c r="C10" s="1">
        <v>0</v>
      </c>
      <c r="D10" s="1">
        <v>500</v>
      </c>
      <c r="E10" s="8" t="s">
        <v>78</v>
      </c>
      <c r="F10" s="3"/>
      <c r="G10" s="24" t="s">
        <v>77</v>
      </c>
    </row>
    <row r="11" spans="1:16" x14ac:dyDescent="0.25">
      <c r="A11" s="1" t="s">
        <v>24</v>
      </c>
      <c r="B11" s="1">
        <v>1</v>
      </c>
      <c r="C11" s="1">
        <v>0</v>
      </c>
      <c r="D11" s="1"/>
      <c r="E11" s="1" t="s">
        <v>80</v>
      </c>
      <c r="F11" s="3"/>
      <c r="G11" s="24" t="s">
        <v>79</v>
      </c>
    </row>
    <row r="12" spans="1:16" x14ac:dyDescent="0.25">
      <c r="A12" s="1" t="s">
        <v>25</v>
      </c>
      <c r="B12" s="1">
        <v>1</v>
      </c>
      <c r="C12" s="1">
        <v>0</v>
      </c>
      <c r="D12" s="1"/>
      <c r="E12" s="1" t="s">
        <v>82</v>
      </c>
      <c r="F12" s="3"/>
      <c r="G12" s="24" t="s">
        <v>81</v>
      </c>
    </row>
    <row r="13" spans="1:16" x14ac:dyDescent="0.25">
      <c r="A13" s="1" t="s">
        <v>29</v>
      </c>
      <c r="B13" s="1">
        <v>1</v>
      </c>
      <c r="C13" s="1">
        <v>0</v>
      </c>
      <c r="D13" s="1"/>
      <c r="E13" s="1" t="s">
        <v>83</v>
      </c>
      <c r="F13" s="3"/>
      <c r="G13" s="24" t="s">
        <v>84</v>
      </c>
    </row>
    <row r="14" spans="1:16" x14ac:dyDescent="0.25">
      <c r="A14" s="1" t="s">
        <v>30</v>
      </c>
      <c r="B14" s="1">
        <v>1</v>
      </c>
      <c r="C14" s="1">
        <v>0</v>
      </c>
      <c r="D14" s="1"/>
      <c r="E14" s="1" t="s">
        <v>85</v>
      </c>
      <c r="F14" s="3"/>
      <c r="G14" s="1"/>
    </row>
    <row r="15" spans="1:16" x14ac:dyDescent="0.25">
      <c r="A15" s="16"/>
      <c r="B15" s="16"/>
      <c r="C15" s="16"/>
      <c r="D15" s="16"/>
      <c r="E15" s="16"/>
      <c r="F15" s="13"/>
      <c r="G15" s="16"/>
    </row>
    <row r="16" spans="1:16" x14ac:dyDescent="0.25">
      <c r="A16" s="18" t="s">
        <v>112</v>
      </c>
      <c r="B16">
        <f>SUM(B2:B14)/13</f>
        <v>0.84615384615384615</v>
      </c>
    </row>
    <row r="17" spans="1:6" x14ac:dyDescent="0.25">
      <c r="A17" s="18" t="s">
        <v>108</v>
      </c>
      <c r="B17">
        <f>(SUM(B2:B14)-1)/(13-2)</f>
        <v>0.90909090909090906</v>
      </c>
      <c r="E17" s="17" t="s">
        <v>116</v>
      </c>
      <c r="F17" s="6">
        <f>SUM(F2:F14)/65</f>
        <v>1.5384615384615385E-2</v>
      </c>
    </row>
    <row r="18" spans="1:6" x14ac:dyDescent="0.25">
      <c r="B18" t="s">
        <v>109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28.140625" customWidth="1"/>
    <col min="2" max="2" width="9.42578125" style="6" bestFit="1" customWidth="1"/>
    <col min="3" max="3" width="11.140625" style="6" customWidth="1"/>
    <col min="5" max="5" width="77.140625" customWidth="1"/>
    <col min="6" max="6" width="15.28515625" style="6" customWidth="1"/>
    <col min="7" max="7" width="107.7109375" customWidth="1"/>
  </cols>
  <sheetData>
    <row r="1" spans="1:14" ht="30" x14ac:dyDescent="0.25">
      <c r="A1" s="2" t="s">
        <v>9</v>
      </c>
      <c r="B1" s="2" t="s">
        <v>11</v>
      </c>
      <c r="C1" s="2" t="s">
        <v>41</v>
      </c>
      <c r="D1" s="2" t="s">
        <v>35</v>
      </c>
      <c r="E1" s="2" t="s">
        <v>119</v>
      </c>
      <c r="F1" s="4" t="s">
        <v>115</v>
      </c>
      <c r="G1" s="2" t="s">
        <v>113</v>
      </c>
    </row>
    <row r="2" spans="1:14" x14ac:dyDescent="0.25">
      <c r="A2" s="1" t="s">
        <v>13</v>
      </c>
      <c r="B2" s="3">
        <v>1</v>
      </c>
      <c r="C2" s="3">
        <v>1</v>
      </c>
      <c r="D2" s="3"/>
      <c r="E2" s="1" t="s">
        <v>91</v>
      </c>
      <c r="F2" s="3">
        <v>1</v>
      </c>
      <c r="G2" s="24" t="s">
        <v>132</v>
      </c>
      <c r="N2" t="s">
        <v>92</v>
      </c>
    </row>
    <row r="3" spans="1:14" ht="30" x14ac:dyDescent="0.25">
      <c r="A3" s="1" t="s">
        <v>45</v>
      </c>
      <c r="B3" s="3">
        <v>1</v>
      </c>
      <c r="C3" s="3">
        <v>0</v>
      </c>
      <c r="D3" s="3">
        <v>500</v>
      </c>
      <c r="E3" s="8" t="s">
        <v>93</v>
      </c>
      <c r="F3" s="3"/>
      <c r="G3" s="24" t="s">
        <v>86</v>
      </c>
    </row>
    <row r="4" spans="1:14" x14ac:dyDescent="0.25">
      <c r="A4" s="1" t="s">
        <v>14</v>
      </c>
      <c r="B4" s="3">
        <v>1</v>
      </c>
      <c r="C4" s="3">
        <v>0</v>
      </c>
      <c r="D4" s="3"/>
      <c r="E4" s="1" t="s">
        <v>94</v>
      </c>
      <c r="F4" s="3"/>
      <c r="G4" s="24" t="s">
        <v>87</v>
      </c>
    </row>
    <row r="5" spans="1:14" x14ac:dyDescent="0.25">
      <c r="A5" s="1" t="s">
        <v>16</v>
      </c>
      <c r="B5" s="3">
        <v>1</v>
      </c>
      <c r="C5" s="3">
        <v>0</v>
      </c>
      <c r="D5" s="3"/>
      <c r="E5" s="1" t="s">
        <v>95</v>
      </c>
      <c r="F5" s="3"/>
      <c r="G5" s="24" t="s">
        <v>88</v>
      </c>
    </row>
    <row r="6" spans="1:14" x14ac:dyDescent="0.25">
      <c r="A6" s="1" t="s">
        <v>18</v>
      </c>
      <c r="B6" s="3">
        <v>1</v>
      </c>
      <c r="C6" s="3">
        <v>0</v>
      </c>
      <c r="D6" s="3"/>
      <c r="E6" s="1" t="s">
        <v>96</v>
      </c>
      <c r="F6" s="3"/>
      <c r="G6" s="24" t="s">
        <v>89</v>
      </c>
    </row>
    <row r="7" spans="1:14" x14ac:dyDescent="0.25">
      <c r="A7" s="1" t="s">
        <v>19</v>
      </c>
      <c r="B7" s="3">
        <v>1</v>
      </c>
      <c r="C7" s="3">
        <v>0</v>
      </c>
      <c r="D7" s="3"/>
      <c r="E7" s="1" t="s">
        <v>97</v>
      </c>
      <c r="F7" s="3"/>
      <c r="G7" s="24" t="s">
        <v>90</v>
      </c>
    </row>
    <row r="8" spans="1:14" x14ac:dyDescent="0.25">
      <c r="A8" s="1" t="s">
        <v>21</v>
      </c>
      <c r="B8" s="3">
        <v>0</v>
      </c>
      <c r="C8" s="3">
        <v>0</v>
      </c>
      <c r="D8" s="3"/>
      <c r="E8" s="1"/>
      <c r="F8" s="3"/>
      <c r="G8" s="24" t="s">
        <v>73</v>
      </c>
    </row>
    <row r="9" spans="1:14" x14ac:dyDescent="0.25">
      <c r="A9" s="19" t="s">
        <v>22</v>
      </c>
      <c r="B9" s="3">
        <v>1</v>
      </c>
      <c r="C9" s="11">
        <v>0</v>
      </c>
      <c r="D9" s="3"/>
      <c r="E9" s="1" t="s">
        <v>104</v>
      </c>
      <c r="F9" s="3"/>
      <c r="G9" s="24" t="s">
        <v>100</v>
      </c>
    </row>
    <row r="10" spans="1:14" ht="30" x14ac:dyDescent="0.25">
      <c r="A10" s="19" t="s">
        <v>23</v>
      </c>
      <c r="B10" s="3">
        <v>1</v>
      </c>
      <c r="C10" s="3">
        <v>0</v>
      </c>
      <c r="D10" s="3">
        <v>500</v>
      </c>
      <c r="E10" s="8" t="s">
        <v>98</v>
      </c>
      <c r="F10" s="3"/>
      <c r="G10" s="24" t="s">
        <v>77</v>
      </c>
    </row>
    <row r="11" spans="1:14" x14ac:dyDescent="0.25">
      <c r="A11" s="19" t="s">
        <v>24</v>
      </c>
      <c r="B11" s="3">
        <v>1</v>
      </c>
      <c r="C11" s="3">
        <v>0</v>
      </c>
      <c r="D11" s="3"/>
      <c r="E11" s="1" t="s">
        <v>99</v>
      </c>
      <c r="F11" s="3"/>
      <c r="G11" s="24" t="s">
        <v>101</v>
      </c>
    </row>
    <row r="12" spans="1:14" x14ac:dyDescent="0.25">
      <c r="A12" s="19" t="s">
        <v>25</v>
      </c>
      <c r="B12" s="3">
        <v>1</v>
      </c>
      <c r="C12" s="3">
        <v>0</v>
      </c>
      <c r="D12" s="3"/>
      <c r="E12" s="1" t="s">
        <v>91</v>
      </c>
      <c r="F12" s="3"/>
      <c r="G12" s="24" t="s">
        <v>102</v>
      </c>
    </row>
    <row r="13" spans="1:14" x14ac:dyDescent="0.25">
      <c r="A13" s="19" t="s">
        <v>29</v>
      </c>
      <c r="B13" s="3">
        <v>1</v>
      </c>
      <c r="C13" s="3">
        <v>0</v>
      </c>
      <c r="D13" s="3"/>
      <c r="E13" s="1" t="s">
        <v>91</v>
      </c>
      <c r="F13" s="3">
        <v>1</v>
      </c>
      <c r="G13" s="24" t="s">
        <v>133</v>
      </c>
      <c r="M13" t="s">
        <v>105</v>
      </c>
    </row>
    <row r="14" spans="1:14" x14ac:dyDescent="0.25">
      <c r="A14" s="19" t="s">
        <v>30</v>
      </c>
      <c r="B14" s="3">
        <v>1</v>
      </c>
      <c r="C14" s="3">
        <v>0</v>
      </c>
      <c r="D14" s="3"/>
      <c r="E14" s="1" t="s">
        <v>107</v>
      </c>
      <c r="F14" s="3"/>
      <c r="G14" s="24" t="s">
        <v>103</v>
      </c>
    </row>
    <row r="16" spans="1:14" x14ac:dyDescent="0.25">
      <c r="A16" s="18" t="s">
        <v>112</v>
      </c>
      <c r="B16" s="6">
        <f>SUM(B2:B14)/13</f>
        <v>0.92307692307692313</v>
      </c>
    </row>
    <row r="17" spans="1:6" x14ac:dyDescent="0.25">
      <c r="A17" s="18" t="s">
        <v>108</v>
      </c>
      <c r="B17" s="6">
        <f>(SUM(B2:B14)-1)/12</f>
        <v>0.91666666666666663</v>
      </c>
      <c r="E17" s="17" t="s">
        <v>116</v>
      </c>
      <c r="F17" s="6">
        <f>2/117</f>
        <v>1.7094017094017096E-2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27.28515625" customWidth="1"/>
    <col min="2" max="2" width="9.140625" style="6"/>
    <col min="3" max="3" width="12.140625" style="6" customWidth="1"/>
    <col min="4" max="4" width="9.140625" style="6"/>
    <col min="5" max="5" width="19.7109375" customWidth="1"/>
    <col min="6" max="6" width="14.140625" customWidth="1"/>
    <col min="7" max="7" width="12.85546875" customWidth="1"/>
  </cols>
  <sheetData>
    <row r="1" spans="1:7" x14ac:dyDescent="0.25">
      <c r="A1" s="2" t="s">
        <v>9</v>
      </c>
      <c r="B1" s="2" t="s">
        <v>11</v>
      </c>
      <c r="C1" s="2" t="s">
        <v>41</v>
      </c>
      <c r="D1" s="15"/>
      <c r="F1" s="2" t="s">
        <v>110</v>
      </c>
    </row>
    <row r="2" spans="1:7" x14ac:dyDescent="0.25">
      <c r="A2" s="1" t="s">
        <v>10</v>
      </c>
      <c r="B2" s="20">
        <v>1</v>
      </c>
      <c r="C2" s="3">
        <v>0</v>
      </c>
      <c r="D2" s="13"/>
      <c r="F2" s="1">
        <v>8</v>
      </c>
      <c r="G2" s="1" t="s">
        <v>0</v>
      </c>
    </row>
    <row r="3" spans="1:7" x14ac:dyDescent="0.25">
      <c r="A3" s="1" t="s">
        <v>12</v>
      </c>
      <c r="B3" s="20">
        <v>1</v>
      </c>
      <c r="C3" s="3">
        <v>0</v>
      </c>
      <c r="D3" s="13"/>
      <c r="F3" s="1">
        <v>2</v>
      </c>
      <c r="G3" s="1" t="s">
        <v>6</v>
      </c>
    </row>
    <row r="4" spans="1:7" x14ac:dyDescent="0.25">
      <c r="A4" s="1" t="s">
        <v>13</v>
      </c>
      <c r="B4" s="20"/>
      <c r="C4" s="3">
        <v>1</v>
      </c>
      <c r="D4" s="13"/>
      <c r="F4" s="1">
        <v>1</v>
      </c>
      <c r="G4" s="1" t="s">
        <v>7</v>
      </c>
    </row>
    <row r="5" spans="1:7" x14ac:dyDescent="0.25">
      <c r="A5" s="1" t="s">
        <v>13</v>
      </c>
      <c r="B5" s="20"/>
      <c r="C5" s="3">
        <v>1</v>
      </c>
      <c r="D5" s="13"/>
      <c r="F5" s="1">
        <v>2</v>
      </c>
      <c r="G5" s="1" t="s">
        <v>8</v>
      </c>
    </row>
    <row r="6" spans="1:7" x14ac:dyDescent="0.25">
      <c r="A6" s="1" t="s">
        <v>14</v>
      </c>
      <c r="B6" s="20">
        <v>1</v>
      </c>
      <c r="C6" s="3">
        <v>0</v>
      </c>
      <c r="D6" s="13"/>
      <c r="E6" s="25" t="s">
        <v>111</v>
      </c>
      <c r="F6" s="1">
        <f>SUM(F2:F5)</f>
        <v>13</v>
      </c>
    </row>
    <row r="7" spans="1:7" x14ac:dyDescent="0.25">
      <c r="A7" s="1" t="s">
        <v>16</v>
      </c>
      <c r="B7" s="20">
        <v>1</v>
      </c>
      <c r="C7" s="3">
        <v>0</v>
      </c>
      <c r="D7" s="13"/>
      <c r="E7" s="25" t="s">
        <v>134</v>
      </c>
      <c r="F7" s="1">
        <v>784</v>
      </c>
    </row>
    <row r="8" spans="1:7" x14ac:dyDescent="0.25">
      <c r="A8" s="1" t="s">
        <v>18</v>
      </c>
      <c r="B8" s="3"/>
      <c r="C8" s="3">
        <v>1</v>
      </c>
      <c r="D8" s="13"/>
      <c r="E8" s="25" t="s">
        <v>116</v>
      </c>
      <c r="F8" s="1">
        <f>F6/F7</f>
        <v>1.6581632653061226E-2</v>
      </c>
    </row>
    <row r="9" spans="1:7" x14ac:dyDescent="0.25">
      <c r="A9" s="1" t="s">
        <v>19</v>
      </c>
      <c r="B9" s="3"/>
      <c r="C9" s="3">
        <v>1</v>
      </c>
      <c r="D9" s="13"/>
    </row>
    <row r="10" spans="1:7" x14ac:dyDescent="0.25">
      <c r="A10" s="1" t="s">
        <v>21</v>
      </c>
      <c r="B10" s="3">
        <v>1</v>
      </c>
      <c r="C10" s="3">
        <v>0</v>
      </c>
      <c r="D10" s="13"/>
    </row>
    <row r="11" spans="1:7" x14ac:dyDescent="0.25">
      <c r="A11" s="1" t="s">
        <v>20</v>
      </c>
      <c r="B11" s="3">
        <v>1</v>
      </c>
      <c r="C11" s="3">
        <v>0</v>
      </c>
      <c r="D11" s="13"/>
    </row>
    <row r="12" spans="1:7" x14ac:dyDescent="0.25">
      <c r="A12" s="1" t="s">
        <v>22</v>
      </c>
      <c r="B12" s="3">
        <v>1</v>
      </c>
      <c r="C12" s="3">
        <v>0</v>
      </c>
      <c r="D12" s="13"/>
    </row>
    <row r="13" spans="1:7" x14ac:dyDescent="0.25">
      <c r="A13" s="1" t="s">
        <v>23</v>
      </c>
      <c r="B13" s="3">
        <v>1</v>
      </c>
      <c r="C13" s="3">
        <v>0</v>
      </c>
      <c r="D13" s="13"/>
    </row>
    <row r="14" spans="1:7" x14ac:dyDescent="0.25">
      <c r="A14" s="1" t="s">
        <v>24</v>
      </c>
      <c r="B14" s="3">
        <v>1</v>
      </c>
      <c r="C14" s="3">
        <v>0</v>
      </c>
      <c r="D14" s="13"/>
    </row>
    <row r="15" spans="1:7" x14ac:dyDescent="0.25">
      <c r="A15" s="1" t="s">
        <v>25</v>
      </c>
      <c r="B15" s="3">
        <v>1</v>
      </c>
      <c r="C15" s="3">
        <v>0</v>
      </c>
      <c r="D15" s="13"/>
    </row>
    <row r="16" spans="1:7" x14ac:dyDescent="0.25">
      <c r="A16" s="1" t="s">
        <v>27</v>
      </c>
      <c r="B16" s="3">
        <v>1</v>
      </c>
      <c r="C16" s="3">
        <v>0</v>
      </c>
      <c r="D16" s="13"/>
    </row>
    <row r="17" spans="1:4" x14ac:dyDescent="0.25">
      <c r="A17" s="1" t="s">
        <v>28</v>
      </c>
      <c r="B17" s="3">
        <v>1</v>
      </c>
      <c r="C17" s="3">
        <v>0</v>
      </c>
      <c r="D17" s="13"/>
    </row>
    <row r="18" spans="1:4" x14ac:dyDescent="0.25">
      <c r="A18" s="1" t="s">
        <v>29</v>
      </c>
      <c r="B18" s="3">
        <v>1</v>
      </c>
      <c r="C18" s="3">
        <v>0</v>
      </c>
      <c r="D18" s="13"/>
    </row>
    <row r="19" spans="1:4" x14ac:dyDescent="0.25">
      <c r="A19" s="1" t="s">
        <v>30</v>
      </c>
      <c r="B19" s="3">
        <v>1</v>
      </c>
      <c r="C19" s="3">
        <v>0</v>
      </c>
      <c r="D19" s="13"/>
    </row>
    <row r="20" spans="1:4" x14ac:dyDescent="0.25">
      <c r="A20" s="1" t="s">
        <v>32</v>
      </c>
      <c r="B20" s="3">
        <v>1</v>
      </c>
      <c r="C20" s="3">
        <v>0</v>
      </c>
      <c r="D20" s="13"/>
    </row>
    <row r="21" spans="1:4" x14ac:dyDescent="0.25">
      <c r="A21" s="1" t="s">
        <v>34</v>
      </c>
      <c r="B21" s="3">
        <v>1</v>
      </c>
      <c r="C21" s="3">
        <v>0</v>
      </c>
      <c r="D21" s="13"/>
    </row>
    <row r="22" spans="1:4" x14ac:dyDescent="0.25">
      <c r="A22" s="1" t="s">
        <v>44</v>
      </c>
      <c r="B22" s="3">
        <v>1</v>
      </c>
      <c r="C22" s="3">
        <v>0</v>
      </c>
      <c r="D22" s="13"/>
    </row>
    <row r="23" spans="1:4" x14ac:dyDescent="0.25">
      <c r="A23" s="1" t="s">
        <v>13</v>
      </c>
      <c r="B23" s="3"/>
      <c r="C23" s="3">
        <v>1</v>
      </c>
      <c r="D23" s="13"/>
    </row>
    <row r="24" spans="1:4" x14ac:dyDescent="0.25">
      <c r="A24" s="1" t="s">
        <v>45</v>
      </c>
      <c r="B24" s="3"/>
      <c r="C24" s="3">
        <v>1</v>
      </c>
      <c r="D24" s="13"/>
    </row>
    <row r="25" spans="1:4" x14ac:dyDescent="0.25">
      <c r="A25" s="1" t="s">
        <v>46</v>
      </c>
      <c r="B25" s="3">
        <v>1</v>
      </c>
      <c r="C25" s="3">
        <v>0</v>
      </c>
      <c r="D25" s="13"/>
    </row>
    <row r="26" spans="1:4" x14ac:dyDescent="0.25">
      <c r="A26" s="1" t="s">
        <v>14</v>
      </c>
      <c r="B26" s="3">
        <v>0</v>
      </c>
      <c r="C26" s="3">
        <v>0</v>
      </c>
      <c r="D26" s="13"/>
    </row>
    <row r="27" spans="1:4" x14ac:dyDescent="0.25">
      <c r="A27" s="1" t="s">
        <v>16</v>
      </c>
      <c r="B27" s="3">
        <v>1</v>
      </c>
      <c r="C27" s="3">
        <v>0</v>
      </c>
      <c r="D27" s="13"/>
    </row>
    <row r="28" spans="1:4" x14ac:dyDescent="0.25">
      <c r="A28" s="1" t="s">
        <v>18</v>
      </c>
      <c r="B28" s="3"/>
      <c r="C28" s="3">
        <v>1</v>
      </c>
      <c r="D28" s="13"/>
    </row>
    <row r="29" spans="1:4" x14ac:dyDescent="0.25">
      <c r="A29" s="1" t="s">
        <v>19</v>
      </c>
      <c r="B29" s="3"/>
      <c r="C29" s="3">
        <v>1</v>
      </c>
      <c r="D29" s="13"/>
    </row>
    <row r="30" spans="1:4" x14ac:dyDescent="0.25">
      <c r="A30" s="1" t="s">
        <v>21</v>
      </c>
      <c r="B30" s="3">
        <v>0</v>
      </c>
      <c r="C30" s="3">
        <v>0</v>
      </c>
      <c r="D30" s="13"/>
    </row>
    <row r="31" spans="1:4" x14ac:dyDescent="0.25">
      <c r="A31" s="1" t="s">
        <v>22</v>
      </c>
      <c r="B31" s="3">
        <v>1</v>
      </c>
      <c r="C31" s="3">
        <v>0</v>
      </c>
      <c r="D31" s="13"/>
    </row>
    <row r="32" spans="1:4" x14ac:dyDescent="0.25">
      <c r="A32" s="1" t="s">
        <v>23</v>
      </c>
      <c r="B32" s="3">
        <v>1</v>
      </c>
      <c r="C32" s="3">
        <v>0</v>
      </c>
      <c r="D32" s="13"/>
    </row>
    <row r="33" spans="1:4" x14ac:dyDescent="0.25">
      <c r="A33" s="1" t="s">
        <v>24</v>
      </c>
      <c r="B33" s="3">
        <v>1</v>
      </c>
      <c r="C33" s="3">
        <v>0</v>
      </c>
      <c r="D33" s="13"/>
    </row>
    <row r="34" spans="1:4" x14ac:dyDescent="0.25">
      <c r="A34" s="1" t="s">
        <v>25</v>
      </c>
      <c r="B34" s="3">
        <v>1</v>
      </c>
      <c r="C34" s="3">
        <v>0</v>
      </c>
      <c r="D34" s="13"/>
    </row>
    <row r="35" spans="1:4" x14ac:dyDescent="0.25">
      <c r="A35" s="1" t="s">
        <v>27</v>
      </c>
      <c r="B35" s="3">
        <v>1</v>
      </c>
      <c r="C35" s="3">
        <v>0</v>
      </c>
      <c r="D35" s="13"/>
    </row>
    <row r="36" spans="1:4" x14ac:dyDescent="0.25">
      <c r="A36" s="1" t="s">
        <v>28</v>
      </c>
      <c r="B36" s="3">
        <v>1</v>
      </c>
      <c r="C36" s="3">
        <v>0</v>
      </c>
      <c r="D36" s="13"/>
    </row>
    <row r="37" spans="1:4" x14ac:dyDescent="0.25">
      <c r="A37" s="1" t="s">
        <v>29</v>
      </c>
      <c r="B37" s="3">
        <v>1</v>
      </c>
      <c r="C37" s="3">
        <v>0</v>
      </c>
      <c r="D37" s="13"/>
    </row>
    <row r="38" spans="1:4" x14ac:dyDescent="0.25">
      <c r="A38" s="1" t="s">
        <v>30</v>
      </c>
      <c r="B38" s="3">
        <v>1</v>
      </c>
      <c r="C38" s="3">
        <v>0</v>
      </c>
      <c r="D38" s="13"/>
    </row>
    <row r="39" spans="1:4" x14ac:dyDescent="0.25">
      <c r="A39" s="1" t="s">
        <v>32</v>
      </c>
      <c r="B39" s="3">
        <v>1</v>
      </c>
      <c r="C39" s="3">
        <v>0</v>
      </c>
      <c r="D39" s="13"/>
    </row>
    <row r="40" spans="1:4" x14ac:dyDescent="0.25">
      <c r="A40" s="1" t="s">
        <v>13</v>
      </c>
      <c r="B40" s="3"/>
      <c r="C40" s="3">
        <v>1</v>
      </c>
      <c r="D40" s="13"/>
    </row>
    <row r="41" spans="1:4" x14ac:dyDescent="0.25">
      <c r="A41" s="1" t="s">
        <v>45</v>
      </c>
      <c r="B41" s="3">
        <v>1</v>
      </c>
      <c r="C41" s="3">
        <v>0</v>
      </c>
      <c r="D41" s="13"/>
    </row>
    <row r="42" spans="1:4" x14ac:dyDescent="0.25">
      <c r="A42" s="1" t="s">
        <v>14</v>
      </c>
      <c r="B42" s="3"/>
      <c r="C42" s="3">
        <v>1</v>
      </c>
      <c r="D42" s="13"/>
    </row>
    <row r="43" spans="1:4" x14ac:dyDescent="0.25">
      <c r="A43" s="1" t="s">
        <v>16</v>
      </c>
      <c r="B43" s="3">
        <v>1</v>
      </c>
      <c r="C43" s="3">
        <v>0</v>
      </c>
      <c r="D43" s="13"/>
    </row>
    <row r="44" spans="1:4" x14ac:dyDescent="0.25">
      <c r="A44" s="1" t="s">
        <v>18</v>
      </c>
      <c r="B44" s="3">
        <v>1</v>
      </c>
      <c r="C44" s="3">
        <v>0</v>
      </c>
      <c r="D44" s="13"/>
    </row>
    <row r="45" spans="1:4" x14ac:dyDescent="0.25">
      <c r="A45" s="1" t="s">
        <v>19</v>
      </c>
      <c r="B45" s="3">
        <v>1</v>
      </c>
      <c r="C45" s="3">
        <v>0</v>
      </c>
      <c r="D45" s="13"/>
    </row>
    <row r="46" spans="1:4" x14ac:dyDescent="0.25">
      <c r="A46" s="1" t="s">
        <v>21</v>
      </c>
      <c r="B46" s="3">
        <v>0</v>
      </c>
      <c r="C46" s="3">
        <v>0</v>
      </c>
      <c r="D46" s="13"/>
    </row>
    <row r="47" spans="1:4" x14ac:dyDescent="0.25">
      <c r="A47" s="1" t="s">
        <v>22</v>
      </c>
      <c r="B47" s="3">
        <v>1</v>
      </c>
      <c r="C47" s="3">
        <v>0</v>
      </c>
      <c r="D47" s="13"/>
    </row>
    <row r="48" spans="1:4" x14ac:dyDescent="0.25">
      <c r="A48" s="1" t="s">
        <v>23</v>
      </c>
      <c r="B48" s="3">
        <v>1</v>
      </c>
      <c r="C48" s="3">
        <v>0</v>
      </c>
      <c r="D48" s="13"/>
    </row>
    <row r="49" spans="1:4" x14ac:dyDescent="0.25">
      <c r="A49" s="1" t="s">
        <v>24</v>
      </c>
      <c r="B49" s="3">
        <v>1</v>
      </c>
      <c r="C49" s="3">
        <v>0</v>
      </c>
      <c r="D49" s="13"/>
    </row>
    <row r="50" spans="1:4" x14ac:dyDescent="0.25">
      <c r="A50" s="1" t="s">
        <v>25</v>
      </c>
      <c r="B50" s="3">
        <v>1</v>
      </c>
      <c r="C50" s="3">
        <v>0</v>
      </c>
      <c r="D50" s="13"/>
    </row>
    <row r="51" spans="1:4" x14ac:dyDescent="0.25">
      <c r="A51" s="1" t="s">
        <v>29</v>
      </c>
      <c r="B51" s="3">
        <v>1</v>
      </c>
      <c r="C51" s="3">
        <v>0</v>
      </c>
      <c r="D51" s="13"/>
    </row>
    <row r="52" spans="1:4" x14ac:dyDescent="0.25">
      <c r="A52" s="1" t="s">
        <v>30</v>
      </c>
      <c r="B52" s="3">
        <v>1</v>
      </c>
      <c r="C52" s="3">
        <v>0</v>
      </c>
      <c r="D52" s="13"/>
    </row>
    <row r="53" spans="1:4" x14ac:dyDescent="0.25">
      <c r="A53" s="1" t="s">
        <v>13</v>
      </c>
      <c r="B53" s="3"/>
      <c r="C53" s="3">
        <v>1</v>
      </c>
      <c r="D53" s="13"/>
    </row>
    <row r="54" spans="1:4" x14ac:dyDescent="0.25">
      <c r="A54" s="1" t="s">
        <v>45</v>
      </c>
      <c r="B54" s="3">
        <v>1</v>
      </c>
      <c r="C54" s="3">
        <v>0</v>
      </c>
      <c r="D54" s="13"/>
    </row>
    <row r="55" spans="1:4" x14ac:dyDescent="0.25">
      <c r="A55" s="1" t="s">
        <v>14</v>
      </c>
      <c r="B55" s="3">
        <v>1</v>
      </c>
      <c r="C55" s="3">
        <v>0</v>
      </c>
      <c r="D55" s="13"/>
    </row>
    <row r="56" spans="1:4" x14ac:dyDescent="0.25">
      <c r="A56" s="1" t="s">
        <v>16</v>
      </c>
      <c r="B56" s="3">
        <v>1</v>
      </c>
      <c r="C56" s="3">
        <v>0</v>
      </c>
      <c r="D56" s="13"/>
    </row>
    <row r="57" spans="1:4" x14ac:dyDescent="0.25">
      <c r="A57" s="19" t="s">
        <v>18</v>
      </c>
      <c r="B57" s="3">
        <v>1</v>
      </c>
      <c r="C57" s="3">
        <v>0</v>
      </c>
      <c r="D57" s="13"/>
    </row>
    <row r="58" spans="1:4" x14ac:dyDescent="0.25">
      <c r="A58" s="19" t="s">
        <v>19</v>
      </c>
      <c r="B58" s="3">
        <v>1</v>
      </c>
      <c r="C58" s="3">
        <v>0</v>
      </c>
      <c r="D58" s="13"/>
    </row>
    <row r="59" spans="1:4" x14ac:dyDescent="0.25">
      <c r="A59" s="19" t="s">
        <v>21</v>
      </c>
      <c r="B59" s="3">
        <v>0</v>
      </c>
      <c r="C59" s="3">
        <v>0</v>
      </c>
      <c r="D59" s="13"/>
    </row>
    <row r="60" spans="1:4" x14ac:dyDescent="0.25">
      <c r="A60" s="19" t="s">
        <v>22</v>
      </c>
      <c r="B60" s="3">
        <v>0</v>
      </c>
      <c r="C60" s="11">
        <v>0</v>
      </c>
      <c r="D60" s="14"/>
    </row>
    <row r="61" spans="1:4" x14ac:dyDescent="0.25">
      <c r="A61" s="19" t="s">
        <v>23</v>
      </c>
      <c r="B61" s="3">
        <v>1</v>
      </c>
      <c r="C61" s="3">
        <v>0</v>
      </c>
      <c r="D61" s="13"/>
    </row>
    <row r="62" spans="1:4" x14ac:dyDescent="0.25">
      <c r="A62" s="19" t="s">
        <v>24</v>
      </c>
      <c r="B62" s="3">
        <v>0</v>
      </c>
      <c r="C62" s="3">
        <v>0</v>
      </c>
      <c r="D62" s="13"/>
    </row>
    <row r="63" spans="1:4" x14ac:dyDescent="0.25">
      <c r="A63" s="19" t="s">
        <v>25</v>
      </c>
      <c r="B63" s="3">
        <v>1</v>
      </c>
      <c r="C63" s="3">
        <v>0</v>
      </c>
      <c r="D63" s="13"/>
    </row>
    <row r="64" spans="1:4" x14ac:dyDescent="0.25">
      <c r="A64" s="19" t="s">
        <v>29</v>
      </c>
      <c r="B64" s="3">
        <v>1</v>
      </c>
      <c r="C64" s="3">
        <v>0</v>
      </c>
      <c r="D64" s="13"/>
    </row>
    <row r="65" spans="1:4" x14ac:dyDescent="0.25">
      <c r="A65" s="1" t="s">
        <v>30</v>
      </c>
      <c r="B65" s="3">
        <v>1</v>
      </c>
      <c r="C65" s="3">
        <v>0</v>
      </c>
      <c r="D65" s="13"/>
    </row>
    <row r="66" spans="1:4" x14ac:dyDescent="0.25">
      <c r="B66" s="6">
        <f>SUM(B2:B65)/(64-C66)</f>
        <v>0.8867924528301887</v>
      </c>
      <c r="C66" s="6">
        <f>SUM(C2:C65)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mutant-eval</vt:lpstr>
      <vt:lpstr>pizzaorder</vt:lpstr>
      <vt:lpstr>photography</vt:lpstr>
      <vt:lpstr>bikeshop</vt:lpstr>
      <vt:lpstr>veterinary</vt:lpstr>
      <vt:lpstr>Aggregated 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Juan</cp:lastModifiedBy>
  <dcterms:created xsi:type="dcterms:W3CDTF">2015-06-05T18:17:20Z</dcterms:created>
  <dcterms:modified xsi:type="dcterms:W3CDTF">2024-10-30T16:34:25Z</dcterms:modified>
</cp:coreProperties>
</file>