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rtur\OneDrive\Рабочий стол\ИТМО\предметы\информатика\лабы\Сделанные лабы\5 лаба\"/>
    </mc:Choice>
  </mc:AlternateContent>
  <xr:revisionPtr revIDLastSave="0" documentId="13_ncr:1_{81025D99-48B3-4AB3-B3A3-42D161436881}" xr6:coauthVersionLast="47" xr6:coauthVersionMax="47" xr10:uidLastSave="{00000000-0000-0000-0000-000000000000}"/>
  <bookViews>
    <workbookView xWindow="13128" yWindow="1632" windowWidth="17280" windowHeight="8964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46" i="1" l="1"/>
  <c r="AU46" i="1"/>
  <c r="AT46" i="1"/>
  <c r="AS46" i="1"/>
  <c r="AQ46" i="1"/>
  <c r="AP46" i="1"/>
  <c r="AO46" i="1"/>
  <c r="AN46" i="1"/>
  <c r="AL46" i="1"/>
  <c r="AK46" i="1"/>
  <c r="AJ46" i="1"/>
  <c r="AI46" i="1"/>
  <c r="AG46" i="1"/>
  <c r="AF46" i="1"/>
  <c r="AE46" i="1"/>
  <c r="AD46" i="1"/>
  <c r="AV45" i="1"/>
  <c r="AU45" i="1"/>
  <c r="AT45" i="1"/>
  <c r="AS45" i="1"/>
  <c r="AQ45" i="1"/>
  <c r="AP45" i="1"/>
  <c r="AO45" i="1"/>
  <c r="AN45" i="1"/>
  <c r="AL45" i="1"/>
  <c r="AK45" i="1"/>
  <c r="AJ45" i="1"/>
  <c r="AD45" i="1"/>
  <c r="AI45" i="1"/>
  <c r="AG45" i="1"/>
  <c r="AF45" i="1"/>
  <c r="AE45" i="1"/>
  <c r="BD46" i="1"/>
  <c r="BD45" i="1"/>
  <c r="AV48" i="1"/>
  <c r="AU48" i="1" s="1"/>
  <c r="AT48" i="1" s="1"/>
  <c r="AS48" i="1" s="1"/>
  <c r="BD48" i="1"/>
  <c r="AJ38" i="1"/>
  <c r="AV39" i="1"/>
  <c r="AU39" i="1"/>
  <c r="AT39" i="1"/>
  <c r="AS39" i="1"/>
  <c r="AQ39" i="1"/>
  <c r="AP39" i="1"/>
  <c r="AO39" i="1"/>
  <c r="AN39" i="1"/>
  <c r="AL39" i="1"/>
  <c r="AK39" i="1"/>
  <c r="AJ39" i="1"/>
  <c r="AI39" i="1"/>
  <c r="AG39" i="1"/>
  <c r="AF39" i="1"/>
  <c r="AE39" i="1"/>
  <c r="AD39" i="1"/>
  <c r="BD39" i="1"/>
  <c r="AL32" i="1"/>
  <c r="X11" i="1"/>
  <c r="AK32" i="1"/>
  <c r="S11" i="1"/>
  <c r="S14" i="1"/>
  <c r="S13" i="1"/>
  <c r="AP32" i="1"/>
  <c r="AV32" i="1"/>
  <c r="AU32" i="1"/>
  <c r="AT32" i="1"/>
  <c r="AS32" i="1"/>
  <c r="AQ32" i="1"/>
  <c r="AO32" i="1"/>
  <c r="AN32" i="1"/>
  <c r="AJ32" i="1"/>
  <c r="AI32" i="1"/>
  <c r="AG32" i="1"/>
  <c r="AF32" i="1"/>
  <c r="AE32" i="1"/>
  <c r="AD32" i="1"/>
  <c r="G11" i="1"/>
  <c r="AL31" i="1"/>
  <c r="BD32" i="1"/>
  <c r="AP25" i="1"/>
  <c r="AP18" i="1"/>
  <c r="S9" i="1"/>
  <c r="AV18" i="1"/>
  <c r="BD18" i="1"/>
  <c r="AS24" i="1"/>
  <c r="G10" i="1"/>
  <c r="AD25" i="1"/>
  <c r="AE25" i="1"/>
  <c r="BD25" i="1"/>
  <c r="AV25" i="1"/>
  <c r="AU25" i="1"/>
  <c r="AT25" i="1"/>
  <c r="AS25" i="1"/>
  <c r="AQ25" i="1"/>
  <c r="AO25" i="1"/>
  <c r="AN25" i="1"/>
  <c r="AL25" i="1"/>
  <c r="AK25" i="1"/>
  <c r="AJ25" i="1"/>
  <c r="AI25" i="1"/>
  <c r="AG25" i="1"/>
  <c r="AF25" i="1"/>
  <c r="AD18" i="1"/>
  <c r="AU18" i="1"/>
  <c r="AT18" i="1"/>
  <c r="AS18" i="1"/>
  <c r="AQ18" i="1"/>
  <c r="AO18" i="1"/>
  <c r="AN18" i="1"/>
  <c r="AL18" i="1"/>
  <c r="AK18" i="1"/>
  <c r="AJ18" i="1"/>
  <c r="AI18" i="1"/>
  <c r="AG18" i="1"/>
  <c r="AF18" i="1"/>
  <c r="AE18" i="1"/>
  <c r="H9" i="1"/>
  <c r="BD17" i="1"/>
  <c r="BD20" i="1" s="1"/>
  <c r="AD17" i="1"/>
  <c r="AF22" i="1" s="1"/>
  <c r="AE17" i="1"/>
  <c r="AF17" i="1"/>
  <c r="AG17" i="1"/>
  <c r="AI17" i="1"/>
  <c r="AJ17" i="1"/>
  <c r="AK17" i="1"/>
  <c r="AL17" i="1"/>
  <c r="AN17" i="1"/>
  <c r="AO17" i="1"/>
  <c r="AP17" i="1"/>
  <c r="AQ17" i="1"/>
  <c r="AS17" i="1"/>
  <c r="AT17" i="1"/>
  <c r="AU17" i="1"/>
  <c r="AV17" i="1"/>
  <c r="AV20" i="1" s="1"/>
  <c r="AV10" i="1"/>
  <c r="H12" i="1"/>
  <c r="G12" i="1"/>
  <c r="J12" i="1"/>
  <c r="I12" i="1"/>
  <c r="L12" i="1"/>
  <c r="S12" i="1"/>
  <c r="H11" i="1"/>
  <c r="G13" i="1"/>
  <c r="Y12" i="1"/>
  <c r="X12" i="1"/>
  <c r="W12" i="1"/>
  <c r="V12" i="1"/>
  <c r="T12" i="1"/>
  <c r="R12" i="1"/>
  <c r="Q12" i="1"/>
  <c r="O12" i="1"/>
  <c r="N12" i="1"/>
  <c r="M12" i="1"/>
  <c r="X10" i="1"/>
  <c r="I11" i="1"/>
  <c r="J11" i="1"/>
  <c r="L11" i="1"/>
  <c r="M11" i="1"/>
  <c r="N11" i="1"/>
  <c r="O11" i="1"/>
  <c r="Q11" i="1"/>
  <c r="R11" i="1"/>
  <c r="T11" i="1"/>
  <c r="V11" i="1"/>
  <c r="W11" i="1"/>
  <c r="Y11" i="1"/>
  <c r="H13" i="1"/>
  <c r="I13" i="1"/>
  <c r="J13" i="1"/>
  <c r="L13" i="1"/>
  <c r="M13" i="1"/>
  <c r="N13" i="1"/>
  <c r="O13" i="1"/>
  <c r="Q13" i="1"/>
  <c r="R13" i="1"/>
  <c r="T13" i="1"/>
  <c r="V13" i="1"/>
  <c r="W13" i="1"/>
  <c r="X13" i="1"/>
  <c r="Y13" i="1"/>
  <c r="G14" i="1"/>
  <c r="H14" i="1"/>
  <c r="I14" i="1"/>
  <c r="J14" i="1"/>
  <c r="L14" i="1"/>
  <c r="M14" i="1"/>
  <c r="N14" i="1"/>
  <c r="O14" i="1"/>
  <c r="Q14" i="1"/>
  <c r="R14" i="1"/>
  <c r="T14" i="1"/>
  <c r="V14" i="1"/>
  <c r="W14" i="1"/>
  <c r="X14" i="1"/>
  <c r="Y14" i="1"/>
  <c r="G9" i="1"/>
  <c r="Y9" i="1"/>
  <c r="X9" i="1"/>
  <c r="W9" i="1"/>
  <c r="V9" i="1"/>
  <c r="T9" i="1"/>
  <c r="R9" i="1"/>
  <c r="Q9" i="1"/>
  <c r="O9" i="1"/>
  <c r="N9" i="1"/>
  <c r="M9" i="1"/>
  <c r="L9" i="1"/>
  <c r="J9" i="1"/>
  <c r="I9" i="1"/>
  <c r="BD11" i="1"/>
  <c r="BD10" i="1"/>
  <c r="BD13" i="1" s="1"/>
  <c r="BD4" i="1"/>
  <c r="BD6" i="1" s="1"/>
  <c r="BD3" i="1"/>
  <c r="C4" i="1"/>
  <c r="AV11" i="1"/>
  <c r="AU11" i="1"/>
  <c r="AT11" i="1"/>
  <c r="AS11" i="1"/>
  <c r="AQ11" i="1"/>
  <c r="AP11" i="1"/>
  <c r="AO11" i="1"/>
  <c r="AN11" i="1"/>
  <c r="AL11" i="1"/>
  <c r="AK11" i="1"/>
  <c r="AJ11" i="1"/>
  <c r="AI11" i="1"/>
  <c r="AG11" i="1"/>
  <c r="AF11" i="1"/>
  <c r="AV13" i="1"/>
  <c r="AU10" i="1"/>
  <c r="AU13" i="1" s="1"/>
  <c r="AT10" i="1"/>
  <c r="AS10" i="1"/>
  <c r="AQ10" i="1"/>
  <c r="AP10" i="1"/>
  <c r="AO10" i="1"/>
  <c r="AN10" i="1"/>
  <c r="AL10" i="1"/>
  <c r="AK10" i="1"/>
  <c r="AJ10" i="1"/>
  <c r="AI10" i="1"/>
  <c r="AG10" i="1"/>
  <c r="AF10" i="1"/>
  <c r="AE11" i="1"/>
  <c r="AE10" i="1"/>
  <c r="AD11" i="1"/>
  <c r="AD10" i="1"/>
  <c r="AF15" i="1" s="1"/>
  <c r="AD4" i="1"/>
  <c r="AF8" i="1" s="1"/>
  <c r="AE4" i="1"/>
  <c r="AF4" i="1"/>
  <c r="AG4" i="1"/>
  <c r="AI4" i="1"/>
  <c r="AJ4" i="1"/>
  <c r="AK4" i="1"/>
  <c r="AL4" i="1"/>
  <c r="AN4" i="1"/>
  <c r="AO4" i="1"/>
  <c r="AP4" i="1"/>
  <c r="AQ4" i="1"/>
  <c r="AS4" i="1"/>
  <c r="AT4" i="1"/>
  <c r="AU4" i="1"/>
  <c r="AU6" i="1" s="1"/>
  <c r="AV4" i="1"/>
  <c r="AV6" i="1" s="1"/>
  <c r="AV3" i="1"/>
  <c r="AU3" i="1"/>
  <c r="AT3" i="1"/>
  <c r="AS3" i="1"/>
  <c r="AQ3" i="1"/>
  <c r="AP3" i="1"/>
  <c r="AO3" i="1"/>
  <c r="AN3" i="1"/>
  <c r="AL3" i="1"/>
  <c r="AK3" i="1"/>
  <c r="AJ3" i="1"/>
  <c r="AI3" i="1"/>
  <c r="AG3" i="1"/>
  <c r="AD3" i="1"/>
  <c r="G3" i="1"/>
  <c r="AF3" i="1"/>
  <c r="AE3" i="1"/>
  <c r="C3" i="1"/>
  <c r="C5" i="1"/>
  <c r="H5" i="1"/>
  <c r="H4" i="1"/>
  <c r="G4" i="1"/>
  <c r="I4" i="1"/>
  <c r="J4" i="1"/>
  <c r="L4" i="1"/>
  <c r="M4" i="1"/>
  <c r="N4" i="1"/>
  <c r="O4" i="1"/>
  <c r="Q4" i="1"/>
  <c r="R4" i="1"/>
  <c r="S4" i="1"/>
  <c r="T4" i="1"/>
  <c r="V4" i="1"/>
  <c r="W4" i="1"/>
  <c r="X4" i="1"/>
  <c r="Y4" i="1"/>
  <c r="G5" i="1"/>
  <c r="I5" i="1"/>
  <c r="J5" i="1"/>
  <c r="L5" i="1"/>
  <c r="M5" i="1"/>
  <c r="N5" i="1"/>
  <c r="O5" i="1"/>
  <c r="Q5" i="1"/>
  <c r="R5" i="1"/>
  <c r="S5" i="1"/>
  <c r="T5" i="1"/>
  <c r="V5" i="1"/>
  <c r="W5" i="1"/>
  <c r="X5" i="1"/>
  <c r="Y5" i="1"/>
  <c r="G6" i="1"/>
  <c r="H6" i="1"/>
  <c r="I6" i="1"/>
  <c r="J6" i="1"/>
  <c r="L6" i="1"/>
  <c r="M6" i="1"/>
  <c r="N6" i="1"/>
  <c r="O6" i="1"/>
  <c r="Q6" i="1"/>
  <c r="R6" i="1"/>
  <c r="S6" i="1"/>
  <c r="T6" i="1"/>
  <c r="V6" i="1"/>
  <c r="W6" i="1"/>
  <c r="X6" i="1"/>
  <c r="Y6" i="1"/>
  <c r="G7" i="1"/>
  <c r="H7" i="1"/>
  <c r="I7" i="1"/>
  <c r="J7" i="1"/>
  <c r="L7" i="1"/>
  <c r="M7" i="1"/>
  <c r="N7" i="1"/>
  <c r="O7" i="1"/>
  <c r="Q7" i="1"/>
  <c r="R7" i="1"/>
  <c r="S7" i="1"/>
  <c r="T7" i="1"/>
  <c r="V7" i="1"/>
  <c r="W7" i="1"/>
  <c r="X7" i="1"/>
  <c r="Y7" i="1"/>
  <c r="G8" i="1"/>
  <c r="H8" i="1"/>
  <c r="I8" i="1"/>
  <c r="J8" i="1"/>
  <c r="L8" i="1"/>
  <c r="M8" i="1"/>
  <c r="N8" i="1"/>
  <c r="O8" i="1"/>
  <c r="Q8" i="1"/>
  <c r="R8" i="1"/>
  <c r="S8" i="1"/>
  <c r="T8" i="1"/>
  <c r="V8" i="1"/>
  <c r="W8" i="1"/>
  <c r="X8" i="1"/>
  <c r="Y8" i="1"/>
  <c r="H3" i="1"/>
  <c r="I3" i="1"/>
  <c r="J3" i="1"/>
  <c r="L3" i="1"/>
  <c r="M3" i="1"/>
  <c r="N3" i="1"/>
  <c r="O3" i="1"/>
  <c r="Q3" i="1"/>
  <c r="R3" i="1"/>
  <c r="S3" i="1"/>
  <c r="T3" i="1"/>
  <c r="V3" i="1"/>
  <c r="W3" i="1"/>
  <c r="X3" i="1"/>
  <c r="Y3" i="1"/>
  <c r="C7" i="1"/>
  <c r="C13" i="1" s="1"/>
  <c r="C6" i="1"/>
  <c r="C12" i="1" s="1"/>
  <c r="C11" i="1"/>
  <c r="C10" i="1"/>
  <c r="AV38" i="1" s="1"/>
  <c r="C8" i="1"/>
  <c r="C14" i="1" s="1"/>
  <c r="C9" i="1"/>
  <c r="Y10" i="1" l="1"/>
  <c r="I10" i="1"/>
  <c r="AQ24" i="1"/>
  <c r="AP24" i="1"/>
  <c r="AK31" i="1"/>
  <c r="AI38" i="1"/>
  <c r="W10" i="1"/>
  <c r="AD24" i="1"/>
  <c r="AF29" i="1" s="1"/>
  <c r="AT24" i="1"/>
  <c r="AN31" i="1"/>
  <c r="BD38" i="1"/>
  <c r="BD41" i="1" s="1"/>
  <c r="AK38" i="1"/>
  <c r="V10" i="1"/>
  <c r="H10" i="1"/>
  <c r="AU24" i="1"/>
  <c r="AU27" i="1" s="1"/>
  <c r="AT27" i="1" s="1"/>
  <c r="AS27" i="1" s="1"/>
  <c r="AQ27" i="1" s="1"/>
  <c r="AP27" i="1" s="1"/>
  <c r="AO27" i="1" s="1"/>
  <c r="AN27" i="1" s="1"/>
  <c r="BD31" i="1"/>
  <c r="BD34" i="1" s="1"/>
  <c r="AO31" i="1"/>
  <c r="AL38" i="1"/>
  <c r="T10" i="1"/>
  <c r="AF24" i="1"/>
  <c r="AV24" i="1"/>
  <c r="AV27" i="1" s="1"/>
  <c r="AP31" i="1"/>
  <c r="S10" i="1"/>
  <c r="AN38" i="1"/>
  <c r="R10" i="1"/>
  <c r="AG24" i="1"/>
  <c r="AD31" i="1"/>
  <c r="AF36" i="1" s="1"/>
  <c r="AQ31" i="1"/>
  <c r="AO38" i="1"/>
  <c r="Q10" i="1"/>
  <c r="AI24" i="1"/>
  <c r="AE24" i="1"/>
  <c r="AS31" i="1"/>
  <c r="AP38" i="1"/>
  <c r="O10" i="1"/>
  <c r="AJ24" i="1"/>
  <c r="AE31" i="1"/>
  <c r="AT31" i="1"/>
  <c r="AQ38" i="1"/>
  <c r="N10" i="1"/>
  <c r="AK24" i="1"/>
  <c r="AF31" i="1"/>
  <c r="AU31" i="1"/>
  <c r="AD38" i="1"/>
  <c r="AF43" i="1" s="1"/>
  <c r="AS38" i="1"/>
  <c r="M10" i="1"/>
  <c r="BD24" i="1"/>
  <c r="BD27" i="1" s="1"/>
  <c r="AL24" i="1"/>
  <c r="AG31" i="1"/>
  <c r="AV31" i="1"/>
  <c r="AE38" i="1"/>
  <c r="AT38" i="1"/>
  <c r="L10" i="1"/>
  <c r="AN24" i="1"/>
  <c r="AI31" i="1"/>
  <c r="AF38" i="1"/>
  <c r="AU38" i="1"/>
  <c r="J10" i="1"/>
  <c r="AO24" i="1"/>
  <c r="AJ31" i="1"/>
  <c r="AG38" i="1"/>
  <c r="AF50" i="1"/>
  <c r="AN50" i="1"/>
  <c r="AQ48" i="1"/>
  <c r="AP48" i="1" s="1"/>
  <c r="AO48" i="1" s="1"/>
  <c r="AN48" i="1" s="1"/>
  <c r="AV41" i="1"/>
  <c r="AU41" i="1" s="1"/>
  <c r="AT41" i="1" s="1"/>
  <c r="AS41" i="1" s="1"/>
  <c r="AV34" i="1"/>
  <c r="AU34" i="1" s="1"/>
  <c r="AT34" i="1" s="1"/>
  <c r="AS34" i="1" s="1"/>
  <c r="AU20" i="1"/>
  <c r="AT6" i="1"/>
  <c r="AS6" i="1" s="1"/>
  <c r="AN8" i="1" s="1"/>
  <c r="AT13" i="1"/>
  <c r="AS13" i="1" s="1"/>
  <c r="AQ13" i="1" s="1"/>
  <c r="AL27" i="1" l="1"/>
  <c r="AQ6" i="1"/>
  <c r="AP6" i="1" s="1"/>
  <c r="AO6" i="1" s="1"/>
  <c r="AN6" i="1" s="1"/>
  <c r="AL6" i="1" s="1"/>
  <c r="AK6" i="1" s="1"/>
  <c r="AJ6" i="1" s="1"/>
  <c r="AI6" i="1" s="1"/>
  <c r="AG6" i="1" s="1"/>
  <c r="AF6" i="1" s="1"/>
  <c r="AE6" i="1" s="1"/>
  <c r="AD6" i="1" s="1"/>
  <c r="AY8" i="1" s="1"/>
  <c r="AL48" i="1"/>
  <c r="AK48" i="1" s="1"/>
  <c r="AJ48" i="1" s="1"/>
  <c r="AI48" i="1" s="1"/>
  <c r="AG48" i="1" s="1"/>
  <c r="AF48" i="1" s="1"/>
  <c r="AE48" i="1" s="1"/>
  <c r="AD48" i="1" s="1"/>
  <c r="AJ50" i="1"/>
  <c r="AN43" i="1"/>
  <c r="AQ41" i="1"/>
  <c r="AP41" i="1" s="1"/>
  <c r="AO41" i="1" s="1"/>
  <c r="AN41" i="1" s="1"/>
  <c r="AL41" i="1" s="1"/>
  <c r="AK41" i="1" s="1"/>
  <c r="AJ41" i="1" s="1"/>
  <c r="AI41" i="1" s="1"/>
  <c r="AG41" i="1" s="1"/>
  <c r="AF41" i="1" s="1"/>
  <c r="AE41" i="1" s="1"/>
  <c r="AD41" i="1" s="1"/>
  <c r="AN36" i="1"/>
  <c r="AQ34" i="1"/>
  <c r="AP34" i="1" s="1"/>
  <c r="AO34" i="1" s="1"/>
  <c r="AN34" i="1" s="1"/>
  <c r="AT20" i="1"/>
  <c r="AS20" i="1" s="1"/>
  <c r="AN29" i="1"/>
  <c r="AK27" i="1"/>
  <c r="AJ27" i="1" s="1"/>
  <c r="AI27" i="1" s="1"/>
  <c r="AG27" i="1" s="1"/>
  <c r="AF27" i="1" s="1"/>
  <c r="AE27" i="1" s="1"/>
  <c r="AD27" i="1" s="1"/>
  <c r="AJ29" i="1"/>
  <c r="AP13" i="1"/>
  <c r="AO13" i="1" s="1"/>
  <c r="AN13" i="1" s="1"/>
  <c r="AN15" i="1"/>
  <c r="AJ15" i="1" l="1"/>
  <c r="AL13" i="1"/>
  <c r="AL34" i="1"/>
  <c r="AK34" i="1" s="1"/>
  <c r="AJ34" i="1" s="1"/>
  <c r="AI34" i="1" s="1"/>
  <c r="AR50" i="1"/>
  <c r="AX48" i="1"/>
  <c r="AV50" i="1"/>
  <c r="AY50" i="1"/>
  <c r="AX41" i="1"/>
  <c r="AV43" i="1"/>
  <c r="AY43" i="1"/>
  <c r="AR43" i="1"/>
  <c r="AJ43" i="1"/>
  <c r="AJ36" i="1"/>
  <c r="AX27" i="1"/>
  <c r="AY29" i="1"/>
  <c r="AQ20" i="1"/>
  <c r="AP20" i="1" s="1"/>
  <c r="AO20" i="1" s="1"/>
  <c r="AN20" i="1" s="1"/>
  <c r="AN22" i="1"/>
  <c r="AR29" i="1"/>
  <c r="AV29" i="1"/>
  <c r="AK13" i="1"/>
  <c r="AJ13" i="1" s="1"/>
  <c r="AI13" i="1" s="1"/>
  <c r="AG13" i="1" s="1"/>
  <c r="AF13" i="1" s="1"/>
  <c r="AE13" i="1" s="1"/>
  <c r="AD13" i="1" s="1"/>
  <c r="AY15" i="1" s="1"/>
  <c r="AV8" i="1"/>
  <c r="AX6" i="1"/>
  <c r="AR8" i="1"/>
  <c r="AJ8" i="1"/>
  <c r="AG34" i="1" l="1"/>
  <c r="AF34" i="1" s="1"/>
  <c r="AE34" i="1" s="1"/>
  <c r="AD34" i="1" s="1"/>
  <c r="AR36" i="1" s="1"/>
  <c r="AL20" i="1"/>
  <c r="AK20" i="1" s="1"/>
  <c r="AJ20" i="1" s="1"/>
  <c r="AI20" i="1" s="1"/>
  <c r="AJ22" i="1"/>
  <c r="AX13" i="1"/>
  <c r="AV15" i="1"/>
  <c r="AR15" i="1"/>
  <c r="AG20" i="1" l="1"/>
  <c r="AF20" i="1" s="1"/>
  <c r="AE20" i="1" s="1"/>
  <c r="AD20" i="1" s="1"/>
  <c r="AR22" i="1" s="1"/>
  <c r="AX34" i="1"/>
  <c r="AV36" i="1"/>
  <c r="AY36" i="1"/>
  <c r="AY22" i="1" l="1"/>
  <c r="AX20" i="1"/>
  <c r="AV22" i="1"/>
</calcChain>
</file>

<file path=xl/sharedStrings.xml><?xml version="1.0" encoding="utf-8"?>
<sst xmlns="http://schemas.openxmlformats.org/spreadsheetml/2006/main" count="403" uniqueCount="73">
  <si>
    <t>A=</t>
  </si>
  <si>
    <t>C=</t>
  </si>
  <si>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</si>
  <si>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</si>
  <si>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</si>
  <si>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</si>
  <si>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</si>
  <si>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</si>
  <si>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</si>
  <si>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</si>
  <si>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</si>
  <si>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</si>
  <si>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X11=</t>
  </si>
  <si>
    <t>X12=</t>
  </si>
  <si>
    <t>A+C=</t>
  </si>
  <si>
    <t>A+C+C=</t>
  </si>
  <si>
    <t>C-A=</t>
  </si>
  <si>
    <t>65536-X4</t>
  </si>
  <si>
    <t>-X1=</t>
  </si>
  <si>
    <t>-X2=</t>
  </si>
  <si>
    <t>-X3=</t>
  </si>
  <si>
    <t>-X4=</t>
  </si>
  <si>
    <t>-X5=</t>
  </si>
  <si>
    <t>-X6=</t>
  </si>
  <si>
    <t>B1=</t>
  </si>
  <si>
    <t>.</t>
  </si>
  <si>
    <t>B12=</t>
  </si>
  <si>
    <t>B11=</t>
  </si>
  <si>
    <t>B10=</t>
  </si>
  <si>
    <t>B9=</t>
  </si>
  <si>
    <t>B8=</t>
  </si>
  <si>
    <t>B7=</t>
  </si>
  <si>
    <t>B6=</t>
  </si>
  <si>
    <t>B5=</t>
  </si>
  <si>
    <t>B4=</t>
  </si>
  <si>
    <t>B3=</t>
  </si>
  <si>
    <t>B2=</t>
  </si>
  <si>
    <t>-B1=</t>
  </si>
  <si>
    <t>-B6=</t>
  </si>
  <si>
    <t>-B5=</t>
  </si>
  <si>
    <t>-B4=</t>
  </si>
  <si>
    <t>-B3=</t>
  </si>
  <si>
    <t>-B2=</t>
  </si>
  <si>
    <t>B1</t>
  </si>
  <si>
    <t>B2</t>
  </si>
  <si>
    <t>+</t>
  </si>
  <si>
    <t>--</t>
  </si>
  <si>
    <t>=</t>
  </si>
  <si>
    <t>X1</t>
  </si>
  <si>
    <t>X2</t>
  </si>
  <si>
    <t>-----</t>
  </si>
  <si>
    <t>-------</t>
  </si>
  <si>
    <t>При сложении двух положительных слогаемых получено положительное число. Результат выполнения операции верный и корректный, совпадает с суммой десятичных эквивалентов.</t>
  </si>
  <si>
    <t>CF=</t>
  </si>
  <si>
    <t>PF=</t>
  </si>
  <si>
    <t>AF=</t>
  </si>
  <si>
    <t>ZF=</t>
  </si>
  <si>
    <t>SF=</t>
  </si>
  <si>
    <t>OF=</t>
  </si>
  <si>
    <t>X3</t>
  </si>
  <si>
    <t>(10)</t>
  </si>
  <si>
    <r>
      <rPr>
        <sz val="6"/>
        <color theme="1"/>
        <rFont val="Calibri"/>
        <family val="2"/>
        <charset val="204"/>
        <scheme val="minor"/>
      </rPr>
      <t>(2)</t>
    </r>
    <r>
      <rPr>
        <sz val="11"/>
        <color theme="1"/>
        <rFont val="Calibri"/>
        <family val="2"/>
        <scheme val="minor"/>
      </rPr>
      <t>=</t>
    </r>
  </si>
  <si>
    <t>(2)</t>
  </si>
  <si>
    <t>B3</t>
  </si>
  <si>
    <t>B7</t>
  </si>
  <si>
    <t>X7</t>
  </si>
  <si>
    <t>B8</t>
  </si>
  <si>
    <t>X8</t>
  </si>
  <si>
    <t>B9</t>
  </si>
  <si>
    <t>X9</t>
  </si>
  <si>
    <t>B11</t>
  </si>
  <si>
    <t>X11</t>
  </si>
  <si>
    <t>ОДЗ=[-32768;32767]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</si>
</sst>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2" fontId="0" fillId="0" borderId="0" xfId="0" applyNumberFormat="1"/>
    <xf numFmtId="0" fontId="3" fillId="0" borderId="0" xfId="0" quotePrefix="1" applyFont="1"/>
    <xf numFmtId="0" fontId="1" fillId="0" borderId="0" xfId="0" quotePrefix="1" applyFont="1"/>
    <xf numFmtId="0" fontId="4" fillId="0" borderId="0" xfId="0" quotePrefix="1" applyFont="1"/>
    <xf numFmtId="0" fontId="0" fillId="0" borderId="0" xfId="0" applyFill="1"/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2">
    <dxf>
      <font>
        <b val="0"/>
        <i/>
        <strike val="0"/>
        <u val="none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Доп Задание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C09-4545-9CC7-75CBCB3ED9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C09-4545-9CC7-75CBCB3ED9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C09-4545-9CC7-75CBCB3ED9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C09-4545-9CC7-75CBCB3ED9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C09-4545-9CC7-75CBCB3ED9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C09-4545-9CC7-75CBCB3ED9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C09-4545-9CC7-75CBCB3ED9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C09-4545-9CC7-75CBCB3ED9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C09-4545-9CC7-75CBCB3ED9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C09-4545-9CC7-75CBCB3ED9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1C09-4545-9CC7-75CBCB3ED9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1C09-4545-9CC7-75CBCB3ED920}"/>
              </c:ext>
            </c:extLst>
          </c:dPt>
          <c:val>
            <c:numRef>
              <c:f>Лист1!$C$3:$C$14</c:f>
              <c:numCache>
                <c:formatCode>General</c:formatCode>
                <c:ptCount val="12"/>
                <c:pt idx="0">
                  <c:v>6305</c:v>
                </c:pt>
                <c:pt idx="1">
                  <c:v>21226</c:v>
                </c:pt>
                <c:pt idx="2">
                  <c:v>27531</c:v>
                </c:pt>
                <c:pt idx="3">
                  <c:v>48757</c:v>
                </c:pt>
                <c:pt idx="4">
                  <c:v>14921</c:v>
                </c:pt>
                <c:pt idx="5">
                  <c:v>16779</c:v>
                </c:pt>
                <c:pt idx="6">
                  <c:v>-6305</c:v>
                </c:pt>
                <c:pt idx="7">
                  <c:v>-21226</c:v>
                </c:pt>
                <c:pt idx="8">
                  <c:v>-27531</c:v>
                </c:pt>
                <c:pt idx="9">
                  <c:v>-48757</c:v>
                </c:pt>
                <c:pt idx="10">
                  <c:v>-14921</c:v>
                </c:pt>
                <c:pt idx="11">
                  <c:v>-16779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5-462F-A0F8-804258A3F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Лист1!$C$3:$C$14</c:f>
              <c:numCache>
                <c:formatCode>General</c:formatCode>
                <c:ptCount val="12"/>
                <c:pt idx="0">
                  <c:v>6305</c:v>
                </c:pt>
                <c:pt idx="1">
                  <c:v>21226</c:v>
                </c:pt>
                <c:pt idx="2">
                  <c:v>27531</c:v>
                </c:pt>
                <c:pt idx="3">
                  <c:v>48757</c:v>
                </c:pt>
                <c:pt idx="4">
                  <c:v>14921</c:v>
                </c:pt>
                <c:pt idx="5">
                  <c:v>16779</c:v>
                </c:pt>
                <c:pt idx="6">
                  <c:v>-6305</c:v>
                </c:pt>
                <c:pt idx="7">
                  <c:v>-21226</c:v>
                </c:pt>
                <c:pt idx="8">
                  <c:v>-27531</c:v>
                </c:pt>
                <c:pt idx="9">
                  <c:v>-48757</c:v>
                </c:pt>
                <c:pt idx="10">
                  <c:v>-14921</c:v>
                </c:pt>
                <c:pt idx="11">
                  <c:v>-16779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7-4A08-8BCB-E10CE2DC9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088672"/>
        <c:axId val="535096128"/>
      </c:barChart>
      <c:catAx>
        <c:axId val="136408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096128"/>
        <c:crosses val="autoZero"/>
        <c:auto val="1"/>
        <c:lblAlgn val="ctr"/>
        <c:lblOffset val="100"/>
        <c:noMultiLvlLbl val="0"/>
      </c:catAx>
      <c:valAx>
        <c:axId val="5350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408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24</xdr:row>
      <xdr:rowOff>7620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867FBBD-EFB2-4294-A85D-2F4A90EA3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0</xdr:row>
      <xdr:rowOff>0</xdr:rowOff>
    </xdr:from>
    <xdr:to>
      <xdr:col>20</xdr:col>
      <xdr:colOff>342900</xdr:colOff>
      <xdr:row>23</xdr:row>
      <xdr:rowOff>167640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C6C761B-22ED-47E5-A2A8-14E52891D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J50"/>
  <sheetViews>
    <sheetView tabSelected="1" view="pageLayout" topLeftCell="E4" zoomScale="130" zoomScaleNormal="100" zoomScalePageLayoutView="130" workbookViewId="0">
      <selection activeCell="G16" sqref="G16"/>
    </sheetView>
  </sheetViews>
  <sheetFormatPr defaultRowHeight="14.4" x14ac:dyDescent="0.3"/>
  <cols>
    <col min="3" max="3" width="10" bestFit="1" customWidth="1"/>
    <col min="7" max="10" width="2" bestFit="1" customWidth="1"/>
    <col min="11" max="11" width="1.5546875" bestFit="1" customWidth="1"/>
    <col min="12" max="15" width="2" bestFit="1" customWidth="1"/>
    <col min="16" max="16" width="1.5546875" bestFit="1" customWidth="1"/>
    <col min="17" max="20" width="2" bestFit="1" customWidth="1"/>
    <col min="21" max="21" width="1.5546875" bestFit="1" customWidth="1"/>
    <col min="22" max="25" width="2" bestFit="1" customWidth="1"/>
    <col min="28" max="28" width="3.109375" bestFit="1" customWidth="1"/>
    <col min="29" max="33" width="2" bestFit="1" customWidth="1"/>
    <col min="34" max="34" width="1.5546875" bestFit="1" customWidth="1"/>
    <col min="35" max="36" width="2" bestFit="1" customWidth="1"/>
    <col min="37" max="37" width="2.33203125" bestFit="1" customWidth="1"/>
    <col min="38" max="38" width="2" bestFit="1" customWidth="1"/>
    <col min="39" max="39" width="1.5546875" bestFit="1" customWidth="1"/>
    <col min="40" max="40" width="2.33203125" bestFit="1" customWidth="1"/>
    <col min="41" max="48" width="2" bestFit="1" customWidth="1"/>
    <col min="49" max="49" width="3.21875" bestFit="1" customWidth="1"/>
    <col min="50" max="50" width="9.109375" bestFit="1" customWidth="1"/>
    <col min="51" max="51" width="7" bestFit="1" customWidth="1"/>
    <col min="54" max="54" width="4.33203125" bestFit="1" customWidth="1"/>
    <col min="55" max="55" width="2.33203125" bestFit="1" customWidth="1"/>
    <col min="56" max="56" width="6.6640625" bestFit="1" customWidth="1"/>
  </cols>
  <sheetData>
    <row r="1" spans="1:62" x14ac:dyDescent="0.3">
      <c r="A1" t="s">
        <v>0</v>
      </c>
      <c r="B1">
        <v>6305</v>
      </c>
      <c r="C1" t="s">
        <v>1</v>
      </c>
      <c r="D1">
        <v>21226</v>
      </c>
    </row>
    <row r="3" spans="1:62" x14ac:dyDescent="0.3">
      <c r="A3" t="s">
        <v>2</v>
      </c>
      <c r="B3" t="s">
        <v>0</v>
      </c>
      <c r="C3">
        <f>B1</f>
        <v>6305</v>
      </c>
      <c r="E3" t="s">
        <v>24</v>
      </c>
      <c r="F3" s="2"/>
      <c r="G3">
        <f>MOD(QUOTIENT(C3,POWER(2,15)),2)</f>
        <v>0</v>
      </c>
      <c r="H3">
        <f>MOD(QUOTIENT(C3,POWER(2,14)),2)</f>
        <v>0</v>
      </c>
      <c r="I3">
        <f>MOD(QUOTIENT(C3,POWER(2,13)),2)</f>
        <v>0</v>
      </c>
      <c r="J3">
        <f>MOD(QUOTIENT(C3,POWER(2,12)),2)</f>
        <v>1</v>
      </c>
      <c r="K3" t="s">
        <v>25</v>
      </c>
      <c r="L3">
        <f>MOD(QUOTIENT(C3,POWER(2,11)),2)</f>
        <v>1</v>
      </c>
      <c r="M3">
        <f>MOD(QUOTIENT(C3,POWER(2,10)),2)</f>
        <v>0</v>
      </c>
      <c r="N3">
        <f>MOD(QUOTIENT(C3,POWER(2,9)),2)</f>
        <v>0</v>
      </c>
      <c r="O3">
        <f>MOD(QUOTIENT(C3,POWER(2,8)),2)</f>
        <v>0</v>
      </c>
      <c r="P3" t="s">
        <v>25</v>
      </c>
      <c r="Q3">
        <f>MOD(QUOTIENT(C3,POWER(2,7)),2)</f>
        <v>1</v>
      </c>
      <c r="R3">
        <f>MOD(QUOTIENT(C3,POWER(2,6)),2)</f>
        <v>0</v>
      </c>
      <c r="S3">
        <f>MOD(QUOTIENT(C3,POWER(2,5)),2)</f>
        <v>1</v>
      </c>
      <c r="T3">
        <f>MOD(QUOTIENT(C3,POWER(2,4)),2)</f>
        <v>0</v>
      </c>
      <c r="U3" t="s">
        <v>25</v>
      </c>
      <c r="V3">
        <f>MOD(QUOTIENT(C3,POWER(2,3)),2)</f>
        <v>0</v>
      </c>
      <c r="W3">
        <f>MOD(QUOTIENT(C3,POWER(2,2)),2)</f>
        <v>0</v>
      </c>
      <c r="X3">
        <f>MOD(QUOTIENT(C3,POWER(2,1)),2)</f>
        <v>0</v>
      </c>
      <c r="Y3">
        <f>MOD(C3,2)</f>
        <v>1</v>
      </c>
      <c r="AB3" t="s">
        <v>43</v>
      </c>
      <c r="AC3" s="5" t="s">
        <v>62</v>
      </c>
      <c r="AD3">
        <f>MOD(QUOTIENT(C3,POWER(2,15)),2)</f>
        <v>0</v>
      </c>
      <c r="AE3">
        <f>MOD(QUOTIENT(C3,POWER(2,14)),2)</f>
        <v>0</v>
      </c>
      <c r="AF3">
        <f>MOD(QUOTIENT(C3,POWER(2,13)),2)</f>
        <v>0</v>
      </c>
      <c r="AG3">
        <f>MOD(QUOTIENT(C3,POWER(2,12)),2)</f>
        <v>1</v>
      </c>
      <c r="AH3" t="s">
        <v>25</v>
      </c>
      <c r="AI3">
        <f>MOD(QUOTIENT(C3,POWER(2,11)),2)</f>
        <v>1</v>
      </c>
      <c r="AJ3">
        <f>MOD(QUOTIENT(C3,POWER(2,10)),2)</f>
        <v>0</v>
      </c>
      <c r="AK3">
        <f>MOD(QUOTIENT(C3,POWER(2,9)),2)</f>
        <v>0</v>
      </c>
      <c r="AL3">
        <f>MOD(QUOTIENT(C3,POWER(2,8)),2)</f>
        <v>0</v>
      </c>
      <c r="AM3" t="s">
        <v>25</v>
      </c>
      <c r="AN3">
        <f>MOD(QUOTIENT(C3,POWER(2,7)),2)</f>
        <v>1</v>
      </c>
      <c r="AO3">
        <f>MOD(QUOTIENT(C3,POWER(2,6)),2)</f>
        <v>0</v>
      </c>
      <c r="AP3">
        <f>MOD(QUOTIENT(C3,POWER(2,5)),2)</f>
        <v>1</v>
      </c>
      <c r="AQ3">
        <f>MOD(QUOTIENT(C3,POWER(2,4)),2)</f>
        <v>0</v>
      </c>
      <c r="AR3" t="s">
        <v>25</v>
      </c>
      <c r="AS3">
        <f>MOD(QUOTIENT(C3,POWER(2,3)),2)</f>
        <v>0</v>
      </c>
      <c r="AT3">
        <f>MOD(QUOTIENT(C3,POWER(2,2)),2)</f>
        <v>0</v>
      </c>
      <c r="AU3">
        <f>MOD(QUOTIENT(C3,POWER(2,1)),2)</f>
        <v>0</v>
      </c>
      <c r="AV3">
        <f>MOD(C3,2)</f>
        <v>1</v>
      </c>
      <c r="BB3" t="s">
        <v>48</v>
      </c>
      <c r="BD3">
        <f>C3</f>
        <v>6305</v>
      </c>
      <c r="BF3" s="7" t="s">
        <v>52</v>
      </c>
      <c r="BG3" s="8"/>
      <c r="BH3" s="8"/>
      <c r="BI3" s="8"/>
      <c r="BJ3" s="9"/>
    </row>
    <row r="4" spans="1:62" x14ac:dyDescent="0.3">
      <c r="A4" t="s">
        <v>3</v>
      </c>
      <c r="B4" t="s">
        <v>1</v>
      </c>
      <c r="C4">
        <f>D1</f>
        <v>21226</v>
      </c>
      <c r="E4" t="s">
        <v>36</v>
      </c>
      <c r="G4">
        <f t="shared" ref="G4:G8" si="0">MOD(QUOTIENT(C4,POWER(2,15)),2)</f>
        <v>0</v>
      </c>
      <c r="H4">
        <f>MOD(QUOTIENT(C4,POWER(2,14)),2)</f>
        <v>1</v>
      </c>
      <c r="I4">
        <f t="shared" ref="I4:I8" si="1">MOD(QUOTIENT(C4,POWER(2,13)),2)</f>
        <v>0</v>
      </c>
      <c r="J4">
        <f t="shared" ref="J4:J8" si="2">MOD(QUOTIENT(C4,POWER(2,12)),2)</f>
        <v>1</v>
      </c>
      <c r="K4" t="s">
        <v>25</v>
      </c>
      <c r="L4">
        <f t="shared" ref="L4:L8" si="3">MOD(QUOTIENT(C4,POWER(2,11)),2)</f>
        <v>0</v>
      </c>
      <c r="M4">
        <f t="shared" ref="M4:M8" si="4">MOD(QUOTIENT(C4,POWER(2,10)),2)</f>
        <v>0</v>
      </c>
      <c r="N4">
        <f t="shared" ref="N4:N8" si="5">MOD(QUOTIENT(C4,POWER(2,9)),2)</f>
        <v>1</v>
      </c>
      <c r="O4">
        <f t="shared" ref="O4:O8" si="6">MOD(QUOTIENT(C4,POWER(2,8)),2)</f>
        <v>0</v>
      </c>
      <c r="P4" t="s">
        <v>25</v>
      </c>
      <c r="Q4">
        <f t="shared" ref="Q4:Q8" si="7">MOD(QUOTIENT(C4,POWER(2,7)),2)</f>
        <v>1</v>
      </c>
      <c r="R4">
        <f t="shared" ref="R4:R8" si="8">MOD(QUOTIENT(C4,POWER(2,6)),2)</f>
        <v>1</v>
      </c>
      <c r="S4">
        <f t="shared" ref="S4:S8" si="9">MOD(QUOTIENT(C4,POWER(2,5)),2)</f>
        <v>1</v>
      </c>
      <c r="T4">
        <f t="shared" ref="T4:T8" si="10">MOD(QUOTIENT(C4,POWER(2,4)),2)</f>
        <v>0</v>
      </c>
      <c r="U4" t="s">
        <v>25</v>
      </c>
      <c r="V4">
        <f t="shared" ref="V4:V8" si="11">MOD(QUOTIENT(C4,POWER(2,3)),2)</f>
        <v>1</v>
      </c>
      <c r="W4">
        <f t="shared" ref="W4:W8" si="12">MOD(QUOTIENT(C4,POWER(2,2)),2)</f>
        <v>0</v>
      </c>
      <c r="X4">
        <f t="shared" ref="X4:X8" si="13">MOD(QUOTIENT(C4,POWER(2,1)),2)</f>
        <v>1</v>
      </c>
      <c r="Y4">
        <f t="shared" ref="Y4:Y8" si="14">MOD(C4,2)</f>
        <v>0</v>
      </c>
      <c r="AA4" t="s">
        <v>45</v>
      </c>
      <c r="AB4" t="s">
        <v>44</v>
      </c>
      <c r="AC4" s="5" t="s">
        <v>62</v>
      </c>
      <c r="AD4">
        <f>MOD(QUOTIENT(C4,POWER(2,15)),2)</f>
        <v>0</v>
      </c>
      <c r="AE4">
        <f>MOD(QUOTIENT(C4,POWER(2,14)),2)</f>
        <v>1</v>
      </c>
      <c r="AF4">
        <f>MOD(QUOTIENT(C4,POWER(2,13)),2)</f>
        <v>0</v>
      </c>
      <c r="AG4">
        <f>MOD(QUOTIENT(C4,POWER(2,12)),2)</f>
        <v>1</v>
      </c>
      <c r="AH4" t="s">
        <v>25</v>
      </c>
      <c r="AI4">
        <f>MOD(QUOTIENT(C4,POWER(2,11)),2)</f>
        <v>0</v>
      </c>
      <c r="AJ4">
        <f>MOD(QUOTIENT(C4,POWER(2,10)),2)</f>
        <v>0</v>
      </c>
      <c r="AK4">
        <f>MOD(QUOTIENT(C4,POWER(2,9)),2)</f>
        <v>1</v>
      </c>
      <c r="AL4">
        <f>MOD(QUOTIENT(C4,POWER(2,8)),2)</f>
        <v>0</v>
      </c>
      <c r="AM4" t="s">
        <v>25</v>
      </c>
      <c r="AN4">
        <f>MOD(QUOTIENT(C4,POWER(2,7)),2)</f>
        <v>1</v>
      </c>
      <c r="AO4">
        <f>MOD(QUOTIENT(C4,POWER(2,6)),2)</f>
        <v>1</v>
      </c>
      <c r="AP4">
        <f>MOD(QUOTIENT(C4,POWER(2,5)),2)</f>
        <v>1</v>
      </c>
      <c r="AQ4">
        <f>MOD(QUOTIENT(C4,POWER(2,4)),2)</f>
        <v>0</v>
      </c>
      <c r="AR4" t="s">
        <v>25</v>
      </c>
      <c r="AS4">
        <f>MOD(QUOTIENT(C4,POWER(2,3)),2)</f>
        <v>1</v>
      </c>
      <c r="AT4">
        <f>MOD(QUOTIENT(C4,POWER(2,2)),2)</f>
        <v>0</v>
      </c>
      <c r="AU4">
        <f>MOD(QUOTIENT(C4,POWER(2,1)),2)</f>
        <v>1</v>
      </c>
      <c r="AV4">
        <f>MOD(C4,2)</f>
        <v>0</v>
      </c>
      <c r="BA4" t="s">
        <v>45</v>
      </c>
      <c r="BB4" t="s">
        <v>49</v>
      </c>
      <c r="BD4">
        <f>C4</f>
        <v>21226</v>
      </c>
      <c r="BF4" s="10"/>
      <c r="BG4" s="11"/>
      <c r="BH4" s="11"/>
      <c r="BI4" s="11"/>
      <c r="BJ4" s="12"/>
    </row>
    <row r="5" spans="1:62" x14ac:dyDescent="0.3">
      <c r="A5" t="s">
        <v>4</v>
      </c>
      <c r="B5" t="s">
        <v>14</v>
      </c>
      <c r="C5">
        <f>B1+D1</f>
        <v>27531</v>
      </c>
      <c r="E5" t="s">
        <v>35</v>
      </c>
      <c r="G5">
        <f t="shared" si="0"/>
        <v>0</v>
      </c>
      <c r="H5">
        <f>MOD(QUOTIENT(C5,POWER(2,14)),2)</f>
        <v>1</v>
      </c>
      <c r="I5">
        <f t="shared" si="1"/>
        <v>1</v>
      </c>
      <c r="J5">
        <f t="shared" si="2"/>
        <v>0</v>
      </c>
      <c r="K5" t="s">
        <v>25</v>
      </c>
      <c r="L5">
        <f t="shared" si="3"/>
        <v>1</v>
      </c>
      <c r="M5">
        <f t="shared" si="4"/>
        <v>0</v>
      </c>
      <c r="N5">
        <f t="shared" si="5"/>
        <v>1</v>
      </c>
      <c r="O5">
        <f t="shared" si="6"/>
        <v>1</v>
      </c>
      <c r="P5" t="s">
        <v>25</v>
      </c>
      <c r="Q5">
        <f t="shared" si="7"/>
        <v>1</v>
      </c>
      <c r="R5">
        <f t="shared" si="8"/>
        <v>0</v>
      </c>
      <c r="S5">
        <f t="shared" si="9"/>
        <v>0</v>
      </c>
      <c r="T5">
        <f t="shared" si="10"/>
        <v>0</v>
      </c>
      <c r="U5" t="s">
        <v>25</v>
      </c>
      <c r="V5">
        <f t="shared" si="11"/>
        <v>1</v>
      </c>
      <c r="W5">
        <f t="shared" si="12"/>
        <v>0</v>
      </c>
      <c r="X5">
        <f t="shared" si="13"/>
        <v>1</v>
      </c>
      <c r="Y5">
        <f t="shared" si="14"/>
        <v>1</v>
      </c>
      <c r="AD5" s="1" t="s">
        <v>46</v>
      </c>
      <c r="AE5" s="1" t="s">
        <v>46</v>
      </c>
      <c r="AF5" s="1" t="s">
        <v>46</v>
      </c>
      <c r="AG5" s="1" t="s">
        <v>46</v>
      </c>
      <c r="AH5" s="1" t="s">
        <v>46</v>
      </c>
      <c r="AI5" s="1" t="s">
        <v>46</v>
      </c>
      <c r="AJ5" s="1" t="s">
        <v>46</v>
      </c>
      <c r="AK5" s="1" t="s">
        <v>46</v>
      </c>
      <c r="AL5" s="1" t="s">
        <v>46</v>
      </c>
      <c r="AM5" s="1" t="s">
        <v>46</v>
      </c>
      <c r="AN5" s="1" t="s">
        <v>46</v>
      </c>
      <c r="AO5" s="1" t="s">
        <v>46</v>
      </c>
      <c r="AP5" s="1" t="s">
        <v>46</v>
      </c>
      <c r="AQ5" s="1" t="s">
        <v>46</v>
      </c>
      <c r="AR5" s="1" t="s">
        <v>46</v>
      </c>
      <c r="AS5" s="1" t="s">
        <v>46</v>
      </c>
      <c r="AT5" s="1" t="s">
        <v>46</v>
      </c>
      <c r="AU5" s="1" t="s">
        <v>46</v>
      </c>
      <c r="AV5" s="1" t="s">
        <v>46</v>
      </c>
      <c r="AZ5" s="1" t="s">
        <v>47</v>
      </c>
      <c r="BB5" s="1" t="s">
        <v>50</v>
      </c>
      <c r="BC5" s="1" t="s">
        <v>46</v>
      </c>
      <c r="BD5" s="1" t="s">
        <v>51</v>
      </c>
      <c r="BF5" s="10"/>
      <c r="BG5" s="11"/>
      <c r="BH5" s="11"/>
      <c r="BI5" s="11"/>
      <c r="BJ5" s="12"/>
    </row>
    <row r="6" spans="1:62" x14ac:dyDescent="0.3">
      <c r="A6" t="s">
        <v>5</v>
      </c>
      <c r="B6" t="s">
        <v>15</v>
      </c>
      <c r="C6">
        <f>B1+D1+D1</f>
        <v>48757</v>
      </c>
      <c r="E6" t="s">
        <v>34</v>
      </c>
      <c r="G6">
        <f t="shared" si="0"/>
        <v>1</v>
      </c>
      <c r="H6">
        <f t="shared" ref="H6:H8" si="15">MOD(QUOTIENT(C6,POWER(2,14)),2)</f>
        <v>0</v>
      </c>
      <c r="I6">
        <f t="shared" si="1"/>
        <v>1</v>
      </c>
      <c r="J6">
        <f t="shared" si="2"/>
        <v>1</v>
      </c>
      <c r="K6" t="s">
        <v>25</v>
      </c>
      <c r="L6">
        <f t="shared" si="3"/>
        <v>1</v>
      </c>
      <c r="M6">
        <f t="shared" si="4"/>
        <v>1</v>
      </c>
      <c r="N6">
        <f t="shared" si="5"/>
        <v>1</v>
      </c>
      <c r="O6">
        <f t="shared" si="6"/>
        <v>0</v>
      </c>
      <c r="P6" t="s">
        <v>25</v>
      </c>
      <c r="Q6">
        <f t="shared" si="7"/>
        <v>0</v>
      </c>
      <c r="R6">
        <f t="shared" si="8"/>
        <v>1</v>
      </c>
      <c r="S6">
        <f t="shared" si="9"/>
        <v>1</v>
      </c>
      <c r="T6">
        <f t="shared" si="10"/>
        <v>1</v>
      </c>
      <c r="U6" t="s">
        <v>25</v>
      </c>
      <c r="V6">
        <f t="shared" si="11"/>
        <v>0</v>
      </c>
      <c r="W6">
        <f t="shared" si="12"/>
        <v>1</v>
      </c>
      <c r="X6">
        <f t="shared" si="13"/>
        <v>0</v>
      </c>
      <c r="Y6">
        <f t="shared" si="14"/>
        <v>1</v>
      </c>
      <c r="AD6">
        <f>MOD(AD3+AD4+IF(AND(AE3+AE4&lt;&gt;AE6,AE3+AE4&gt;0),1,0),2)</f>
        <v>0</v>
      </c>
      <c r="AE6">
        <f t="shared" ref="AE6:AF6" si="16">MOD(AE3+AE4+IF(AND(AF3+AF4&lt;&gt;AF6,AF3+AF4&gt;0),1,0),2)</f>
        <v>1</v>
      </c>
      <c r="AF6">
        <f t="shared" si="16"/>
        <v>1</v>
      </c>
      <c r="AG6">
        <f>MOD(AG3+AG4+IF(AND(AI3+AI4&lt;&gt;AI6,AI3+AI4&gt;0),1,0),2)</f>
        <v>0</v>
      </c>
      <c r="AI6">
        <f>MOD(AI3+AI4+IF(AND(AJ3+AJ4&lt;&gt;AJ6,AJ3+AJ4&gt;0),1,0),2)</f>
        <v>1</v>
      </c>
      <c r="AJ6">
        <f>MOD(AJ3+AJ4+IF(AND(AK3+AK4&lt;&gt;AK6,AK3+AK4&gt;0),1,0),2)</f>
        <v>0</v>
      </c>
      <c r="AK6">
        <f>MOD(AK3+AK4+IF(AND(AL3+AL4&lt;&gt;AL6,AL3+AL4&gt;0),1,0),2)</f>
        <v>1</v>
      </c>
      <c r="AL6">
        <f>MOD(AL3+AL4+IF(AN3+AN4&lt;&gt;AN6,1,0),2)</f>
        <v>1</v>
      </c>
      <c r="AN6">
        <f>MOD(AN3+AN4+IF(AND(AO3+AO4&lt;&gt;AO6,AO3+AO4&gt;0),1,0),2)</f>
        <v>1</v>
      </c>
      <c r="AO6">
        <f>MOD(AO3+AO4+IF(AND(AP3+AP4&lt;&gt;AP6,AP3+AP4&gt;0),1,0),2)</f>
        <v>0</v>
      </c>
      <c r="AP6">
        <f>MOD(AP3+AP4+IF(AND(AQ3+AQ4&lt;&gt;AQ6,AQ3+AQ4&gt;0),1,0),2)</f>
        <v>0</v>
      </c>
      <c r="AQ6">
        <f>MOD(AQ3+AQ4+IF(AND(AS3+AS4&lt;&gt;AS6,AS3+AS4&gt;0),1,0),2)</f>
        <v>0</v>
      </c>
      <c r="AS6">
        <f>MOD(AS3+AS4+IF(AND(AT3+AT4&lt;&gt;AT6,AT3+AT4&gt;0),1,0),2)</f>
        <v>1</v>
      </c>
      <c r="AT6">
        <f t="shared" ref="AT6" si="17">MOD(AT3+AT4+IF(AND(AU3+AU4&lt;&gt;AU6,AU3+AU4&gt;0),1,0),2)</f>
        <v>0</v>
      </c>
      <c r="AU6">
        <f>MOD(AU3+AU4+IF(AND(AV3+AV4&lt;&gt;AV6,AV3+AV4&gt;0),1,0),2)</f>
        <v>1</v>
      </c>
      <c r="AV6">
        <f>MOD(AV3+AV4,2)</f>
        <v>1</v>
      </c>
      <c r="AW6" s="4" t="s">
        <v>61</v>
      </c>
      <c r="AX6">
        <f>IF(AD6=0,AV6+AU6*POWER(2,1)+AT6*POWER(2,2)+AS6*POWER(2,3)+AQ6*POWER(2,4)+AP6*POWER(2,5)+AO6*POWER(2,6)+AN6*POWER(2,7)+AL6*POWER(2,8)+AK6*POWER(2,9)+AJ6*POWER(2,10)+AI6*POWER(2,11)+AG6*POWER(2,12)+AF6*POWER(2,13)+AE6*POWER(2,14),(AV6+AU6*POWER(2,1)+AT6*POWER(2,2)+AS6*POWER(2,3)+AQ6*POWER(2,4)+AP6*POWER(2,5)+AO6*POWER(2,6)+AN6*POWER(2,7)+AL6*POWER(2,8)+AK6*POWER(2,9)+AJ6*POWER(2,10)+AI6*POWER(2,11)+AG6*POWER(2,12)+AF6*POWER(2,13)+AE6*POWER(2,14))-POWER(2,15))</f>
        <v>27531</v>
      </c>
      <c r="AY6" s="3" t="s">
        <v>60</v>
      </c>
      <c r="BD6">
        <f>BD3+BD4</f>
        <v>27531</v>
      </c>
      <c r="BF6" s="10"/>
      <c r="BG6" s="11"/>
      <c r="BH6" s="11"/>
      <c r="BI6" s="11"/>
      <c r="BJ6" s="12"/>
    </row>
    <row r="7" spans="1:62" x14ac:dyDescent="0.3">
      <c r="A7" t="s">
        <v>6</v>
      </c>
      <c r="B7" t="s">
        <v>16</v>
      </c>
      <c r="C7">
        <f>D1-B1</f>
        <v>14921</v>
      </c>
      <c r="E7" t="s">
        <v>33</v>
      </c>
      <c r="G7">
        <f t="shared" si="0"/>
        <v>0</v>
      </c>
      <c r="H7">
        <f t="shared" si="15"/>
        <v>0</v>
      </c>
      <c r="I7">
        <f t="shared" si="1"/>
        <v>1</v>
      </c>
      <c r="J7">
        <f t="shared" si="2"/>
        <v>1</v>
      </c>
      <c r="K7" t="s">
        <v>25</v>
      </c>
      <c r="L7">
        <f t="shared" si="3"/>
        <v>1</v>
      </c>
      <c r="M7">
        <f t="shared" si="4"/>
        <v>0</v>
      </c>
      <c r="N7">
        <f t="shared" si="5"/>
        <v>1</v>
      </c>
      <c r="O7">
        <f t="shared" si="6"/>
        <v>0</v>
      </c>
      <c r="P7" t="s">
        <v>25</v>
      </c>
      <c r="Q7">
        <f t="shared" si="7"/>
        <v>0</v>
      </c>
      <c r="R7">
        <f t="shared" si="8"/>
        <v>1</v>
      </c>
      <c r="S7">
        <f t="shared" si="9"/>
        <v>0</v>
      </c>
      <c r="T7">
        <f t="shared" si="10"/>
        <v>0</v>
      </c>
      <c r="U7" t="s">
        <v>25</v>
      </c>
      <c r="V7">
        <f t="shared" si="11"/>
        <v>1</v>
      </c>
      <c r="W7">
        <f t="shared" si="12"/>
        <v>0</v>
      </c>
      <c r="X7">
        <f t="shared" si="13"/>
        <v>0</v>
      </c>
      <c r="Y7">
        <f t="shared" si="14"/>
        <v>1</v>
      </c>
      <c r="BF7" s="13"/>
      <c r="BG7" s="14"/>
      <c r="BH7" s="14"/>
      <c r="BI7" s="14"/>
      <c r="BJ7" s="15"/>
    </row>
    <row r="8" spans="1:62" x14ac:dyDescent="0.3">
      <c r="A8" t="s">
        <v>7</v>
      </c>
      <c r="B8" t="s">
        <v>17</v>
      </c>
      <c r="C8">
        <f>65536-C6</f>
        <v>16779</v>
      </c>
      <c r="E8" t="s">
        <v>32</v>
      </c>
      <c r="G8">
        <f t="shared" si="0"/>
        <v>0</v>
      </c>
      <c r="H8">
        <f t="shared" si="15"/>
        <v>1</v>
      </c>
      <c r="I8">
        <f t="shared" si="1"/>
        <v>0</v>
      </c>
      <c r="J8">
        <f t="shared" si="2"/>
        <v>0</v>
      </c>
      <c r="K8" t="s">
        <v>25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1</v>
      </c>
      <c r="P8" t="s">
        <v>25</v>
      </c>
      <c r="Q8">
        <f t="shared" si="7"/>
        <v>1</v>
      </c>
      <c r="R8">
        <f t="shared" si="8"/>
        <v>0</v>
      </c>
      <c r="S8">
        <f t="shared" si="9"/>
        <v>0</v>
      </c>
      <c r="T8">
        <f t="shared" si="10"/>
        <v>0</v>
      </c>
      <c r="U8" t="s">
        <v>25</v>
      </c>
      <c r="V8">
        <f t="shared" si="11"/>
        <v>1</v>
      </c>
      <c r="W8">
        <f t="shared" si="12"/>
        <v>0</v>
      </c>
      <c r="X8">
        <f t="shared" si="13"/>
        <v>1</v>
      </c>
      <c r="Y8">
        <f t="shared" si="14"/>
        <v>1</v>
      </c>
      <c r="AD8" s="16" t="s">
        <v>53</v>
      </c>
      <c r="AE8" s="16"/>
      <c r="AF8">
        <f>IF(AD3+AD4&gt;1,1,0)</f>
        <v>0</v>
      </c>
      <c r="AH8" s="16" t="s">
        <v>54</v>
      </c>
      <c r="AI8" s="16"/>
      <c r="AJ8">
        <f>MOD(SUM(AS6:AV6,AN6:AQ6),2)</f>
        <v>0</v>
      </c>
      <c r="AL8" s="16" t="s">
        <v>55</v>
      </c>
      <c r="AM8" s="16"/>
      <c r="AN8">
        <f>IF(AND(AS3+AS4&gt;1,AS3+AS4&lt;&gt;AS6),1,0)</f>
        <v>0</v>
      </c>
      <c r="AP8" s="16" t="s">
        <v>56</v>
      </c>
      <c r="AQ8" s="16"/>
      <c r="AR8">
        <f>IF(SUM(AS6:AV6,AN6:AQ6,AI6:AL6,AD6:AG6)=0,1,0)</f>
        <v>0</v>
      </c>
      <c r="AT8" s="16" t="s">
        <v>57</v>
      </c>
      <c r="AU8" s="16"/>
      <c r="AV8">
        <f>AD6</f>
        <v>0</v>
      </c>
      <c r="AX8" t="s">
        <v>58</v>
      </c>
      <c r="AY8">
        <f>IF(AND(AD3=AD4,AD3&lt;&gt;AD6),1,0)</f>
        <v>0</v>
      </c>
    </row>
    <row r="9" spans="1:62" x14ac:dyDescent="0.3">
      <c r="A9" t="s">
        <v>8</v>
      </c>
      <c r="B9" s="1" t="s">
        <v>18</v>
      </c>
      <c r="C9">
        <f t="shared" ref="C9:C14" si="18">-C3</f>
        <v>-6305</v>
      </c>
      <c r="E9" t="s">
        <v>31</v>
      </c>
      <c r="F9" s="1" t="s">
        <v>37</v>
      </c>
      <c r="G9">
        <f>IF(C9&lt;0,1,0)</f>
        <v>1</v>
      </c>
      <c r="H9">
        <f>MOD(QUOTIENT(POWER(2,15)+C9,POWER(2,14)),2)</f>
        <v>1</v>
      </c>
      <c r="I9">
        <f>MOD(QUOTIENT(POWER(2,15)+C9,POWER(2,13)),2)</f>
        <v>1</v>
      </c>
      <c r="J9">
        <f>MOD(QUOTIENT(POWER(2,15)+C9,POWER(2,12)),2)</f>
        <v>0</v>
      </c>
      <c r="K9" t="s">
        <v>25</v>
      </c>
      <c r="L9">
        <f>MOD(QUOTIENT(POWER(2,15)+C9,POWER(2,11)),2)</f>
        <v>0</v>
      </c>
      <c r="M9">
        <f>MOD(QUOTIENT(POWER(2,15)+C9,POWER(2,10)),2)</f>
        <v>1</v>
      </c>
      <c r="N9">
        <f>MOD(QUOTIENT(POWER(2,15)+C9,POWER(2,9)),2)</f>
        <v>1</v>
      </c>
      <c r="O9">
        <f>MOD(QUOTIENT(POWER(2,15)+C9,POWER(2,8)),2)</f>
        <v>1</v>
      </c>
      <c r="P9" t="s">
        <v>25</v>
      </c>
      <c r="Q9">
        <f>MOD(QUOTIENT(POWER(2,15)+C9,POWER(2,7)),2)</f>
        <v>0</v>
      </c>
      <c r="R9">
        <f>MOD(QUOTIENT(POWER(2,15)+C9,POWER(2,6)),2)</f>
        <v>1</v>
      </c>
      <c r="S9">
        <f>MOD(QUOTIENT(POWER(2,15)+C9,POWER(2,5)),2)</f>
        <v>0</v>
      </c>
      <c r="T9">
        <f>MOD(QUOTIENT(POWER(2,15)+C9,POWER(2,4)),2)</f>
        <v>1</v>
      </c>
      <c r="U9" t="s">
        <v>25</v>
      </c>
      <c r="V9">
        <f>MOD(QUOTIENT(POWER(2,15)+C9,POWER(2,3)),2)</f>
        <v>1</v>
      </c>
      <c r="W9">
        <f>MOD(QUOTIENT(POWER(2,15)+C9,POWER(2,2)),2)</f>
        <v>1</v>
      </c>
      <c r="X9">
        <f>MOD(QUOTIENT(POWER(2,15)+C9,POWER(2,1)),2)</f>
        <v>1</v>
      </c>
      <c r="Y9">
        <f>MOD(POWER(2,15)+C9,2)</f>
        <v>1</v>
      </c>
    </row>
    <row r="10" spans="1:62" x14ac:dyDescent="0.3">
      <c r="A10" t="s">
        <v>9</v>
      </c>
      <c r="B10" s="1" t="s">
        <v>19</v>
      </c>
      <c r="C10">
        <f t="shared" si="18"/>
        <v>-21226</v>
      </c>
      <c r="E10" t="s">
        <v>30</v>
      </c>
      <c r="F10" s="1" t="s">
        <v>42</v>
      </c>
      <c r="G10">
        <f>IF(C10&lt;0,1,0)</f>
        <v>1</v>
      </c>
      <c r="H10">
        <f>MOD(QUOTIENT(POWER(2,15)+C10,POWER(2,14)),2)</f>
        <v>0</v>
      </c>
      <c r="I10">
        <f t="shared" ref="I10:I14" si="19">MOD(QUOTIENT(POWER(2,15)+C10,POWER(2,13)),2)</f>
        <v>1</v>
      </c>
      <c r="J10">
        <f t="shared" ref="J10:J14" si="20">MOD(QUOTIENT(POWER(2,15)+C10,POWER(2,12)),2)</f>
        <v>0</v>
      </c>
      <c r="K10" t="s">
        <v>25</v>
      </c>
      <c r="L10">
        <f t="shared" ref="L10:L14" si="21">MOD(QUOTIENT(POWER(2,15)+C10,POWER(2,11)),2)</f>
        <v>1</v>
      </c>
      <c r="M10">
        <f t="shared" ref="M10:M14" si="22">MOD(QUOTIENT(POWER(2,15)+C10,POWER(2,10)),2)</f>
        <v>1</v>
      </c>
      <c r="N10">
        <f t="shared" ref="N10:N14" si="23">MOD(QUOTIENT(POWER(2,15)+C10,POWER(2,9)),2)</f>
        <v>0</v>
      </c>
      <c r="O10">
        <f t="shared" ref="O10:O14" si="24">MOD(QUOTIENT(POWER(2,15)+C10,POWER(2,8)),2)</f>
        <v>1</v>
      </c>
      <c r="P10" t="s">
        <v>25</v>
      </c>
      <c r="Q10">
        <f t="shared" ref="Q10:Q14" si="25">MOD(QUOTIENT(POWER(2,15)+C10,POWER(2,7)),2)</f>
        <v>0</v>
      </c>
      <c r="R10">
        <f t="shared" ref="R10:R14" si="26">MOD(QUOTIENT(POWER(2,15)+C10,POWER(2,6)),2)</f>
        <v>0</v>
      </c>
      <c r="S10">
        <f>MOD(QUOTIENT(POWER(2,15)+C10,POWER(2,5)),2)</f>
        <v>0</v>
      </c>
      <c r="T10">
        <f t="shared" ref="T10:T14" si="27">MOD(QUOTIENT(POWER(2,15)+C10,POWER(2,4)),2)</f>
        <v>1</v>
      </c>
      <c r="U10" t="s">
        <v>25</v>
      </c>
      <c r="V10">
        <f t="shared" ref="V10:V14" si="28">MOD(QUOTIENT(POWER(2,15)+C10,POWER(2,3)),2)</f>
        <v>0</v>
      </c>
      <c r="W10">
        <f t="shared" ref="W10:W14" si="29">MOD(QUOTIENT(POWER(2,15)+C10,POWER(2,2)),2)</f>
        <v>1</v>
      </c>
      <c r="X10">
        <f t="shared" ref="X10:X14" si="30">MOD(QUOTIENT(POWER(2,15)+C10,POWER(2,1)),2)</f>
        <v>1</v>
      </c>
      <c r="Y10">
        <f t="shared" ref="Y10:Y14" si="31">MOD(POWER(2,15)+C10,2)</f>
        <v>0</v>
      </c>
      <c r="AB10" t="s">
        <v>44</v>
      </c>
      <c r="AC10" s="5" t="s">
        <v>62</v>
      </c>
      <c r="AD10">
        <f>MOD(QUOTIENT(C4,POWER(2,15)),2)</f>
        <v>0</v>
      </c>
      <c r="AE10">
        <f>MOD(QUOTIENT(C4,POWER(2,14)),2)</f>
        <v>1</v>
      </c>
      <c r="AF10">
        <f>MOD(QUOTIENT(C4,POWER(2,13)),2)</f>
        <v>0</v>
      </c>
      <c r="AG10">
        <f>MOD(QUOTIENT(C4,POWER(2,12)),2)</f>
        <v>1</v>
      </c>
      <c r="AH10" t="s">
        <v>25</v>
      </c>
      <c r="AI10">
        <f>MOD(QUOTIENT(C4,POWER(2,11)),2)</f>
        <v>0</v>
      </c>
      <c r="AJ10">
        <f>MOD(QUOTIENT(C4,POWER(2,10)),2)</f>
        <v>0</v>
      </c>
      <c r="AK10">
        <f>MOD(QUOTIENT(C4,POWER(2,9)),2)</f>
        <v>1</v>
      </c>
      <c r="AL10">
        <f>MOD(QUOTIENT(C4,POWER(2,8)),2)</f>
        <v>0</v>
      </c>
      <c r="AM10" t="s">
        <v>25</v>
      </c>
      <c r="AN10">
        <f>MOD(QUOTIENT(C4,POWER(2,7)),2)</f>
        <v>1</v>
      </c>
      <c r="AO10">
        <f>MOD(QUOTIENT(C4,POWER(2,6)),2)</f>
        <v>1</v>
      </c>
      <c r="AP10">
        <f>MOD(QUOTIENT(C4,POWER(2,5)),2)</f>
        <v>1</v>
      </c>
      <c r="AQ10">
        <f>MOD(QUOTIENT(C4,POWER(2,4)),2)</f>
        <v>0</v>
      </c>
      <c r="AR10" t="s">
        <v>25</v>
      </c>
      <c r="AS10">
        <f>MOD(QUOTIENT(C4,POWER(2,3)),2)</f>
        <v>1</v>
      </c>
      <c r="AT10">
        <f>MOD(QUOTIENT(C4,POWER(2,2)),2)</f>
        <v>0</v>
      </c>
      <c r="AU10">
        <f>MOD(QUOTIENT(C4,POWER(2,1)),2)</f>
        <v>1</v>
      </c>
      <c r="AV10">
        <f>MOD(C4,2)</f>
        <v>0</v>
      </c>
      <c r="BB10" t="s">
        <v>49</v>
      </c>
      <c r="BD10">
        <f>C4</f>
        <v>21226</v>
      </c>
      <c r="BF10" s="7" t="s">
        <v>52</v>
      </c>
      <c r="BG10" s="8"/>
      <c r="BH10" s="8"/>
      <c r="BI10" s="8"/>
      <c r="BJ10" s="9"/>
    </row>
    <row r="11" spans="1:62" x14ac:dyDescent="0.3">
      <c r="A11" t="s">
        <v>10</v>
      </c>
      <c r="B11" s="1" t="s">
        <v>20</v>
      </c>
      <c r="C11">
        <f t="shared" si="18"/>
        <v>-27531</v>
      </c>
      <c r="E11" t="s">
        <v>29</v>
      </c>
      <c r="F11" s="1" t="s">
        <v>41</v>
      </c>
      <c r="G11">
        <f>IF(C11&lt;0,1,0)</f>
        <v>1</v>
      </c>
      <c r="H11">
        <f>MOD(QUOTIENT(POWER(2,15)+C11,POWER(2,14)),2)</f>
        <v>0</v>
      </c>
      <c r="I11">
        <f t="shared" si="19"/>
        <v>0</v>
      </c>
      <c r="J11">
        <f t="shared" si="20"/>
        <v>1</v>
      </c>
      <c r="K11" t="s">
        <v>25</v>
      </c>
      <c r="L11">
        <f t="shared" si="21"/>
        <v>0</v>
      </c>
      <c r="M11">
        <f t="shared" si="22"/>
        <v>1</v>
      </c>
      <c r="N11">
        <f t="shared" si="23"/>
        <v>0</v>
      </c>
      <c r="O11">
        <f t="shared" si="24"/>
        <v>0</v>
      </c>
      <c r="P11" t="s">
        <v>25</v>
      </c>
      <c r="Q11">
        <f t="shared" si="25"/>
        <v>0</v>
      </c>
      <c r="R11">
        <f t="shared" si="26"/>
        <v>1</v>
      </c>
      <c r="S11">
        <f>MOD(QUOTIENT(POWER(2,15)+C11,POWER(2,5)),2)</f>
        <v>1</v>
      </c>
      <c r="T11">
        <f t="shared" si="27"/>
        <v>1</v>
      </c>
      <c r="U11" t="s">
        <v>25</v>
      </c>
      <c r="V11">
        <f t="shared" si="28"/>
        <v>0</v>
      </c>
      <c r="W11">
        <f t="shared" si="29"/>
        <v>1</v>
      </c>
      <c r="X11">
        <f>MOD(QUOTIENT(POWER(2,15)+C11,POWER(2,1)),2)</f>
        <v>0</v>
      </c>
      <c r="Y11">
        <f t="shared" si="31"/>
        <v>1</v>
      </c>
      <c r="AA11" t="s">
        <v>45</v>
      </c>
      <c r="AB11" t="s">
        <v>63</v>
      </c>
      <c r="AC11" s="5" t="s">
        <v>62</v>
      </c>
      <c r="AD11">
        <f>MOD(QUOTIENT(C5,POWER(2,15)),2)</f>
        <v>0</v>
      </c>
      <c r="AE11">
        <f>MOD(QUOTIENT(C5,POWER(2,14)),2)</f>
        <v>1</v>
      </c>
      <c r="AF11">
        <f>MOD(QUOTIENT(C5,POWER(2,13)),2)</f>
        <v>1</v>
      </c>
      <c r="AG11">
        <f>MOD(QUOTIENT(C5,POWER(2,12)),2)</f>
        <v>0</v>
      </c>
      <c r="AH11" t="s">
        <v>25</v>
      </c>
      <c r="AI11">
        <f>MOD(QUOTIENT(C5,POWER(2,11)),2)</f>
        <v>1</v>
      </c>
      <c r="AJ11">
        <f>MOD(QUOTIENT(C5,POWER(2,10)),2)</f>
        <v>0</v>
      </c>
      <c r="AK11">
        <f>MOD(QUOTIENT(C5,POWER(2,9)),2)</f>
        <v>1</v>
      </c>
      <c r="AL11">
        <f>MOD(QUOTIENT(C5,POWER(2,8)),2)</f>
        <v>1</v>
      </c>
      <c r="AM11" t="s">
        <v>25</v>
      </c>
      <c r="AN11">
        <f>MOD(QUOTIENT(C5,POWER(2,7)),2)</f>
        <v>1</v>
      </c>
      <c r="AO11">
        <f>MOD(QUOTIENT(C5,POWER(2,6)),2)</f>
        <v>0</v>
      </c>
      <c r="AP11">
        <f>MOD(QUOTIENT(C5,POWER(2,5)),2)</f>
        <v>0</v>
      </c>
      <c r="AQ11">
        <f>MOD(QUOTIENT(C5,POWER(2,4)),2)</f>
        <v>0</v>
      </c>
      <c r="AR11" t="s">
        <v>25</v>
      </c>
      <c r="AS11">
        <f>MOD(QUOTIENT(C5,POWER(2,3)),2)</f>
        <v>1</v>
      </c>
      <c r="AT11">
        <f>MOD(QUOTIENT(C5,POWER(2,2)),2)</f>
        <v>0</v>
      </c>
      <c r="AU11">
        <f>MOD(QUOTIENT(C5,POWER(2,1)),2)</f>
        <v>1</v>
      </c>
      <c r="AV11">
        <f>MOD(C5,2)</f>
        <v>1</v>
      </c>
      <c r="BA11" t="s">
        <v>45</v>
      </c>
      <c r="BB11" t="s">
        <v>59</v>
      </c>
      <c r="BD11">
        <f>C5</f>
        <v>27531</v>
      </c>
      <c r="BF11" s="10"/>
      <c r="BG11" s="11"/>
      <c r="BH11" s="11"/>
      <c r="BI11" s="11"/>
      <c r="BJ11" s="12"/>
    </row>
    <row r="12" spans="1:62" x14ac:dyDescent="0.3">
      <c r="A12" t="s">
        <v>11</v>
      </c>
      <c r="B12" s="1" t="s">
        <v>21</v>
      </c>
      <c r="C12">
        <f t="shared" si="18"/>
        <v>-48757</v>
      </c>
      <c r="E12" t="s">
        <v>28</v>
      </c>
      <c r="F12" s="1" t="s">
        <v>40</v>
      </c>
      <c r="G12">
        <f>IF(2*POWER(2,15)+C12&lt;0,1,0)</f>
        <v>0</v>
      </c>
      <c r="H12">
        <f>MOD(QUOTIENT(POWER(2,16)+C12,POWER(2,14)),2)</f>
        <v>1</v>
      </c>
      <c r="I12">
        <f>MOD(QUOTIENT(POWER(2,16)+C12,POWER(2,13)),2)</f>
        <v>0</v>
      </c>
      <c r="J12">
        <f>MOD(QUOTIENT(POWER(2,16)+C12,POWER(2,12)),2)</f>
        <v>0</v>
      </c>
      <c r="K12" t="s">
        <v>25</v>
      </c>
      <c r="L12">
        <f>MOD(QUOTIENT(POWER(2,16)+C12,POWER(2,11)),2)</f>
        <v>0</v>
      </c>
      <c r="M12">
        <f>MOD(QUOTIENT(POWER(2,16)+C12,POWER(2,10)),2)</f>
        <v>0</v>
      </c>
      <c r="N12">
        <f>MOD(QUOTIENT(POWER(2,16)+C12,POWER(2,9)),2)</f>
        <v>0</v>
      </c>
      <c r="O12">
        <f>MOD(QUOTIENT(POWER(2,16)+C12,POWER(2,8)),2)</f>
        <v>1</v>
      </c>
      <c r="P12" t="s">
        <v>25</v>
      </c>
      <c r="Q12">
        <f>MOD(QUOTIENT(POWER(2,16)+C12,POWER(2,7)),2)</f>
        <v>1</v>
      </c>
      <c r="R12">
        <f>MOD(QUOTIENT(POWER(2,16)+C12,POWER(2,6)),2)</f>
        <v>0</v>
      </c>
      <c r="S12">
        <f>MOD(QUOTIENT(POWER(2,16)+C12,POWER(2,5)),2)</f>
        <v>0</v>
      </c>
      <c r="T12">
        <f>MOD(QUOTIENT(POWER(2,16)+C12,POWER(2,4)),2)</f>
        <v>0</v>
      </c>
      <c r="U12" t="s">
        <v>25</v>
      </c>
      <c r="V12">
        <f>MOD(QUOTIENT(POWER(2,16)+C12,POWER(2,3)),2)</f>
        <v>1</v>
      </c>
      <c r="W12">
        <f>MOD(QUOTIENT(POWER(2,16)+C12,POWER(2,2)),2)</f>
        <v>0</v>
      </c>
      <c r="X12">
        <f>MOD(QUOTIENT(POWER(2,16)+C12,POWER(2,1)),2)</f>
        <v>1</v>
      </c>
      <c r="Y12">
        <f>MOD(POWER(2,16)+C12,2)</f>
        <v>1</v>
      </c>
      <c r="AD12" s="1" t="s">
        <v>46</v>
      </c>
      <c r="AE12" s="1" t="s">
        <v>46</v>
      </c>
      <c r="AF12" s="1" t="s">
        <v>46</v>
      </c>
      <c r="AG12" s="1" t="s">
        <v>46</v>
      </c>
      <c r="AH12" s="1" t="s">
        <v>46</v>
      </c>
      <c r="AI12" s="1" t="s">
        <v>46</v>
      </c>
      <c r="AJ12" s="1" t="s">
        <v>46</v>
      </c>
      <c r="AK12" s="1" t="s">
        <v>46</v>
      </c>
      <c r="AL12" s="1" t="s">
        <v>46</v>
      </c>
      <c r="AM12" s="1" t="s">
        <v>46</v>
      </c>
      <c r="AN12" s="1" t="s">
        <v>46</v>
      </c>
      <c r="AO12" s="1" t="s">
        <v>46</v>
      </c>
      <c r="AP12" s="1" t="s">
        <v>46</v>
      </c>
      <c r="AQ12" s="1" t="s">
        <v>46</v>
      </c>
      <c r="AR12" s="1" t="s">
        <v>46</v>
      </c>
      <c r="AS12" s="1" t="s">
        <v>46</v>
      </c>
      <c r="AT12" s="1" t="s">
        <v>46</v>
      </c>
      <c r="AU12" s="1" t="s">
        <v>46</v>
      </c>
      <c r="AV12" s="1" t="s">
        <v>46</v>
      </c>
      <c r="AZ12" s="1" t="s">
        <v>47</v>
      </c>
      <c r="BB12" s="1" t="s">
        <v>50</v>
      </c>
      <c r="BC12" s="1" t="s">
        <v>46</v>
      </c>
      <c r="BD12" s="1" t="s">
        <v>51</v>
      </c>
      <c r="BF12" s="10"/>
      <c r="BG12" s="11"/>
      <c r="BH12" s="11"/>
      <c r="BI12" s="11"/>
      <c r="BJ12" s="12"/>
    </row>
    <row r="13" spans="1:62" x14ac:dyDescent="0.3">
      <c r="A13" t="s">
        <v>12</v>
      </c>
      <c r="B13" s="1" t="s">
        <v>22</v>
      </c>
      <c r="C13">
        <f t="shared" si="18"/>
        <v>-14921</v>
      </c>
      <c r="E13" t="s">
        <v>27</v>
      </c>
      <c r="F13" s="1" t="s">
        <v>39</v>
      </c>
      <c r="G13">
        <f>IF(C13&lt;0,1,0)</f>
        <v>1</v>
      </c>
      <c r="H13">
        <f t="shared" ref="H13:H14" si="32">MOD(QUOTIENT(POWER(2,15)+C13,POWER(2,14)),2)</f>
        <v>1</v>
      </c>
      <c r="I13">
        <f t="shared" si="19"/>
        <v>0</v>
      </c>
      <c r="J13">
        <f t="shared" si="20"/>
        <v>0</v>
      </c>
      <c r="K13" t="s">
        <v>25</v>
      </c>
      <c r="L13">
        <f t="shared" si="21"/>
        <v>0</v>
      </c>
      <c r="M13">
        <f t="shared" si="22"/>
        <v>1</v>
      </c>
      <c r="N13">
        <f t="shared" si="23"/>
        <v>0</v>
      </c>
      <c r="O13">
        <f t="shared" si="24"/>
        <v>1</v>
      </c>
      <c r="P13" t="s">
        <v>25</v>
      </c>
      <c r="Q13">
        <f t="shared" si="25"/>
        <v>1</v>
      </c>
      <c r="R13">
        <f t="shared" si="26"/>
        <v>0</v>
      </c>
      <c r="S13">
        <f>MOD(QUOTIENT(POWER(2,15)+C13,POWER(2,5)),2)</f>
        <v>1</v>
      </c>
      <c r="T13">
        <f t="shared" si="27"/>
        <v>1</v>
      </c>
      <c r="U13" t="s">
        <v>25</v>
      </c>
      <c r="V13">
        <f t="shared" si="28"/>
        <v>0</v>
      </c>
      <c r="W13">
        <f t="shared" si="29"/>
        <v>1</v>
      </c>
      <c r="X13">
        <f t="shared" si="30"/>
        <v>1</v>
      </c>
      <c r="Y13">
        <f t="shared" si="31"/>
        <v>1</v>
      </c>
      <c r="AD13">
        <f>MOD(AD10+AD11+IF(AND(AE10+AE11&lt;&gt;AE13,AE10+AE11&gt;0),1,0),2)</f>
        <v>1</v>
      </c>
      <c r="AE13">
        <f t="shared" ref="AE13:AF13" si="33">MOD(AE10+AE11+IF(AND(AF10+AF11&lt;&gt;AF13,AF10+AF11&gt;0),1,0),2)</f>
        <v>0</v>
      </c>
      <c r="AF13">
        <f t="shared" si="33"/>
        <v>1</v>
      </c>
      <c r="AG13">
        <f>MOD(AG10+AG11+IF(AND(AI10+AI11&lt;&gt;AI13,AI10+AI11&gt;0),1,0),2)</f>
        <v>1</v>
      </c>
      <c r="AI13">
        <f>MOD(AI10+AI11+IF(AND(AJ10+AJ11&lt;&gt;AJ13,AJ10+AJ11&gt;0),1,0),2)</f>
        <v>1</v>
      </c>
      <c r="AJ13">
        <f>MOD(AJ10+AJ11+IF(AND(AK10+AK11&lt;&gt;AK13,AK10+AK11&gt;0),1,0),2)</f>
        <v>1</v>
      </c>
      <c r="AK13">
        <f>MOD(AK10+AK11+IF(AND(AL10+AL11&lt;&gt;AL13,AL10+AL11&gt;0),1,0),2)</f>
        <v>1</v>
      </c>
      <c r="AL13">
        <f>MOD(AL10+AL11+IF(AND(AN10+AN11&lt;&gt;AN13,AN10+AN11&gt;0),1,0),2)</f>
        <v>0</v>
      </c>
      <c r="AN13">
        <f>MOD(AN10+AN11+IF(AND(AO10+AO11&lt;&gt;AO13,AO10+AO11&gt;0),1,0),2)</f>
        <v>0</v>
      </c>
      <c r="AO13">
        <f>MOD(AO10+AO11+IF(AND(AP10+AP11&lt;&gt;AP13,AP10+AP11&gt;0),1,0),2)</f>
        <v>1</v>
      </c>
      <c r="AP13">
        <f>MOD(AP10+AP11+IF(AND(AQ10+AQ11&lt;&gt;AQ13,AQ10+AQ11&gt;0),1,0),2)</f>
        <v>1</v>
      </c>
      <c r="AQ13">
        <f>MOD(AQ10+AQ11+IF(AND(AS10+AS11&lt;&gt;AS13,AS10+AS11&gt;0),1,0),2)</f>
        <v>1</v>
      </c>
      <c r="AS13">
        <f>MOD(AS10+AS11+IF(AND(AT10+AT11&lt;&gt;AT13,AT10+AT11&gt;0),1,0),2)</f>
        <v>0</v>
      </c>
      <c r="AT13">
        <f t="shared" ref="AT13" si="34">MOD(AT10+AT11+IF(AND(AU10+AU11&lt;&gt;AU13,AU10+AU11&gt;0),1,0),2)</f>
        <v>1</v>
      </c>
      <c r="AU13">
        <f>MOD(AU10+AU11+IF(AND(AV10+AV11&lt;&gt;AV13,AV10+AV11&gt;0),1,0),2)</f>
        <v>0</v>
      </c>
      <c r="AV13">
        <f>MOD(AV10+AV11,2)</f>
        <v>1</v>
      </c>
      <c r="AW13" s="1" t="s">
        <v>47</v>
      </c>
      <c r="AX13">
        <f>IF(AD13=0,AV13+AU13*POWER(2,1)+AT13*POWER(2,2)+AS13*POWER(2,3)+AQ13*POWER(2,4)+AP13*POWER(2,5)+AO13*POWER(2,6)+AN13*POWER(2,7)+AL13*POWER(2,8)+AK13*POWER(2,9)+AJ13*POWER(2,10)+AI13*POWER(2,11)+AG13*POWER(2,12)+AF13*POWER(2,13)+AE13*POWER(2,14),(AV13+AU13*POWER(2,1)+AT13*POWER(2,2)+AS13*POWER(2,3)+AQ13*POWER(2,4)+AP13*POWER(2,5)+AO13*POWER(2,6)+AN13*POWER(2,7)+AL13*POWER(2,8)+AK13*POWER(2,9)+AJ13*POWER(2,10)+AI13*POWER(2,11)+AG13*POWER(2,12)+AF13*POWER(2,13)+AE13*POWER(2,14))-POWER(2,15))</f>
        <v>-16779</v>
      </c>
      <c r="AY13" s="3" t="s">
        <v>60</v>
      </c>
      <c r="BD13">
        <f>BD10+BD11</f>
        <v>48757</v>
      </c>
      <c r="BF13" s="10"/>
      <c r="BG13" s="11"/>
      <c r="BH13" s="11"/>
      <c r="BI13" s="11"/>
      <c r="BJ13" s="12"/>
    </row>
    <row r="14" spans="1:62" x14ac:dyDescent="0.3">
      <c r="A14" t="s">
        <v>13</v>
      </c>
      <c r="B14" s="1" t="s">
        <v>23</v>
      </c>
      <c r="C14">
        <f t="shared" si="18"/>
        <v>-16779</v>
      </c>
      <c r="E14" t="s">
        <v>26</v>
      </c>
      <c r="F14" s="1" t="s">
        <v>38</v>
      </c>
      <c r="G14">
        <f t="shared" ref="G14" si="35">IF(C14&lt;0,1,0)</f>
        <v>1</v>
      </c>
      <c r="H14">
        <f t="shared" si="32"/>
        <v>0</v>
      </c>
      <c r="I14">
        <f t="shared" si="19"/>
        <v>1</v>
      </c>
      <c r="J14">
        <f t="shared" si="20"/>
        <v>1</v>
      </c>
      <c r="K14" t="s">
        <v>25</v>
      </c>
      <c r="L14">
        <f t="shared" si="21"/>
        <v>1</v>
      </c>
      <c r="M14">
        <f t="shared" si="22"/>
        <v>1</v>
      </c>
      <c r="N14">
        <f t="shared" si="23"/>
        <v>1</v>
      </c>
      <c r="O14">
        <f t="shared" si="24"/>
        <v>0</v>
      </c>
      <c r="P14" t="s">
        <v>25</v>
      </c>
      <c r="Q14">
        <f t="shared" si="25"/>
        <v>0</v>
      </c>
      <c r="R14">
        <f t="shared" si="26"/>
        <v>1</v>
      </c>
      <c r="S14">
        <f>MOD(QUOTIENT(POWER(2,15)+C14,POWER(2,5)),2)</f>
        <v>1</v>
      </c>
      <c r="T14">
        <f t="shared" si="27"/>
        <v>1</v>
      </c>
      <c r="U14" t="s">
        <v>25</v>
      </c>
      <c r="V14">
        <f t="shared" si="28"/>
        <v>0</v>
      </c>
      <c r="W14">
        <f t="shared" si="29"/>
        <v>1</v>
      </c>
      <c r="X14">
        <f t="shared" si="30"/>
        <v>0</v>
      </c>
      <c r="Y14">
        <f t="shared" si="31"/>
        <v>1</v>
      </c>
      <c r="BF14" s="13"/>
      <c r="BG14" s="14"/>
      <c r="BH14" s="14"/>
      <c r="BI14" s="14"/>
      <c r="BJ14" s="15"/>
    </row>
    <row r="15" spans="1:62" x14ac:dyDescent="0.3">
      <c r="AD15" s="16" t="s">
        <v>53</v>
      </c>
      <c r="AE15" s="16"/>
      <c r="AF15">
        <f>IF(AD10+AD11&gt;1,1,0)</f>
        <v>0</v>
      </c>
      <c r="AH15" s="16" t="s">
        <v>54</v>
      </c>
      <c r="AI15" s="16"/>
      <c r="AJ15">
        <f>MOD(SUM(AS13:AV13,AN13:AQ13),2)</f>
        <v>1</v>
      </c>
      <c r="AL15" s="16" t="s">
        <v>55</v>
      </c>
      <c r="AM15" s="16"/>
      <c r="AN15">
        <f>IF(AND(AS10+AS11&gt;1,AS10+AS11&lt;&gt;AS13),1,0)</f>
        <v>1</v>
      </c>
      <c r="AP15" s="16" t="s">
        <v>56</v>
      </c>
      <c r="AQ15" s="16"/>
      <c r="AR15">
        <f>IF(SUM(AS13:AV13,AN13:AQ13,AI13:AL13,AD13:AG13)=0,1,0)</f>
        <v>0</v>
      </c>
      <c r="AT15" s="16" t="s">
        <v>57</v>
      </c>
      <c r="AU15" s="16"/>
      <c r="AV15">
        <f>AD13</f>
        <v>1</v>
      </c>
      <c r="AX15" t="s">
        <v>58</v>
      </c>
      <c r="AY15">
        <f>IF(AND(AD10=AD11,AD10&lt;&gt;AD13),1,0)</f>
        <v>1</v>
      </c>
    </row>
    <row r="16" spans="1:62" x14ac:dyDescent="0.3">
      <c r="G16" t="s">
        <v>72</v>
      </c>
    </row>
    <row r="17" spans="27:62" x14ac:dyDescent="0.3">
      <c r="AB17" t="s">
        <v>44</v>
      </c>
      <c r="AC17" s="5" t="s">
        <v>62</v>
      </c>
      <c r="AD17">
        <f>MOD(QUOTIENT(C4,POWER(2,15)),2)</f>
        <v>0</v>
      </c>
      <c r="AE17">
        <f>MOD(QUOTIENT(C4,POWER(2,14)),2)</f>
        <v>1</v>
      </c>
      <c r="AF17">
        <f>MOD(QUOTIENT(C4,POWER(2,13)),2)</f>
        <v>0</v>
      </c>
      <c r="AG17">
        <f>MOD(QUOTIENT(C4,POWER(2,12)),2)</f>
        <v>1</v>
      </c>
      <c r="AH17" t="s">
        <v>25</v>
      </c>
      <c r="AI17">
        <f>MOD(QUOTIENT(C4,POWER(2,11)),2)</f>
        <v>0</v>
      </c>
      <c r="AJ17">
        <f>MOD(QUOTIENT(C4,POWER(2,10)),2)</f>
        <v>0</v>
      </c>
      <c r="AK17">
        <f>MOD(QUOTIENT(C4,POWER(2,9)),2)</f>
        <v>1</v>
      </c>
      <c r="AL17">
        <f>MOD(QUOTIENT(C4,POWER(2,8)),2)</f>
        <v>0</v>
      </c>
      <c r="AM17" t="s">
        <v>25</v>
      </c>
      <c r="AN17">
        <f>MOD(QUOTIENT(C4,POWER(2,7)),2)</f>
        <v>1</v>
      </c>
      <c r="AO17">
        <f>MOD(QUOTIENT(C4,POWER(2,6)),2)</f>
        <v>1</v>
      </c>
      <c r="AP17">
        <f>MOD(QUOTIENT(C4,POWER(2,5)),2)</f>
        <v>1</v>
      </c>
      <c r="AQ17">
        <f>MOD(QUOTIENT(C4,POWER(2,4)),2)</f>
        <v>0</v>
      </c>
      <c r="AR17" t="s">
        <v>25</v>
      </c>
      <c r="AS17">
        <f>MOD(QUOTIENT(C4,POWER(2,3)),2)</f>
        <v>1</v>
      </c>
      <c r="AT17">
        <f>MOD(QUOTIENT(C4,POWER(2,2)),2)</f>
        <v>0</v>
      </c>
      <c r="AU17">
        <f>MOD(QUOTIENT(C4,POWER(2,1)),2)</f>
        <v>1</v>
      </c>
      <c r="AV17">
        <f>MOD(C4,2)</f>
        <v>0</v>
      </c>
      <c r="BB17" t="s">
        <v>49</v>
      </c>
      <c r="BD17">
        <f>C4</f>
        <v>21226</v>
      </c>
      <c r="BF17" s="7" t="s">
        <v>52</v>
      </c>
      <c r="BG17" s="8"/>
      <c r="BH17" s="8"/>
      <c r="BI17" s="8"/>
      <c r="BJ17" s="9"/>
    </row>
    <row r="18" spans="27:62" x14ac:dyDescent="0.3">
      <c r="AA18" t="s">
        <v>45</v>
      </c>
      <c r="AB18" t="s">
        <v>64</v>
      </c>
      <c r="AC18" s="5" t="s">
        <v>62</v>
      </c>
      <c r="AD18">
        <f>IF(C9&lt;0,1,0)</f>
        <v>1</v>
      </c>
      <c r="AE18">
        <f>MOD(QUOTIENT(POWER(2,15)+C9,POWER(2,14)),2)</f>
        <v>1</v>
      </c>
      <c r="AF18">
        <f>MOD(QUOTIENT(POWER(2,15)+C9,POWER(2,13)),2)</f>
        <v>1</v>
      </c>
      <c r="AG18">
        <f>MOD(QUOTIENT(POWER(2,15)+C9,POWER(2,12)),2)</f>
        <v>0</v>
      </c>
      <c r="AH18" t="s">
        <v>25</v>
      </c>
      <c r="AI18">
        <f>MOD(QUOTIENT(POWER(2,15)+C9,POWER(2,11)),2)</f>
        <v>0</v>
      </c>
      <c r="AJ18">
        <f>MOD(QUOTIENT(POWER(2,15)+C9,POWER(2,10)),2)</f>
        <v>1</v>
      </c>
      <c r="AK18">
        <f>MOD(QUOTIENT(POWER(2,15)+C9,POWER(2,9)),2)</f>
        <v>1</v>
      </c>
      <c r="AL18">
        <f>MOD(QUOTIENT(POWER(2,15)+C9,POWER(2,8)),2)</f>
        <v>1</v>
      </c>
      <c r="AM18" t="s">
        <v>25</v>
      </c>
      <c r="AN18">
        <f>MOD(QUOTIENT(POWER(2,15)+C9,POWER(2,7)),2)</f>
        <v>0</v>
      </c>
      <c r="AO18">
        <f>MOD(QUOTIENT(POWER(2,15)+C9,POWER(2,6)),2)</f>
        <v>1</v>
      </c>
      <c r="AP18">
        <f>MOD(QUOTIENT(POWER(2,15)+C9,POWER(2,5)),2)</f>
        <v>0</v>
      </c>
      <c r="AQ18">
        <f>MOD(QUOTIENT(POWER(2,15)+C9,POWER(2,4)),2)</f>
        <v>1</v>
      </c>
      <c r="AR18" t="s">
        <v>25</v>
      </c>
      <c r="AS18">
        <f>MOD(QUOTIENT(POWER(2,15)+C9,POWER(2,3)),2)</f>
        <v>1</v>
      </c>
      <c r="AT18">
        <f>MOD(QUOTIENT(POWER(2,15)+C9,POWER(2,2)),2)</f>
        <v>1</v>
      </c>
      <c r="AU18">
        <f>MOD(QUOTIENT(POWER(2,15)+C9,POWER(2,1)),2)</f>
        <v>1</v>
      </c>
      <c r="AV18">
        <f>MOD(POWER(2,15)+C9,2)</f>
        <v>1</v>
      </c>
      <c r="BA18" t="s">
        <v>45</v>
      </c>
      <c r="BB18" t="s">
        <v>65</v>
      </c>
      <c r="BD18">
        <f>C9</f>
        <v>-6305</v>
      </c>
      <c r="BF18" s="10"/>
      <c r="BG18" s="11"/>
      <c r="BH18" s="11"/>
      <c r="BI18" s="11"/>
      <c r="BJ18" s="12"/>
    </row>
    <row r="19" spans="27:62" x14ac:dyDescent="0.3">
      <c r="AD19" s="1" t="s">
        <v>46</v>
      </c>
      <c r="AE19" s="1" t="s">
        <v>46</v>
      </c>
      <c r="AF19" s="1" t="s">
        <v>46</v>
      </c>
      <c r="AG19" s="1" t="s">
        <v>46</v>
      </c>
      <c r="AH19" s="1" t="s">
        <v>46</v>
      </c>
      <c r="AI19" s="1" t="s">
        <v>46</v>
      </c>
      <c r="AJ19" s="1" t="s">
        <v>46</v>
      </c>
      <c r="AK19" s="1" t="s">
        <v>46</v>
      </c>
      <c r="AL19" s="1" t="s">
        <v>46</v>
      </c>
      <c r="AM19" s="1" t="s">
        <v>46</v>
      </c>
      <c r="AN19" s="1" t="s">
        <v>46</v>
      </c>
      <c r="AO19" s="1" t="s">
        <v>46</v>
      </c>
      <c r="AP19" s="1" t="s">
        <v>46</v>
      </c>
      <c r="AQ19" s="1" t="s">
        <v>46</v>
      </c>
      <c r="AR19" s="1" t="s">
        <v>46</v>
      </c>
      <c r="AS19" s="1" t="s">
        <v>46</v>
      </c>
      <c r="AT19" s="1" t="s">
        <v>46</v>
      </c>
      <c r="AU19" s="1" t="s">
        <v>46</v>
      </c>
      <c r="AV19" s="1" t="s">
        <v>46</v>
      </c>
      <c r="AZ19" s="1" t="s">
        <v>47</v>
      </c>
      <c r="BB19" s="1" t="s">
        <v>50</v>
      </c>
      <c r="BC19" s="1" t="s">
        <v>46</v>
      </c>
      <c r="BD19" s="1" t="s">
        <v>51</v>
      </c>
      <c r="BF19" s="10"/>
      <c r="BG19" s="11"/>
      <c r="BH19" s="11"/>
      <c r="BI19" s="11"/>
      <c r="BJ19" s="12"/>
    </row>
    <row r="20" spans="27:62" x14ac:dyDescent="0.3">
      <c r="AD20">
        <f>MOD(AD17+AD18+IF(AND(AE17+AE18&lt;&gt;AE20,AE17+AE18&gt;0),1,0),2)</f>
        <v>0</v>
      </c>
      <c r="AE20">
        <f t="shared" ref="AE20" si="36">MOD(AE17+AE18+IF(AND(AF17+AF18&lt;&gt;AF20,AF17+AF18&gt;0),1,0),2)</f>
        <v>0</v>
      </c>
      <c r="AF20">
        <f t="shared" ref="AF20" si="37">MOD(AF17+AF18+IF(AND(AG17+AG18&lt;&gt;AG20,AG17+AG18&gt;0),1,0),2)</f>
        <v>1</v>
      </c>
      <c r="AG20">
        <f>MOD(AG17+AG18+IF(AND(AI17+AI18&lt;&gt;AI20,AI17+AI18&gt;0),1,0),2)</f>
        <v>1</v>
      </c>
      <c r="AI20">
        <f>MOD(AI17+AI18+IF(AND(AJ17+AJ18&lt;&gt;AJ20,AJ17+AJ18&gt;0),1,0),2)</f>
        <v>1</v>
      </c>
      <c r="AJ20">
        <f>MOD(AJ17+AJ18+IF(AND(AK17+AK18&lt;&gt;AK20,AK17+AK18&gt;0),1,0),2)</f>
        <v>0</v>
      </c>
      <c r="AK20">
        <f>MOD(AK17+AK18+IF(AND(AL17+AL18&lt;&gt;AL20,AL17+AL18&gt;0),1,0),2)</f>
        <v>1</v>
      </c>
      <c r="AL20">
        <f>MOD(AL17+AL18+IF(AND(AN17+AN18&lt;&gt;AN20,AN17+AN18&gt;0),1,0),2)</f>
        <v>0</v>
      </c>
      <c r="AN20">
        <f>MOD(AN17+AN18+IF(AND(AO17+AO18&lt;&gt;AO20,AO17+AO18&gt;0),1,0),2)</f>
        <v>0</v>
      </c>
      <c r="AO20">
        <f>MOD(AO17+AO18+IF(AND(AP17+AP18&lt;&gt;AP20,AP17+AP18&gt;0),1,0),2)</f>
        <v>1</v>
      </c>
      <c r="AP20">
        <f>MOD(AP17+AP18+IF(AND(AQ17+AQ18&lt;&gt;AQ20,AQ17+AQ18&gt;0),1,0),2)</f>
        <v>0</v>
      </c>
      <c r="AQ20">
        <f>MOD(AQ17+AQ18+IF(AND(AS17+AS18&lt;&gt;AS20,AS17+AS18&gt;0),1,0),2)</f>
        <v>0</v>
      </c>
      <c r="AS20">
        <f>MOD(AS17+AS18+IF(AND(AT17+AT18&lt;&gt;AT20,AT17+AT18&gt;0),1,0),2)</f>
        <v>1</v>
      </c>
      <c r="AT20">
        <f>MOD(AT17+AT18+IF(AND(AU17+AU18&lt;&gt;AU20,AU17+AU18&gt;0),1,0),2)</f>
        <v>0</v>
      </c>
      <c r="AU20">
        <f>MOD(AU17+AU18+IF(AND(AV17+AV18&lt;&gt;AV20,AV17+AV18&gt;0),1,0),2)</f>
        <v>0</v>
      </c>
      <c r="AV20">
        <f>MOD(AV17+AV18,2)</f>
        <v>1</v>
      </c>
      <c r="AW20" s="1" t="s">
        <v>47</v>
      </c>
      <c r="AX20">
        <f>IF(AD20=0,AV20+AU20*POWER(2,1)+AT20*POWER(2,2)+AS20*POWER(2,3)+AQ20*POWER(2,4)+AP20*POWER(2,5)+AO20*POWER(2,6)+AN20*POWER(2,7)+AL20*POWER(2,8)+AK20*POWER(2,9)+AJ20*POWER(2,10)+AI20*POWER(2,11)+AG20*POWER(2,12)+AF20*POWER(2,13)+AE20*POWER(2,14),(AV20+AU20*POWER(2,1)+AT20*POWER(2,2)+AS20*POWER(2,3)+AQ20*POWER(2,4)+AP20*POWER(2,5)+AO20*POWER(2,6)+AN20*POWER(2,7)+AL20*POWER(2,8)+AK20*POWER(2,9)+AJ20*POWER(2,10)+AI20*POWER(2,11)+AG20*POWER(2,12)+AF20*POWER(2,13)+AE20*POWER(2,14))-POWER(2,15))</f>
        <v>14921</v>
      </c>
      <c r="AY20" s="3" t="s">
        <v>60</v>
      </c>
      <c r="BD20">
        <f>BD17+BD18</f>
        <v>14921</v>
      </c>
      <c r="BF20" s="10"/>
      <c r="BG20" s="11"/>
      <c r="BH20" s="11"/>
      <c r="BI20" s="11"/>
      <c r="BJ20" s="12"/>
    </row>
    <row r="21" spans="27:62" x14ac:dyDescent="0.3">
      <c r="BF21" s="13"/>
      <c r="BG21" s="14"/>
      <c r="BH21" s="14"/>
      <c r="BI21" s="14"/>
      <c r="BJ21" s="15"/>
    </row>
    <row r="22" spans="27:62" x14ac:dyDescent="0.3">
      <c r="AD22" s="16" t="s">
        <v>53</v>
      </c>
      <c r="AE22" s="16"/>
      <c r="AF22">
        <f>IF(AD17+AD18&gt;1,1,0)</f>
        <v>0</v>
      </c>
      <c r="AH22" s="16" t="s">
        <v>54</v>
      </c>
      <c r="AI22" s="16"/>
      <c r="AJ22">
        <f>MOD(SUM(AS20:AV20,AN20:AQ20),2)</f>
        <v>1</v>
      </c>
      <c r="AL22" s="16" t="s">
        <v>55</v>
      </c>
      <c r="AM22" s="16"/>
      <c r="AN22">
        <f>IF(AND(AS17+AS18&gt;1,AS17+AS18&lt;&gt;AS20),1,0)</f>
        <v>1</v>
      </c>
      <c r="AP22" s="16" t="s">
        <v>56</v>
      </c>
      <c r="AQ22" s="16"/>
      <c r="AR22">
        <f>IF(SUM(AS20:AV20,AN20:AQ20,AI20:AL20,AD20:AG20)=0,1,0)</f>
        <v>0</v>
      </c>
      <c r="AT22" s="16" t="s">
        <v>57</v>
      </c>
      <c r="AU22" s="16"/>
      <c r="AV22">
        <f>AD20</f>
        <v>0</v>
      </c>
      <c r="AX22" t="s">
        <v>58</v>
      </c>
      <c r="AY22">
        <f>IF(AND(AD17=AD18,AD18&lt;&gt;AD20),1,0)</f>
        <v>0</v>
      </c>
    </row>
    <row r="24" spans="27:62" x14ac:dyDescent="0.3">
      <c r="AB24" t="s">
        <v>66</v>
      </c>
      <c r="AC24" s="5" t="s">
        <v>62</v>
      </c>
      <c r="AD24">
        <f>IF(C10&lt;0,1,0)</f>
        <v>1</v>
      </c>
      <c r="AE24">
        <f>MOD(QUOTIENT(POWER(2,15)+C10,POWER(2,14)),2)</f>
        <v>0</v>
      </c>
      <c r="AF24">
        <f>MOD(QUOTIENT(POWER(2,15)+C10,POWER(2,13)),2)</f>
        <v>1</v>
      </c>
      <c r="AG24">
        <f>MOD(QUOTIENT(POWER(2,15)+C10,POWER(2,12)),2)</f>
        <v>0</v>
      </c>
      <c r="AH24" t="s">
        <v>25</v>
      </c>
      <c r="AI24">
        <f>MOD(QUOTIENT(POWER(2,15)+C10,POWER(2,11)),2)</f>
        <v>1</v>
      </c>
      <c r="AJ24">
        <f>MOD(QUOTIENT(POWER(2,15)+C10,POWER(2,10)),2)</f>
        <v>1</v>
      </c>
      <c r="AK24">
        <f>MOD(QUOTIENT(POWER(2,15)+C10,POWER(2,9)),2)</f>
        <v>0</v>
      </c>
      <c r="AL24">
        <f>MOD(QUOTIENT(POWER(2,15)+C10,POWER(2,8)),2)</f>
        <v>1</v>
      </c>
      <c r="AM24" t="s">
        <v>25</v>
      </c>
      <c r="AN24">
        <f>MOD(QUOTIENT(POWER(2,15)+C10,POWER(2,7)),2)</f>
        <v>0</v>
      </c>
      <c r="AO24">
        <f>MOD(QUOTIENT(POWER(2,15)+C10,POWER(2,6)),2)</f>
        <v>0</v>
      </c>
      <c r="AP24">
        <f>MOD(QUOTIENT(POWER(2,15)+C10,POWER(2,5)),2)</f>
        <v>0</v>
      </c>
      <c r="AQ24">
        <f>MOD(QUOTIENT(POWER(2,15)+C10,POWER(2,4)),2)</f>
        <v>1</v>
      </c>
      <c r="AR24" t="s">
        <v>25</v>
      </c>
      <c r="AS24">
        <f>MOD(QUOTIENT(POWER(2,15)+C10,POWER(2,3)),2)</f>
        <v>0</v>
      </c>
      <c r="AT24">
        <f>MOD(QUOTIENT(POWER(2,15)+C10,POWER(2,2)),2)</f>
        <v>1</v>
      </c>
      <c r="AU24">
        <f>MOD(QUOTIENT(POWER(2,15)+C10,POWER(2,1)),2)</f>
        <v>1</v>
      </c>
      <c r="AV24">
        <f>MOD(POWER(2,15)+C10,2)</f>
        <v>0</v>
      </c>
      <c r="BB24" t="s">
        <v>67</v>
      </c>
      <c r="BD24">
        <f>C10</f>
        <v>-21226</v>
      </c>
      <c r="BF24" s="7" t="s">
        <v>52</v>
      </c>
      <c r="BG24" s="8"/>
      <c r="BH24" s="8"/>
      <c r="BI24" s="8"/>
      <c r="BJ24" s="9"/>
    </row>
    <row r="25" spans="27:62" x14ac:dyDescent="0.3">
      <c r="AA25" t="s">
        <v>45</v>
      </c>
      <c r="AB25" t="s">
        <v>64</v>
      </c>
      <c r="AC25" s="5" t="s">
        <v>62</v>
      </c>
      <c r="AD25">
        <f>IF(C9&lt;0,1,0)</f>
        <v>1</v>
      </c>
      <c r="AE25">
        <f>MOD(QUOTIENT(POWER(2,15)+C9,POWER(2,14)),2)</f>
        <v>1</v>
      </c>
      <c r="AF25">
        <f>MOD(QUOTIENT(POWER(2,15)+C9,POWER(2,13)),2)</f>
        <v>1</v>
      </c>
      <c r="AG25">
        <f>MOD(QUOTIENT(POWER(2,15)+C9,POWER(2,12)),2)</f>
        <v>0</v>
      </c>
      <c r="AH25" t="s">
        <v>25</v>
      </c>
      <c r="AI25">
        <f>MOD(QUOTIENT(POWER(2,15)+C9,POWER(2,11)),2)</f>
        <v>0</v>
      </c>
      <c r="AJ25">
        <f>MOD(QUOTIENT(POWER(2,15)+C9,POWER(2,10)),2)</f>
        <v>1</v>
      </c>
      <c r="AK25">
        <f>MOD(QUOTIENT(POWER(2,15)+C9,POWER(2,9)),2)</f>
        <v>1</v>
      </c>
      <c r="AL25">
        <f>MOD(QUOTIENT(POWER(2,15)+C9,POWER(2,8)),2)</f>
        <v>1</v>
      </c>
      <c r="AM25" t="s">
        <v>25</v>
      </c>
      <c r="AN25">
        <f>MOD(QUOTIENT(POWER(2,15)+C9,POWER(2,7)),2)</f>
        <v>0</v>
      </c>
      <c r="AO25">
        <f>MOD(QUOTIENT(POWER(2,15)+C9,POWER(2,6)),2)</f>
        <v>1</v>
      </c>
      <c r="AP25">
        <f>MOD(QUOTIENT(POWER(2,15)+C9,POWER(2,5)),2)</f>
        <v>0</v>
      </c>
      <c r="AQ25">
        <f>MOD(QUOTIENT(POWER(2,15)+C9,POWER(2,4)),2)</f>
        <v>1</v>
      </c>
      <c r="AR25" t="s">
        <v>25</v>
      </c>
      <c r="AS25">
        <f>MOD(QUOTIENT(POWER(2,15)+C9,POWER(2,3)),2)</f>
        <v>1</v>
      </c>
      <c r="AT25">
        <f>MOD(QUOTIENT(POWER(2,15)+C9,POWER(2,2)),2)</f>
        <v>1</v>
      </c>
      <c r="AU25">
        <f>MOD(QUOTIENT(POWER(2,15)+C9,POWER(2,1)),2)</f>
        <v>1</v>
      </c>
      <c r="AV25">
        <f>MOD(POWER(2,15)+C9,2)</f>
        <v>1</v>
      </c>
      <c r="BA25" t="s">
        <v>45</v>
      </c>
      <c r="BB25" t="s">
        <v>65</v>
      </c>
      <c r="BD25">
        <f>C9</f>
        <v>-6305</v>
      </c>
      <c r="BF25" s="10"/>
      <c r="BG25" s="11"/>
      <c r="BH25" s="11"/>
      <c r="BI25" s="11"/>
      <c r="BJ25" s="12"/>
    </row>
    <row r="26" spans="27:62" x14ac:dyDescent="0.3">
      <c r="AD26" s="1" t="s">
        <v>46</v>
      </c>
      <c r="AE26" s="1" t="s">
        <v>46</v>
      </c>
      <c r="AF26" s="1" t="s">
        <v>46</v>
      </c>
      <c r="AG26" s="1" t="s">
        <v>46</v>
      </c>
      <c r="AH26" s="1" t="s">
        <v>46</v>
      </c>
      <c r="AI26" s="1" t="s">
        <v>46</v>
      </c>
      <c r="AJ26" s="1" t="s">
        <v>46</v>
      </c>
      <c r="AK26" s="1" t="s">
        <v>46</v>
      </c>
      <c r="AL26" s="1" t="s">
        <v>46</v>
      </c>
      <c r="AM26" s="1" t="s">
        <v>46</v>
      </c>
      <c r="AN26" s="1" t="s">
        <v>46</v>
      </c>
      <c r="AO26" s="1" t="s">
        <v>46</v>
      </c>
      <c r="AP26" s="1" t="s">
        <v>46</v>
      </c>
      <c r="AQ26" s="1" t="s">
        <v>46</v>
      </c>
      <c r="AR26" s="1" t="s">
        <v>46</v>
      </c>
      <c r="AS26" s="1" t="s">
        <v>46</v>
      </c>
      <c r="AT26" s="1" t="s">
        <v>46</v>
      </c>
      <c r="AU26" s="1" t="s">
        <v>46</v>
      </c>
      <c r="AV26" s="1" t="s">
        <v>46</v>
      </c>
      <c r="AZ26" s="1" t="s">
        <v>47</v>
      </c>
      <c r="BB26" s="1" t="s">
        <v>50</v>
      </c>
      <c r="BC26" s="1" t="s">
        <v>46</v>
      </c>
      <c r="BD26" s="1" t="s">
        <v>51</v>
      </c>
      <c r="BF26" s="10"/>
      <c r="BG26" s="11"/>
      <c r="BH26" s="11"/>
      <c r="BI26" s="11"/>
      <c r="BJ26" s="12"/>
    </row>
    <row r="27" spans="27:62" x14ac:dyDescent="0.3">
      <c r="AD27">
        <f>MOD(AD24+AD25+IF(AND(AE24+AE25&lt;&gt;AE27,AE24+AE25&gt;0),1,0),2)</f>
        <v>1</v>
      </c>
      <c r="AE27">
        <f t="shared" ref="AE27" si="38">MOD(AE24+AE25+IF(AND(AF24+AF25&lt;&gt;AF27,AF24+AF25&gt;0),1,0),2)</f>
        <v>0</v>
      </c>
      <c r="AF27">
        <f t="shared" ref="AF27" si="39">MOD(AF24+AF25+IF(AND(AG24+AG25&lt;&gt;AG27,AG24+AG25&gt;0),1,0),2)</f>
        <v>0</v>
      </c>
      <c r="AG27">
        <f>MOD(AG24+AG25+IF(AND(AI24+AI25&lt;&gt;AI27,AI24+AI25&gt;0),1,0),2)</f>
        <v>1</v>
      </c>
      <c r="AI27">
        <f>MOD(AI24+AI25+IF(AND(AJ24+AJ25&lt;&gt;AJ27,AJ24+AJ25&gt;0),1,0),2)</f>
        <v>0</v>
      </c>
      <c r="AJ27">
        <f>MOD(AJ24+AJ25+IF(AND(AK24+AK25&lt;&gt;AK27,AK24+AK25&gt;0),1,0),2)</f>
        <v>1</v>
      </c>
      <c r="AK27">
        <f>MOD(AK24+AK25+IF(AND(AL24+AL25&lt;&gt;AL27,AL24+AL25&gt;0),1,0),2)</f>
        <v>0</v>
      </c>
      <c r="AL27">
        <f>MOD(AL24+AL25+IF(AND(AN24+AN25&lt;&gt;AN27,AN24+AN25&gt;0),1,0),2)</f>
        <v>0</v>
      </c>
      <c r="AN27">
        <f>MOD(AN24+AN25+IF(AND(AO24+AO25&lt;&gt;AO27,AO24+AO25&gt;0),1,0),2)</f>
        <v>0</v>
      </c>
      <c r="AO27">
        <f>MOD(AO24+AO25+IF(AND(AP24+AP25&lt;&gt;AP27,AP24+AP25&gt;0),1,0),2)</f>
        <v>1</v>
      </c>
      <c r="AP27">
        <f>MOD(AP24+AP25+IF(AND(AQ24+AQ25&lt;&gt;AQ27,AQ24+AQ25&gt;0),1,0),2)</f>
        <v>1</v>
      </c>
      <c r="AQ27">
        <f>MOD(AQ24+AQ25+IF(AND(AS24+AS25&lt;&gt;AS27,AS24+AS25&gt;0),1,0),2)</f>
        <v>1</v>
      </c>
      <c r="AS27">
        <f>MOD(AS24+AS25+IF(AND(AT24+AT25&lt;&gt;AT27,AT24+AT25&gt;0),1,0),2)</f>
        <v>0</v>
      </c>
      <c r="AT27">
        <f>MOD(AT24+AT25+IF(AND(AU24+AU25&lt;&gt;AU27,AU24+AU25&gt;0),1,0),2)</f>
        <v>1</v>
      </c>
      <c r="AU27">
        <f>MOD(AU24+AU25+IF(AND(AV24+AV25&lt;&gt;AV27,AV24+AV25&gt;0),1,0),2)</f>
        <v>0</v>
      </c>
      <c r="AV27">
        <f>MOD(AV24+AV25,2)</f>
        <v>1</v>
      </c>
      <c r="AW27" s="1" t="s">
        <v>47</v>
      </c>
      <c r="AX27">
        <f>IF(AD27=0,AV27+AU27*POWER(2,1)+AT27*POWER(2,2)+AS27*POWER(2,3)+AQ27*POWER(2,4)+AP27*POWER(2,5)+AO27*POWER(2,6)+AN27*POWER(2,7)+AL27*POWER(2,8)+AK27*POWER(2,9)+AJ27*POWER(2,10)+AI27*POWER(2,11)+AG27*POWER(2,12)+AF27*POWER(2,13)+AE27*POWER(2,14),(AV27+AU27*POWER(2,1)+AT27*POWER(2,2)+AS27*POWER(2,3)+AQ27*POWER(2,4)+AP27*POWER(2,5)+AO27*POWER(2,6)+AN27*POWER(2,7)+AL27*POWER(2,8)+AK27*POWER(2,9)+AJ27*POWER(2,10)+AI27*POWER(2,11)+AG27*POWER(2,12)+AF27*POWER(2,13)+AE27*POWER(2,14))-POWER(2,15))</f>
        <v>-27531</v>
      </c>
      <c r="AY27" s="3" t="s">
        <v>60</v>
      </c>
      <c r="BD27">
        <f>BD24+BD25</f>
        <v>-27531</v>
      </c>
      <c r="BF27" s="10"/>
      <c r="BG27" s="11"/>
      <c r="BH27" s="11"/>
      <c r="BI27" s="11"/>
      <c r="BJ27" s="12"/>
    </row>
    <row r="28" spans="27:62" x14ac:dyDescent="0.3">
      <c r="BF28" s="13"/>
      <c r="BG28" s="14"/>
      <c r="BH28" s="14"/>
      <c r="BI28" s="14"/>
      <c r="BJ28" s="15"/>
    </row>
    <row r="29" spans="27:62" x14ac:dyDescent="0.3">
      <c r="AD29" s="16" t="s">
        <v>53</v>
      </c>
      <c r="AE29" s="16"/>
      <c r="AF29">
        <f>IF(AD24+AD25&gt;1,1,0)</f>
        <v>1</v>
      </c>
      <c r="AH29" s="16" t="s">
        <v>54</v>
      </c>
      <c r="AI29" s="16"/>
      <c r="AJ29">
        <f>MOD(SUM(AS27:AV27,AN27:AQ27),2)</f>
        <v>1</v>
      </c>
      <c r="AL29" s="16" t="s">
        <v>55</v>
      </c>
      <c r="AM29" s="16"/>
      <c r="AN29">
        <f>IF(AND(AS24+AS25&gt;1,AS24+AS25&lt;&gt;AS27),1,0)</f>
        <v>0</v>
      </c>
      <c r="AP29" s="16" t="s">
        <v>56</v>
      </c>
      <c r="AQ29" s="16"/>
      <c r="AR29">
        <f>IF(SUM(AS27:AV27,AN27:AQ27,AI27:AL27,AD27:AG27)=0,1,0)</f>
        <v>0</v>
      </c>
      <c r="AT29" s="16" t="s">
        <v>57</v>
      </c>
      <c r="AU29" s="16"/>
      <c r="AV29">
        <f>AD27</f>
        <v>1</v>
      </c>
      <c r="AX29" t="s">
        <v>58</v>
      </c>
      <c r="AY29">
        <f>IF(AND(AD24=AD25,AD24&lt;&gt;AD27),1,0)</f>
        <v>0</v>
      </c>
    </row>
    <row r="31" spans="27:62" x14ac:dyDescent="0.3">
      <c r="AB31" t="s">
        <v>66</v>
      </c>
      <c r="AC31" s="5" t="s">
        <v>62</v>
      </c>
      <c r="AD31">
        <f>IF(C10&lt;0,1,0)</f>
        <v>1</v>
      </c>
      <c r="AE31">
        <f>MOD(QUOTIENT(POWER(2,15)+C10,POWER(2,14)),2)</f>
        <v>0</v>
      </c>
      <c r="AF31">
        <f>MOD(QUOTIENT(POWER(2,15)+C10,POWER(2,13)),2)</f>
        <v>1</v>
      </c>
      <c r="AG31">
        <f>MOD(QUOTIENT(POWER(2,15)+C10,POWER(2,12)),2)</f>
        <v>0</v>
      </c>
      <c r="AH31" t="s">
        <v>25</v>
      </c>
      <c r="AI31">
        <f>MOD(QUOTIENT(POWER(2,15)+C10,POWER(2,11)),2)</f>
        <v>1</v>
      </c>
      <c r="AJ31">
        <f>MOD(QUOTIENT(POWER(2,15)+C10,POWER(2,10)),2)</f>
        <v>1</v>
      </c>
      <c r="AK31">
        <f>MOD(QUOTIENT(POWER(2,15)+C10,POWER(2,9)),2)</f>
        <v>0</v>
      </c>
      <c r="AL31">
        <f>MOD(QUOTIENT(POWER(2,15)+C10,POWER(2,8)),2)</f>
        <v>1</v>
      </c>
      <c r="AM31" t="s">
        <v>25</v>
      </c>
      <c r="AN31">
        <f>MOD(QUOTIENT(POWER(2,15)+C10,POWER(2,7)),2)</f>
        <v>0</v>
      </c>
      <c r="AO31">
        <f>MOD(QUOTIENT(POWER(2,15)+C10,POWER(2,6)),2)</f>
        <v>0</v>
      </c>
      <c r="AP31">
        <f>MOD(QUOTIENT(POWER(2,15)+C10,POWER(2,5)),2)</f>
        <v>0</v>
      </c>
      <c r="AQ31">
        <f>MOD(QUOTIENT(POWER(2,15)+C10,POWER(2,4)),2)</f>
        <v>1</v>
      </c>
      <c r="AR31" t="s">
        <v>25</v>
      </c>
      <c r="AS31">
        <f>MOD(QUOTIENT(POWER(2,15)+C10,POWER(2,3)),2)</f>
        <v>0</v>
      </c>
      <c r="AT31">
        <f>MOD(QUOTIENT(POWER(2,15)+C10,POWER(2,2)),2)</f>
        <v>1</v>
      </c>
      <c r="AU31">
        <f>MOD(QUOTIENT(POWER(2,15)+C10,POWER(2,1)),2)</f>
        <v>1</v>
      </c>
      <c r="AV31">
        <f>MOD(POWER(2,15)+C10,2)</f>
        <v>0</v>
      </c>
      <c r="BB31" t="s">
        <v>67</v>
      </c>
      <c r="BD31">
        <f>C10</f>
        <v>-21226</v>
      </c>
      <c r="BF31" s="7" t="s">
        <v>52</v>
      </c>
      <c r="BG31" s="8"/>
      <c r="BH31" s="8"/>
      <c r="BI31" s="8"/>
      <c r="BJ31" s="9"/>
    </row>
    <row r="32" spans="27:62" x14ac:dyDescent="0.3">
      <c r="AA32" t="s">
        <v>45</v>
      </c>
      <c r="AB32" t="s">
        <v>68</v>
      </c>
      <c r="AC32" s="5" t="s">
        <v>62</v>
      </c>
      <c r="AD32">
        <f>IF(C11&lt;0,1,0)</f>
        <v>1</v>
      </c>
      <c r="AE32">
        <f>MOD(QUOTIENT(POWER(2,15)+C11,POWER(2,14)),2)</f>
        <v>0</v>
      </c>
      <c r="AF32">
        <f>MOD(QUOTIENT(POWER(2,15)+C11,POWER(2,13)),2)</f>
        <v>0</v>
      </c>
      <c r="AG32">
        <f>MOD(QUOTIENT(POWER(2,15)+C11,POWER(2,12)),2)</f>
        <v>1</v>
      </c>
      <c r="AH32" t="s">
        <v>25</v>
      </c>
      <c r="AI32">
        <f>MOD(QUOTIENT(POWER(2,15)+C11,POWER(2,11)),2)</f>
        <v>0</v>
      </c>
      <c r="AJ32">
        <f>MOD(QUOTIENT(POWER(2,15)+C11,POWER(2,10)),2)</f>
        <v>1</v>
      </c>
      <c r="AK32">
        <f>MOD(QUOTIENT(POWER(2,15)+C11,POWER(2,9)),2)</f>
        <v>0</v>
      </c>
      <c r="AL32">
        <f>MOD(QUOTIENT(POWER(2,15)+C11,POWER(2,8)),2)</f>
        <v>0</v>
      </c>
      <c r="AM32" t="s">
        <v>25</v>
      </c>
      <c r="AN32">
        <f>MOD(QUOTIENT(POWER(2,15)+C11,POWER(2,7)),2)</f>
        <v>0</v>
      </c>
      <c r="AO32">
        <f>MOD(QUOTIENT(POWER(2,15)+C11,POWER(2,6)),2)</f>
        <v>1</v>
      </c>
      <c r="AP32">
        <f>MOD(QUOTIENT(POWER(2,15)+C11,POWER(2,5)),2)</f>
        <v>1</v>
      </c>
      <c r="AQ32">
        <f>MOD(QUOTIENT(POWER(2,15)+C11,POWER(2,4)),2)</f>
        <v>1</v>
      </c>
      <c r="AR32" t="s">
        <v>25</v>
      </c>
      <c r="AS32">
        <f>MOD(QUOTIENT(POWER(2,15)+C11,POWER(2,3)),2)</f>
        <v>0</v>
      </c>
      <c r="AT32">
        <f>MOD(QUOTIENT(POWER(2,15)+C11,POWER(2,2)),2)</f>
        <v>1</v>
      </c>
      <c r="AU32">
        <f>MOD(QUOTIENT(POWER(2,15)+C11,POWER(2,1)),2)</f>
        <v>0</v>
      </c>
      <c r="AV32">
        <f>MOD(POWER(2,15)+C11,2)</f>
        <v>1</v>
      </c>
      <c r="BA32" t="s">
        <v>45</v>
      </c>
      <c r="BB32" t="s">
        <v>69</v>
      </c>
      <c r="BD32">
        <f>C11</f>
        <v>-27531</v>
      </c>
      <c r="BF32" s="10"/>
      <c r="BG32" s="11"/>
      <c r="BH32" s="11"/>
      <c r="BI32" s="11"/>
      <c r="BJ32" s="12"/>
    </row>
    <row r="33" spans="27:62" x14ac:dyDescent="0.3">
      <c r="AD33" s="1" t="s">
        <v>46</v>
      </c>
      <c r="AE33" s="1" t="s">
        <v>46</v>
      </c>
      <c r="AF33" s="1" t="s">
        <v>46</v>
      </c>
      <c r="AG33" s="1" t="s">
        <v>46</v>
      </c>
      <c r="AH33" s="1" t="s">
        <v>46</v>
      </c>
      <c r="AI33" s="1" t="s">
        <v>46</v>
      </c>
      <c r="AJ33" s="1" t="s">
        <v>46</v>
      </c>
      <c r="AK33" s="1" t="s">
        <v>46</v>
      </c>
      <c r="AL33" s="1" t="s">
        <v>46</v>
      </c>
      <c r="AM33" s="1" t="s">
        <v>46</v>
      </c>
      <c r="AN33" s="1" t="s">
        <v>46</v>
      </c>
      <c r="AO33" s="1" t="s">
        <v>46</v>
      </c>
      <c r="AP33" s="1" t="s">
        <v>46</v>
      </c>
      <c r="AQ33" s="1" t="s">
        <v>46</v>
      </c>
      <c r="AR33" s="1" t="s">
        <v>46</v>
      </c>
      <c r="AS33" s="1" t="s">
        <v>46</v>
      </c>
      <c r="AT33" s="1" t="s">
        <v>46</v>
      </c>
      <c r="AU33" s="1" t="s">
        <v>46</v>
      </c>
      <c r="AV33" s="1" t="s">
        <v>46</v>
      </c>
      <c r="AZ33" s="1" t="s">
        <v>47</v>
      </c>
      <c r="BB33" s="1" t="s">
        <v>50</v>
      </c>
      <c r="BC33" s="1" t="s">
        <v>46</v>
      </c>
      <c r="BD33" s="1" t="s">
        <v>51</v>
      </c>
      <c r="BF33" s="10"/>
      <c r="BG33" s="11"/>
      <c r="BH33" s="11"/>
      <c r="BI33" s="11"/>
      <c r="BJ33" s="12"/>
    </row>
    <row r="34" spans="27:62" x14ac:dyDescent="0.3">
      <c r="AD34">
        <f>MOD(AD31+AD32+IF(AND(AE31+AE32&lt;&gt;AE34,AE31+AE32&gt;0),1,0),2)</f>
        <v>0</v>
      </c>
      <c r="AE34">
        <f t="shared" ref="AE34" si="40">MOD(AE31+AE32+IF(AND(AF31+AF32&lt;&gt;AF34,AF31+AF32&gt;0),1,0),2)</f>
        <v>1</v>
      </c>
      <c r="AF34">
        <f t="shared" ref="AF34" si="41">MOD(AF31+AF32+IF(AND(AG31+AG32&lt;&gt;AG34,AG31+AG32&gt;0),1,0),2)</f>
        <v>0</v>
      </c>
      <c r="AG34">
        <f>MOD(AG31+AG32+IF(AND(AI31+AI32&lt;&gt;AI34,AI31+AI32&gt;0),1,0),2)</f>
        <v>0</v>
      </c>
      <c r="AI34">
        <f>MOD(AI31+AI32+IF(AND(AJ31+AJ32&lt;&gt;AJ34,AJ31+AJ32&gt;0),1,0),2)</f>
        <v>0</v>
      </c>
      <c r="AJ34">
        <f>MOD(AJ31+AJ32+IF(AND(AK31+AK32&lt;&gt;AK34,AK31+AK32&gt;0),1,0),2)</f>
        <v>0</v>
      </c>
      <c r="AK34">
        <f>MOD(AK31+AK32+IF(AND(AL31+AL32&lt;&gt;AL34,AL31+AL32&gt;0),1,0),2)</f>
        <v>0</v>
      </c>
      <c r="AL34">
        <f>MOD(AL31+AL32+IF(AND(AN31+AN32&lt;&gt;AN34,AN31+AN32&gt;0),1,0),2)</f>
        <v>1</v>
      </c>
      <c r="AN34">
        <f>MOD(AN31+AN32+IF(AND(AO31+AO32&lt;&gt;AO34,AO31+AO32&gt;0),1,0),2)</f>
        <v>1</v>
      </c>
      <c r="AO34">
        <f>MOD(AO31+AO32+IF(AND(AP31+AP32&lt;&gt;AP34,AP31+AP32&gt;0),1,0),2)</f>
        <v>0</v>
      </c>
      <c r="AP34">
        <f>MOD(AP31+AP32+IF(AND(AQ31+AQ32&lt;&gt;AQ34,AQ31+AQ32&gt;0),1,0),2)</f>
        <v>0</v>
      </c>
      <c r="AQ34">
        <f>MOD(AQ31+AQ32+IF(AND(AS31+AS32&lt;&gt;AS34,AS31+AS32&gt;0),1,0),2)</f>
        <v>0</v>
      </c>
      <c r="AS34">
        <f>MOD(AS31+AS32+IF(AND(AT31+AT32&lt;&gt;AT34,AT31+AT32&gt;0),1,0),2)</f>
        <v>1</v>
      </c>
      <c r="AT34">
        <f>MOD(AT31+AT32+IF(AND(AU31+AU32&lt;&gt;AU34,AU31+AU32&gt;0),1,0),2)</f>
        <v>0</v>
      </c>
      <c r="AU34">
        <f>MOD(AU31+AU32+IF(AND(AV31+AV32&lt;&gt;AV34,AV31+AV32&gt;0),1,0),2)</f>
        <v>1</v>
      </c>
      <c r="AV34">
        <f>MOD(AV31+AV32,2)</f>
        <v>1</v>
      </c>
      <c r="AW34" s="1" t="s">
        <v>47</v>
      </c>
      <c r="AX34">
        <f>IF(AD34=0,AV34+AU34*POWER(2,1)+AT34*POWER(2,2)+AS34*POWER(2,3)+AQ34*POWER(2,4)+AP34*POWER(2,5)+AO34*POWER(2,6)+AN34*POWER(2,7)+AL34*POWER(2,8)+AK34*POWER(2,9)+AJ34*POWER(2,10)+AI34*POWER(2,11)+AG34*POWER(2,12)+AF34*POWER(2,13)+AE34*POWER(2,14),(AV34+AU34*POWER(2,1)+AT34*POWER(2,2)+AS34*POWER(2,3)+AQ34*POWER(2,4)+AP34*POWER(2,5)+AO34*POWER(2,6)+AN34*POWER(2,7)+AL34*POWER(2,8)+AK34*POWER(2,9)+AJ34*POWER(2,10)+AI34*POWER(2,11)+AG34*POWER(2,12)+AF34*POWER(2,13)+AE34*POWER(2,14))-POWER(2,15))</f>
        <v>16779</v>
      </c>
      <c r="AY34" s="3" t="s">
        <v>60</v>
      </c>
      <c r="BD34">
        <f>BD31+BD32</f>
        <v>-48757</v>
      </c>
      <c r="BF34" s="10"/>
      <c r="BG34" s="11"/>
      <c r="BH34" s="11"/>
      <c r="BI34" s="11"/>
      <c r="BJ34" s="12"/>
    </row>
    <row r="35" spans="27:62" x14ac:dyDescent="0.3">
      <c r="BF35" s="13"/>
      <c r="BG35" s="14"/>
      <c r="BH35" s="14"/>
      <c r="BI35" s="14"/>
      <c r="BJ35" s="15"/>
    </row>
    <row r="36" spans="27:62" x14ac:dyDescent="0.3">
      <c r="AD36" s="16" t="s">
        <v>53</v>
      </c>
      <c r="AE36" s="16"/>
      <c r="AF36">
        <f>IF(AD31+AD32&gt;1,1,0)</f>
        <v>1</v>
      </c>
      <c r="AH36" s="16" t="s">
        <v>54</v>
      </c>
      <c r="AI36" s="16"/>
      <c r="AJ36">
        <f>MOD(SUM(AS34:AV34,AN34:AQ34),2)</f>
        <v>0</v>
      </c>
      <c r="AL36" s="16" t="s">
        <v>55</v>
      </c>
      <c r="AM36" s="16"/>
      <c r="AN36">
        <f>IF(AND(AS31+AS32&gt;1,AS31+AS32&lt;&gt;AS34),1,0)</f>
        <v>0</v>
      </c>
      <c r="AP36" s="16" t="s">
        <v>56</v>
      </c>
      <c r="AQ36" s="16"/>
      <c r="AR36">
        <f>IF(SUM(AS34:AV34,AN34:AQ34,AI34:AL34,AD34:AG34)=0,1,0)</f>
        <v>0</v>
      </c>
      <c r="AT36" s="16" t="s">
        <v>57</v>
      </c>
      <c r="AU36" s="16"/>
      <c r="AV36">
        <f>AD34</f>
        <v>0</v>
      </c>
      <c r="AX36" t="s">
        <v>58</v>
      </c>
      <c r="AY36">
        <f>IF(AND(AD31=AD32,AD31&lt;&gt;AD34),1,0)</f>
        <v>1</v>
      </c>
    </row>
    <row r="38" spans="27:62" x14ac:dyDescent="0.3">
      <c r="AB38" t="s">
        <v>66</v>
      </c>
      <c r="AC38" s="5" t="s">
        <v>62</v>
      </c>
      <c r="AD38">
        <f>IF(C10&lt;0,1,0)</f>
        <v>1</v>
      </c>
      <c r="AE38">
        <f>MOD(QUOTIENT(POWER(2,15)+C10,POWER(2,14)),2)</f>
        <v>0</v>
      </c>
      <c r="AF38">
        <f>MOD(QUOTIENT(POWER(2,15)+C10,POWER(2,13)),2)</f>
        <v>1</v>
      </c>
      <c r="AG38">
        <f>MOD(QUOTIENT(POWER(2,15)+C10,POWER(2,12)),2)</f>
        <v>0</v>
      </c>
      <c r="AH38" t="s">
        <v>25</v>
      </c>
      <c r="AI38">
        <f>MOD(QUOTIENT(POWER(2,15)+C10,POWER(2,11)),2)</f>
        <v>1</v>
      </c>
      <c r="AJ38">
        <f>MOD(QUOTIENT(POWER(2,15)+C10,POWER(2,10)),2)</f>
        <v>1</v>
      </c>
      <c r="AK38">
        <f>MOD(QUOTIENT(POWER(2,15)+C10,POWER(2,9)),2)</f>
        <v>0</v>
      </c>
      <c r="AL38">
        <f>MOD(QUOTIENT(POWER(2,15)+C10,POWER(2,8)),2)</f>
        <v>1</v>
      </c>
      <c r="AM38" t="s">
        <v>25</v>
      </c>
      <c r="AN38">
        <f>MOD(QUOTIENT(POWER(2,15)+C10,POWER(2,7)),2)</f>
        <v>0</v>
      </c>
      <c r="AO38">
        <f>MOD(QUOTIENT(POWER(2,15)+C10,POWER(2,6)),2)</f>
        <v>0</v>
      </c>
      <c r="AP38">
        <f>MOD(QUOTIENT(POWER(2,15)+C10,POWER(2,5)),2)</f>
        <v>0</v>
      </c>
      <c r="AQ38">
        <f>MOD(QUOTIENT(POWER(2,15)+C10,POWER(2,4)),2)</f>
        <v>1</v>
      </c>
      <c r="AR38" t="s">
        <v>25</v>
      </c>
      <c r="AS38">
        <f>MOD(QUOTIENT(POWER(2,15)+C10,POWER(2,3)),2)</f>
        <v>0</v>
      </c>
      <c r="AT38">
        <f>MOD(QUOTIENT(POWER(2,15)+C10,POWER(2,2)),2)</f>
        <v>1</v>
      </c>
      <c r="AU38">
        <f>MOD(QUOTIENT(POWER(2,15)+C10,POWER(2,1)),2)</f>
        <v>1</v>
      </c>
      <c r="AV38">
        <f>MOD(POWER(2,15)+C10,2)</f>
        <v>0</v>
      </c>
      <c r="BB38" t="s">
        <v>67</v>
      </c>
      <c r="BD38">
        <f>C10</f>
        <v>-21226</v>
      </c>
      <c r="BF38" s="7" t="s">
        <v>52</v>
      </c>
      <c r="BG38" s="8"/>
      <c r="BH38" s="8"/>
      <c r="BI38" s="8"/>
      <c r="BJ38" s="9"/>
    </row>
    <row r="39" spans="27:62" x14ac:dyDescent="0.3">
      <c r="AA39" t="s">
        <v>45</v>
      </c>
      <c r="AB39" t="s">
        <v>43</v>
      </c>
      <c r="AC39" s="5" t="s">
        <v>62</v>
      </c>
      <c r="AD39">
        <f>MOD(QUOTIENT(C3,POWER(2,15)),2)</f>
        <v>0</v>
      </c>
      <c r="AE39">
        <f>MOD(QUOTIENT(C3,POWER(2,14)),2)</f>
        <v>0</v>
      </c>
      <c r="AF39">
        <f>MOD(QUOTIENT(C3,POWER(2,13)),2)</f>
        <v>0</v>
      </c>
      <c r="AG39">
        <f>MOD(QUOTIENT(C3,POWER(2,12)),2)</f>
        <v>1</v>
      </c>
      <c r="AH39" t="s">
        <v>25</v>
      </c>
      <c r="AI39">
        <f>MOD(QUOTIENT(C3,POWER(2,11)),2)</f>
        <v>1</v>
      </c>
      <c r="AJ39">
        <f>MOD(QUOTIENT(C3,POWER(2,10)),2)</f>
        <v>0</v>
      </c>
      <c r="AK39">
        <f>MOD(QUOTIENT(C3,POWER(2,9)),2)</f>
        <v>0</v>
      </c>
      <c r="AL39">
        <f>MOD(QUOTIENT(C3,POWER(2,8)),2)</f>
        <v>0</v>
      </c>
      <c r="AM39" t="s">
        <v>25</v>
      </c>
      <c r="AN39">
        <f>MOD(QUOTIENT(C3,POWER(2,7)),2)</f>
        <v>1</v>
      </c>
      <c r="AO39">
        <f>MOD(QUOTIENT(C3,POWER(2,6)),2)</f>
        <v>0</v>
      </c>
      <c r="AP39">
        <f>MOD(QUOTIENT(C3,POWER(2,5)),2)</f>
        <v>1</v>
      </c>
      <c r="AQ39">
        <f>MOD(QUOTIENT(C3,POWER(2,4)),2)</f>
        <v>0</v>
      </c>
      <c r="AR39" t="s">
        <v>25</v>
      </c>
      <c r="AS39">
        <f>MOD(QUOTIENT(C3,POWER(2,3)),2)</f>
        <v>0</v>
      </c>
      <c r="AT39">
        <f>MOD(QUOTIENT(C3,POWER(2,2)),2)</f>
        <v>0</v>
      </c>
      <c r="AU39">
        <f>MOD(QUOTIENT(C3,POWER(2,1)),2)</f>
        <v>0</v>
      </c>
      <c r="AV39">
        <f>MOD(C3,2)</f>
        <v>1</v>
      </c>
      <c r="BA39" t="s">
        <v>45</v>
      </c>
      <c r="BB39" t="s">
        <v>48</v>
      </c>
      <c r="BD39">
        <f>C3</f>
        <v>6305</v>
      </c>
      <c r="BF39" s="10"/>
      <c r="BG39" s="11"/>
      <c r="BH39" s="11"/>
      <c r="BI39" s="11"/>
      <c r="BJ39" s="12"/>
    </row>
    <row r="40" spans="27:62" x14ac:dyDescent="0.3">
      <c r="AD40" s="1" t="s">
        <v>46</v>
      </c>
      <c r="AE40" s="1" t="s">
        <v>46</v>
      </c>
      <c r="AF40" s="1" t="s">
        <v>46</v>
      </c>
      <c r="AG40" s="1" t="s">
        <v>46</v>
      </c>
      <c r="AH40" s="1" t="s">
        <v>46</v>
      </c>
      <c r="AI40" s="1" t="s">
        <v>46</v>
      </c>
      <c r="AJ40" s="1" t="s">
        <v>46</v>
      </c>
      <c r="AK40" s="1" t="s">
        <v>46</v>
      </c>
      <c r="AL40" s="1" t="s">
        <v>46</v>
      </c>
      <c r="AM40" s="1" t="s">
        <v>46</v>
      </c>
      <c r="AN40" s="1" t="s">
        <v>46</v>
      </c>
      <c r="AO40" s="1" t="s">
        <v>46</v>
      </c>
      <c r="AP40" s="1" t="s">
        <v>46</v>
      </c>
      <c r="AQ40" s="1" t="s">
        <v>46</v>
      </c>
      <c r="AR40" s="1" t="s">
        <v>46</v>
      </c>
      <c r="AS40" s="1" t="s">
        <v>46</v>
      </c>
      <c r="AT40" s="1" t="s">
        <v>46</v>
      </c>
      <c r="AU40" s="1" t="s">
        <v>46</v>
      </c>
      <c r="AV40" s="1" t="s">
        <v>46</v>
      </c>
      <c r="AZ40" s="1" t="s">
        <v>47</v>
      </c>
      <c r="BB40" s="1" t="s">
        <v>50</v>
      </c>
      <c r="BC40" s="1" t="s">
        <v>46</v>
      </c>
      <c r="BD40" s="1" t="s">
        <v>51</v>
      </c>
      <c r="BF40" s="10"/>
      <c r="BG40" s="11"/>
      <c r="BH40" s="11"/>
      <c r="BI40" s="11"/>
      <c r="BJ40" s="12"/>
    </row>
    <row r="41" spans="27:62" x14ac:dyDescent="0.3">
      <c r="AD41">
        <f>MOD(AD38+AD39+IF(AND(AE38+AE39&lt;&gt;AE41,AE38+AE39&gt;0),1,0),2)</f>
        <v>1</v>
      </c>
      <c r="AE41">
        <f t="shared" ref="AE41" si="42">MOD(AE38+AE39+IF(AND(AF38+AF39&lt;&gt;AF41,AF38+AF39&gt;0),1,0),2)</f>
        <v>1</v>
      </c>
      <c r="AF41">
        <f t="shared" ref="AF41" si="43">MOD(AF38+AF39+IF(AND(AG38+AG39&lt;&gt;AG41,AG38+AG39&gt;0),1,0),2)</f>
        <v>0</v>
      </c>
      <c r="AG41">
        <f>MOD(AG38+AG39+IF(AND(AI38+AI39&lt;&gt;AI41,AI38+AI39&gt;0),1,0),2)</f>
        <v>0</v>
      </c>
      <c r="AI41">
        <f>MOD(AI38+AI39+IF(AND(AJ38+AJ39&lt;&gt;AJ41,AJ38+AJ39&gt;0),1,0),2)</f>
        <v>0</v>
      </c>
      <c r="AJ41">
        <f>MOD(AJ38+AJ39+IF(AND(AK38+AK39&lt;&gt;AK41,AK38+AK39&gt;0),1,0),2)</f>
        <v>1</v>
      </c>
      <c r="AK41">
        <f>MOD(AK38+AK39+IF(AND(AL38+AL39&lt;&gt;AL41,AL38+AL39&gt;0),1,0),2)</f>
        <v>0</v>
      </c>
      <c r="AL41">
        <f>MOD(AL38+AL39+IF(AND(AN38+AN39&lt;&gt;AN41,AN38+AN39&gt;0),1,0),2)</f>
        <v>1</v>
      </c>
      <c r="AN41">
        <f>MOD(AN38+AN39+IF(AND(AO38+AO39&lt;&gt;AO41,AO38+AO39&gt;0),1,0),2)</f>
        <v>1</v>
      </c>
      <c r="AO41">
        <f>MOD(AO38+AO39+IF(AND(AP38+AP39&lt;&gt;AP41,AP38+AP39&gt;0),1,0),2)</f>
        <v>0</v>
      </c>
      <c r="AP41">
        <f>MOD(AP38+AP39+IF(AND(AQ38+AQ39&lt;&gt;AQ41,AQ38+AQ39&gt;0),1,0),2)</f>
        <v>1</v>
      </c>
      <c r="AQ41">
        <f>MOD(AQ38+AQ39+IF(AND(AS38+AS39&lt;&gt;AS41,AS38+AS39&gt;0),1,0),2)</f>
        <v>1</v>
      </c>
      <c r="AS41">
        <f>MOD(AS38+AS39+IF(AND(AT38+AT39&lt;&gt;AT41,AT38+AT39&gt;0),1,0),2)</f>
        <v>0</v>
      </c>
      <c r="AT41">
        <f>MOD(AT38+AT39+IF(AND(AU38+AU39&lt;&gt;AU41,AU38+AU39&gt;0),1,0),2)</f>
        <v>1</v>
      </c>
      <c r="AU41">
        <f>MOD(AU38+AU39+IF(AND(AV38+AV39&lt;&gt;AV41,AV38+AV39&gt;0),1,0),2)</f>
        <v>1</v>
      </c>
      <c r="AV41">
        <f>MOD(AV38+AV39,2)</f>
        <v>1</v>
      </c>
      <c r="AW41" s="1" t="s">
        <v>47</v>
      </c>
      <c r="AX41">
        <f>IF(AD41=0,AV41+AU41*POWER(2,1)+AT41*POWER(2,2)+AS41*POWER(2,3)+AQ41*POWER(2,4)+AP41*POWER(2,5)+AO41*POWER(2,6)+AN41*POWER(2,7)+AL41*POWER(2,8)+AK41*POWER(2,9)+AJ41*POWER(2,10)+AI41*POWER(2,11)+AG41*POWER(2,12)+AF41*POWER(2,13)+AE41*POWER(2,14),(AV41+AU41*POWER(2,1)+AT41*POWER(2,2)+AS41*POWER(2,3)+AQ41*POWER(2,4)+AP41*POWER(2,5)+AO41*POWER(2,6)+AN41*POWER(2,7)+AL41*POWER(2,8)+AK41*POWER(2,9)+AJ41*POWER(2,10)+AI41*POWER(2,11)+AG41*POWER(2,12)+AF41*POWER(2,13)+AE41*POWER(2,14))-POWER(2,15))</f>
        <v>-14921</v>
      </c>
      <c r="AY41" s="3" t="s">
        <v>60</v>
      </c>
      <c r="BD41">
        <f>BD38+BD39</f>
        <v>-14921</v>
      </c>
      <c r="BF41" s="10"/>
      <c r="BG41" s="11"/>
      <c r="BH41" s="11"/>
      <c r="BI41" s="11"/>
      <c r="BJ41" s="12"/>
    </row>
    <row r="42" spans="27:62" x14ac:dyDescent="0.3">
      <c r="BF42" s="13"/>
      <c r="BG42" s="14"/>
      <c r="BH42" s="14"/>
      <c r="BI42" s="14"/>
      <c r="BJ42" s="15"/>
    </row>
    <row r="43" spans="27:62" x14ac:dyDescent="0.3">
      <c r="AD43" s="16" t="s">
        <v>53</v>
      </c>
      <c r="AE43" s="16"/>
      <c r="AF43">
        <f>IF(AD38+AD39&gt;1,1,0)</f>
        <v>0</v>
      </c>
      <c r="AH43" s="16" t="s">
        <v>54</v>
      </c>
      <c r="AI43" s="16"/>
      <c r="AJ43">
        <f>MOD(SUM(AS41:AV41,AN41:AQ41),2)</f>
        <v>0</v>
      </c>
      <c r="AL43" s="16" t="s">
        <v>55</v>
      </c>
      <c r="AM43" s="16"/>
      <c r="AN43">
        <f>IF(AND(AS38+AS39&gt;1,AS38+AS39&lt;&gt;AS41),1,0)</f>
        <v>0</v>
      </c>
      <c r="AP43" s="16" t="s">
        <v>56</v>
      </c>
      <c r="AQ43" s="16"/>
      <c r="AR43">
        <f>IF(SUM(AS41:AV41,AN41:AQ41,AI41:AL41,AD41:AG41)=0,1,0)</f>
        <v>0</v>
      </c>
      <c r="AT43" s="16" t="s">
        <v>57</v>
      </c>
      <c r="AU43" s="16"/>
      <c r="AV43">
        <f>AD41</f>
        <v>1</v>
      </c>
      <c r="AX43" t="s">
        <v>58</v>
      </c>
      <c r="AY43">
        <f>IF(AND(AD38=AD39,AD38&lt;&gt;AD41),1,0)</f>
        <v>0</v>
      </c>
    </row>
    <row r="45" spans="27:62" x14ac:dyDescent="0.3">
      <c r="AB45" t="s">
        <v>70</v>
      </c>
      <c r="AC45" s="5" t="s">
        <v>62</v>
      </c>
      <c r="AD45">
        <f>IF(C13&lt;0,1,0)</f>
        <v>1</v>
      </c>
      <c r="AE45">
        <f>MOD(QUOTIENT(POWER(2,15)+C13,POWER(2,14)),2)</f>
        <v>1</v>
      </c>
      <c r="AF45">
        <f>MOD(QUOTIENT(POWER(2,15)+C13,POWER(2,13)),2)</f>
        <v>0</v>
      </c>
      <c r="AG45">
        <f>MOD(QUOTIENT(POWER(2,15)+C13,POWER(2,12)),2)</f>
        <v>0</v>
      </c>
      <c r="AH45" t="s">
        <v>25</v>
      </c>
      <c r="AI45">
        <f>MOD(QUOTIENT(POWER(2,15)+C13,POWER(2,11)),2)</f>
        <v>0</v>
      </c>
      <c r="AJ45">
        <f>MOD(QUOTIENT(POWER(2,15)+C13,POWER(2,10)),2)</f>
        <v>1</v>
      </c>
      <c r="AK45">
        <f>MOD(QUOTIENT(POWER(2,15)+C13,POWER(2,9)),2)</f>
        <v>0</v>
      </c>
      <c r="AL45">
        <f>MOD(QUOTIENT(POWER(2,15)+C13,POWER(2,8)),2)</f>
        <v>1</v>
      </c>
      <c r="AM45" t="s">
        <v>25</v>
      </c>
      <c r="AN45">
        <f>MOD(QUOTIENT(POWER(2,15)+C13,POWER(2,7)),2)</f>
        <v>1</v>
      </c>
      <c r="AO45">
        <f>MOD(QUOTIENT(POWER(2,15)+C13,POWER(2,6)),2)</f>
        <v>0</v>
      </c>
      <c r="AP45">
        <f>MOD(QUOTIENT(POWER(2,15)+C13,POWER(2,5)),2)</f>
        <v>1</v>
      </c>
      <c r="AQ45">
        <f>MOD(QUOTIENT(POWER(2,15)+C13,POWER(2,4)),2)</f>
        <v>1</v>
      </c>
      <c r="AR45" t="s">
        <v>25</v>
      </c>
      <c r="AS45">
        <f>MOD(QUOTIENT(POWER(2,15)+C13,POWER(2,3)),2)</f>
        <v>0</v>
      </c>
      <c r="AT45">
        <f>MOD(QUOTIENT(POWER(2,15)+C13,POWER(2,2)),2)</f>
        <v>1</v>
      </c>
      <c r="AU45">
        <f>MOD(QUOTIENT(POWER(2,15)+C13,POWER(2,1)),2)</f>
        <v>1</v>
      </c>
      <c r="AV45">
        <f>MOD(POWER(2,15)+C13,2)</f>
        <v>1</v>
      </c>
      <c r="BB45" t="s">
        <v>71</v>
      </c>
      <c r="BD45">
        <f>C13</f>
        <v>-14921</v>
      </c>
      <c r="BF45" s="7" t="s">
        <v>52</v>
      </c>
      <c r="BG45" s="8"/>
      <c r="BH45" s="8"/>
      <c r="BI45" s="8"/>
      <c r="BJ45" s="9"/>
    </row>
    <row r="46" spans="27:62" x14ac:dyDescent="0.3">
      <c r="AA46" t="s">
        <v>45</v>
      </c>
      <c r="AB46" t="s">
        <v>63</v>
      </c>
      <c r="AC46" s="5" t="s">
        <v>62</v>
      </c>
      <c r="AD46">
        <f>MOD(QUOTIENT(C5,POWER(2,15)),2)</f>
        <v>0</v>
      </c>
      <c r="AE46">
        <f>MOD(QUOTIENT(C5,POWER(2,14)),2)</f>
        <v>1</v>
      </c>
      <c r="AF46">
        <f>MOD(QUOTIENT(C5,POWER(2,13)),2)</f>
        <v>1</v>
      </c>
      <c r="AG46">
        <f>MOD(QUOTIENT(C5,POWER(2,12)),2)</f>
        <v>0</v>
      </c>
      <c r="AH46" t="s">
        <v>25</v>
      </c>
      <c r="AI46">
        <f>MOD(QUOTIENT(C5,POWER(2,11)),2)</f>
        <v>1</v>
      </c>
      <c r="AJ46">
        <f>MOD(QUOTIENT(C5,POWER(2,10)),2)</f>
        <v>0</v>
      </c>
      <c r="AK46">
        <f>MOD(QUOTIENT(C5,POWER(2,9)),2)</f>
        <v>1</v>
      </c>
      <c r="AL46">
        <f>MOD(QUOTIENT(C5,POWER(2,8)),2)</f>
        <v>1</v>
      </c>
      <c r="AM46" t="s">
        <v>25</v>
      </c>
      <c r="AN46">
        <f>MOD(QUOTIENT(C5,POWER(2,7)),2)</f>
        <v>1</v>
      </c>
      <c r="AO46">
        <f>MOD(QUOTIENT(C5,POWER(2,6)),2)</f>
        <v>0</v>
      </c>
      <c r="AP46">
        <f>MOD(QUOTIENT(C5,POWER(2,5)),2)</f>
        <v>0</v>
      </c>
      <c r="AQ46">
        <f>MOD(QUOTIENT(C5,POWER(2,4)),2)</f>
        <v>0</v>
      </c>
      <c r="AR46" t="s">
        <v>25</v>
      </c>
      <c r="AS46">
        <f>MOD(QUOTIENT(C5,POWER(2,3)),2)</f>
        <v>1</v>
      </c>
      <c r="AT46">
        <f>MOD(QUOTIENT(C5,POWER(2,2)),2)</f>
        <v>0</v>
      </c>
      <c r="AU46">
        <f>MOD(QUOTIENT(C5,POWER(2,1)),2)</f>
        <v>1</v>
      </c>
      <c r="AV46">
        <f>MOD(C5,2)</f>
        <v>1</v>
      </c>
      <c r="BA46" t="s">
        <v>45</v>
      </c>
      <c r="BB46" t="s">
        <v>59</v>
      </c>
      <c r="BD46">
        <f>C5</f>
        <v>27531</v>
      </c>
      <c r="BF46" s="10"/>
      <c r="BG46" s="11"/>
      <c r="BH46" s="11"/>
      <c r="BI46" s="11"/>
      <c r="BJ46" s="12"/>
    </row>
    <row r="47" spans="27:62" x14ac:dyDescent="0.3">
      <c r="AD47" s="1" t="s">
        <v>46</v>
      </c>
      <c r="AE47" s="1" t="s">
        <v>46</v>
      </c>
      <c r="AF47" s="1" t="s">
        <v>46</v>
      </c>
      <c r="AG47" s="1" t="s">
        <v>46</v>
      </c>
      <c r="AH47" s="1" t="s">
        <v>46</v>
      </c>
      <c r="AI47" s="1" t="s">
        <v>46</v>
      </c>
      <c r="AJ47" s="1" t="s">
        <v>46</v>
      </c>
      <c r="AK47" s="1" t="s">
        <v>46</v>
      </c>
      <c r="AL47" s="1" t="s">
        <v>46</v>
      </c>
      <c r="AM47" s="1" t="s">
        <v>46</v>
      </c>
      <c r="AN47" s="1" t="s">
        <v>46</v>
      </c>
      <c r="AO47" s="1" t="s">
        <v>46</v>
      </c>
      <c r="AP47" s="1" t="s">
        <v>46</v>
      </c>
      <c r="AQ47" s="1" t="s">
        <v>46</v>
      </c>
      <c r="AR47" s="1" t="s">
        <v>46</v>
      </c>
      <c r="AS47" s="1" t="s">
        <v>46</v>
      </c>
      <c r="AT47" s="1" t="s">
        <v>46</v>
      </c>
      <c r="AU47" s="1" t="s">
        <v>46</v>
      </c>
      <c r="AV47" s="1" t="s">
        <v>46</v>
      </c>
      <c r="AZ47" s="1" t="s">
        <v>47</v>
      </c>
      <c r="BB47" s="1" t="s">
        <v>50</v>
      </c>
      <c r="BC47" s="1" t="s">
        <v>46</v>
      </c>
      <c r="BD47" s="1" t="s">
        <v>51</v>
      </c>
      <c r="BF47" s="10"/>
      <c r="BG47" s="11"/>
      <c r="BH47" s="11"/>
      <c r="BI47" s="11"/>
      <c r="BJ47" s="12"/>
    </row>
    <row r="48" spans="27:62" x14ac:dyDescent="0.3">
      <c r="AD48">
        <f>MOD(AD45+AD46+IF(AND(AE45+AE46&lt;&gt;AE48,AE45+AE46&gt;0),1,0),2)</f>
        <v>0</v>
      </c>
      <c r="AE48">
        <f t="shared" ref="AE48" si="44">MOD(AE45+AE46+IF(AND(AF45+AF46&lt;&gt;AF48,AF45+AF46&gt;0),1,0),2)</f>
        <v>0</v>
      </c>
      <c r="AF48">
        <f t="shared" ref="AF48" si="45">MOD(AF45+AF46+IF(AND(AG45+AG46&lt;&gt;AG48,AG45+AG46&gt;0),1,0),2)</f>
        <v>1</v>
      </c>
      <c r="AG48">
        <f>MOD(AG45+AG46+IF(AND(AI45+AI46&lt;&gt;AI48,AI45+AI46&gt;0),1,0),2)</f>
        <v>1</v>
      </c>
      <c r="AI48">
        <f>MOD(AI45+AI46+IF(AND(AJ45+AJ46&lt;&gt;AJ48,AJ45+AJ46&gt;0),1,0),2)</f>
        <v>0</v>
      </c>
      <c r="AJ48">
        <f>MOD(AJ45+AJ46+IF(AND(AK45+AK46&lt;&gt;AK48,AK45+AK46&gt;0),1,0),2)</f>
        <v>0</v>
      </c>
      <c r="AK48">
        <f>MOD(AK45+AK46+IF(AND(AL45+AL46&lt;&gt;AL48,AL45+AL46&gt;0),1,0),2)</f>
        <v>0</v>
      </c>
      <c r="AL48">
        <f>MOD(AL45+AL46+IF(AND(AN45+AN46&lt;&gt;AN48,AN45+AN46&gt;0),1,0),2)</f>
        <v>1</v>
      </c>
      <c r="AN48">
        <f>MOD(AN45+AN46+IF(AND(AO45+AO46&lt;&gt;AO48,AO45+AO46&gt;0),1,0),2)</f>
        <v>0</v>
      </c>
      <c r="AO48">
        <f>MOD(AO45+AO46+IF(AND(AP45+AP46&lt;&gt;AP48,AP45+AP46&gt;0),1,0),2)</f>
        <v>1</v>
      </c>
      <c r="AP48">
        <f>MOD(AP45+AP46+IF(AND(AQ45+AQ46&lt;&gt;AQ48,AQ45+AQ46&gt;0),1,0),2)</f>
        <v>0</v>
      </c>
      <c r="AQ48">
        <f>MOD(AQ45+AQ46+IF(AND(AS45+AS46&lt;&gt;AS48,AS45+AS46&gt;0),1,0),2)</f>
        <v>0</v>
      </c>
      <c r="AS48">
        <f>MOD(AS45+AS46+IF(AND(AT45+AT46&lt;&gt;AT48,AT45+AT46&gt;0),1,0),2)</f>
        <v>0</v>
      </c>
      <c r="AT48">
        <f>MOD(AT45+AT46+IF(AND(AU45+AU46&lt;&gt;AU48,AU45+AU46&gt;0),1,0),2)</f>
        <v>0</v>
      </c>
      <c r="AU48">
        <f>MOD(AU45+AU46+IF(AND(AV45+AV46&lt;&gt;AV48,AV45+AV46&gt;0),1,0),2)</f>
        <v>1</v>
      </c>
      <c r="AV48">
        <f>MOD(AV45+AV46,2)</f>
        <v>0</v>
      </c>
      <c r="AW48" s="1" t="s">
        <v>47</v>
      </c>
      <c r="AX48">
        <f>IF(AD48=0,AV48+AU48*POWER(2,1)+AT48*POWER(2,2)+AS48*POWER(2,3)+AQ48*POWER(2,4)+AP48*POWER(2,5)+AO48*POWER(2,6)+AN48*POWER(2,7)+AL48*POWER(2,8)+AK48*POWER(2,9)+AJ48*POWER(2,10)+AI48*POWER(2,11)+AG48*POWER(2,12)+AF48*POWER(2,13)+AE48*POWER(2,14),(AV48+AU48*POWER(2,1)+AT48*POWER(2,2)+AS48*POWER(2,3)+AQ48*POWER(2,4)+AP48*POWER(2,5)+AO48*POWER(2,6)+AN48*POWER(2,7)+AL48*POWER(2,8)+AK48*POWER(2,9)+AJ48*POWER(2,10)+AI48*POWER(2,11)+AG48*POWER(2,12)+AF48*POWER(2,13)+AE48*POWER(2,14))-POWER(2,15))</f>
        <v>12610</v>
      </c>
      <c r="AY48" s="3" t="s">
        <v>60</v>
      </c>
      <c r="BD48">
        <f>BD45+BD46</f>
        <v>12610</v>
      </c>
      <c r="BF48" s="10"/>
      <c r="BG48" s="11"/>
      <c r="BH48" s="11"/>
      <c r="BI48" s="11"/>
      <c r="BJ48" s="12"/>
    </row>
    <row r="49" spans="30:62" x14ac:dyDescent="0.3">
      <c r="BF49" s="13"/>
      <c r="BG49" s="14"/>
      <c r="BH49" s="14"/>
      <c r="BI49" s="14"/>
      <c r="BJ49" s="15"/>
    </row>
    <row r="50" spans="30:62" x14ac:dyDescent="0.3">
      <c r="AD50" s="16" t="s">
        <v>53</v>
      </c>
      <c r="AE50" s="16"/>
      <c r="AF50">
        <f>IF(AD45+AD46&gt;1,1,0)</f>
        <v>0</v>
      </c>
      <c r="AH50" s="16" t="s">
        <v>54</v>
      </c>
      <c r="AI50" s="16"/>
      <c r="AJ50">
        <f>MOD(SUM(AS48:AV48,AN48:AQ48),2)</f>
        <v>0</v>
      </c>
      <c r="AL50" s="16" t="s">
        <v>55</v>
      </c>
      <c r="AM50" s="16"/>
      <c r="AN50">
        <f>IF(AND(AS45+AS46&gt;1,AS45+AS46&lt;&gt;AS48),1,0)</f>
        <v>0</v>
      </c>
      <c r="AP50" s="16" t="s">
        <v>56</v>
      </c>
      <c r="AQ50" s="16"/>
      <c r="AR50">
        <f>IF(SUM(AS48:AV48,AN48:AQ48,AI48:AL48,AD48:AG48)=0,1,0)</f>
        <v>0</v>
      </c>
      <c r="AT50" s="16" t="s">
        <v>57</v>
      </c>
      <c r="AU50" s="16"/>
      <c r="AV50">
        <f>AD48</f>
        <v>0</v>
      </c>
      <c r="AX50" t="s">
        <v>58</v>
      </c>
      <c r="AY50">
        <f>IF(AND(AD45=AD46,AD45&lt;&gt;AD48),1,0)</f>
        <v>0</v>
      </c>
    </row>
  </sheetData>
  <mergeCells count="42">
    <mergeCell ref="BF45:BJ49"/>
    <mergeCell ref="AD50:AE50"/>
    <mergeCell ref="AH50:AI50"/>
    <mergeCell ref="AL50:AM50"/>
    <mergeCell ref="AP50:AQ50"/>
    <mergeCell ref="AT50:AU50"/>
    <mergeCell ref="BF38:BJ42"/>
    <mergeCell ref="AD43:AE43"/>
    <mergeCell ref="AH43:AI43"/>
    <mergeCell ref="AL43:AM43"/>
    <mergeCell ref="AP43:AQ43"/>
    <mergeCell ref="AT43:AU43"/>
    <mergeCell ref="BF31:BJ35"/>
    <mergeCell ref="AD36:AE36"/>
    <mergeCell ref="AH36:AI36"/>
    <mergeCell ref="AL36:AM36"/>
    <mergeCell ref="AP36:AQ36"/>
    <mergeCell ref="AT36:AU36"/>
    <mergeCell ref="BF24:BJ28"/>
    <mergeCell ref="AD29:AE29"/>
    <mergeCell ref="AH29:AI29"/>
    <mergeCell ref="AL29:AM29"/>
    <mergeCell ref="AP29:AQ29"/>
    <mergeCell ref="AT29:AU29"/>
    <mergeCell ref="BF17:BJ21"/>
    <mergeCell ref="AD22:AE22"/>
    <mergeCell ref="AH22:AI22"/>
    <mergeCell ref="AL22:AM22"/>
    <mergeCell ref="AP22:AQ22"/>
    <mergeCell ref="AT22:AU22"/>
    <mergeCell ref="BF3:BJ7"/>
    <mergeCell ref="AD15:AE15"/>
    <mergeCell ref="AH15:AI15"/>
    <mergeCell ref="AL15:AM15"/>
    <mergeCell ref="AP15:AQ15"/>
    <mergeCell ref="AT15:AU15"/>
    <mergeCell ref="AD8:AE8"/>
    <mergeCell ref="AH8:AI8"/>
    <mergeCell ref="AL8:AM8"/>
    <mergeCell ref="AP8:AQ8"/>
    <mergeCell ref="AT8:AU8"/>
    <mergeCell ref="BF10:BJ14"/>
  </mergeCells>
  <phoneticPr fontId="2" type="noConversion"/>
  <conditionalFormatting sqref="G3:Y6">
    <cfRule type="cellIs" dxfId="1" priority="2" operator="greaterThan">
      <formula>0.5</formula>
    </cfRule>
    <cfRule type="cellIs" dxfId="0" priority="1" operator="lessThan">
      <formula>0.5</formula>
    </cfRule>
  </conditionalFormatting>
  <pageMargins left="8.3333333333333332E-3" right="0.7" top="0.75" bottom="0.75" header="0.3" footer="0.3"/>
  <pageSetup paperSize="9" orientation="portrait" r:id="rId1"/>
  <headerFooter>
    <oddHeader>&amp;LСтепанов Артур Петрович&amp;C22 вариант&amp;RОсновное задание</oddHeader>
    <oddFooter>&amp;L15.11.2021 17:45</oddFooter>
  </headerFooter>
  <ignoredErrors>
    <ignoredError sqref="G12:H12 L12:O12 Q12:T12 V12:Y12 I12:J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C9BB-9FEB-4CED-9F7C-BA3872C6286B}">
  <sheetPr codeName="Лист2"/>
  <dimension ref="D4"/>
  <sheetViews>
    <sheetView topLeftCell="E1" workbookViewId="0">
      <selection activeCell="V21" sqref="V21"/>
    </sheetView>
  </sheetViews>
  <sheetFormatPr defaultRowHeight="14.4" x14ac:dyDescent="0.3"/>
  <sheetData>
    <row r="4" spans="4:4" x14ac:dyDescent="0.3">
      <c r="D4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2015-06-05T18:19:34Z</dcterms:created>
  <dcterms:modified xsi:type="dcterms:W3CDTF">2021-11-15T20:54:56Z</dcterms:modified>
</cp:coreProperties>
</file>