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CBCamp\"/>
    </mc:Choice>
  </mc:AlternateContent>
  <xr:revisionPtr revIDLastSave="0" documentId="13_ncr:1_{095B43D5-13BC-413B-83CC-54C0E57ACC6B}" xr6:coauthVersionLast="36" xr6:coauthVersionMax="36" xr10:uidLastSave="{00000000-0000-0000-0000-000000000000}"/>
  <bookViews>
    <workbookView xWindow="0" yWindow="1200" windowWidth="14370" windowHeight="12780" xr2:uid="{00000000-000D-0000-FFFF-FFFF00000000}"/>
  </bookViews>
  <sheets>
    <sheet name="Kickstarter Table" sheetId="1" r:id="rId1"/>
    <sheet name=" Category Stats " sheetId="2" r:id="rId2"/>
    <sheet name="Subcategory Stats" sheetId="3" r:id="rId3"/>
    <sheet name="Outcomes Based on Launch Date" sheetId="4" r:id="rId4"/>
    <sheet name="Bonus" sheetId="5" r:id="rId5"/>
  </sheets>
  <definedNames>
    <definedName name="_xlnm._FilterDatabase" localSheetId="0" hidden="1">'Kickstarter Table'!$A$1:$T$4115</definedName>
  </definedNames>
  <calcPr calcId="191029" concurrentCalc="0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5" l="1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B12" i="5"/>
  <c r="B11" i="5"/>
  <c r="B10" i="5"/>
  <c r="B9" i="5"/>
  <c r="B8" i="5"/>
  <c r="B7" i="5"/>
  <c r="B13" i="5"/>
  <c r="B6" i="5"/>
  <c r="D3" i="5"/>
  <c r="D2" i="5"/>
  <c r="C3" i="5"/>
  <c r="C2" i="5"/>
  <c r="L4" i="5"/>
  <c r="B2" i="5"/>
  <c r="B5" i="5"/>
  <c r="B4" i="5"/>
  <c r="B3" i="5"/>
  <c r="E2" i="5"/>
  <c r="F2" i="5"/>
  <c r="E3" i="5"/>
  <c r="H3" i="5"/>
  <c r="E9" i="5"/>
  <c r="G9" i="5"/>
  <c r="F3" i="5"/>
  <c r="E13" i="5"/>
  <c r="H13" i="5"/>
  <c r="E10" i="5"/>
  <c r="F10" i="5"/>
  <c r="E11" i="5"/>
  <c r="G11" i="5"/>
  <c r="E8" i="5"/>
  <c r="G8" i="5"/>
  <c r="E5" i="5"/>
  <c r="F5" i="5"/>
  <c r="E4" i="5"/>
  <c r="F4" i="5"/>
  <c r="E7" i="5"/>
  <c r="H7" i="5"/>
  <c r="E12" i="5"/>
  <c r="F12" i="5"/>
  <c r="H9" i="5"/>
  <c r="E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5"/>
  <c r="F13" i="5"/>
  <c r="G10" i="5"/>
  <c r="F8" i="5"/>
  <c r="H8" i="5"/>
  <c r="H2" i="5"/>
  <c r="G3" i="5"/>
  <c r="F11" i="5"/>
  <c r="H11" i="5"/>
  <c r="H10" i="5"/>
  <c r="G2" i="5"/>
  <c r="F9" i="5"/>
  <c r="G5" i="5"/>
  <c r="H5" i="5"/>
  <c r="G4" i="5"/>
  <c r="H4" i="5"/>
  <c r="F7" i="5"/>
  <c r="G7" i="5"/>
  <c r="G12" i="5"/>
  <c r="H12" i="5"/>
  <c r="H6" i="5"/>
  <c r="G6" i="5"/>
  <c r="F6" i="5"/>
</calcChain>
</file>

<file path=xl/sharedStrings.xml><?xml version="1.0" encoding="utf-8"?>
<sst xmlns="http://schemas.openxmlformats.org/spreadsheetml/2006/main" count="24823" uniqueCount="8400">
  <si>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</si>
  <si>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</si>
  <si>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</si>
  <si>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</si>
  <si>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</si>
  <si>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</si>
  <si>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</si>
  <si>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</si>
  <si>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</si>
  <si>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</si>
  <si>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</si>
  <si>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</si>
  <si>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</si>
  <si>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</si>
  <si>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</si>
  <si>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</si>
  <si>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</si>
  <si>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</si>
  <si>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</si>
  <si>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</si>
  <si>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</si>
  <si>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</si>
  <si>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</si>
  <si>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</si>
  <si>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</si>
  <si>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</si>
  <si>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</si>
  <si>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</si>
  <si>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</si>
  <si>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</si>
  <si>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</si>
  <si>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</si>
  <si>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</si>
  <si>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</si>
  <si>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</si>
  <si>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</si>
  <si>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</si>
  <si>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</si>
  <si>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</si>
  <si>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</si>
  <si>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</si>
  <si>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</si>
  <si>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</si>
  <si>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</si>
  <si>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</si>
  <si>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</si>
  <si>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</si>
  <si>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</si>
  <si>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</si>
  <si>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</si>
  <si>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</si>
  <si>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</si>
  <si>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</si>
  <si>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</si>
  <si>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</si>
  <si>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</si>
  <si>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</si>
  <si>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</si>
  <si>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</si>
  <si>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</si>
  <si>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</si>
  <si>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</si>
  <si>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</si>
  <si>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</si>
  <si>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</si>
  <si>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</si>
  <si>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</si>
  <si>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</si>
  <si>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</si>
  <si>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</si>
  <si>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</si>
  <si>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</si>
  <si>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</si>
  <si>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</si>
  <si>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</si>
  <si>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</si>
  <si>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</si>
  <si>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</si>
  <si>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</si>
  <si>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</si>
  <si>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</si>
  <si>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</si>
  <si>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</si>
  <si>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</si>
  <si>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</si>
  <si>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</si>
  <si>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</si>
  <si>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</si>
  <si>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</si>
  <si>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</si>
  <si>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</si>
  <si>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</si>
  <si>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</si>
  <si>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</si>
  <si>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</si>
  <si>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</si>
  <si>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</si>
  <si>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</si>
  <si>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</si>
  <si>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</si>
  <si>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</si>
  <si>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</si>
  <si>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</si>
  <si>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</si>
  <si>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</si>
  <si>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</si>
  <si>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</si>
  <si>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</si>
  <si>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</si>
  <si>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</si>
  <si>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</si>
  <si>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</si>
  <si>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</si>
  <si>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</si>
  <si>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</si>
  <si>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</si>
  <si>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</si>
  <si>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</si>
  <si>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</si>
  <si>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</si>
  <si>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</si>
  <si>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</si>
  <si>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</si>
  <si>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</si>
  <si>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</si>
  <si>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</si>
  <si>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</si>
  <si>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</si>
  <si>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</si>
  <si>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</si>
  <si>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</si>
  <si>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</si>
  <si>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</si>
  <si>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</si>
  <si>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</si>
  <si>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</si>
  <si>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</si>
  <si>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</si>
  <si>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</si>
  <si>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</si>
  <si>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</si>
  <si>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</si>
  <si>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</si>
  <si>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</si>
  <si>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</si>
  <si>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</si>
  <si>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</si>
  <si>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</si>
  <si>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</si>
  <si>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</si>
  <si>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</si>
  <si>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</si>
  <si>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</si>
  <si>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</si>
  <si>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</si>
  <si>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</si>
  <si>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</si>
  <si>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</si>
  <si>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</si>
  <si>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</si>
  <si>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</si>
  <si>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</si>
  <si>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</si>
  <si>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</si>
  <si>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</si>
  <si>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</si>
  <si>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</si>
  <si>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</si>
  <si>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</si>
  <si>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</si>
  <si>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</si>
  <si>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</si>
  <si>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</si>
  <si>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</si>
  <si>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</si>
  <si>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</si>
  <si>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</si>
  <si>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</si>
  <si>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</si>
  <si>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</si>
  <si>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</si>
  <si>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</si>
  <si>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</si>
  <si>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</si>
  <si>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</si>
  <si>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</si>
  <si>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</si>
  <si>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</si>
  <si>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</si>
  <si>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</si>
  <si>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</si>
  <si>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</si>
  <si>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</si>
  <si>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</si>
  <si>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</si>
  <si>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</si>
  <si>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</si>
  <si>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</si>
  <si>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</si>
  <si>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</si>
  <si>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</si>
  <si>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</si>
  <si>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</si>
  <si>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</si>
  <si>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</si>
  <si>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</si>
  <si>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</si>
  <si>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</si>
  <si>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</si>
  <si>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</si>
  <si>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</si>
  <si>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</si>
  <si>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</si>
  <si>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</si>
  <si>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</si>
  <si>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</si>
  <si>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</si>
  <si>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</si>
  <si>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</si>
  <si>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</si>
  <si>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</si>
  <si>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</si>
  <si>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</si>
  <si>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</si>
  <si>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</si>
  <si>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</si>
  <si>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</si>
  <si>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</si>
  <si>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</si>
  <si>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</si>
  <si>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</si>
  <si>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</si>
  <si>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</si>
  <si>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</si>
  <si>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</si>
  <si>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</si>
  <si>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</si>
  <si>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</si>
  <si>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</si>
  <si>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</si>
  <si>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</si>
  <si>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</si>
  <si>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</si>
  <si>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</si>
  <si>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</si>
  <si>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</si>
  <si>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</si>
  <si>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</si>
  <si>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</si>
  <si>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</si>
  <si>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</si>
  <si>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</si>
  <si>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</si>
  <si>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</si>
  <si>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</si>
  <si>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</si>
  <si>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</si>
  <si>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</si>
  <si>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</si>
  <si>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</si>
  <si>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</si>
  <si>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</si>
  <si>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</si>
  <si>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</si>
  <si>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</si>
  <si>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</si>
  <si>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</si>
  <si>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</si>
  <si>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</si>
  <si>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</si>
  <si>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</si>
  <si>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</si>
  <si>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</si>
  <si>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</si>
  <si>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</si>
  <si>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</si>
  <si>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</si>
  <si>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</si>
  <si>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</si>
  <si>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</si>
  <si>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</si>
  <si>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</si>
  <si>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</si>
  <si>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</si>
  <si>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</si>
  <si>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</si>
  <si>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</si>
  <si>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</si>
  <si>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</si>
  <si>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</si>
  <si>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</si>
  <si>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</si>
  <si>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</si>
  <si>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</si>
  <si>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</si>
  <si>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</si>
  <si>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</si>
  <si>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</si>
  <si>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</si>
  <si>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</si>
  <si>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</si>
  <si>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</si>
  <si>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</si>
  <si>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</si>
  <si>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</si>
  <si>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</si>
  <si>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</si>
  <si>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</si>
  <si>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</si>
  <si>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</si>
  <si>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</si>
  <si>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</si>
  <si>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</si>
  <si>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</si>
  <si>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</si>
  <si>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</si>
  <si>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</si>
  <si>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</si>
  <si>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</si>
  <si>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</si>
  <si>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</si>
  <si>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</si>
  <si>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</si>
  <si>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</si>
  <si>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</si>
  <si>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</si>
  <si>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</si>
  <si>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</si>
  <si>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</si>
  <si>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</si>
  <si>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</si>
  <si>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</si>
  <si>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</si>
  <si>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</si>
  <si>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</si>
  <si>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</si>
  <si>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</si>
  <si>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</si>
  <si>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</si>
  <si>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</si>
  <si>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</si>
  <si>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</si>
  <si>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</si>
  <si>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</si>
  <si>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</si>
  <si>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</si>
  <si>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</si>
  <si>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</si>
  <si>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</si>
  <si>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</si>
  <si>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</si>
  <si>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</si>
  <si>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</si>
  <si>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</si>
  <si>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</si>
  <si>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</si>
  <si>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</si>
  <si>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</si>
  <si>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</si>
  <si>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</si>
  <si>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</si>
  <si>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</si>
  <si>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</si>
  <si>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</si>
  <si>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</si>
  <si>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</si>
  <si>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</si>
  <si>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</si>
  <si>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</si>
  <si>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</si>
  <si>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</si>
  <si>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</si>
  <si>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</si>
  <si>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</si>
  <si>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</si>
  <si>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</si>
  <si>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</si>
  <si>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</si>
  <si>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</si>
  <si>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</si>
  <si>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</si>
  <si>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</si>
  <si>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</si>
  <si>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</si>
  <si>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</si>
  <si>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</si>
  <si>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</si>
  <si>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</si>
  <si>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</si>
  <si>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</si>
  <si>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</si>
  <si>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</si>
  <si>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</si>
  <si>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</si>
  <si>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</si>
  <si>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</si>
  <si>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</si>
  <si>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</si>
  <si>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</si>
  <si>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</si>
  <si>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</si>
  <si>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</si>
  <si>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</si>
  <si>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</si>
  <si>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</si>
  <si>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</si>
  <si>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</si>
  <si>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</si>
  <si>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</si>
  <si>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</si>
  <si>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</si>
  <si>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</si>
  <si>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</si>
  <si>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</si>
  <si>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</si>
  <si>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</si>
  <si>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</si>
  <si>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</si>
  <si>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</si>
  <si>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</si>
  <si>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</si>
  <si>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</si>
  <si>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</si>
  <si>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</si>
  <si>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</si>
  <si>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</si>
  <si>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</si>
  <si>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</si>
  <si>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</si>
  <si>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</si>
  <si>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</si>
  <si>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</si>
  <si>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</si>
  <si>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</si>
  <si>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</si>
  <si>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</si>
  <si>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</si>
  <si>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</si>
  <si>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</si>
  <si>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</si>
  <si>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</si>
  <si>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</si>
  <si>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</si>
  <si>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</si>
  <si>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</si>
  <si>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</si>
  <si>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</si>
  <si>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</si>
  <si>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</si>
  <si>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</si>
  <si>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</si>
  <si>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</si>
  <si>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</si>
  <si>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</si>
  <si>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</si>
  <si>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</si>
  <si>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</si>
  <si>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</si>
  <si>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</si>
  <si>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</si>
  <si>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</si>
  <si>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</si>
  <si>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</si>
  <si>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</si>
  <si>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</si>
  <si>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</si>
  <si>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</si>
  <si>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</si>
  <si>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</si>
  <si>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</si>
  <si>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</si>
  <si>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</si>
  <si>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</si>
  <si>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</si>
  <si>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</si>
  <si>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</si>
  <si>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</si>
  <si>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</si>
  <si>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</si>
  <si>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</si>
  <si>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</si>
  <si>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</si>
  <si>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</si>
  <si>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</si>
  <si>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</si>
  <si>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</si>
  <si>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</si>
  <si>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</si>
  <si>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</si>
  <si>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</si>
  <si>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</si>
  <si>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</si>
  <si>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</si>
  <si>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</si>
  <si>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</si>
  <si>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</si>
  <si>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</si>
  <si>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</si>
  <si>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</si>
  <si>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</si>
  <si>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</si>
  <si>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</si>
  <si>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</si>
  <si>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</si>
  <si>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</si>
  <si>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</si>
  <si>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</si>
  <si>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</si>
  <si>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</si>
  <si>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</si>
  <si>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</si>
  <si>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</si>
  <si>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</si>
  <si>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</si>
  <si>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</si>
  <si>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</si>
  <si>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</si>
  <si>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</si>
  <si>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</si>
  <si>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</si>
  <si>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</si>
  <si>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</si>
  <si>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</si>
  <si>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</si>
  <si>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</si>
  <si>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</si>
  <si>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</si>
  <si>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</si>
  <si>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</si>
  <si>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</si>
  <si>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</si>
  <si>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</si>
  <si>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</si>
  <si>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</si>
  <si>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</si>
  <si>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</si>
  <si>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</si>
  <si>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</si>
  <si>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</si>
  <si>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</si>
  <si>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</si>
  <si>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</si>
  <si>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</si>
  <si>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</si>
  <si>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</si>
  <si>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</si>
  <si>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</si>
  <si>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</si>
  <si>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</si>
  <si>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</si>
  <si>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</si>
  <si>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</si>
  <si>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</si>
  <si>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</si>
  <si>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</si>
  <si>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</si>
  <si>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</si>
  <si>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</si>
  <si>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</si>
  <si>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</si>
  <si>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</si>
  <si>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</si>
  <si>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</si>
  <si>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</si>
  <si>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</si>
  <si>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</si>
  <si>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</si>
  <si>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</si>
  <si>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</si>
  <si>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</si>
  <si>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</si>
  <si>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</si>
  <si>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</si>
  <si>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</si>
  <si>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</si>
  <si>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</si>
  <si>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</si>
  <si>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</si>
  <si>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</si>
  <si>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</si>
  <si>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</si>
  <si>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</si>
  <si>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</si>
  <si>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</si>
  <si>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</si>
  <si>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</si>
  <si>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</si>
  <si>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</si>
  <si>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</si>
  <si>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</si>
  <si>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</si>
  <si>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</si>
  <si>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</si>
  <si>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</si>
  <si>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</si>
  <si>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</si>
  <si>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</si>
  <si>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</si>
  <si>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</si>
  <si>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</si>
  <si>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</si>
  <si>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</si>
  <si>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</si>
  <si>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</si>
  <si>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</si>
  <si>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</si>
  <si>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</si>
  <si>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</si>
  <si>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</si>
  <si>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</si>
  <si>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</si>
  <si>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</si>
  <si>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</si>
  <si>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</si>
  <si>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</si>
  <si>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</si>
  <si>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</si>
  <si>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</si>
  <si>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</si>
  <si>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</si>
  <si>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</si>
  <si>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</si>
  <si>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</si>
  <si>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</si>
  <si>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</si>
  <si>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</si>
  <si>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</si>
  <si>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</si>
  <si>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</si>
  <si>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</si>
  <si>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</si>
  <si>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</si>
  <si>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</si>
  <si>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</si>
  <si>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</si>
  <si>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</si>
  <si>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</si>
  <si>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</si>
  <si>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</si>
  <si>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</si>
  <si>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</si>
  <si>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</si>
  <si>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</si>
  <si>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</si>
  <si>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</si>
  <si>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</si>
  <si>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</si>
  <si>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</si>
  <si>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</si>
  <si>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</si>
  <si>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</si>
  <si>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</si>
  <si>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</si>
  <si>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</si>
  <si>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</si>
  <si>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</si>
  <si>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</si>
  <si>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</si>
  <si>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</si>
  <si>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</si>
  <si>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</si>
  <si>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</si>
  <si>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</si>
  <si>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</si>
  <si>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</si>
  <si>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</si>
  <si>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</si>
  <si>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</si>
  <si>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</si>
  <si>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</si>
  <si>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</si>
  <si>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</si>
  <si>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</si>
  <si>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</si>
  <si>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</si>
  <si>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</si>
  <si>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</si>
  <si>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</si>
  <si>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</si>
  <si>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</si>
  <si>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</si>
  <si>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</si>
  <si>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</si>
  <si>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</si>
  <si>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</si>
  <si>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</si>
  <si>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</si>
  <si>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</si>
  <si>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</si>
  <si>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</si>
  <si>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</si>
  <si>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</si>
  <si>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</si>
  <si>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</si>
  <si>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</si>
  <si>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</si>
  <si>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</si>
  <si>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</si>
  <si>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</si>
  <si>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</si>
  <si>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</si>
  <si>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</si>
  <si>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</si>
  <si>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</si>
  <si>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</si>
  <si>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</si>
  <si>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</si>
  <si>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</si>
  <si>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</si>
  <si>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</si>
  <si>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</si>
  <si>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</si>
  <si>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</si>
  <si>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</si>
  <si>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</si>
  <si>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</si>
  <si>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</si>
  <si>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</si>
  <si>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</si>
  <si>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</si>
  <si>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</si>
  <si>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</si>
  <si>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</si>
  <si>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</si>
  <si>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</si>
  <si>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</si>
  <si>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</si>
  <si>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</si>
  <si>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</si>
  <si>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</si>
  <si>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</si>
  <si>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</si>
  <si>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</si>
  <si>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</si>
  <si>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</si>
  <si>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</si>
  <si>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</si>
  <si>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</si>
  <si>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</si>
  <si>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</si>
  <si>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</si>
  <si>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</si>
  <si>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</si>
  <si>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</si>
  <si>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</si>
  <si>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</si>
  <si>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</si>
  <si>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</si>
  <si>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</si>
  <si>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</si>
  <si>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</si>
  <si>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</si>
  <si>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</si>
  <si>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</si>
  <si>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</si>
  <si>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</si>
  <si>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</si>
  <si>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</si>
  <si>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</si>
  <si>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</si>
  <si>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</si>
  <si>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</si>
  <si>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</si>
  <si>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</si>
  <si>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</si>
  <si>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</si>
  <si>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</si>
  <si>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</si>
  <si>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</si>
  <si>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</si>
  <si>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</si>
  <si>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</si>
  <si>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</si>
  <si>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</si>
  <si>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</si>
  <si>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</si>
  <si>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</si>
  <si>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</si>
  <si>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</si>
  <si>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</si>
  <si>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</si>
  <si>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</si>
  <si>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</si>
  <si>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</si>
  <si>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</si>
  <si>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</si>
  <si>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</si>
  <si>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</si>
  <si>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</si>
  <si>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</si>
  <si>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</si>
  <si>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</si>
  <si>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</si>
  <si>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</si>
  <si>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</si>
  <si>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</si>
  <si>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</si>
  <si>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</si>
  <si>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</si>
  <si>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</si>
  <si>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</si>
  <si>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</si>
  <si>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</si>
  <si>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</si>
  <si>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</si>
  <si>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</si>
  <si>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</si>
  <si>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</si>
  <si>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</si>
  <si>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</si>
  <si>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</si>
  <si>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</si>
  <si>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</si>
  <si>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</si>
  <si>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</si>
  <si>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</si>
  <si>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</si>
  <si>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</si>
  <si>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</si>
  <si>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</si>
  <si>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</si>
  <si>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</si>
  <si>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</si>
  <si>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</si>
  <si>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</si>
  <si>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</si>
  <si>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</si>
  <si>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</si>
  <si>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</si>
  <si>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</si>
  <si>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</si>
  <si>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</si>
  <si>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</si>
  <si>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</si>
  <si>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</si>
  <si>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</si>
  <si>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</si>
  <si>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</si>
  <si>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</si>
  <si>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</si>
  <si>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</si>
  <si>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</si>
  <si>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</si>
  <si>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</si>
  <si>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</si>
  <si>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</si>
  <si>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</si>
  <si>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</si>
  <si>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</si>
  <si>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</si>
  <si>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</si>
  <si>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</si>
  <si>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</si>
  <si>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</si>
  <si>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</si>
  <si>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</si>
  <si>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</si>
  <si>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</si>
  <si>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</si>
  <si>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</si>
  <si>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</si>
  <si>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</si>
  <si>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</si>
  <si>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</si>
  <si>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</si>
  <si>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</si>
  <si>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</si>
  <si>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</si>
  <si>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</si>
  <si>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</si>
  <si>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</si>
  <si>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</si>
  <si>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</si>
  <si>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</si>
  <si>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</si>
  <si>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</si>
  <si>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</si>
  <si>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</si>
  <si>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</si>
  <si>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</si>
  <si>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</si>
  <si>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</si>
  <si>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</si>
  <si>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</si>
  <si>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</si>
  <si>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</si>
  <si>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</si>
  <si>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</si>
  <si>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</si>
  <si>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</si>
  <si>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</si>
  <si>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</si>
  <si>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</si>
  <si>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</si>
  <si>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</si>
  <si>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</si>
  <si>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</si>
  <si>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</si>
  <si>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</si>
  <si>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</si>
  <si>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</si>
  <si>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</si>
  <si>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</si>
  <si>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</si>
  <si>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</si>
  <si>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</si>
  <si>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</si>
  <si>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</si>
  <si>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</si>
  <si>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</si>
  <si>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</si>
  <si>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</si>
  <si>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</si>
  <si>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</si>
  <si>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</si>
  <si>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</si>
  <si>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</si>
  <si>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</si>
  <si>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</si>
  <si>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</si>
  <si>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</si>
  <si>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</si>
  <si>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</si>
  <si>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</si>
  <si>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</si>
  <si>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</si>
  <si>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</si>
  <si>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</si>
  <si>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</si>
  <si>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</si>
  <si>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</si>
  <si>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</si>
  <si>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</si>
  <si>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</si>
  <si>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</si>
  <si>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</si>
  <si>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</si>
  <si>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</si>
  <si>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</si>
  <si>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</si>
  <si>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</si>
  <si>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</si>
  <si>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</si>
  <si>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</si>
  <si>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</si>
  <si>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</si>
  <si>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</si>
  <si>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</si>
  <si>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</si>
  <si>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</si>
  <si>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</si>
  <si>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</si>
  <si>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</si>
  <si>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</si>
  <si>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</si>
  <si>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</si>
  <si>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</si>
  <si>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</si>
  <si>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</si>
  <si>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</si>
  <si>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</si>
  <si>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</si>
  <si>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</si>
  <si>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</si>
  <si>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</si>
  <si>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</si>
  <si>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</si>
  <si>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</si>
  <si>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</si>
  <si>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</si>
  <si>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</si>
  <si>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</si>
  <si>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</si>
  <si>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</si>
  <si>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</si>
  <si>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</si>
  <si>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</si>
  <si>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</si>
  <si>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</si>
  <si>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</si>
  <si>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</si>
  <si>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</si>
  <si>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</si>
  <si>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</si>
  <si>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</si>
  <si>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</si>
  <si>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</si>
  <si>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</si>
  <si>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</si>
  <si>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</si>
  <si>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</si>
  <si>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</si>
  <si>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</si>
  <si>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</si>
  <si>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</si>
  <si>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</si>
  <si>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</si>
  <si>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</si>
  <si>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</si>
  <si>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</si>
  <si>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</si>
  <si>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</si>
  <si>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</si>
  <si>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</si>
  <si>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</si>
  <si>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</si>
  <si>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</si>
  <si>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</si>
  <si>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</si>
  <si>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</si>
  <si>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</si>
  <si>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</si>
  <si>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</si>
  <si>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</si>
  <si>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</si>
  <si>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</si>
  <si>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</si>
  <si>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</si>
  <si>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</si>
  <si>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</si>
  <si>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</si>
  <si>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</si>
  <si>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</si>
  <si>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</si>
  <si>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</si>
  <si>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</si>
  <si>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</si>
  <si>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</si>
  <si>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</si>
  <si>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</si>
  <si>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</si>
  <si>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</si>
  <si>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</si>
  <si>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</si>
  <si>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</si>
  <si>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</si>
  <si>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</si>
  <si>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</si>
  <si>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</si>
  <si>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</si>
  <si>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</si>
  <si>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</si>
  <si>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</si>
  <si>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</si>
  <si>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</si>
  <si>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</si>
  <si>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</si>
  <si>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</si>
  <si>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</si>
  <si>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</si>
  <si>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</si>
  <si>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</si>
  <si>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</si>
  <si>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</si>
  <si>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</si>
  <si>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</si>
  <si>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</si>
  <si>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</si>
  <si>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</si>
  <si>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</si>
  <si>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</si>
  <si>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</si>
  <si>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</si>
  <si>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</si>
  <si>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</si>
  <si>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</si>
  <si>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</si>
  <si>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</si>
  <si>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</si>
  <si>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</si>
  <si>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</si>
  <si>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</si>
  <si>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</si>
  <si>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</si>
  <si>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</si>
  <si>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</si>
  <si>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</si>
  <si>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</si>
  <si>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</si>
  <si>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</si>
  <si>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</si>
  <si>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</si>
  <si>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</si>
  <si>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</si>
  <si>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</si>
  <si>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</si>
  <si>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</si>
  <si>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</si>
  <si>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</si>
  <si>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</si>
  <si>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</si>
  <si>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</si>
  <si>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</si>
  <si>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</si>
  <si>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</si>
  <si>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</si>
  <si>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</si>
  <si>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</si>
  <si>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</si>
  <si>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</si>
  <si>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</si>
  <si>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</si>
  <si>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</si>
  <si>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</si>
  <si>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</si>
  <si>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</si>
  <si>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</si>
  <si>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</si>
  <si>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</si>
  <si>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</si>
  <si>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</si>
  <si>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</si>
  <si>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</si>
  <si>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</si>
  <si>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</si>
  <si>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</si>
  <si>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</si>
  <si>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</si>
  <si>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</si>
  <si>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</si>
  <si>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</si>
  <si>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</si>
  <si>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</si>
  <si>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</si>
  <si>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</si>
  <si>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</si>
  <si>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</si>
  <si>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</si>
  <si>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</si>
  <si>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</si>
  <si>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</si>
  <si>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</si>
  <si>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</si>
  <si>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</si>
  <si>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</si>
  <si>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</si>
  <si>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</si>
  <si>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</si>
  <si>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</si>
  <si>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</si>
  <si>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</si>
  <si>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</si>
  <si>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</si>
  <si>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</si>
  <si>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</si>
  <si>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</si>
  <si>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</si>
  <si>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</si>
  <si>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</si>
  <si>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</si>
  <si>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</si>
  <si>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</si>
  <si>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</si>
  <si>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</si>
  <si>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</si>
  <si>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</si>
  <si>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</si>
  <si>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</si>
  <si>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</si>
  <si>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</si>
  <si>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</si>
  <si>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</si>
  <si>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</si>
  <si>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</si>
  <si>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</si>
  <si>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</si>
  <si>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</si>
  <si>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</si>
  <si>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</si>
  <si>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</si>
  <si>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</si>
  <si>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</si>
  <si>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</si>
  <si>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</si>
  <si>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</si>
  <si>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</si>
  <si>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</si>
  <si>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</si>
  <si>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</si>
  <si>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</si>
  <si>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</si>
  <si>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</si>
  <si>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</si>
  <si>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</si>
  <si>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</si>
  <si>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</si>
  <si>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</si>
  <si>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</si>
  <si>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</si>
  <si>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</si>
  <si>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</si>
  <si>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</si>
  <si>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</si>
  <si>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</si>
  <si>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</si>
  <si>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</si>
  <si>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</si>
  <si>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</si>
  <si>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</si>
  <si>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</si>
  <si>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</si>
  <si>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</si>
  <si>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</si>
  <si>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</si>
  <si>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</si>
  <si>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</si>
  <si>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</si>
  <si>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</si>
  <si>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</si>
  <si>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</si>
  <si>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</si>
  <si>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</si>
  <si>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</si>
  <si>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</si>
  <si>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</si>
  <si>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</si>
  <si>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</si>
  <si>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</si>
  <si>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</si>
  <si>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</si>
  <si>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</si>
  <si>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</si>
  <si>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</si>
  <si>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</si>
  <si>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</si>
  <si>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</si>
  <si>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</si>
  <si>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</si>
  <si>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</si>
  <si>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</si>
  <si>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</si>
  <si>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</si>
  <si>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</si>
  <si>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</si>
  <si>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</si>
  <si>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</si>
  <si>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</si>
  <si>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</si>
  <si>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</si>
  <si>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</si>
  <si>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</si>
  <si>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</si>
  <si>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</si>
  <si>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</si>
  <si>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</si>
  <si>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</si>
  <si>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</si>
  <si>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</si>
  <si>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</si>
  <si>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</si>
  <si>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</si>
  <si>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</si>
  <si>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</si>
  <si>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</si>
  <si>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</si>
  <si>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</si>
  <si>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</si>
  <si>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</si>
  <si>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</si>
  <si>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</si>
  <si>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</si>
  <si>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</si>
  <si>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</si>
  <si>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</si>
  <si>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</si>
  <si>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</si>
  <si>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</si>
  <si>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</si>
  <si>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</si>
  <si>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</si>
  <si>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</si>
  <si>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</si>
  <si>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</si>
  <si>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</si>
  <si>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</si>
  <si>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</si>
  <si>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</si>
  <si>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</si>
  <si>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</si>
  <si>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</si>
  <si>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</si>
  <si>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</si>
  <si>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</si>
  <si>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</si>
  <si>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</si>
  <si>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</si>
  <si>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</si>
  <si>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</si>
  <si>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</si>
  <si>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</si>
  <si>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</si>
  <si>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</si>
  <si>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</si>
  <si>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</si>
  <si>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</si>
  <si>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</si>
  <si>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</si>
  <si>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</si>
  <si>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</si>
  <si>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</si>
  <si>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</si>
  <si>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</si>
  <si>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</si>
  <si>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</si>
  <si>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</si>
  <si>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</si>
  <si>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</si>
  <si>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</si>
  <si>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</si>
  <si>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</si>
  <si>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</si>
  <si>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</si>
  <si>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</si>
  <si>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</si>
  <si>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</si>
  <si>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</si>
  <si>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</si>
  <si>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</si>
  <si>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</si>
  <si>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</si>
  <si>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</si>
  <si>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</si>
  <si>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</si>
  <si>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</si>
  <si>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</si>
  <si>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</si>
  <si>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</si>
  <si>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</si>
  <si>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</si>
  <si>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</si>
  <si>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</si>
  <si>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</si>
  <si>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</si>
  <si>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</si>
  <si>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</si>
  <si>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</si>
  <si>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</si>
  <si>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</si>
  <si>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</si>
  <si>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</si>
  <si>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</si>
  <si>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</si>
  <si>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</si>
  <si>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</si>
  <si>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</si>
  <si>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</si>
  <si>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</si>
  <si>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</si>
  <si>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</si>
  <si>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</si>
  <si>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</si>
  <si>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</si>
  <si>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</si>
  <si>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</si>
  <si>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</si>
  <si>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</si>
  <si>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</si>
  <si>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</si>
  <si>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</si>
  <si>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</si>
  <si>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</si>
  <si>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</si>
  <si>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</si>
  <si>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</si>
  <si>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</si>
  <si>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</si>
  <si>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</si>
  <si>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</si>
  <si>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</si>
  <si>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</si>
  <si>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</si>
  <si>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</si>
  <si>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</si>
  <si>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</si>
  <si>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</si>
  <si>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</si>
  <si>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</si>
  <si>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</si>
  <si>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</si>
  <si>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</si>
  <si>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</si>
  <si>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</si>
  <si>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</si>
  <si>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</si>
  <si>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</si>
  <si>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</si>
  <si>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</si>
  <si>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</si>
  <si>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</si>
  <si>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</si>
  <si>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</si>
  <si>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</si>
  <si>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</si>
  <si>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</si>
  <si>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</si>
  <si>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</si>
  <si>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</si>
  <si>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</si>
  <si>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</si>
  <si>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</si>
  <si>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</si>
  <si>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</si>
  <si>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</si>
  <si>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</si>
  <si>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</si>
  <si>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</si>
  <si>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</si>
  <si>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</si>
  <si>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</si>
  <si>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</si>
  <si>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</si>
  <si>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</si>
  <si>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</si>
  <si>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</si>
  <si>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</si>
  <si>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</si>
  <si>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</si>
  <si>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</si>
  <si>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</si>
  <si>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</si>
  <si>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</si>
  <si>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</si>
  <si>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</si>
  <si>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</si>
  <si>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</si>
  <si>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</si>
  <si>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</si>
  <si>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</si>
  <si>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</si>
  <si>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</si>
  <si>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</si>
  <si>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</si>
  <si>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</si>
  <si>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</si>
  <si>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</si>
  <si>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</si>
  <si>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</si>
  <si>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</si>
  <si>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</si>
  <si>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</si>
  <si>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</si>
  <si>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</si>
  <si>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</si>
  <si>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</si>
  <si>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</si>
  <si>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</si>
  <si>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</si>
  <si>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</si>
  <si>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</si>
  <si>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</si>
  <si>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</si>
  <si>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</si>
  <si>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</si>
  <si>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</si>
  <si>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</si>
  <si>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</si>
  <si>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</si>
  <si>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</si>
  <si>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</si>
  <si>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</si>
  <si>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</si>
  <si>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</si>
  <si>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</si>
  <si>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</si>
  <si>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</si>
  <si>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</si>
  <si>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</si>
  <si>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</si>
  <si>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</si>
  <si>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</si>
  <si>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</si>
  <si>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</si>
  <si>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</si>
  <si>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</si>
  <si>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</si>
  <si>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</si>
  <si>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</si>
  <si>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</si>
  <si>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</si>
  <si>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</si>
  <si>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</si>
  <si>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</si>
  <si>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</si>
  <si>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</si>
  <si>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</si>
  <si>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</si>
  <si>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</si>
  <si>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</si>
  <si>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</si>
  <si>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</si>
  <si>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</si>
  <si>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</si>
  <si>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</si>
  <si>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</si>
  <si>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</si>
  <si>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</si>
  <si>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</si>
  <si>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</si>
  <si>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</si>
  <si>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</si>
  <si>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</si>
  <si>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</si>
  <si>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</si>
  <si>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</si>
  <si>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</si>
  <si>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</si>
  <si>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</si>
  <si>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</si>
  <si>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</si>
  <si>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</si>
  <si>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</si>
  <si>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</si>
  <si>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</si>
  <si>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</si>
  <si>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</si>
  <si>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</si>
  <si>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</si>
  <si>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</si>
  <si>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</si>
  <si>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</si>
  <si>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</si>
  <si>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</si>
  <si>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</si>
  <si>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</si>
  <si>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</si>
  <si>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</si>
  <si>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</si>
  <si>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</si>
  <si>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</si>
  <si>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</si>
  <si>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</si>
  <si>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</si>
  <si>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</si>
  <si>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</si>
  <si>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</si>
  <si>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</si>
  <si>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</si>
  <si>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</si>
  <si>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</si>
  <si>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</si>
  <si>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</si>
  <si>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</si>
  <si>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</si>
  <si>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</si>
  <si>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</si>
  <si>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</si>
  <si>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</si>
  <si>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</si>
  <si>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</si>
  <si>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</si>
  <si>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</si>
  <si>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</si>
  <si>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</si>
  <si>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</si>
  <si>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</si>
  <si>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</si>
  <si>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</si>
  <si>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</si>
  <si>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</si>
  <si>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</si>
  <si>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</si>
  <si>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</si>
  <si>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</si>
  <si>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</si>
  <si>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</si>
  <si>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</si>
  <si>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</si>
  <si>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</si>
  <si>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</si>
  <si>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</si>
  <si>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</si>
  <si>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</si>
  <si>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</si>
  <si>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</si>
  <si>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</si>
  <si>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</si>
  <si>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</si>
  <si>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</si>
  <si>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</si>
  <si>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</si>
  <si>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</si>
  <si>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</si>
  <si>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</si>
  <si>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</si>
  <si>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</si>
  <si>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</si>
  <si>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</si>
  <si>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</si>
  <si>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</si>
  <si>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</si>
  <si>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</si>
  <si>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</si>
  <si>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</si>
  <si>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</si>
  <si>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</si>
  <si>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</si>
  <si>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</si>
  <si>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</si>
  <si>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</si>
  <si>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</si>
  <si>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</si>
  <si>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</si>
  <si>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</si>
  <si>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</si>
  <si>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</si>
  <si>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</si>
  <si>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</si>
  <si>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</si>
  <si>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</si>
  <si>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</si>
  <si>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</si>
  <si>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</si>
  <si>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</si>
  <si>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</si>
  <si>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</si>
  <si>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</si>
  <si>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</si>
  <si>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</si>
  <si>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</si>
  <si>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</si>
  <si>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</si>
  <si>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</si>
  <si>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</si>
  <si>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</si>
  <si>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</si>
  <si>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</si>
  <si>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</si>
  <si>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</si>
  <si>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</si>
  <si>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</si>
  <si>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</si>
  <si>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</si>
  <si>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</si>
  <si>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</si>
  <si>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</si>
  <si>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</si>
  <si>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</si>
  <si>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</si>
  <si>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</si>
  <si>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</si>
  <si>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</si>
  <si>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</si>
  <si>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</si>
  <si>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</si>
  <si>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</si>
  <si>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</si>
  <si>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</si>
  <si>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</si>
  <si>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</si>
  <si>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</si>
  <si>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</si>
  <si>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</si>
  <si>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</si>
  <si>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</si>
  <si>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</si>
  <si>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</si>
  <si>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</si>
  <si>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</si>
  <si>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</si>
  <si>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</si>
  <si>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</si>
  <si>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</si>
  <si>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</si>
  <si>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</si>
  <si>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</si>
  <si>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</si>
  <si>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</si>
  <si>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</si>
  <si>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</si>
  <si>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</si>
  <si>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</si>
  <si>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</si>
  <si>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</si>
  <si>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</si>
  <si>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</si>
  <si>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</si>
  <si>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</si>
  <si>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</si>
  <si>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</si>
  <si>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</si>
  <si>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</si>
  <si>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</si>
  <si>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</si>
  <si>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</si>
  <si>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</si>
  <si>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</si>
  <si>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</si>
  <si>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</si>
  <si>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</si>
  <si>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</si>
  <si>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</si>
  <si>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</si>
  <si>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</si>
  <si>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</si>
  <si>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</si>
  <si>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</si>
  <si>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</si>
  <si>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</si>
  <si>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</si>
  <si>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</si>
  <si>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</si>
  <si>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</si>
  <si>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</si>
  <si>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</si>
  <si>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</si>
  <si>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</si>
  <si>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</si>
  <si>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</si>
  <si>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</si>
  <si>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</si>
  <si>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</si>
  <si>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</si>
  <si>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</si>
  <si>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</si>
  <si>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</si>
  <si>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</si>
  <si>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</si>
  <si>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</si>
  <si>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</si>
  <si>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</si>
  <si>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</si>
  <si>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</si>
  <si>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</si>
  <si>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</si>
  <si>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</si>
  <si>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</si>
  <si>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</si>
  <si>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</si>
  <si>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</si>
  <si>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</si>
  <si>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</si>
  <si>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</si>
  <si>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</si>
  <si>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</si>
  <si>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</si>
  <si>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</si>
  <si>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</si>
  <si>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</si>
  <si>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</si>
  <si>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</si>
  <si>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</si>
  <si>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</si>
  <si>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</si>
  <si>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</si>
  <si>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</si>
  <si>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</si>
  <si>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</si>
  <si>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</si>
  <si>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</si>
  <si>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</si>
  <si>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</si>
  <si>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</si>
  <si>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</si>
  <si>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</si>
  <si>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</si>
  <si>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</si>
  <si>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</si>
  <si>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</si>
  <si>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</si>
  <si>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</si>
  <si>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</si>
  <si>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</si>
  <si>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</si>
  <si>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</si>
  <si>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</si>
  <si>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</si>
  <si>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</si>
  <si>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</si>
  <si>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</si>
  <si>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</si>
  <si>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</si>
  <si>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</si>
  <si>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</si>
  <si>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</si>
  <si>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</si>
  <si>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</si>
  <si>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</si>
  <si>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</si>
  <si>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</si>
  <si>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</si>
  <si>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</si>
  <si>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</si>
  <si>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</si>
  <si>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</si>
  <si>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</si>
  <si>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</si>
  <si>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</si>
  <si>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</si>
  <si>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</si>
  <si>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</si>
  <si>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</si>
  <si>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</si>
  <si>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</si>
  <si>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</si>
  <si>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</si>
  <si>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</si>
  <si>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</si>
  <si>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</si>
  <si>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</si>
  <si>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</si>
  <si>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</si>
  <si>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</si>
  <si>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</si>
  <si>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</si>
  <si>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</si>
  <si>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</si>
  <si>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</si>
  <si>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</si>
  <si>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</si>
  <si>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</si>
  <si>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</si>
  <si>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</si>
  <si>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</si>
  <si>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</si>
  <si>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</si>
  <si>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</si>
  <si>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</si>
  <si>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</si>
  <si>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</si>
  <si>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</si>
  <si>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</si>
  <si>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</si>
  <si>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</si>
  <si>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</si>
  <si>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</si>
  <si>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</si>
  <si>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</si>
  <si>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</si>
  <si>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</si>
  <si>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</si>
  <si>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</si>
  <si>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</si>
  <si>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</si>
  <si>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</si>
  <si>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</si>
  <si>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</si>
  <si>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</si>
  <si>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</si>
  <si>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</si>
  <si>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</si>
  <si>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</si>
  <si>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</si>
  <si>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</si>
  <si>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</si>
  <si>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</si>
  <si>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</si>
  <si>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</si>
  <si>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</si>
  <si>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</si>
  <si>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</si>
  <si>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</si>
  <si>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</si>
  <si>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</si>
  <si>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</si>
  <si>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</si>
  <si>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</si>
  <si>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</si>
  <si>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</si>
  <si>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</si>
  <si>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</si>
  <si>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</si>
  <si>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</si>
  <si>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</si>
  <si>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</si>
  <si>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</si>
  <si>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</si>
  <si>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</si>
  <si>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</si>
  <si>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</si>
  <si>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</si>
  <si>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</si>
  <si>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</si>
  <si>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</si>
  <si>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</si>
  <si>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</si>
  <si>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</si>
  <si>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</si>
  <si>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</si>
  <si>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</si>
  <si>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</si>
  <si>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</si>
  <si>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</si>
  <si>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</si>
  <si>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</si>
  <si>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</si>
  <si>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</si>
  <si>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</si>
  <si>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</si>
  <si>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</si>
  <si>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</si>
  <si>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</si>
  <si>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</si>
  <si>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</si>
  <si>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</si>
  <si>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</si>
  <si>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</si>
  <si>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</si>
  <si>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</si>
  <si>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</si>
  <si>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</si>
  <si>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</si>
  <si>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</si>
  <si>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</si>
  <si>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</si>
  <si>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</si>
  <si>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</si>
  <si>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</si>
  <si>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</si>
  <si>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</si>
  <si>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</si>
  <si>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</si>
  <si>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</si>
  <si>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</si>
  <si>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</si>
  <si>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</si>
  <si>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</si>
  <si>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</si>
  <si>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</si>
  <si>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</si>
  <si>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</si>
  <si>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</si>
  <si>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</si>
  <si>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</si>
  <si>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</si>
  <si>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</si>
  <si>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</si>
  <si>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</si>
  <si>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</si>
  <si>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</si>
  <si>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</si>
  <si>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</si>
  <si>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</si>
  <si>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</si>
  <si>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</si>
  <si>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</si>
  <si>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</si>
  <si>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</si>
  <si>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</si>
  <si>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</si>
  <si>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</si>
  <si>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</si>
  <si>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</si>
  <si>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</si>
  <si>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</si>
  <si>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</si>
  <si>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</si>
  <si>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</si>
  <si>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</si>
  <si>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</si>
  <si>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</si>
  <si>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</si>
  <si>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</si>
  <si>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</si>
  <si>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</si>
  <si>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</si>
  <si>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</si>
  <si>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</si>
  <si>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</si>
  <si>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</si>
  <si>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</si>
  <si>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</si>
  <si>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</si>
  <si>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</si>
  <si>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</si>
  <si>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</si>
  <si>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</si>
  <si>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</si>
  <si>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</si>
  <si>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</si>
  <si>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</si>
  <si>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</si>
  <si>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</si>
  <si>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</si>
  <si>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</si>
  <si>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</si>
  <si>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</si>
  <si>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</si>
  <si>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</si>
  <si>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</si>
  <si>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</si>
  <si>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</si>
  <si>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</si>
  <si>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</si>
  <si>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</si>
  <si>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</si>
  <si>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</si>
  <si>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</si>
  <si>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</si>
  <si>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</si>
  <si>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</si>
  <si>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</si>
  <si>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</si>
  <si>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</si>
  <si>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</si>
  <si>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</si>
  <si>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</si>
  <si>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</si>
  <si>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</si>
  <si>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</si>
  <si>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</si>
  <si>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</si>
  <si>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</si>
  <si>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</si>
  <si>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</si>
  <si>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</si>
  <si>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</si>
  <si>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</si>
  <si>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</si>
  <si>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</si>
  <si>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</si>
  <si>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</si>
  <si>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</si>
  <si>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</si>
  <si>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</si>
  <si>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</si>
  <si>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</si>
  <si>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</si>
  <si>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</si>
  <si>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</si>
  <si>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</si>
  <si>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</si>
  <si>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</si>
  <si>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</si>
  <si>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</si>
  <si>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</si>
  <si>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</si>
  <si>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</si>
  <si>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</si>
  <si>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</si>
  <si>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</si>
  <si>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</si>
  <si>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</si>
  <si>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</si>
  <si>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</si>
  <si>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</si>
  <si>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</si>
  <si>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</si>
  <si>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</si>
  <si>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</si>
  <si>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</si>
  <si>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</si>
  <si>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</si>
  <si>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</si>
  <si>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</si>
  <si>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</si>
  <si>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</si>
  <si>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</si>
  <si>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</si>
  <si>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</si>
  <si>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</si>
  <si>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</si>
  <si>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</si>
  <si>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</si>
  <si>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</si>
  <si>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</si>
  <si>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</si>
  <si>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</si>
  <si>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</si>
  <si>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</si>
  <si>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</si>
  <si>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</si>
  <si>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</si>
  <si>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</si>
  <si>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</si>
  <si>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</si>
  <si>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</si>
  <si>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</si>
  <si>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</si>
  <si>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</si>
  <si>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</si>
  <si>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</si>
  <si>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</si>
  <si>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</si>
  <si>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</si>
  <si>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</si>
  <si>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</si>
  <si>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</si>
  <si>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</si>
  <si>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</si>
  <si>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</si>
  <si>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</si>
  <si>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</si>
  <si>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</si>
  <si>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</si>
  <si>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</si>
  <si>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</si>
  <si>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</si>
  <si>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</si>
  <si>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</si>
  <si>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</si>
  <si>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</si>
  <si>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</si>
  <si>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</si>
  <si>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</si>
  <si>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</si>
  <si>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</si>
  <si>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</si>
  <si>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</si>
  <si>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</si>
  <si>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</si>
  <si>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</si>
  <si>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</si>
  <si>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</si>
  <si>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</si>
  <si>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</si>
  <si>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</si>
  <si>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</si>
  <si>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</si>
  <si>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</si>
  <si>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</si>
  <si>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</si>
  <si>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</si>
  <si>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</si>
  <si>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</si>
  <si>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</si>
  <si>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</si>
  <si>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</si>
  <si>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</si>
  <si>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</si>
  <si>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</si>
  <si>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</si>
  <si>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</si>
  <si>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</si>
  <si>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</si>
  <si>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</si>
  <si>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</si>
  <si>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</si>
  <si>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</si>
  <si>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</si>
  <si>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</si>
  <si>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</si>
  <si>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</si>
  <si>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</si>
  <si>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</si>
  <si>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</si>
  <si>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</si>
  <si>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</si>
  <si>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</si>
  <si>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</si>
  <si>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</si>
  <si>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</si>
  <si>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</si>
  <si>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</si>
  <si>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</si>
  <si>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</si>
  <si>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</si>
  <si>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</si>
  <si>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</si>
  <si>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</si>
  <si>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</si>
  <si>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</si>
  <si>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</si>
  <si>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</si>
  <si>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</si>
  <si>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</si>
  <si>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</si>
  <si>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</si>
  <si>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</si>
  <si>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</si>
  <si>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</si>
  <si>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</si>
  <si>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</si>
  <si>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</si>
  <si>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</si>
  <si>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</si>
  <si>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</si>
  <si>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</si>
  <si>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</si>
  <si>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</si>
  <si>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</si>
  <si>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</si>
  <si>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</si>
  <si>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</si>
  <si>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</si>
  <si>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</si>
  <si>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</si>
  <si>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</si>
  <si>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</si>
  <si>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</si>
  <si>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</si>
  <si>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</si>
  <si>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</si>
  <si>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</si>
  <si>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</si>
  <si>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</si>
  <si>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</si>
  <si>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</si>
  <si>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</si>
  <si>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</si>
  <si>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</si>
  <si>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</si>
  <si>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</si>
  <si>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</si>
  <si>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</si>
  <si>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</si>
  <si>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</si>
  <si>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</si>
  <si>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</si>
  <si>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</si>
  <si>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</si>
  <si>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</si>
  <si>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</si>
  <si>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</si>
  <si>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</si>
  <si>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</si>
  <si>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</si>
  <si>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</si>
  <si>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</si>
  <si>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</si>
  <si>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</si>
  <si>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</si>
  <si>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</si>
  <si>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</si>
  <si>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</si>
  <si>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</si>
  <si>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</si>
  <si>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</si>
  <si>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</si>
  <si>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</si>
  <si>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</si>
  <si>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</si>
  <si>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</si>
  <si>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</si>
  <si>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</si>
  <si>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</si>
  <si>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</si>
  <si>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</si>
  <si>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</si>
  <si>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</si>
  <si>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</si>
  <si>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</si>
  <si>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</si>
  <si>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</si>
  <si>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</si>
  <si>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</si>
  <si>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</si>
  <si>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</si>
  <si>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</si>
  <si>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</si>
  <si>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</si>
  <si>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</si>
  <si>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</si>
  <si>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</si>
  <si>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</si>
  <si>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</si>
  <si>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</si>
  <si>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</si>
  <si>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</si>
  <si>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</si>
  <si>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</si>
  <si>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</si>
  <si>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</si>
  <si>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</si>
  <si>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</si>
  <si>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</si>
  <si>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</si>
  <si>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</si>
  <si>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</si>
  <si>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</si>
  <si>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</si>
  <si>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</si>
  <si>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</si>
  <si>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</si>
  <si>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</si>
  <si>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</si>
  <si>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</si>
  <si>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</si>
  <si>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</si>
  <si>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</si>
  <si>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</si>
  <si>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</si>
  <si>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</si>
  <si>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</si>
  <si>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</si>
  <si>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</si>
  <si>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</si>
  <si>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</si>
  <si>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</si>
  <si>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</si>
  <si>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</si>
  <si>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</si>
  <si>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</si>
  <si>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</si>
  <si>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</si>
  <si>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</si>
  <si>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</si>
  <si>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</si>
  <si>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</si>
  <si>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</si>
  <si>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</si>
  <si>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</si>
  <si>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</si>
  <si>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</si>
  <si>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</si>
  <si>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</si>
  <si>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</si>
  <si>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</si>
  <si>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</si>
  <si>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</si>
  <si>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</si>
  <si>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</si>
  <si>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</si>
  <si>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</si>
  <si>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</si>
  <si>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</si>
  <si>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</si>
  <si>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</si>
  <si>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</si>
  <si>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</si>
  <si>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</si>
  <si>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</si>
  <si>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</si>
  <si>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</si>
  <si>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</si>
  <si>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</si>
  <si>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</si>
  <si>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</si>
  <si>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</si>
  <si>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</si>
  <si>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</si>
  <si>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</si>
  <si>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</si>
  <si>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</si>
  <si>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</si>
  <si>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</si>
  <si>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</si>
  <si>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</si>
  <si>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</si>
  <si>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</si>
  <si>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</si>
  <si>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</si>
  <si>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</si>
  <si>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</si>
  <si>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</si>
  <si>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</si>
  <si>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</si>
  <si>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</si>
  <si>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</si>
  <si>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</si>
  <si>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</si>
  <si>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</si>
  <si>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</si>
  <si>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</si>
  <si>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</si>
  <si>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</si>
  <si>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</si>
  <si>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</si>
  <si>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</si>
  <si>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</si>
  <si>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</si>
  <si>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</si>
  <si>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</si>
  <si>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</si>
  <si>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</si>
  <si>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</si>
  <si>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</si>
  <si>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</si>
  <si>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</si>
  <si>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</si>
  <si>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</si>
  <si>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</si>
  <si>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</si>
  <si>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</si>
  <si>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</si>
  <si>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</si>
  <si>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</si>
  <si>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</si>
  <si>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</si>
  <si>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</si>
  <si>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</si>
  <si>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</si>
  <si>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</si>
  <si>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</si>
  <si>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</si>
  <si>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</si>
  <si>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</si>
  <si>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</si>
  <si>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</si>
  <si>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</si>
  <si>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</si>
  <si>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</si>
  <si>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</si>
  <si>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</si>
  <si>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</si>
  <si>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</si>
  <si>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</si>
  <si>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</si>
  <si>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</si>
  <si>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</si>
  <si>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</si>
  <si>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</si>
  <si>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</si>
  <si>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</si>
  <si>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</si>
  <si>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</si>
  <si>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</si>
  <si>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</si>
  <si>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</si>
  <si>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</si>
  <si>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</si>
  <si>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</si>
  <si>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</si>
  <si>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</si>
  <si>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</si>
  <si>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</si>
  <si>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</si>
  <si>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</si>
  <si>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</si>
  <si>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</si>
  <si>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</si>
  <si>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</si>
  <si>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</si>
  <si>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</si>
  <si>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</si>
  <si>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</si>
  <si>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</si>
  <si>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</si>
  <si>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</si>
  <si>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</si>
  <si>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</si>
  <si>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</si>
  <si>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</si>
  <si>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</si>
  <si>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</si>
  <si>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</si>
  <si>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</si>
  <si>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</si>
  <si>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</si>
  <si>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</si>
  <si>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</si>
  <si>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</si>
  <si>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</si>
  <si>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</si>
  <si>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</si>
  <si>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</si>
  <si>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</si>
  <si>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</si>
  <si>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</si>
  <si>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</si>
  <si>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</si>
  <si>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</si>
  <si>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</si>
  <si>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</si>
  <si>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</si>
  <si>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</si>
  <si>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</si>
  <si>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</si>
  <si>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</si>
  <si>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</si>
  <si>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</si>
  <si>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</si>
  <si>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</si>
  <si>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</si>
  <si>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</si>
  <si>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</si>
  <si>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</si>
  <si>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</si>
  <si>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</si>
  <si>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</si>
  <si>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</si>
  <si>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</si>
  <si>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</si>
  <si>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</si>
  <si>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</si>
  <si>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</si>
  <si>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</si>
  <si>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</si>
  <si>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</si>
  <si>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</si>
  <si>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</si>
  <si>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</si>
  <si>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</si>
  <si>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</si>
  <si>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</si>
  <si>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</si>
  <si>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</si>
  <si>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</si>
  <si>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</si>
  <si>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</si>
  <si>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</si>
  <si>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</si>
  <si>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</si>
  <si>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</si>
  <si>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</si>
  <si>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</si>
  <si>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</si>
  <si>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</si>
  <si>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</si>
  <si>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</si>
  <si>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</si>
  <si>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</si>
  <si>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</si>
  <si>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</si>
  <si>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</si>
  <si>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</si>
  <si>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</si>
  <si>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</si>
  <si>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</si>
  <si>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</si>
  <si>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</si>
  <si>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</si>
  <si>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</si>
  <si>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</si>
  <si>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</si>
  <si>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</si>
  <si>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</si>
  <si>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</si>
  <si>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</si>
  <si>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</si>
  <si>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</si>
  <si>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</si>
  <si>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</si>
  <si>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</si>
  <si>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</si>
  <si>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</si>
  <si>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</si>
  <si>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</si>
  <si>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</si>
  <si>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</si>
  <si>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</si>
  <si>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</si>
  <si>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</si>
  <si>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</si>
  <si>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</si>
  <si>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</si>
  <si>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</si>
  <si>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</si>
  <si>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</si>
  <si>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</si>
  <si>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</si>
  <si>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</si>
  <si>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</si>
  <si>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</si>
  <si>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</si>
  <si>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</si>
  <si>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</si>
  <si>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</si>
  <si>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</si>
  <si>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</si>
  <si>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</si>
  <si>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</si>
  <si>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</si>
  <si>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</si>
  <si>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</si>
  <si>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</si>
  <si>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</si>
  <si>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</si>
  <si>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</si>
  <si>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</si>
  <si>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</si>
  <si>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</si>
  <si>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</si>
  <si>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</si>
  <si>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</si>
  <si>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</si>
  <si>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</si>
  <si>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</si>
  <si>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</si>
  <si>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</si>
  <si>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</si>
  <si>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</si>
  <si>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</si>
  <si>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</si>
  <si>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</si>
  <si>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</si>
  <si>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</si>
  <si>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</si>
  <si>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</si>
  <si>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</si>
  <si>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</si>
  <si>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</si>
  <si>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</si>
  <si>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</si>
  <si>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</si>
  <si>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</si>
  <si>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</si>
  <si>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</si>
  <si>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</si>
  <si>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</si>
  <si>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</si>
  <si>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</si>
  <si>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</si>
  <si>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</si>
  <si>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</si>
  <si>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</si>
  <si>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</si>
  <si>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</si>
  <si>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</si>
  <si>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</si>
  <si>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</si>
  <si>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</si>
  <si>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</si>
  <si>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</si>
  <si>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</si>
  <si>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</si>
  <si>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</si>
  <si>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</si>
  <si>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</si>
  <si>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</si>
  <si>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</si>
  <si>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</si>
  <si>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</si>
  <si>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</si>
  <si>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</si>
  <si>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</si>
  <si>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</si>
  <si>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</si>
  <si>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</si>
  <si>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</si>
  <si>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</si>
  <si>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</si>
  <si>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</si>
  <si>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</si>
  <si>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</si>
  <si>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</si>
  <si>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</si>
  <si>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</si>
  <si>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</si>
  <si>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</si>
  <si>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</si>
  <si>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</si>
  <si>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</si>
  <si>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</si>
  <si>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</si>
  <si>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</si>
  <si>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</si>
  <si>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</si>
  <si>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</si>
  <si>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</si>
  <si>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</si>
  <si>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</si>
  <si>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</si>
  <si>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</si>
  <si>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</si>
  <si>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</si>
  <si>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</si>
  <si>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</si>
  <si>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</si>
  <si>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</si>
  <si>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</si>
  <si>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</si>
  <si>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</si>
  <si>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</si>
  <si>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</si>
  <si>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</si>
  <si>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</si>
  <si>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</si>
  <si>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</si>
  <si>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</si>
  <si>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</si>
  <si>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</si>
  <si>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</si>
  <si>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</si>
  <si>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</si>
  <si>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</si>
  <si>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</si>
  <si>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</si>
  <si>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</si>
  <si>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</si>
  <si>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</si>
  <si>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</si>
  <si>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</si>
  <si>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</si>
  <si>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</si>
  <si>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</si>
  <si>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</si>
  <si>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</si>
  <si>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</si>
  <si>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</si>
  <si>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</si>
  <si>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</si>
  <si>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</si>
  <si>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</si>
  <si>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</si>
  <si>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</si>
  <si>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</si>
  <si>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</si>
  <si>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</si>
  <si>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</si>
  <si>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</si>
  <si>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</si>
  <si>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</si>
  <si>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</si>
  <si>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</si>
  <si>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</si>
  <si>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</si>
  <si>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</si>
  <si>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</si>
  <si>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</si>
  <si>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</si>
  <si>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</si>
  <si>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</si>
  <si>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</si>
  <si>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</si>
  <si>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</si>
  <si>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</si>
  <si>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</si>
  <si>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</si>
  <si>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</si>
  <si>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</si>
  <si>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</si>
  <si>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</si>
  <si>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</si>
  <si>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</si>
  <si>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</si>
  <si>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</si>
  <si>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</si>
  <si>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</si>
  <si>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</si>
  <si>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</si>
  <si>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</si>
  <si>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</si>
  <si>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</si>
  <si>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</si>
  <si>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</si>
  <si>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</si>
  <si>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</si>
  <si>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</si>
  <si>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</si>
  <si>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</si>
  <si>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</si>
  <si>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</si>
  <si>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</si>
  <si>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</si>
  <si>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</si>
  <si>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</si>
  <si>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</si>
  <si>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</si>
  <si>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</si>
  <si>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</si>
  <si>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</si>
  <si>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</si>
  <si>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</si>
  <si>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</si>
  <si>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</si>
  <si>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</si>
  <si>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</si>
  <si>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</si>
  <si>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</si>
  <si>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</si>
  <si>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</si>
  <si>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</si>
  <si>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</si>
  <si>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</si>
  <si>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</si>
  <si>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</si>
  <si>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</si>
  <si>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</si>
  <si>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</si>
  <si>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</si>
  <si>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</si>
  <si>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</si>
  <si>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</si>
  <si>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</si>
  <si>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</si>
  <si>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</si>
  <si>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</si>
  <si>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</si>
  <si>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</si>
  <si>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</si>
  <si>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</si>
  <si>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</si>
  <si>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</si>
  <si>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</si>
  <si>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</si>
  <si>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</si>
  <si>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</si>
  <si>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</si>
  <si>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</si>
  <si>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</si>
  <si>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</si>
  <si>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</si>
  <si>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</si>
  <si>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</si>
  <si>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</si>
  <si>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</si>
  <si>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</si>
  <si>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</si>
  <si>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</si>
  <si>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</si>
  <si>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</si>
  <si>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</si>
  <si>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</si>
  <si>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</si>
  <si>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</si>
  <si>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</si>
  <si>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</si>
  <si>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</si>
  <si>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</si>
  <si>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</si>
  <si>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</si>
  <si>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</si>
  <si>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</si>
  <si>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</si>
  <si>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</si>
  <si>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</si>
  <si>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</si>
  <si>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</si>
  <si>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</si>
  <si>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</si>
  <si>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</si>
  <si>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</si>
  <si>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</si>
  <si>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</si>
  <si>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</si>
  <si>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</si>
  <si>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</si>
  <si>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</si>
  <si>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</si>
  <si>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</si>
  <si>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</si>
  <si>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</si>
  <si>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</si>
  <si>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</si>
  <si>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</si>
  <si>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</si>
  <si>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</si>
  <si>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</si>
  <si>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</si>
  <si>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</si>
  <si>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</si>
  <si>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</si>
  <si>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</si>
  <si>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</si>
  <si>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</si>
  <si>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</si>
  <si>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</si>
  <si>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</si>
  <si>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</si>
  <si>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</si>
  <si>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</si>
  <si>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</si>
  <si>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</si>
  <si>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</si>
  <si>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</si>
  <si>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</si>
  <si>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</si>
  <si>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</si>
  <si>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</si>
  <si>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</si>
  <si>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</si>
  <si>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</si>
  <si>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</si>
  <si>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</si>
  <si>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</si>
  <si>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</si>
  <si>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</si>
  <si>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</si>
  <si>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</si>
  <si>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</si>
  <si>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</si>
  <si>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</si>
  <si>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</si>
  <si>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</si>
  <si>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</si>
  <si>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</si>
  <si>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</si>
  <si>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</si>
  <si>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</si>
  <si>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</si>
  <si>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</si>
  <si>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</si>
  <si>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</si>
  <si>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</si>
  <si>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</si>
  <si>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</si>
  <si>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</si>
  <si>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</si>
  <si>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</si>
  <si>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</si>
  <si>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</si>
  <si>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</si>
  <si>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</si>
  <si>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</si>
  <si>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</si>
  <si>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</si>
  <si>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</si>
  <si>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</si>
  <si>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</si>
  <si>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</si>
  <si>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</si>
  <si>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</si>
  <si>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</si>
  <si>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</si>
  <si>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</si>
  <si>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</si>
  <si>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</si>
  <si>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</si>
  <si>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</si>
  <si>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</si>
  <si>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</si>
  <si>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</si>
  <si>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</si>
  <si>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</si>
  <si>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</si>
  <si>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</si>
  <si>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</si>
  <si>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</si>
  <si>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</si>
  <si>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</si>
  <si>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</si>
  <si>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</si>
  <si>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</si>
  <si>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</si>
  <si>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</si>
  <si>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</si>
  <si>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</si>
  <si>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</si>
  <si>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</si>
  <si>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</si>
  <si>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</si>
  <si>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</si>
  <si>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</si>
  <si>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</si>
  <si>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</si>
  <si>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</si>
  <si>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</si>
  <si>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</si>
  <si>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</si>
  <si>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</si>
  <si>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</si>
  <si>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</si>
  <si>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</si>
  <si>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</si>
  <si>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</si>
  <si>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</si>
  <si>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</si>
  <si>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</si>
  <si>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</si>
  <si>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</si>
  <si>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</si>
  <si>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</si>
  <si>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</si>
  <si>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</si>
  <si>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</si>
  <si>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</si>
  <si>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</si>
  <si>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</si>
  <si>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</si>
  <si>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</si>
  <si>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</si>
  <si>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</si>
  <si>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</si>
  <si>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</si>
  <si>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</si>
  <si>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</si>
  <si>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</si>
  <si>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</si>
  <si>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</si>
  <si>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</si>
  <si>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</si>
  <si>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</si>
  <si>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</si>
  <si>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</si>
  <si>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</si>
  <si>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</si>
  <si>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</si>
  <si>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</si>
  <si>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</si>
  <si>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</si>
  <si>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</si>
  <si>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</si>
  <si>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</si>
  <si>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</si>
  <si>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</si>
  <si>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</si>
  <si>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</si>
  <si>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</si>
  <si>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</si>
  <si>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</si>
  <si>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</si>
  <si>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</si>
  <si>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</si>
  <si>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</si>
  <si>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</si>
  <si>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</si>
  <si>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</si>
  <si>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</si>
  <si>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</si>
  <si>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</si>
  <si>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</si>
  <si>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</si>
  <si>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</si>
  <si>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</si>
  <si>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</si>
  <si>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</si>
  <si>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</si>
  <si>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</si>
  <si>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</si>
  <si>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</si>
  <si>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</si>
  <si>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</si>
  <si>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</si>
  <si>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</si>
  <si>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</si>
  <si>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</si>
  <si>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</si>
  <si>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</si>
  <si>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</si>
  <si>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</si>
  <si>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</si>
  <si>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</si>
  <si>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</si>
  <si>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</si>
  <si>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</si>
  <si>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</si>
  <si>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</si>
  <si>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</si>
  <si>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</si>
  <si>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</si>
  <si>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</si>
  <si>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</si>
  <si>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</si>
  <si>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</si>
  <si>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</si>
  <si>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</si>
  <si>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</si>
  <si>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</si>
  <si>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</si>
  <si>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</si>
  <si>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</si>
  <si>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</si>
  <si>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</si>
  <si>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</si>
  <si>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</si>
  <si>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</si>
  <si>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</si>
  <si>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</si>
  <si>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</si>
  <si>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</si>
  <si>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</si>
  <si>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</si>
  <si>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</si>
  <si>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</si>
  <si>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</si>
  <si>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</si>
  <si>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</si>
  <si>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</si>
  <si>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</si>
  <si>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</si>
  <si>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</si>
  <si>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</si>
  <si>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</si>
  <si>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</si>
  <si>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</si>
  <si>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</si>
  <si>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</si>
  <si>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</si>
  <si>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</si>
  <si>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</si>
  <si>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</si>
  <si>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</si>
  <si>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</si>
  <si>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</si>
  <si>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</si>
  <si>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</si>
  <si>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</si>
  <si>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</si>
  <si>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</si>
  <si>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</si>
  <si>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</si>
  <si>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</si>
  <si>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</si>
  <si>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</si>
  <si>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</si>
  <si>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</si>
  <si>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</si>
  <si>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</si>
  <si>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</si>
  <si>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</si>
  <si>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</si>
  <si>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</si>
  <si>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</si>
  <si>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</si>
  <si>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</si>
  <si>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</si>
  <si>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</si>
  <si>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</si>
  <si>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</si>
  <si>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</si>
  <si>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</si>
  <si>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</si>
  <si>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</si>
  <si>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</si>
  <si>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</si>
  <si>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</si>
  <si>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</si>
  <si>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</si>
  <si>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</si>
  <si>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</si>
  <si>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</si>
  <si>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</si>
  <si>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</si>
  <si>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</si>
  <si>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</si>
  <si>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</si>
  <si>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</si>
  <si>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</si>
  <si>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</si>
  <si>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</si>
  <si>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</si>
  <si>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</si>
  <si>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</si>
  <si>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</si>
  <si>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</si>
  <si>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</si>
  <si>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</si>
  <si>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</si>
  <si>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</si>
  <si>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</si>
  <si>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</si>
  <si>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</si>
  <si>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</si>
  <si>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</si>
  <si>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</si>
  <si>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</si>
  <si>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</si>
  <si>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</si>
  <si>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</si>
  <si>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</si>
  <si>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</si>
  <si>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</si>
  <si>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</si>
  <si>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</si>
  <si>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</si>
  <si>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</si>
  <si>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</si>
  <si>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</si>
  <si>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</si>
  <si>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</si>
  <si>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</si>
  <si>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</si>
  <si>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</si>
  <si>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</si>
  <si>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</si>
  <si>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</si>
  <si>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</si>
  <si>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</si>
  <si>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</si>
  <si>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</si>
  <si>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</si>
  <si>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</si>
  <si>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</si>
  <si>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</si>
  <si>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</si>
  <si>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</si>
  <si>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</si>
  <si>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</si>
  <si>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</si>
  <si>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</si>
  <si>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</si>
  <si>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</si>
  <si>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</si>
  <si>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</si>
  <si>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</si>
  <si>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</si>
  <si>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</si>
  <si>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</si>
  <si>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</si>
  <si>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</si>
  <si>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</si>
  <si>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</si>
  <si>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</si>
  <si>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</si>
  <si>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</si>
  <si>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</si>
  <si>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</si>
  <si>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</si>
  <si>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</si>
  <si>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</si>
  <si>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</si>
  <si>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</si>
  <si>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</si>
  <si>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</si>
  <si>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</si>
  <si>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</si>
  <si>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</si>
  <si>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</si>
  <si>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</si>
  <si>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</si>
  <si>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</si>
  <si>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</si>
  <si>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</si>
  <si>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</si>
  <si>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</si>
  <si>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</si>
  <si>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</si>
  <si>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</si>
  <si>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</si>
  <si>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</si>
  <si>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</si>
  <si>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</si>
  <si>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</si>
  <si>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</si>
  <si>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</si>
  <si>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</si>
  <si>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</si>
  <si>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</si>
  <si>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</si>
  <si>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</si>
  <si>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</si>
  <si>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</si>
  <si>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</si>
  <si>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</si>
  <si>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</si>
  <si>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</si>
  <si>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</si>
  <si>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</si>
  <si>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</si>
  <si>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</si>
  <si>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</si>
  <si>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</si>
  <si>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</si>
  <si>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</si>
  <si>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</si>
  <si>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</si>
  <si>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</si>
  <si>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</si>
  <si>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</si>
  <si>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</si>
  <si>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</si>
  <si>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</si>
  <si>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</si>
  <si>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</si>
  <si>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</si>
  <si>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</si>
  <si>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</si>
  <si>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</si>
  <si>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</si>
  <si>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</si>
  <si>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</si>
  <si>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</si>
  <si>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</si>
  <si>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</si>
  <si>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</si>
  <si>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</si>
  <si>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</si>
  <si>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</si>
  <si>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</si>
  <si>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</si>
  <si>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</si>
  <si>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</si>
  <si>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</si>
  <si>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</si>
  <si>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</si>
  <si>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</si>
  <si>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</si>
  <si>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</si>
  <si>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</si>
  <si>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</si>
  <si>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</si>
  <si>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</si>
  <si>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</si>
  <si>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</si>
  <si>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</si>
  <si>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</si>
  <si>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</si>
  <si>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</si>
  <si>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</si>
  <si>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</si>
  <si>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</si>
  <si>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</si>
  <si>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</si>
  <si>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</si>
  <si>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</si>
  <si>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</si>
  <si>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</si>
  <si>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</si>
  <si>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</si>
  <si>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</si>
  <si>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</si>
  <si>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</si>
  <si>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</si>
  <si>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</si>
  <si>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</si>
  <si>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</si>
  <si>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</si>
  <si>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</si>
  <si>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</si>
  <si>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</si>
  <si>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</si>
  <si>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</si>
  <si>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</si>
  <si>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</si>
  <si>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</si>
  <si>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</si>
  <si>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</si>
  <si>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</si>
  <si>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</si>
  <si>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</si>
  <si>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</si>
  <si>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</si>
  <si>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</si>
  <si>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</si>
  <si>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</si>
  <si>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</si>
  <si>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</si>
  <si>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</si>
  <si>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</si>
  <si>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</si>
  <si>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</si>
  <si>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</si>
  <si>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</si>
  <si>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</si>
  <si>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</si>
  <si>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</si>
  <si>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</si>
  <si>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</si>
  <si>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</si>
  <si>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</si>
  <si>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</si>
  <si>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</si>
  <si>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</si>
  <si>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</si>
  <si>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</si>
  <si>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</si>
  <si>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</si>
  <si>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</si>
  <si>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</si>
  <si>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</si>
  <si>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</si>
  <si>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</si>
  <si>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</si>
  <si>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</si>
  <si>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</si>
  <si>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</si>
  <si>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</si>
  <si>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</si>
  <si>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</si>
  <si>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</si>
  <si>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</si>
  <si>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</si>
  <si>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</si>
  <si>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</si>
  <si>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</si>
  <si>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</si>
  <si>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</si>
  <si>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</si>
  <si>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</si>
  <si>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</si>
  <si>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</si>
  <si>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</si>
  <si>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</si>
  <si>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</si>
  <si>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</si>
  <si>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</si>
  <si>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</si>
  <si>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</si>
  <si>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</si>
  <si>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</si>
  <si>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</si>
  <si>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</si>
  <si>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</si>
  <si>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</si>
  <si>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</si>
  <si>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</si>
  <si>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</si>
  <si>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</si>
  <si>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</si>
  <si>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</si>
  <si>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</si>
  <si>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</si>
  <si>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</si>
  <si>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</si>
  <si>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</si>
  <si>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</si>
  <si>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</si>
  <si>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</si>
  <si>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</si>
  <si>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</si>
  <si>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</si>
  <si>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</si>
  <si>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</si>
  <si>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</si>
  <si>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</si>
  <si>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</si>
  <si>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</si>
  <si>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</si>
  <si>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</si>
  <si>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</si>
  <si>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</si>
  <si>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</si>
  <si>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</si>
  <si>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</si>
  <si>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</si>
  <si>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</si>
  <si>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</si>
  <si>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</si>
  <si>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</si>
  <si>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</si>
  <si>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</si>
  <si>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</si>
  <si>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</si>
  <si>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</si>
  <si>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</si>
  <si>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</si>
  <si>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</si>
  <si>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</si>
  <si>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</si>
  <si>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</si>
  <si>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</si>
  <si>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</si>
  <si>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</si>
  <si>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</si>
  <si>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</si>
  <si>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</si>
  <si>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</si>
  <si>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</si>
  <si>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</si>
  <si>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</si>
  <si>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</si>
  <si>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</si>
  <si>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</si>
  <si>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</si>
  <si>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</si>
  <si>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</si>
  <si>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</si>
  <si>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</si>
  <si>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</si>
  <si>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</si>
  <si>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</si>
  <si>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</si>
  <si>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</si>
  <si>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</si>
  <si>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</si>
  <si>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</si>
  <si>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</si>
  <si>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</si>
  <si>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</si>
  <si>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</si>
  <si>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</si>
  <si>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</si>
  <si>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</si>
  <si>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</si>
  <si>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</si>
  <si>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</si>
  <si>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</si>
  <si>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</si>
  <si>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</si>
  <si>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</si>
  <si>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</si>
  <si>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</si>
  <si>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</si>
  <si>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</si>
  <si>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</si>
  <si>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</si>
  <si>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</si>
  <si>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</si>
  <si>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</si>
  <si>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</si>
  <si>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</si>
  <si>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</si>
  <si>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</si>
  <si>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</si>
  <si>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</si>
  <si>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</si>
  <si>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</si>
  <si>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</si>
  <si>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</si>
  <si>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</si>
  <si>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</si>
  <si>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</si>
  <si>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</si>
  <si>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</si>
  <si>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</si>
  <si>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</si>
  <si>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</si>
  <si>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</si>
  <si>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</si>
  <si>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</si>
  <si>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</si>
  <si>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</si>
  <si>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</si>
  <si>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</si>
  <si>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</si>
  <si>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</si>
  <si>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</si>
  <si>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</si>
  <si>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</si>
  <si>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</si>
  <si>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</si>
  <si>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</si>
  <si>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</si>
  <si>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</si>
  <si>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</si>
  <si>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</si>
  <si>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</si>
  <si>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</si>
  <si>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</si>
  <si>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</si>
  <si>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</si>
  <si>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</si>
  <si>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</si>
  <si>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</si>
  <si>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</si>
  <si>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</si>
  <si>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</si>
  <si>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</si>
  <si>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</si>
  <si>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</si>
  <si>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</si>
  <si>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</si>
  <si>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</si>
  <si>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</si>
  <si>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</si>
  <si>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</si>
  <si>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</si>
  <si>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</si>
  <si>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</si>
  <si>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</si>
  <si>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</si>
  <si>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</si>
  <si>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</si>
  <si>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</si>
  <si>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</si>
  <si>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</si>
  <si>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</si>
  <si>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</si>
  <si>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</si>
  <si>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</si>
  <si>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</si>
  <si>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</si>
  <si>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</si>
  <si>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</si>
  <si>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</si>
  <si>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</si>
  <si>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</si>
  <si>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</si>
  <si>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</si>
  <si>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</si>
  <si>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</si>
  <si>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</si>
  <si>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</si>
  <si>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</si>
  <si>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</si>
  <si>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</si>
  <si>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</si>
  <si>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</si>
  <si>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</si>
  <si>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</si>
  <si>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</si>
  <si>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</si>
  <si>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</si>
  <si>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</si>
  <si>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</si>
  <si>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</si>
  <si>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</si>
  <si>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</si>
  <si>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</si>
  <si>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</si>
  <si>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</si>
  <si>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</si>
  <si>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</si>
  <si>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</si>
  <si>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</si>
  <si>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</si>
  <si>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</si>
  <si>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</si>
  <si>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</si>
  <si>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</si>
  <si>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</si>
  <si>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</si>
  <si>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</si>
  <si>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</si>
  <si>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</si>
  <si>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</si>
  <si>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</si>
  <si>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</si>
  <si>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</si>
  <si>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</si>
  <si>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</si>
  <si>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</si>
  <si>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</si>
  <si>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</si>
  <si>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</si>
  <si>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</si>
  <si>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</si>
  <si>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</si>
  <si>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</si>
  <si>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</si>
  <si>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</si>
  <si>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</si>
  <si>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</si>
  <si>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</si>
  <si>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</si>
  <si>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</si>
  <si>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</si>
  <si>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</si>
  <si>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</si>
  <si>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</si>
  <si>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</si>
  <si>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</si>
  <si>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</si>
  <si>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</si>
  <si>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</si>
  <si>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</si>
  <si>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</si>
  <si>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</si>
  <si>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</si>
  <si>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</si>
  <si>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</si>
  <si>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</si>
  <si>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</si>
  <si>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</si>
  <si>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</si>
  <si>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</si>
  <si>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</si>
  <si>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</si>
  <si>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</si>
  <si>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</si>
  <si>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</si>
  <si>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</si>
  <si>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</si>
  <si>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</si>
  <si>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</si>
  <si>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</si>
  <si>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</si>
  <si>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</si>
  <si>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</si>
  <si>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</si>
  <si>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</si>
  <si>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</si>
  <si>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</si>
  <si>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</si>
  <si>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</si>
  <si>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</si>
  <si>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</si>
  <si>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</si>
  <si>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</si>
  <si>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</si>
  <si>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</si>
  <si>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</si>
  <si>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</si>
  <si>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</si>
  <si>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</si>
  <si>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</si>
  <si>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</si>
  <si>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</si>
  <si>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</si>
  <si>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</si>
  <si>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</si>
  <si>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</si>
  <si>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</si>
  <si>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</si>
  <si>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</si>
  <si>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</si>
  <si>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</si>
  <si>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</si>
  <si>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</si>
  <si>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</si>
  <si>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</si>
  <si>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</si>
  <si>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</si>
  <si>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</si>
  <si>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</si>
  <si>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</si>
  <si>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</si>
  <si>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</si>
  <si>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</si>
  <si>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</si>
  <si>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</si>
  <si>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</si>
  <si>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</si>
  <si>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</si>
  <si>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</si>
  <si>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</si>
  <si>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</si>
  <si>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</si>
  <si>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</si>
  <si>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</si>
  <si>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</si>
  <si>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</si>
  <si>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</si>
  <si>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</si>
  <si>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</si>
  <si>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</si>
  <si>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</si>
  <si>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</si>
  <si>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</si>
  <si>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</si>
  <si>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</si>
  <si>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</si>
  <si>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</si>
  <si>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</si>
  <si>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</si>
  <si>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</si>
  <si>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</si>
  <si>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</si>
  <si>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</si>
  <si>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</si>
  <si>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</si>
  <si>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</si>
  <si>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</si>
  <si>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</si>
  <si>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</si>
  <si>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</si>
  <si>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</si>
  <si>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</si>
  <si>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</si>
  <si>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</si>
  <si>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</si>
  <si>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</si>
  <si>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</si>
  <si>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</si>
  <si>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</si>
  <si>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</si>
  <si>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</si>
  <si>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</si>
  <si>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</si>
  <si>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</si>
  <si>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</si>
  <si>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</si>
  <si>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</si>
  <si>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</si>
  <si>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</si>
  <si>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</si>
  <si>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</si>
  <si>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</si>
  <si>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</si>
  <si>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</si>
  <si>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</si>
  <si>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</si>
  <si>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</si>
  <si>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</si>
  <si>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</si>
  <si>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</si>
  <si>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</si>
  <si>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</si>
  <si>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</si>
  <si>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</si>
  <si>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</si>
  <si>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</si>
  <si>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</si>
  <si>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</si>
  <si>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</si>
  <si>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</si>
  <si>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</si>
  <si>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</si>
  <si>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</si>
  <si>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</si>
  <si>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</si>
  <si>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</si>
  <si>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</si>
  <si>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</si>
  <si>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</si>
  <si>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</si>
  <si>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</si>
  <si>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</si>
  <si>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</si>
  <si>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</si>
  <si>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</si>
  <si>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</si>
  <si>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</si>
  <si>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</si>
  <si>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</si>
  <si>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</si>
  <si>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</si>
  <si>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</si>
  <si>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</si>
  <si>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</si>
  <si>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</si>
  <si>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</si>
  <si>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</si>
  <si>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</si>
  <si>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</si>
  <si>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</si>
  <si>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</si>
  <si>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</si>
  <si>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</si>
  <si>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</si>
  <si>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</si>
  <si>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</si>
  <si>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</si>
  <si>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</si>
  <si>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</si>
  <si>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</si>
  <si>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</si>
  <si>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</si>
  <si>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</si>
  <si>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</si>
  <si>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</si>
  <si>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</si>
  <si>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</si>
  <si>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</si>
  <si>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</si>
  <si>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</si>
  <si>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</si>
  <si>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</si>
  <si>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</si>
  <si>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</si>
  <si>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</si>
  <si>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</si>
  <si>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</si>
  <si>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</si>
  <si>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</si>
  <si>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</si>
  <si>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</si>
  <si>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</si>
  <si>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</si>
  <si>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</si>
  <si>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</si>
  <si>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</si>
  <si>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</si>
  <si>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</si>
  <si>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</si>
  <si>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</si>
  <si>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</si>
  <si>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</si>
  <si>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</si>
  <si>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</si>
  <si>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</si>
  <si>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</si>
  <si>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</si>
  <si>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</si>
  <si>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</si>
  <si>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</si>
  <si>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</si>
  <si>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</si>
  <si>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</si>
  <si>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</si>
  <si>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</si>
  <si>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</si>
  <si>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</si>
  <si>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</si>
  <si>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</si>
  <si>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</si>
  <si>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</si>
  <si>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</si>
  <si>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</si>
  <si>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</si>
  <si>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</si>
  <si>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</si>
  <si>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</si>
  <si>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</si>
  <si>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</si>
  <si>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</si>
  <si>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</si>
  <si>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</si>
  <si>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</si>
  <si>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</si>
  <si>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</si>
  <si>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</si>
  <si>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</si>
  <si>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</si>
  <si>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</si>
  <si>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</si>
  <si>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</si>
  <si>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</si>
  <si>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</si>
  <si>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</si>
  <si>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</si>
  <si>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</si>
  <si>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</si>
  <si>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</si>
  <si>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</si>
  <si>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</si>
  <si>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</si>
  <si>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</si>
  <si>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</si>
  <si>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</si>
  <si>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</si>
  <si>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</si>
  <si>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</si>
  <si>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</si>
  <si>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</si>
  <si>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</si>
  <si>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</si>
  <si>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</si>
  <si>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</si>
  <si>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</si>
  <si>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</si>
  <si>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</si>
  <si>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</si>
  <si>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</si>
  <si>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</si>
  <si>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</si>
  <si>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</si>
  <si>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</si>
  <si>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</si>
  <si>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</si>
  <si>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</si>
  <si>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</si>
  <si>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</si>
  <si>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</si>
  <si>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</si>
  <si>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</si>
  <si>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</si>
  <si>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</si>
  <si>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</si>
  <si>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</si>
  <si>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</si>
  <si>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</si>
  <si>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</si>
  <si>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</si>
  <si>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</si>
  <si>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</si>
  <si>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</si>
  <si>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</si>
  <si>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</si>
  <si>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</si>
  <si>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</si>
  <si>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</si>
  <si>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</si>
  <si>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</si>
  <si>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</si>
  <si>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</si>
  <si>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</si>
  <si>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</si>
  <si>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</si>
  <si>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</si>
  <si>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</si>
  <si>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</si>
  <si>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</si>
  <si>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</si>
  <si>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</si>
  <si>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</si>
  <si>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</si>
  <si>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</si>
  <si>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</si>
  <si>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</si>
  <si>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</si>
  <si>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</si>
  <si>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</si>
  <si>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</si>
  <si>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</si>
  <si>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</si>
  <si>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</si>
  <si>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</si>
  <si>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</si>
  <si>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</si>
  <si>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</si>
  <si>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</si>
  <si>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</si>
  <si>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</si>
  <si>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</si>
  <si>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</si>
  <si>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</si>
  <si>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</si>
  <si>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</si>
  <si>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</si>
  <si>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</si>
  <si>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</si>
  <si>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</si>
  <si>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</si>
  <si>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</si>
  <si>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</si>
  <si>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</si>
  <si>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</si>
  <si>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</si>
  <si>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</si>
  <si>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</si>
  <si>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</si>
  <si>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</si>
  <si>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</si>
  <si>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</si>
  <si>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</si>
  <si>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</si>
  <si>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</si>
  <si>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</si>
  <si>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</si>
  <si>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</si>
  <si>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</si>
  <si>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</si>
  <si>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</si>
  <si>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</si>
  <si>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</si>
  <si>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</si>
  <si>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</si>
  <si>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</si>
  <si>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</si>
  <si>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</si>
  <si>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</si>
  <si>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</si>
  <si>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</si>
  <si>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</si>
  <si>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</si>
  <si>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</si>
  <si>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</si>
  <si>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</si>
  <si>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</si>
  <si>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</si>
  <si>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</si>
  <si>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</si>
  <si>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</si>
  <si>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</si>
  <si>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</si>
  <si>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</si>
  <si>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</si>
  <si>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</si>
  <si>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</si>
  <si>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</si>
  <si>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</si>
  <si>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</si>
  <si>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</si>
  <si>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</si>
  <si>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</si>
  <si>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</si>
  <si>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</si>
  <si>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</si>
  <si>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</si>
  <si>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</si>
  <si>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</si>
  <si>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</si>
  <si>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</si>
  <si>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</si>
  <si>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</si>
  <si>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</si>
  <si>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</si>
  <si>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</si>
  <si>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</si>
  <si>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</si>
  <si>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</si>
  <si>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</si>
  <si>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</si>
  <si>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</si>
  <si>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</si>
  <si>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</si>
  <si>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</si>
  <si>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</si>
  <si>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</si>
  <si>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</si>
  <si>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</si>
  <si>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</si>
  <si>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</si>
  <si>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</si>
  <si>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</si>
  <si>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</si>
  <si>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</si>
  <si>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</si>
  <si>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</si>
  <si>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</si>
  <si>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</si>
  <si>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</si>
  <si>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</si>
  <si>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</si>
  <si>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</si>
  <si>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</si>
  <si>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</si>
  <si>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</si>
  <si>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</si>
  <si>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</si>
  <si>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</si>
  <si>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</si>
  <si>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</si>
  <si>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</si>
  <si>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</si>
  <si>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</si>
  <si>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</si>
  <si>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</si>
  <si>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</si>
  <si>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</si>
  <si>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</si>
  <si>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</si>
  <si>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</si>
  <si>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</si>
  <si>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</si>
  <si>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</si>
  <si>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</si>
  <si>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</si>
  <si>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</si>
  <si>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</si>
  <si>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</si>
  <si>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</si>
  <si>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</si>
  <si>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</si>
  <si>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</si>
  <si>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</si>
  <si>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</si>
  <si>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</si>
  <si>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</si>
  <si>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</si>
  <si>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</si>
  <si>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</si>
  <si>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</si>
  <si>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</si>
  <si>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</si>
  <si>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</si>
  <si>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</si>
  <si>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</si>
  <si>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</si>
  <si>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</si>
  <si>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</si>
  <si>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</si>
  <si>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</si>
  <si>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</si>
  <si>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</si>
  <si>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</si>
  <si>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</si>
  <si>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</si>
  <si>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</si>
  <si>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</si>
  <si>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</si>
  <si>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</si>
  <si>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</si>
  <si>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</si>
  <si>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</si>
  <si>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</si>
  <si>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</si>
  <si>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</si>
  <si>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</si>
  <si>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</si>
  <si>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</si>
  <si>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</si>
  <si>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</si>
  <si>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</si>
  <si>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</si>
  <si>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</si>
  <si>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</si>
  <si>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</si>
  <si>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</si>
  <si>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</si>
  <si>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</si>
  <si>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</si>
  <si>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</si>
  <si>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</si>
  <si>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</si>
  <si>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</si>
  <si>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</si>
  <si>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</si>
  <si>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</si>
  <si>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</si>
  <si>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</si>
  <si>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</si>
  <si>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</si>
  <si>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</si>
  <si>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</si>
  <si>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</si>
  <si>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</si>
  <si>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</si>
  <si>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</si>
  <si>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</si>
  <si>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</si>
  <si>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</si>
  <si>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</si>
  <si>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</si>
  <si>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</si>
  <si>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</si>
  <si>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</si>
  <si>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</si>
  <si>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</si>
  <si>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</si>
  <si>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</si>
  <si>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</si>
  <si>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</si>
  <si>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</si>
  <si>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</si>
  <si>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</si>
  <si>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</si>
  <si>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</si>
  <si>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</si>
  <si>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</si>
  <si>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</si>
  <si>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</si>
  <si>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</si>
  <si>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</si>
  <si>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</si>
  <si>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</si>
  <si>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</si>
  <si>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</si>
  <si>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</si>
  <si>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</si>
  <si>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</si>
  <si>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</si>
  <si>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</si>
  <si>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</si>
  <si>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</si>
  <si>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</si>
  <si>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</si>
  <si>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</si>
  <si>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</si>
  <si>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</si>
  <si>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</si>
  <si>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</si>
  <si>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</si>
  <si>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</si>
  <si>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</si>
  <si>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</si>
  <si>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</si>
  <si>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</si>
  <si>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</si>
  <si>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</si>
  <si>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</si>
  <si>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</si>
  <si>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</si>
  <si>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</si>
  <si>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</si>
  <si>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</si>
  <si>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</si>
  <si>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</si>
  <si>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</si>
  <si>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</si>
  <si>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</si>
  <si>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</si>
  <si>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</si>
  <si>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</si>
  <si>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</si>
  <si>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</si>
  <si>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</si>
  <si>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</si>
  <si>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</si>
  <si>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</si>
  <si>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</si>
  <si>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</si>
  <si>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</si>
  <si>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</si>
  <si>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</si>
  <si>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</si>
  <si>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</si>
  <si>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</si>
  <si>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</si>
  <si>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</si>
  <si>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</si>
  <si>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</si>
  <si>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</si>
  <si>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</si>
  <si>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</si>
  <si>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</si>
  <si>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</si>
  <si>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</si>
  <si>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</si>
  <si>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</si>
  <si>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</si>
  <si>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</si>
  <si>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</si>
  <si>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</si>
  <si>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</si>
  <si>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</si>
  <si>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</si>
  <si>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</si>
  <si>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</si>
  <si>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</si>
  <si>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</si>
  <si>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</si>
  <si>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</si>
  <si>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</si>
  <si>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</si>
  <si>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</si>
  <si>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</si>
  <si>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</si>
  <si>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</si>
  <si>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</si>
  <si>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</si>
  <si>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</si>
  <si>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</si>
  <si>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</si>
  <si>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</si>
  <si>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</si>
  <si>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</si>
  <si>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</si>
  <si>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</si>
  <si>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</si>
  <si>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</si>
  <si>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</si>
  <si>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</si>
  <si>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</si>
  <si>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</si>
  <si>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</si>
  <si>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</si>
  <si>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</si>
  <si>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</si>
  <si>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</si>
  <si>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</si>
  <si>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</si>
  <si>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</si>
  <si>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</si>
  <si>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</si>
  <si>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</si>
  <si>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</si>
  <si>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</si>
  <si>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</si>
  <si>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</si>
  <si>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</si>
  <si>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</si>
  <si>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</si>
  <si>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</si>
  <si>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</si>
  <si>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</si>
  <si>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</si>
  <si>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</si>
  <si>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</si>
  <si>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</si>
  <si>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</si>
  <si>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</si>
  <si>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</si>
  <si>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</si>
  <si>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</si>
  <si>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</si>
  <si>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</si>
  <si>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</si>
  <si>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</si>
  <si>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</si>
  <si>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</si>
  <si>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</si>
  <si>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</si>
  <si>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</si>
  <si>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</si>
  <si>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</si>
  <si>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</si>
  <si>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</si>
  <si>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</si>
  <si>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</si>
  <si>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</si>
  <si>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</si>
  <si>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</si>
  <si>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</si>
  <si>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</si>
  <si>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</si>
  <si>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</si>
  <si>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</si>
  <si>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</si>
  <si>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</si>
  <si>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</si>
  <si>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</si>
  <si>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</si>
  <si>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</si>
  <si>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</si>
  <si>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</si>
  <si>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</si>
  <si>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</si>
  <si>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</si>
  <si>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</si>
  <si>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</si>
  <si>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</si>
  <si>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</si>
  <si>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</si>
  <si>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</si>
  <si>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</si>
  <si>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</si>
  <si>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</si>
  <si>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</si>
  <si>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</si>
  <si>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</si>
  <si>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</si>
  <si>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</si>
  <si>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</si>
  <si>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</si>
  <si>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</si>
  <si>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</si>
  <si>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</si>
  <si>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</si>
  <si>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</si>
  <si>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</si>
  <si>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</si>
  <si>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</si>
  <si>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</si>
  <si>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</si>
  <si>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</si>
  <si>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</si>
  <si>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</si>
  <si>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</si>
  <si>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</si>
  <si>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</si>
  <si>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</si>
  <si>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</si>
  <si>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</si>
  <si>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</si>
  <si>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</si>
  <si>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</si>
  <si>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</si>
  <si>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</si>
  <si>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</si>
  <si>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</si>
  <si>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</si>
  <si>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</si>
  <si>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</si>
  <si>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</si>
  <si>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</si>
  <si>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</si>
  <si>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</si>
  <si>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</si>
  <si>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</si>
  <si>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</si>
  <si>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</si>
  <si>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</si>
  <si>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</si>
  <si>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</si>
  <si>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</si>
  <si>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</si>
  <si>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</si>
  <si>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</si>
  <si>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</si>
  <si>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</si>
  <si>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</si>
  <si>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</si>
  <si>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</si>
  <si>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</si>
  <si>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</si>
  <si>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</si>
  <si>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</si>
  <si>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</si>
  <si>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</si>
  <si>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</si>
  <si>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</si>
  <si>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</si>
  <si>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</si>
  <si>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</si>
  <si>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</si>
  <si>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</si>
  <si>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</si>
  <si>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</si>
  <si>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</si>
  <si>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</si>
  <si>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</si>
  <si>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</si>
  <si>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</si>
  <si>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</si>
  <si>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</si>
  <si>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</si>
  <si>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</si>
  <si>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</si>
  <si>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</si>
  <si>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</si>
  <si>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</si>
  <si>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</si>
  <si>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</si>
  <si>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</si>
  <si>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</si>
  <si>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</si>
  <si>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</si>
  <si>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</si>
  <si>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</si>
  <si>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</si>
  <si>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</si>
  <si>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</si>
  <si>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</si>
  <si>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</si>
  <si>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</si>
  <si>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</si>
  <si>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</si>
  <si>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</si>
  <si>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</si>
  <si>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</si>
  <si>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</si>
  <si>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</si>
  <si>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</si>
  <si>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</si>
  <si>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</si>
  <si>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</si>
  <si>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</si>
  <si>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</si>
  <si>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</si>
  <si>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</si>
  <si>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</si>
  <si>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</si>
  <si>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</si>
  <si>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</si>
  <si>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</si>
  <si>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</si>
  <si>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</si>
  <si>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</si>
  <si>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</si>
  <si>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</si>
  <si>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</si>
  <si>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</si>
  <si>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</si>
  <si>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</si>
  <si>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</si>
  <si>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</si>
  <si>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</si>
  <si>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</si>
  <si>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</si>
  <si>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</si>
  <si>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</si>
  <si>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</si>
  <si>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</si>
  <si>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</si>
  <si>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</si>
  <si>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</si>
  <si>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</si>
  <si>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</si>
  <si>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</si>
  <si>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</si>
  <si>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</si>
  <si>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</si>
  <si>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</si>
  <si>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</si>
  <si>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</si>
  <si>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</si>
  <si>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</si>
  <si>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</si>
  <si>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</si>
  <si>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</si>
  <si>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</si>
  <si>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</si>
  <si>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</si>
  <si>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</si>
  <si>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</si>
  <si>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</si>
  <si>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</si>
  <si>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</si>
  <si>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</si>
  <si>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</si>
  <si>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</si>
  <si>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</si>
  <si>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</si>
  <si>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</si>
  <si>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</si>
  <si>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</si>
  <si>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</si>
  <si>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</si>
  <si>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</si>
  <si>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</si>
  <si>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</si>
  <si>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</si>
  <si>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</si>
  <si>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</si>
  <si>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</si>
  <si>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</si>
  <si>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</si>
  <si>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</si>
  <si>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</si>
  <si>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</si>
  <si>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</si>
  <si>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</si>
  <si>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</si>
  <si>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</si>
  <si>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</si>
  <si>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</si>
  <si>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</si>
  <si>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</si>
  <si>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</si>
  <si>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</si>
  <si>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</si>
  <si>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</si>
  <si>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</si>
  <si>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</si>
  <si>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</si>
  <si>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</si>
  <si>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</si>
  <si>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</si>
  <si>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</si>
  <si>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</si>
  <si>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</si>
  <si>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</si>
  <si>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</si>
  <si>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</si>
  <si>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</si>
  <si>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</si>
  <si>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</si>
  <si>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</si>
  <si>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</si>
  <si>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</si>
  <si>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</si>
  <si>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</si>
  <si>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</si>
  <si>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</si>
  <si>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</si>
  <si>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</si>
  <si>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</si>
  <si>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</si>
  <si>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</si>
  <si>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</si>
  <si>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</si>
  <si>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</si>
  <si>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</si>
  <si>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</si>
  <si>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</si>
  <si>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</si>
  <si>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</si>
  <si>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</si>
  <si>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</si>
  <si>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</si>
  <si>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</si>
  <si>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</si>
  <si>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</si>
  <si>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</si>
  <si>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</si>
  <si>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</si>
  <si>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</si>
  <si>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</si>
  <si>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</si>
  <si>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</si>
  <si>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</si>
  <si>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</si>
  <si>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</si>
  <si>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</si>
  <si>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</si>
  <si>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</si>
  <si>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</si>
  <si>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</si>
  <si>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</si>
  <si>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</si>
  <si>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</si>
  <si>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</si>
  <si>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</si>
  <si>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</si>
  <si>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</si>
  <si>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</si>
  <si>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</si>
  <si>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</si>
  <si>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</si>
  <si>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</si>
  <si>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</si>
  <si>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</si>
  <si>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</si>
  <si>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</si>
  <si>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</si>
  <si>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</si>
  <si>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</si>
  <si>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</si>
  <si>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</si>
  <si>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</si>
  <si>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</si>
  <si>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</si>
  <si>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</si>
  <si>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</si>
  <si>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</si>
  <si>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</si>
  <si>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</si>
  <si>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</si>
  <si>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</si>
  <si>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</si>
  <si>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</si>
  <si>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</si>
  <si>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</si>
  <si>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</si>
  <si>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</si>
  <si>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</si>
  <si>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</si>
  <si>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</si>
  <si>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</si>
  <si>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</si>
  <si>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</si>
  <si>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</si>
  <si>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</si>
  <si>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</si>
  <si>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</si>
  <si>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</si>
  <si>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</si>
  <si>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</si>
  <si>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</si>
  <si>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</si>
  <si>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</si>
  <si>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</si>
  <si>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</si>
  <si>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</si>
  <si>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</si>
  <si>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</si>
  <si>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</si>
  <si>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</si>
  <si>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</si>
  <si>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</si>
  <si>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</si>
  <si>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</si>
  <si>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</si>
  <si>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</si>
  <si>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</si>
  <si>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</si>
  <si>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</si>
  <si>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</si>
  <si>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</si>
  <si>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</si>
  <si>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</si>
  <si>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</si>
  <si>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</si>
  <si>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</si>
  <si>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</si>
  <si>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</si>
  <si>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</si>
  <si>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</si>
  <si>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</si>
  <si>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</si>
  <si>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</si>
  <si>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</si>
  <si>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</si>
  <si>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</si>
  <si>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</si>
  <si>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</si>
  <si>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</si>
  <si>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</si>
  <si>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</si>
  <si>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</si>
  <si>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</si>
  <si>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</si>
  <si>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</si>
  <si>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</si>
  <si>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</si>
  <si>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</si>
  <si>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</si>
  <si>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</si>
  <si>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</si>
  <si>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</si>
  <si>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</si>
  <si>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</si>
  <si>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</si>
  <si>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</si>
  <si>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</si>
  <si>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</si>
  <si>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</si>
  <si>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</si>
  <si>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</si>
  <si>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</si>
  <si>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</si>
  <si>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</si>
  <si>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</si>
  <si>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</si>
  <si>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</si>
  <si>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</si>
  <si>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</si>
  <si>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</si>
  <si>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</si>
  <si>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</si>
  <si>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</si>
  <si>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</si>
  <si>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</si>
  <si>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</si>
  <si>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</si>
  <si>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</si>
  <si>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</si>
  <si>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</si>
  <si>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</si>
  <si>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</si>
  <si>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</si>
  <si>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</si>
  <si>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</si>
  <si>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</si>
  <si>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</si>
  <si>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</si>
  <si>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</si>
  <si>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</si>
  <si>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</si>
  <si>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</si>
  <si>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</si>
  <si>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</si>
  <si>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</si>
  <si>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</si>
  <si>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</si>
  <si>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</si>
  <si>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</si>
  <si>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</si>
  <si>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</si>
  <si>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</si>
  <si>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</si>
  <si>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</si>
  <si>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</si>
  <si>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</si>
  <si>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</si>
  <si>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</si>
  <si>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</si>
  <si>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</si>
  <si>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</si>
  <si>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</si>
  <si>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</si>
  <si>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</si>
  <si>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</si>
  <si>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</si>
  <si>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</si>
  <si>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</si>
  <si>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</si>
  <si>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</si>
  <si>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</si>
  <si>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</si>
  <si>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</si>
  <si>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</si>
  <si>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</si>
  <si>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</si>
  <si>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</si>
  <si>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</si>
  <si>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</si>
  <si>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</si>
  <si>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</si>
  <si>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</si>
  <si>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</si>
  <si>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</si>
  <si>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</si>
  <si>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</si>
  <si>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</si>
  <si>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</si>
  <si>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</si>
  <si>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</si>
  <si>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</si>
  <si>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</si>
  <si>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</si>
  <si>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</si>
  <si>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</si>
  <si>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</si>
  <si>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</si>
  <si>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</si>
  <si>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</si>
  <si>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</si>
  <si>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</si>
  <si>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</si>
  <si>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</si>
  <si>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</si>
  <si>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</si>
  <si>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</si>
  <si>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</si>
  <si>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</si>
  <si>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</si>
  <si>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</si>
  <si>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</si>
  <si>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</si>
  <si>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</si>
  <si>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</si>
  <si>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</si>
  <si>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</si>
  <si>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</si>
  <si>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</si>
  <si>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</si>
  <si>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</si>
  <si>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</si>
  <si>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</si>
  <si>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</si>
  <si>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</si>
  <si>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</si>
  <si>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</si>
  <si>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</si>
  <si>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</si>
  <si>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</si>
  <si>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</si>
  <si>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</si>
  <si>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</si>
  <si>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</si>
  <si>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</si>
  <si>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</si>
  <si>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</si>
  <si>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</si>
  <si>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</si>
  <si>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</si>
  <si>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</si>
  <si>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</si>
  <si>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</si>
  <si>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</si>
  <si>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</si>
  <si>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</si>
  <si>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</si>
  <si>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</si>
  <si>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</si>
  <si>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</si>
  <si>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</si>
  <si>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</si>
  <si>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</si>
  <si>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</si>
  <si>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</si>
  <si>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</si>
  <si>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</si>
  <si>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</si>
  <si>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</si>
  <si>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</si>
  <si>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</si>
  <si>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</si>
  <si>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</si>
  <si>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</si>
  <si>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</si>
  <si>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</si>
  <si>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</si>
  <si>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</si>
  <si>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</si>
  <si>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</si>
  <si>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</si>
  <si>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</si>
  <si>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</si>
  <si>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</si>
  <si>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</si>
  <si>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</si>
  <si>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</si>
  <si>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</si>
  <si>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</si>
  <si>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</si>
  <si>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</si>
  <si>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</si>
  <si>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</si>
  <si>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</si>
  <si>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</si>
  <si>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</si>
  <si>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</si>
  <si>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</si>
  <si>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</si>
  <si>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</si>
  <si>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</si>
  <si>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</si>
  <si>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</si>
  <si>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</si>
  <si>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</si>
  <si>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</si>
  <si>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</si>
  <si>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</si>
  <si>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</si>
  <si>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</si>
  <si>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</si>
  <si>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</si>
  <si>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</si>
  <si>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</si>
  <si>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</si>
  <si>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</si>
  <si>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</si>
  <si>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</si>
  <si>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</si>
  <si>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</si>
  <si>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</si>
  <si>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</si>
  <si>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</si>
  <si>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</si>
  <si>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</si>
  <si>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</si>
  <si>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</si>
  <si>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</si>
  <si>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</si>
  <si>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</si>
  <si>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</si>
  <si>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</si>
  <si>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</si>
  <si>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</si>
  <si>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</si>
  <si>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</si>
  <si>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</si>
  <si>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</si>
  <si>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</si>
  <si>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</si>
  <si>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</si>
  <si>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</si>
  <si>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</si>
  <si>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</si>
  <si>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</si>
  <si>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</si>
  <si>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</si>
  <si>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</si>
  <si>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</si>
  <si>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</si>
  <si>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</si>
  <si>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</si>
  <si>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</si>
  <si>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</si>
  <si>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</si>
  <si>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</si>
  <si>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</si>
  <si>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</si>
  <si>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</si>
  <si>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</si>
  <si>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</si>
  <si>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</si>
  <si>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</si>
  <si>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</si>
  <si>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</si>
  <si>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</si>
  <si>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</si>
  <si>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</si>
  <si>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</si>
  <si>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</si>
  <si>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</si>
  <si>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</si>
  <si>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</si>
  <si>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</si>
  <si>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</si>
  <si>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</si>
  <si>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</si>
  <si>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</si>
  <si>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</si>
  <si>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</si>
  <si>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</si>
  <si>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</si>
  <si>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</si>
  <si>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</si>
  <si>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</si>
  <si>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</si>
  <si>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</si>
  <si>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</si>
  <si>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</si>
  <si>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</si>
  <si>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</si>
  <si>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</si>
  <si>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</si>
  <si>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</si>
  <si>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</si>
  <si>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</si>
  <si>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</si>
  <si>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</si>
  <si>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</si>
  <si>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</si>
  <si>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</si>
  <si>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</si>
  <si>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</si>
  <si>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</si>
  <si>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</si>
  <si>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</si>
  <si>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</si>
  <si>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</si>
  <si>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</si>
  <si>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</si>
  <si>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</si>
  <si>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</si>
  <si>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</si>
  <si>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</si>
  <si>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</si>
  <si>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</si>
  <si>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</si>
  <si>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</si>
  <si>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</si>
  <si>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</si>
  <si>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</si>
  <si>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</si>
  <si>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</si>
  <si>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</si>
  <si>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</si>
  <si>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</si>
  <si>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</si>
  <si>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</si>
  <si>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</si>
  <si>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</si>
  <si>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</si>
  <si>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</si>
  <si>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</si>
  <si>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</si>
  <si>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</si>
  <si>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</si>
  <si>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</si>
  <si>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</si>
  <si>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</si>
  <si>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</si>
  <si>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</si>
  <si>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</si>
  <si>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</si>
  <si>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</si>
  <si>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</si>
  <si>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</si>
  <si>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</si>
  <si>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</si>
  <si>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</si>
  <si>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</si>
  <si>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</si>
  <si>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</si>
  <si>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</si>
  <si>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</si>
  <si>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</si>
  <si>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</si>
  <si>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</si>
  <si>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</si>
  <si>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</si>
  <si>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</si>
  <si>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</si>
  <si>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</si>
  <si>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</si>
  <si>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</si>
  <si>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</si>
  <si>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</si>
  <si>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</si>
  <si>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</si>
  <si>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</si>
  <si>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</si>
  <si>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</si>
  <si>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</si>
  <si>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</si>
  <si>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</si>
  <si>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</si>
  <si>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</si>
  <si>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</si>
  <si>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</si>
  <si>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</si>
  <si>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</si>
  <si>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</si>
  <si>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</si>
  <si>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</si>
  <si>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</si>
  <si>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</si>
  <si>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</si>
  <si>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</si>
  <si>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</si>
  <si>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</si>
  <si>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</si>
  <si>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</si>
  <si>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</si>
  <si>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</si>
  <si>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</si>
  <si>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</si>
  <si>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</si>
  <si>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</si>
  <si>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</si>
  <si>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</si>
  <si>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</si>
  <si>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</si>
  <si>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</si>
  <si>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</si>
  <si>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</si>
  <si>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</si>
  <si>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</si>
  <si>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</si>
  <si>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</si>
  <si>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</si>
  <si>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</si>
  <si>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</si>
  <si>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</si>
  <si>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</si>
  <si>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</si>
  <si>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</si>
  <si>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</si>
  <si>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</si>
  <si>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</si>
  <si>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</si>
  <si>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</si>
  <si>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</si>
  <si>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</si>
  <si>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</si>
  <si>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</si>
  <si>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</si>
  <si>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</si>
  <si>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</si>
  <si>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</si>
  <si>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</si>
  <si>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</si>
  <si>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</si>
  <si>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</si>
  <si>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</si>
  <si>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</si>
  <si>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</si>
  <si>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</si>
  <si>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</si>
  <si>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</si>
  <si>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</si>
  <si>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</si>
  <si>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</si>
  <si>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</si>
  <si>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</si>
  <si>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</si>
  <si>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</si>
  <si>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</si>
  <si>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</si>
  <si>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</si>
  <si>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</si>
  <si>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</si>
  <si>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</si>
  <si>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</si>
  <si>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</si>
  <si>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</si>
  <si>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</si>
  <si>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</si>
  <si>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</si>
  <si>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</si>
  <si>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</si>
  <si>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</si>
  <si>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</si>
  <si>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</si>
  <si>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</si>
  <si>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</si>
  <si>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</si>
  <si>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</si>
  <si>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</si>
  <si>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</si>
  <si>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</si>
  <si>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</si>
  <si>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</si>
  <si>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</si>
  <si>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</si>
  <si>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</si>
  <si>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</si>
  <si>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</si>
  <si>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</si>
  <si>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</si>
  <si>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</si>
  <si>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</si>
  <si>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</si>
  <si>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</si>
  <si>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</si>
  <si>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</si>
  <si>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</si>
  <si>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</si>
  <si>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</si>
  <si>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</si>
  <si>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</si>
  <si>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</si>
  <si>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</si>
  <si>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</si>
  <si>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</si>
  <si>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</si>
  <si>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</si>
  <si>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</si>
  <si>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</si>
  <si>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</si>
  <si>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</si>
  <si>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</si>
  <si>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</si>
  <si>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</si>
  <si>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</si>
  <si>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</si>
  <si>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</si>
  <si>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</si>
  <si>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</si>
  <si>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</si>
  <si>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</si>
  <si>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</si>
  <si>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</si>
  <si>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</si>
  <si>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</si>
  <si>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</si>
  <si>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</si>
  <si>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</si>
  <si>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</si>
  <si>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</si>
  <si>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</si>
  <si>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</si>
  <si>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</si>
  <si>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</si>
  <si>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</si>
  <si>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</si>
  <si>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</si>
  <si>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</si>
  <si>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</si>
  <si>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</si>
  <si>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</si>
  <si>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</si>
  <si>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</si>
  <si>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</si>
  <si>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</si>
  <si>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</si>
  <si>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</si>
  <si>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</si>
  <si>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</si>
  <si>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</si>
  <si>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</si>
  <si>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</si>
  <si>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</si>
  <si>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</si>
  <si>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</si>
  <si>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</si>
  <si>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</si>
  <si>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</si>
  <si>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</si>
  <si>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</si>
  <si>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</si>
  <si>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</si>
  <si>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</si>
  <si>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</si>
  <si>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</si>
  <si>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</si>
  <si>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</si>
  <si>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</si>
  <si>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</si>
  <si>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</si>
  <si>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</si>
  <si>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</si>
  <si>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</si>
  <si>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</si>
  <si>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</si>
  <si>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</si>
  <si>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</si>
  <si>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</si>
  <si>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</si>
  <si>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</si>
  <si>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</si>
  <si>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</si>
  <si>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</si>
  <si>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</si>
  <si>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</si>
  <si>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</si>
  <si>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</si>
  <si>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</si>
  <si>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</si>
  <si>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</si>
  <si>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</si>
  <si>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</si>
  <si>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</si>
  <si>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</si>
  <si>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</si>
  <si>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</si>
  <si>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</si>
  <si>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</si>
  <si>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</si>
  <si>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</si>
  <si>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</si>
  <si>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</si>
  <si>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</si>
  <si>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</si>
  <si>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</si>
  <si>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</si>
  <si>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</si>
  <si>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</si>
  <si>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</si>
  <si>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</si>
  <si>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</si>
  <si>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</si>
  <si>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</si>
  <si>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</si>
  <si>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</si>
  <si>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</si>
  <si>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</si>
  <si>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</si>
  <si>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</si>
  <si>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</si>
  <si>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</si>
  <si>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</si>
  <si>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</si>
  <si>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</si>
  <si>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</si>
  <si>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</si>
  <si>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</si>
  <si>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</si>
  <si>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</si>
  <si>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</si>
  <si>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</si>
  <si>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</si>
  <si>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</si>
  <si>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</si>
  <si>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</si>
  <si>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</si>
  <si>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</si>
  <si>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</si>
  <si>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</si>
  <si>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</si>
  <si>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</si>
  <si>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</si>
  <si>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</si>
  <si>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</si>
  <si>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</si>
  <si>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</si>
  <si>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</si>
  <si>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</si>
  <si>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</si>
  <si>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</si>
  <si>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</si>
  <si>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</si>
  <si>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</si>
  <si>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</si>
  <si>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</si>
  <si>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</si>
  <si>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</si>
  <si>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</si>
  <si>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</si>
  <si>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</si>
  <si>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</si>
  <si>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</si>
  <si>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</si>
  <si>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</si>
  <si>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</si>
  <si>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</si>
  <si>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</si>
  <si>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</si>
  <si>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</si>
  <si>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</si>
  <si>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</si>
  <si>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</si>
  <si>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</si>
  <si>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</si>
  <si>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</si>
  <si>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</si>
  <si>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</si>
  <si>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</si>
  <si>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</si>
  <si>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</si>
  <si>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</si>
  <si>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</si>
  <si>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</si>
  <si>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</si>
  <si>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</si>
  <si>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</si>
  <si>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</si>
  <si>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</si>
  <si>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</si>
  <si>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</si>
  <si>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</si>
  <si>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</si>
  <si>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</si>
  <si>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</si>
  <si>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</si>
  <si>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</si>
  <si>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</si>
  <si>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</si>
  <si>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</si>
  <si>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</si>
  <si>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</si>
  <si>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</si>
  <si>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</si>
  <si>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</si>
  <si>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</si>
  <si>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</si>
  <si>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</si>
  <si>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</si>
  <si>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</si>
  <si>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</si>
  <si>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</si>
  <si>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</si>
  <si>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</si>
  <si>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</si>
  <si>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</si>
  <si>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</si>
  <si>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</si>
  <si>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</si>
  <si>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</si>
  <si>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</si>
  <si>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</si>
  <si>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</si>
  <si>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</si>
  <si>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</si>
  <si>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</si>
  <si>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</si>
  <si>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</si>
  <si>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</si>
  <si>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</si>
  <si>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</si>
  <si>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</si>
  <si>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</si>
  <si>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</si>
  <si>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</si>
  <si>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</si>
  <si>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</si>
  <si>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</si>
  <si>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</si>
  <si>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</si>
  <si>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</si>
  <si>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</si>
  <si>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</si>
  <si>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</si>
  <si>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</si>
  <si>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</si>
  <si>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</si>
  <si>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</si>
  <si>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</si>
  <si>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</si>
  <si>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</si>
  <si>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</si>
  <si>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</si>
  <si>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</si>
  <si>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</si>
  <si>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</si>
  <si>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</si>
  <si>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</si>
  <si>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</si>
  <si>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</si>
  <si>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</si>
  <si>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</si>
  <si>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</si>
  <si>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</si>
  <si>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</si>
  <si>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</si>
  <si>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</si>
  <si>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</si>
  <si>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</si>
  <si>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</si>
  <si>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</si>
  <si>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</si>
  <si>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</si>
  <si>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</si>
  <si>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</si>
  <si>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</si>
  <si>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</si>
  <si>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</si>
  <si>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</si>
  <si>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</si>
  <si>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</si>
  <si>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</si>
  <si>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</si>
  <si>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</si>
  <si>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</si>
  <si>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</si>
  <si>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</si>
  <si>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</si>
  <si>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</si>
  <si>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</si>
  <si>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</si>
  <si>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</si>
  <si>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</si>
  <si>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</si>
  <si>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</si>
  <si>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</si>
  <si>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</si>
  <si>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</si>
  <si>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</si>
  <si>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</si>
  <si>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</si>
  <si>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</si>
  <si>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</si>
  <si>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</si>
  <si>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</si>
  <si>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</si>
  <si>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</si>
  <si>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</si>
  <si>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</si>
  <si>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</si>
  <si>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</si>
  <si>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</si>
  <si>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</si>
  <si>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</si>
  <si>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</si>
  <si>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</si>
  <si>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</si>
  <si>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</si>
  <si>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</si>
  <si>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</si>
  <si>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</si>
  <si>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</si>
  <si>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</si>
  <si>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</si>
  <si>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</si>
  <si>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</si>
  <si>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</si>
  <si>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</si>
  <si>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</si>
  <si>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</si>
  <si>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</si>
  <si>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</si>
  <si>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</si>
  <si>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</si>
  <si>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</si>
  <si>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</si>
  <si>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</si>
  <si>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</si>
  <si>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</si>
  <si>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</si>
  <si>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</si>
  <si>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</si>
  <si>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</si>
  <si>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</si>
  <si>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</si>
  <si>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</si>
  <si>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</si>
  <si>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</si>
  <si>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</si>
  <si>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</si>
  <si>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</si>
  <si>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</si>
  <si>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</si>
  <si>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</si>
  <si>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</si>
  <si>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</si>
  <si>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</si>
  <si>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</si>
  <si>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</si>
  <si>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</si>
  <si>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</si>
  <si>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</si>
  <si>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</si>
  <si>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</si>
  <si>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</si>
  <si>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</si>
  <si>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</si>
  <si>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</si>
  <si>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</si>
  <si>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</si>
  <si>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</si>
  <si>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</si>
  <si>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</si>
  <si>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</si>
  <si>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</si>
  <si>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</si>
  <si>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</si>
  <si>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</si>
  <si>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</si>
  <si>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</si>
  <si>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</si>
  <si>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</si>
  <si>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</si>
  <si>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</si>
  <si>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</si>
  <si>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</si>
  <si>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</si>
  <si>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</si>
  <si>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</si>
  <si>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</si>
  <si>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</si>
  <si>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</si>
  <si>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</si>
  <si>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</si>
  <si>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</si>
  <si>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</si>
  <si>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</si>
  <si>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</si>
  <si>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</si>
  <si>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</si>
  <si>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</si>
  <si>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</si>
  <si>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</si>
  <si>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</si>
  <si>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</si>
  <si>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</si>
  <si>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</si>
  <si>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</si>
  <si>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</si>
  <si>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</si>
  <si>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</si>
  <si>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</si>
  <si>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</si>
  <si>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</si>
  <si>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</si>
  <si>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</si>
  <si>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</si>
  <si>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</si>
  <si>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</si>
  <si>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</si>
  <si>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</si>
  <si>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</si>
  <si>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</si>
  <si>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</si>
  <si>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</si>
  <si>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</si>
  <si>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</si>
  <si>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</si>
  <si>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</si>
  <si>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</si>
  <si>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</si>
  <si>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</si>
  <si>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</si>
  <si>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</si>
  <si>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</si>
  <si>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</si>
  <si>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</si>
  <si>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</si>
  <si>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</si>
  <si>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</si>
  <si>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</si>
  <si>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</si>
  <si>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</si>
  <si>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</si>
  <si>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</si>
  <si>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</si>
  <si>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</si>
  <si>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</si>
  <si>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</si>
  <si>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</si>
  <si>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</si>
  <si>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</si>
  <si>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</si>
  <si>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</si>
  <si>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</si>
  <si>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</si>
  <si>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</si>
  <si>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</si>
  <si>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</si>
  <si>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</si>
  <si>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</si>
  <si>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</si>
  <si>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</si>
  <si>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</si>
  <si>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</si>
  <si>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</si>
  <si>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</si>
  <si>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</si>
  <si>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</si>
  <si>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</si>
  <si>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</si>
  <si>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</si>
  <si>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</si>
  <si>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</si>
  <si>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</si>
  <si>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</si>
  <si>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</si>
  <si>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</si>
  <si>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</si>
  <si>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</si>
  <si>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</si>
  <si>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</si>
  <si>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</si>
  <si>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</si>
  <si>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</si>
  <si>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</si>
  <si>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</si>
  <si>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</si>
  <si>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</si>
  <si>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</si>
  <si>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</si>
  <si>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</si>
  <si>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</si>
  <si>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</si>
  <si>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</si>
  <si>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</si>
  <si>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</si>
  <si>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</si>
  <si>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</si>
  <si>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</si>
  <si>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</si>
  <si>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</si>
  <si>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</si>
  <si>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</si>
  <si>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</si>
  <si>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</si>
  <si>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</si>
  <si>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</si>
  <si>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</si>
  <si>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</si>
  <si>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</si>
  <si>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</si>
  <si>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</si>
  <si>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</si>
  <si>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</si>
  <si>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</si>
  <si>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</si>
  <si>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</si>
  <si>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</si>
  <si>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</si>
  <si>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</si>
  <si>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</si>
  <si>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</si>
  <si>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</si>
  <si>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</si>
  <si>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</si>
  <si>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</si>
  <si>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</si>
  <si>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</si>
  <si>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</si>
  <si>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</si>
  <si>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</si>
  <si>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</si>
  <si>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</si>
  <si>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</si>
  <si>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</si>
  <si>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</si>
  <si>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</si>
  <si>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</si>
  <si>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</si>
  <si>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</si>
  <si>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</si>
  <si>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</si>
  <si>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</si>
  <si>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</si>
  <si>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</si>
  <si>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</si>
  <si>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</si>
  <si>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</si>
  <si>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</si>
  <si>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</si>
  <si>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</si>
  <si>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</si>
  <si>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</si>
  <si>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</si>
  <si>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</si>
  <si>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</si>
  <si>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</si>
  <si>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</si>
  <si>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</si>
  <si>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</si>
  <si>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</si>
  <si>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</si>
  <si>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</si>
  <si>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</si>
  <si>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</si>
  <si>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</si>
  <si>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</si>
  <si>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</si>
  <si>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</si>
  <si>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</si>
  <si>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</si>
  <si>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</si>
  <si>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</si>
  <si>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</si>
  <si>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</si>
  <si>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</si>
  <si>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</si>
  <si>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</si>
  <si>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</si>
  <si>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</si>
  <si>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</si>
  <si>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</si>
  <si>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</si>
  <si>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</si>
  <si>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</si>
  <si>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</si>
  <si>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</si>
  <si>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</si>
  <si>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</si>
  <si>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</si>
  <si>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</si>
  <si>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</si>
  <si>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</si>
  <si>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</si>
  <si>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</si>
  <si>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</si>
  <si>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</si>
  <si>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</si>
  <si>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</si>
  <si>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</si>
  <si>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</si>
  <si>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</si>
  <si>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</si>
  <si>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</si>
  <si>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</si>
  <si>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</si>
  <si>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</si>
  <si>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</si>
  <si>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</si>
  <si>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</si>
  <si>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</si>
  <si>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</si>
  <si>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</si>
  <si>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</si>
  <si>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</si>
  <si>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</si>
  <si>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</si>
  <si>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</si>
  <si>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</si>
  <si>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</si>
  <si>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</si>
  <si>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</si>
  <si>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</si>
  <si>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</si>
  <si>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</si>
  <si>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</si>
  <si>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</si>
  <si>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</si>
  <si>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</si>
  <si>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</si>
  <si>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</si>
  <si>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</si>
  <si>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</si>
  <si>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</si>
  <si>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</si>
  <si>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</si>
  <si>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</si>
  <si>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</si>
  <si>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</si>
  <si>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</si>
  <si>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</si>
  <si>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</si>
  <si>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</si>
  <si>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</si>
  <si>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</si>
  <si>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</si>
  <si>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</si>
  <si>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</si>
  <si>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</si>
  <si>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</si>
  <si>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</si>
  <si>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</si>
  <si>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</si>
  <si>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</si>
  <si>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</si>
  <si>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</si>
  <si>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</si>
  <si>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</si>
  <si>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</si>
  <si>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</si>
  <si>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</si>
  <si>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</si>
  <si>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</si>
  <si>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</si>
  <si>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</si>
  <si>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</si>
  <si>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</si>
  <si>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</si>
  <si>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</si>
  <si>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</si>
  <si>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</si>
  <si>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</si>
  <si>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</si>
  <si>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</si>
  <si>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</si>
  <si>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</si>
  <si>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</si>
  <si>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</si>
  <si>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</si>
  <si>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</si>
  <si>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</si>
  <si>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</si>
  <si>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</si>
  <si>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</si>
  <si>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</si>
  <si>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</si>
  <si>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</si>
  <si>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</si>
  <si>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</si>
  <si>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</si>
  <si>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</si>
  <si>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</si>
  <si>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</si>
  <si>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</si>
  <si>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</si>
  <si>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</si>
  <si>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</si>
  <si>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</si>
  <si>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</si>
  <si>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</si>
  <si>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</si>
  <si>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</si>
  <si>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</si>
  <si>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</si>
  <si>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</si>
  <si>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</si>
  <si>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</si>
  <si>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</si>
  <si>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</si>
  <si>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</si>
  <si>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</si>
  <si>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</si>
  <si>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</si>
  <si>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</si>
  <si>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</si>
  <si>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</si>
  <si>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</si>
  <si>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</si>
  <si>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</si>
  <si>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</si>
  <si>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</si>
  <si>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</si>
  <si>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</si>
  <si>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</si>
  <si>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</si>
  <si>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</si>
  <si>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</si>
  <si>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</si>
  <si>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</si>
  <si>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</si>
  <si>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</si>
  <si>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</si>
  <si>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</si>
  <si>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</si>
  <si>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</si>
  <si>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</si>
  <si>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</si>
  <si>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</si>
  <si>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</si>
  <si>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</si>
  <si>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</si>
  <si>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</si>
  <si>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</si>
  <si>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</si>
  <si>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</si>
  <si>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</si>
  <si>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</si>
  <si>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</si>
  <si>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</si>
  <si>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</si>
  <si>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</si>
  <si>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</si>
  <si>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</si>
  <si>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</si>
  <si>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</si>
  <si>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</si>
  <si>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</si>
  <si>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</si>
  <si>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</si>
  <si>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</si>
  <si>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</si>
  <si>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</si>
  <si>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</si>
  <si>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</si>
  <si>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</si>
  <si>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</si>
  <si>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</si>
  <si>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</si>
  <si>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</si>
  <si>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</si>
  <si>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</si>
  <si>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</si>
  <si>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</si>
  <si>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</si>
  <si>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</si>
  <si>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</si>
  <si>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</si>
  <si>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</si>
  <si>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</si>
  <si>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</si>
  <si>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</si>
  <si>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</si>
  <si>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</si>
  <si>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</si>
  <si>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</si>
  <si>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</si>
  <si>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</si>
  <si>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</si>
  <si>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</si>
  <si>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</si>
  <si>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</si>
  <si>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</si>
  <si>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</si>
  <si>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</si>
  <si>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</si>
  <si>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</si>
  <si>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</si>
  <si>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</si>
  <si>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</si>
  <si>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</si>
  <si>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</si>
  <si>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</si>
  <si>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</si>
  <si>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</si>
  <si>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</si>
  <si>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</si>
  <si>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</si>
  <si>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</si>
  <si>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</si>
  <si>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</si>
  <si>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</si>
  <si>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</si>
  <si>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</si>
  <si>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</si>
  <si>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</si>
  <si>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</si>
  <si>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</si>
  <si>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</si>
  <si>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</si>
  <si>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</si>
  <si>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</si>
  <si>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</si>
  <si>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</si>
  <si>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</si>
  <si>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</si>
  <si>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</si>
  <si>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</si>
  <si>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</si>
  <si>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</si>
  <si>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</si>
  <si>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</si>
  <si>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</si>
  <si>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</si>
  <si>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</si>
  <si>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</si>
  <si>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</si>
  <si>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</si>
  <si>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</si>
  <si>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</si>
  <si>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</si>
  <si>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</si>
  <si>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</si>
  <si>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</si>
  <si>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</si>
  <si>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</si>
  <si>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</si>
  <si>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</si>
  <si>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</si>
  <si>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</si>
  <si>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</si>
  <si>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</si>
  <si>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</si>
  <si>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</si>
  <si>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</si>
  <si>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</si>
  <si>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</si>
  <si>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</si>
  <si>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</si>
  <si>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</si>
  <si>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</si>
  <si>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</si>
  <si>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</si>
  <si>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</si>
  <si>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</si>
  <si>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</si>
  <si>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</si>
  <si>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</si>
  <si>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</si>
  <si>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</si>
  <si>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</si>
  <si>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</si>
  <si>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</si>
  <si>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</si>
  <si>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</si>
  <si>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</si>
  <si>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</si>
  <si>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</si>
  <si>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</si>
  <si>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</si>
  <si>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</si>
  <si>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</si>
  <si>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</si>
  <si>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</si>
  <si>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</si>
  <si>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</si>
  <si>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</si>
  <si>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</si>
  <si>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</si>
  <si>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</si>
  <si>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</si>
  <si>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</si>
  <si>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</si>
  <si>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</si>
  <si>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</si>
  <si>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</si>
  <si>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</si>
  <si>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</si>
  <si>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</si>
  <si>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</si>
  <si>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</si>
  <si>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</si>
  <si>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</si>
  <si>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</si>
  <si>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</si>
  <si>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</si>
  <si>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</si>
  <si>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</si>
  <si>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</si>
  <si>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</si>
  <si>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</si>
  <si>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</si>
  <si>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</si>
  <si>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</si>
  <si>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</si>
  <si>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</si>
  <si>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</si>
  <si>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</si>
  <si>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</si>
  <si>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</si>
  <si>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</si>
  <si>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</si>
  <si>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</si>
  <si>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</si>
  <si>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</si>
  <si>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</si>
  <si>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</si>
  <si>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</si>
  <si>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</si>
  <si>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</si>
  <si>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</si>
  <si>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</si>
  <si>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</si>
  <si>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</si>
  <si>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</si>
  <si>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</si>
  <si>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</si>
  <si>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</si>
  <si>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</si>
  <si>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</si>
  <si>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</si>
  <si>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</si>
  <si>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</si>
  <si>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</si>
  <si>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</si>
  <si>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</si>
  <si>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</si>
  <si>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</si>
  <si>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</si>
  <si>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</si>
  <si>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</si>
  <si>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</si>
  <si>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</si>
  <si>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</si>
  <si>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</si>
  <si>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</si>
  <si>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</si>
  <si>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</si>
  <si>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</si>
  <si>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</si>
  <si>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</si>
  <si>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</si>
  <si>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</si>
  <si>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</si>
  <si>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</si>
  <si>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</si>
  <si>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</si>
  <si>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</si>
  <si>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</si>
  <si>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</si>
  <si>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</si>
  <si>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</si>
  <si>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</si>
  <si>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</si>
  <si>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</si>
  <si>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</si>
  <si>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</si>
  <si>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</si>
  <si>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</si>
  <si>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</si>
  <si>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</si>
  <si>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</si>
  <si>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</si>
  <si>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</si>
  <si>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</si>
  <si>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</si>
  <si>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</si>
  <si>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</si>
  <si>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</si>
  <si>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</si>
  <si>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</si>
  <si>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</si>
  <si>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</si>
  <si>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</si>
  <si>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</si>
  <si>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</si>
  <si>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</si>
  <si>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</si>
  <si>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</si>
  <si>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</si>
  <si>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</si>
  <si>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</si>
  <si>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</si>
  <si>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</si>
  <si>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</si>
  <si>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</si>
  <si>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</si>
  <si>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</si>
  <si>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</si>
  <si>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</si>
  <si>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</si>
  <si>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</si>
  <si>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</si>
  <si>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</si>
  <si>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</si>
  <si>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</si>
  <si>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</si>
  <si>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</si>
  <si>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</si>
  <si>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</si>
  <si>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</si>
  <si>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</si>
  <si>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</si>
  <si>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</si>
  <si>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</si>
  <si>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</si>
  <si>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</si>
  <si>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</si>
  <si>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</si>
  <si>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</si>
  <si>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</si>
  <si>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</si>
  <si>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</si>
  <si>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</si>
  <si>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</si>
  <si>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</si>
  <si>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</si>
  <si>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</si>
  <si>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</si>
  <si>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</si>
  <si>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</si>
  <si>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</si>
  <si>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</si>
  <si>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</si>
  <si>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</si>
  <si>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</si>
  <si>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</si>
  <si>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</si>
  <si>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</si>
  <si>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</si>
  <si>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</si>
  <si>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</si>
  <si>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</si>
  <si>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</si>
  <si>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</si>
  <si>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</si>
  <si>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</si>
  <si>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</si>
  <si>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</si>
  <si>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</si>
  <si>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</si>
  <si>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</si>
  <si>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</si>
  <si>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</si>
  <si>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</si>
  <si>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</si>
  <si>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</si>
  <si>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</si>
  <si>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</si>
  <si>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</si>
  <si>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</si>
  <si>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</si>
  <si>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</si>
  <si>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</si>
  <si>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</si>
  <si>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</si>
  <si>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</si>
  <si>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</si>
  <si>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</si>
  <si>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</si>
  <si>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</si>
  <si>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</si>
  <si>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</si>
  <si>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</si>
  <si>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</si>
  <si>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</si>
  <si>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</si>
  <si>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</si>
  <si>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</si>
  <si>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</si>
  <si>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</si>
  <si>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</si>
  <si>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</si>
  <si>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</si>
  <si>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</si>
  <si>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</si>
  <si>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</si>
  <si>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</si>
  <si>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</si>
  <si>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</si>
  <si>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</si>
  <si>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</si>
  <si>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</si>
  <si>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</si>
  <si>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</si>
  <si>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</si>
  <si>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</si>
  <si>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</si>
  <si>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</si>
  <si>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</si>
  <si>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</si>
  <si>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</si>
  <si>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</si>
  <si>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</si>
  <si>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</si>
  <si>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</si>
  <si>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</si>
  <si>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</si>
  <si>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</si>
  <si>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</si>
  <si>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</si>
  <si>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</si>
  <si>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</si>
  <si>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</si>
  <si>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</si>
  <si>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</si>
  <si>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</si>
  <si>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</si>
  <si>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</si>
  <si>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</si>
  <si>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</si>
  <si>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</si>
  <si>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</si>
  <si>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</si>
  <si>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</si>
  <si>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</si>
  <si>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</si>
  <si>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</si>
  <si>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</si>
  <si>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</si>
  <si>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</si>
  <si>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</si>
  <si>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</si>
  <si>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</si>
  <si>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</si>
  <si>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</si>
  <si>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</si>
  <si>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</si>
  <si>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</si>
  <si>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</si>
  <si>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</si>
  <si>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</si>
  <si>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</si>
  <si>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</si>
  <si>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</si>
  <si>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</si>
  <si>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</si>
  <si>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</si>
  <si>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</si>
  <si>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</si>
  <si>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</si>
  <si>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</si>
  <si>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</si>
  <si>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</si>
  <si>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</si>
  <si>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</si>
  <si>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</si>
  <si>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</si>
  <si>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</si>
  <si>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</si>
  <si>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</si>
  <si>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</si>
  <si>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</si>
  <si>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</si>
  <si>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</si>
  <si>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</si>
  <si>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</si>
  <si>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</si>
  <si>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</si>
  <si>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</si>
  <si>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</si>
  <si>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</si>
  <si>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</si>
  <si>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</si>
  <si>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</si>
  <si>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</si>
  <si>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</si>
  <si>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</si>
  <si>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</si>
  <si>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</si>
  <si>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</si>
  <si>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</si>
  <si>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</si>
  <si>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</si>
  <si>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</si>
  <si>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</si>
  <si>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</si>
  <si>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</si>
  <si>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</si>
  <si>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</si>
  <si>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</si>
  <si>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</si>
  <si>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</si>
  <si>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</si>
  <si>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</si>
  <si>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</si>
  <si>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</si>
  <si>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</si>
  <si>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</si>
  <si>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</si>
  <si>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</si>
  <si>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</si>
  <si>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</si>
  <si>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</si>
  <si>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</si>
  <si>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</si>
  <si>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</si>
  <si>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</si>
  <si>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</si>
  <si>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</si>
  <si>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</si>
  <si>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</si>
  <si>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</si>
  <si>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</si>
  <si>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</si>
  <si>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</si>
  <si>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</si>
  <si>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</si>
  <si>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</si>
  <si>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</si>
  <si>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</si>
  <si>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</si>
  <si>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</si>
  <si>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</si>
  <si>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</si>
  <si>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</si>
  <si>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</si>
  <si>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</si>
  <si>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</si>
  <si>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</si>
  <si>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</si>
  <si>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</si>
  <si>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</si>
  <si>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</si>
  <si>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</si>
  <si>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</si>
  <si>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</si>
  <si>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</si>
  <si>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</si>
  <si>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</si>
  <si>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</si>
  <si>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</si>
  <si>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</si>
  <si>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</si>
  <si>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</si>
  <si>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</si>
  <si>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</si>
  <si>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</si>
  <si>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</si>
  <si>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</si>
  <si>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</si>
  <si>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</si>
  <si>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</si>
  <si>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</si>
  <si>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</si>
  <si>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</si>
  <si>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</si>
  <si>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</si>
  <si>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</si>
  <si>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</si>
  <si>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</si>
  <si>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</si>
  <si>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</si>
  <si>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</si>
  <si>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</si>
  <si>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</si>
  <si>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</si>
  <si>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</si>
  <si>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</si>
  <si>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</si>
  <si>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</si>
  <si>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</si>
  <si>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</si>
  <si>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</si>
  <si>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</si>
  <si>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</si>
  <si>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</si>
  <si>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</si>
  <si>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</si>
  <si>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</si>
  <si>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</si>
  <si>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</si>
  <si>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</si>
  <si>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</si>
  <si>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</si>
  <si>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</si>
  <si>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</si>
  <si>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</si>
  <si>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</si>
  <si>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</si>
  <si>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</si>
  <si>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</si>
  <si>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</si>
  <si>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</si>
  <si>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</si>
  <si>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</si>
  <si>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</si>
  <si>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</si>
  <si>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</si>
  <si>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</si>
  <si>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</si>
  <si>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</si>
  <si>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</si>
  <si>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</si>
  <si>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</si>
  <si>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</si>
  <si>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</si>
  <si>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</si>
  <si>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</si>
  <si>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</si>
  <si>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</si>
  <si>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</si>
  <si>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</si>
  <si>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</si>
  <si>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</si>
  <si>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</si>
  <si>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</si>
  <si>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</si>
  <si>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</si>
  <si>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</si>
  <si>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</si>
  <si>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</si>
  <si>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</si>
  <si>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</si>
  <si>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</si>
  <si>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</si>
  <si>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</si>
  <si>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</si>
  <si>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</si>
  <si>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</si>
  <si>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</si>
  <si>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</si>
  <si>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</si>
  <si>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</si>
  <si>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</si>
  <si>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</si>
  <si>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</si>
  <si>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</si>
  <si>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</si>
  <si>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</si>
  <si>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</si>
  <si>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</si>
  <si>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</si>
  <si>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</si>
  <si>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</si>
  <si>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</si>
  <si>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</si>
  <si>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</si>
  <si>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</si>
  <si>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</si>
  <si>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</si>
  <si>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</si>
  <si>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</si>
  <si>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</si>
  <si>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</si>
  <si>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</si>
  <si>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</si>
  <si>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</si>
  <si>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</si>
  <si>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</si>
  <si>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</si>
  <si>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</si>
  <si>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</si>
  <si>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</si>
  <si>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</si>
  <si>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</si>
  <si>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</si>
  <si>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</si>
  <si>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</si>
  <si>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</si>
  <si>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</si>
  <si>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</si>
  <si>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</si>
  <si>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</si>
  <si>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</si>
  <si>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</si>
  <si>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</si>
  <si>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</si>
  <si>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</si>
  <si>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</si>
  <si>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</si>
  <si>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</si>
  <si>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</si>
  <si>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</si>
  <si>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</si>
  <si>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</si>
  <si>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</si>
  <si>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</si>
  <si>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</si>
  <si>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</si>
  <si>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</si>
  <si>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</si>
  <si>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</si>
  <si>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</si>
  <si>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</si>
  <si>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</si>
  <si>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</si>
  <si>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</si>
  <si>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</si>
  <si>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</si>
  <si>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</si>
  <si>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</si>
  <si>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</si>
  <si>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</si>
  <si>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</si>
  <si>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</si>
  <si>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</si>
  <si>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</si>
  <si>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</si>
  <si>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</si>
  <si>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</si>
  <si>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</si>
  <si>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</si>
  <si>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</si>
  <si>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</si>
  <si>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</si>
  <si>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</si>
  <si>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</si>
  <si>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</si>
  <si>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</si>
  <si>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</si>
  <si>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</si>
  <si>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</si>
  <si>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</si>
  <si>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</si>
  <si>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</si>
  <si>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</si>
  <si>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</si>
  <si>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</si>
  <si>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</si>
  <si>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</si>
  <si>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</si>
  <si>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</si>
  <si>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</si>
  <si>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</si>
  <si>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</si>
  <si>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</si>
  <si>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</si>
  <si>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</si>
  <si>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</si>
  <si>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</si>
  <si>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</si>
  <si>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</si>
  <si>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</si>
  <si>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</si>
  <si>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</si>
  <si>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</si>
  <si>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</si>
  <si>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</si>
  <si>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</si>
  <si>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</si>
  <si>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</si>
  <si>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</si>
  <si>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</si>
  <si>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</si>
  <si>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</si>
  <si>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</si>
  <si>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</si>
  <si>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</si>
  <si>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</si>
  <si>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</si>
  <si>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</si>
  <si>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</si>
  <si>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</si>
  <si>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</si>
  <si>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</si>
  <si>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</si>
  <si>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</si>
  <si>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</si>
  <si>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</si>
  <si>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</si>
  <si>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</si>
  <si>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</si>
  <si>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</si>
  <si>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</si>
  <si>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</si>
  <si>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</si>
  <si>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</si>
  <si>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</si>
  <si>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</si>
  <si>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</si>
  <si>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</si>
  <si>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</si>
  <si>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</si>
  <si>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</si>
  <si>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</si>
  <si>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</si>
  <si>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</si>
  <si>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</si>
  <si>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</si>
  <si>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</si>
  <si>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</si>
  <si>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</si>
  <si>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</si>
  <si>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</si>
  <si>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</si>
  <si>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</si>
  <si>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</si>
  <si>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</si>
  <si>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</si>
  <si>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</si>
  <si>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</si>
  <si>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</si>
  <si>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</si>
  <si>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</si>
  <si>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</si>
  <si>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</si>
  <si>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</si>
  <si>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</si>
  <si>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</si>
  <si>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</si>
  <si>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</si>
  <si>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</si>
  <si>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</si>
  <si>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</si>
  <si>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</si>
  <si>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</si>
  <si>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</si>
  <si>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</si>
  <si>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</si>
  <si>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</si>
  <si>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</si>
  <si>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</si>
  <si>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</si>
  <si>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</si>
  <si>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</si>
  <si>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</si>
  <si>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</si>
  <si>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</si>
  <si>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</si>
  <si>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</si>
  <si>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</si>
  <si>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</si>
  <si>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</si>
  <si>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</si>
  <si>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</si>
  <si>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</si>
  <si>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</si>
  <si>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</si>
  <si>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</si>
  <si>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</si>
  <si>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</si>
  <si>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</si>
  <si>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</si>
  <si>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</si>
  <si>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</si>
  <si>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</si>
  <si>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</si>
  <si>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</si>
  <si>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</si>
  <si>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</si>
  <si>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</si>
  <si>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</si>
  <si>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</si>
  <si>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</si>
  <si>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</si>
  <si>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</si>
  <si>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</si>
  <si>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</si>
  <si>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</si>
  <si>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</si>
  <si>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</si>
  <si>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</si>
  <si>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</si>
  <si>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</si>
  <si>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</si>
  <si>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</si>
  <si>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</si>
  <si>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</si>
  <si>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</si>
  <si>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</si>
  <si>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</si>
  <si>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</si>
  <si>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</si>
  <si>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</si>
  <si>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</si>
  <si>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</si>
  <si>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</si>
  <si>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</si>
  <si>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</si>
  <si>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</si>
  <si>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</si>
  <si>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</si>
  <si>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</si>
  <si>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</si>
  <si>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</si>
  <si>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</si>
  <si>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</si>
  <si>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</si>
  <si>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</si>
  <si>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</si>
  <si>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</si>
  <si>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</si>
  <si>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</si>
  <si>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</si>
  <si>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</si>
  <si>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</si>
  <si>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</si>
  <si>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</si>
  <si>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</si>
  <si>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</si>
  <si>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</si>
  <si>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</si>
  <si>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</si>
  <si>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</si>
  <si>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</si>
  <si>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</si>
  <si>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</si>
  <si>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</si>
  <si>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</si>
  <si>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</si>
  <si>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</si>
  <si>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</si>
  <si>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</si>
  <si>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</si>
  <si>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</si>
  <si>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</si>
  <si>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</si>
  <si>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</si>
  <si>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</si>
  <si>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</si>
  <si>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</si>
  <si>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</si>
  <si>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</si>
  <si>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</si>
  <si>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</si>
  <si>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</si>
  <si>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</si>
  <si>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</si>
  <si>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</si>
  <si>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</si>
  <si>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</si>
  <si>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</si>
  <si>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</si>
  <si>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</si>
  <si>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</si>
  <si>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</si>
  <si>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</si>
  <si>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</si>
  <si>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</si>
  <si>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</si>
  <si>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</si>
  <si>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</si>
  <si>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</si>
  <si>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</si>
  <si>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</si>
  <si>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</si>
  <si>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</si>
  <si>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</si>
  <si>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</si>
  <si>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</si>
  <si>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</si>
  <si>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</si>
  <si>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</si>
  <si>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</si>
  <si>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</si>
  <si>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</si>
  <si>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</si>
  <si>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</si>
  <si>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</si>
  <si>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</si>
  <si>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</si>
  <si>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</si>
  <si>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</si>
  <si>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</si>
  <si>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</si>
  <si>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</si>
  <si>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</si>
  <si>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</si>
  <si>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</si>
  <si>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</si>
  <si>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</si>
  <si>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</si>
  <si>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</si>
  <si>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</si>
  <si>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</si>
  <si>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</si>
  <si>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</si>
  <si>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</si>
  <si>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</si>
  <si>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</si>
  <si>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</si>
  <si>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</si>
  <si>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</si>
  <si>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</si>
  <si>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</si>
  <si>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</si>
  <si>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</si>
  <si>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</si>
  <si>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</si>
  <si>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</si>
  <si>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</si>
  <si>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</si>
  <si>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</si>
  <si>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</si>
  <si>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</si>
  <si>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</si>
  <si>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</si>
  <si>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</si>
  <si>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</si>
  <si>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</si>
  <si>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</si>
  <si>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</si>
  <si>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</si>
  <si>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</si>
  <si>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</si>
  <si>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</si>
  <si>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</si>
  <si>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</si>
  <si>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</si>
  <si>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</si>
  <si>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</si>
  <si>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</si>
  <si>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</si>
  <si>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</si>
  <si>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</si>
  <si>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</si>
  <si>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</si>
  <si>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</si>
  <si>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</si>
  <si>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</si>
  <si>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</si>
  <si>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</si>
  <si>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</si>
  <si>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</si>
  <si>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</si>
  <si>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</si>
  <si>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</si>
  <si>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</si>
  <si>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</si>
  <si>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</si>
  <si>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</si>
  <si>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</si>
  <si>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</si>
  <si>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</si>
  <si>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</si>
  <si>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</si>
  <si>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</si>
  <si>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</si>
  <si>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</si>
  <si>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</si>
  <si>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</si>
  <si>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</si>
  <si>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</si>
  <si>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</si>
  <si>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</si>
  <si>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</si>
  <si>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</si>
  <si>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</si>
  <si>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</si>
  <si>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</si>
  <si>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</si>
  <si>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</si>
  <si>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</si>
  <si>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</si>
  <si>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</si>
  <si>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</si>
  <si>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</si>
  <si>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</si>
  <si>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</si>
  <si>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</si>
  <si>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</si>
  <si>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</si>
  <si>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</si>
  <si>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</si>
  <si>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</si>
  <si>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</si>
  <si>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</si>
  <si>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</si>
  <si>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</si>
  <si>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</si>
  <si>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</si>
  <si>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</si>
  <si>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</si>
  <si>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</si>
  <si>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</si>
  <si>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</si>
  <si>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</si>
  <si>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</si>
  <si>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</si>
  <si>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</si>
  <si>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</si>
  <si>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</si>
  <si>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</si>
  <si>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</si>
  <si>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</si>
  <si>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</si>
  <si>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</si>
  <si>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</si>
  <si>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</si>
  <si>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</si>
  <si>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</si>
  <si>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</si>
  <si>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</si>
  <si>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</si>
  <si>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</si>
  <si>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</si>
  <si>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</si>
  <si>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</si>
  <si>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</si>
  <si>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</si>
  <si>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</si>
  <si>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</si>
  <si>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</si>
  <si>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</si>
  <si>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</si>
  <si>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</si>
  <si>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</si>
  <si>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</si>
  <si>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</si>
  <si>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</si>
  <si>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</si>
  <si>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</si>
  <si>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</si>
  <si>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</si>
  <si>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</si>
  <si>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</si>
  <si>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</si>
  <si>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</si>
  <si>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</si>
  <si>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</si>
  <si>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</si>
  <si>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</si>
  <si>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</si>
  <si>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</si>
  <si>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</si>
  <si>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</si>
  <si>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</si>
  <si>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</si>
  <si>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</si>
  <si>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</si>
  <si>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</si>
  <si>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</si>
  <si>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</si>
  <si>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</si>
  <si>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</si>
  <si>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</si>
  <si>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</si>
  <si>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</si>
  <si>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</si>
  <si>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</si>
  <si>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</si>
  <si>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</si>
  <si>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</si>
  <si>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</si>
  <si>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</si>
  <si>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</si>
  <si>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</si>
  <si>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</si>
  <si>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</si>
  <si>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</si>
  <si>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</si>
  <si>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</si>
  <si>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</si>
  <si>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</si>
  <si>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</si>
  <si>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</si>
  <si>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</si>
  <si>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</si>
  <si>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</si>
  <si>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</si>
  <si>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</si>
  <si>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</si>
  <si>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</si>
  <si>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</si>
  <si>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</si>
  <si>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</si>
  <si>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</si>
  <si>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</si>
  <si>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</si>
  <si>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</si>
  <si>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</si>
  <si>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</si>
  <si>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</si>
  <si>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</si>
  <si>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</si>
  <si>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</si>
  <si>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</si>
  <si>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</si>
  <si>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</si>
  <si>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</si>
  <si>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</si>
  <si>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</si>
  <si>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</si>
  <si>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</si>
  <si>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</si>
  <si>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</si>
  <si>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</si>
  <si>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</si>
  <si>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</si>
  <si>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</si>
  <si>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</si>
  <si>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</si>
  <si>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</si>
  <si>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</si>
  <si>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</si>
  <si>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</si>
  <si>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</si>
  <si>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</si>
  <si>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</si>
  <si>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</si>
  <si>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</si>
  <si>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</si>
  <si>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</si>
  <si>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</si>
  <si>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</si>
  <si>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</si>
  <si>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</si>
  <si>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</si>
  <si>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</si>
  <si>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</si>
  <si>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</si>
  <si>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</si>
  <si>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</si>
  <si>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</si>
  <si>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</si>
  <si>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</si>
  <si>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</si>
  <si>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</si>
  <si>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</si>
  <si>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</si>
  <si>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</si>
  <si>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</si>
  <si>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</si>
  <si>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</si>
  <si>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</si>
  <si>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</si>
  <si>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</si>
  <si>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</si>
  <si>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</si>
  <si>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</si>
  <si>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</si>
  <si>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</si>
  <si>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</si>
  <si>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</si>
  <si>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</si>
  <si>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</si>
  <si>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</si>
  <si>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</si>
  <si>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</si>
  <si>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</si>
  <si>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</si>
  <si>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</si>
  <si>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</si>
  <si>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</si>
  <si>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</si>
  <si>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</si>
  <si>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</si>
  <si>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</si>
  <si>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</si>
  <si>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</si>
  <si>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</si>
  <si>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</si>
  <si>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</si>
  <si>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</si>
  <si>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</si>
  <si>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</si>
  <si>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</si>
  <si>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</si>
  <si>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</si>
  <si>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</si>
  <si>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</si>
  <si>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</si>
  <si>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</si>
  <si>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</si>
  <si>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</si>
  <si>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</si>
  <si>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</si>
  <si>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</si>
  <si>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</si>
  <si>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</si>
  <si>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</si>
  <si>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</si>
  <si>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</si>
  <si>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</si>
  <si>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</si>
  <si>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</si>
  <si>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</si>
  <si>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</si>
  <si>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</si>
  <si>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</si>
  <si>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</si>
  <si>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</si>
  <si>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</si>
  <si>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</si>
  <si>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</si>
  <si>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</si>
  <si>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</si>
  <si>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</si>
  <si>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</si>
  <si>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</si>
  <si>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</si>
  <si>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</si>
  <si>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</si>
  <si>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</si>
  <si>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</si>
  <si>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</si>
  <si>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</si>
  <si>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</si>
  <si>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</si>
  <si>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</si>
  <si>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</si>
  <si>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</si>
  <si>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</si>
  <si>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</si>
  <si>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</si>
  <si>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</si>
  <si>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</si>
  <si>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</si>
  <si>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</si>
  <si>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</si>
  <si>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</si>
  <si>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</si>
  <si>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</si>
  <si>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</si>
  <si>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</si>
  <si>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</si>
  <si>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</si>
  <si>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</si>
  <si>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</si>
  <si>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</si>
  <si>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</si>
  <si>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</si>
  <si>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</si>
  <si>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</si>
  <si>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</si>
  <si>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</si>
  <si>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</si>
  <si>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</si>
  <si>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</si>
  <si>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</si>
  <si>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</si>
  <si>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</si>
  <si>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</si>
  <si>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</si>
  <si>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</si>
  <si>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</si>
  <si>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</si>
  <si>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</si>
  <si>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</si>
  <si>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</si>
  <si>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</si>
  <si>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</si>
  <si>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</si>
  <si>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</si>
  <si>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</si>
  <si>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</si>
  <si>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</si>
  <si>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</si>
  <si>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</si>
  <si>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</si>
  <si>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</si>
  <si>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</si>
  <si>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</si>
  <si>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</si>
  <si>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</si>
  <si>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</si>
  <si>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</si>
  <si>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</si>
  <si>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</si>
  <si>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</si>
  <si>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</si>
  <si>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</si>
  <si>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</si>
  <si>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</si>
  <si>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</si>
  <si>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</si>
  <si>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</si>
  <si>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</si>
  <si>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</si>
  <si>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</si>
  <si>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</si>
  <si>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</si>
  <si>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</si>
  <si>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</si>
  <si>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</si>
  <si>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</si>
  <si>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</si>
  <si>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</si>
  <si>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</si>
  <si>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</si>
  <si>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</si>
  <si>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</si>
  <si>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</si>
  <si>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</si>
  <si>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</si>
  <si>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</si>
  <si>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</si>
  <si>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</si>
  <si>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</si>
  <si>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</si>
  <si>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</si>
  <si>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</si>
  <si>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</si>
  <si>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</si>
  <si>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</si>
  <si>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</si>
  <si>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</si>
  <si>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</si>
  <si>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</si>
  <si>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</si>
  <si>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</si>
  <si>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</si>
  <si>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</si>
  <si>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</si>
  <si>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</si>
  <si>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</si>
  <si>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</si>
  <si>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</si>
  <si>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</si>
  <si>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</si>
  <si>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</si>
  <si>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</si>
  <si>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</si>
  <si>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</si>
  <si>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</si>
  <si>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</si>
  <si>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</si>
  <si>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</si>
  <si>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</si>
  <si>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</si>
  <si>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</si>
  <si>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</si>
  <si>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</si>
  <si>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</si>
  <si>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</si>
  <si>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</si>
  <si>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</si>
  <si>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</si>
  <si>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</si>
  <si>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</si>
  <si>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</si>
  <si>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</si>
  <si>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</si>
  <si>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</si>
  <si>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</si>
  <si>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</si>
  <si>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</si>
  <si>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</si>
  <si>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</si>
  <si>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</si>
  <si>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</si>
  <si>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</si>
  <si>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</si>
  <si>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</si>
  <si>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</si>
  <si>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</si>
  <si>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</si>
  <si>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</si>
  <si>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</si>
  <si>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</si>
  <si>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</si>
  <si>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</si>
  <si>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</si>
  <si>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</si>
  <si>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</si>
  <si>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</si>
  <si>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</si>
  <si>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</si>
  <si>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</si>
  <si>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</si>
  <si>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</si>
  <si>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</si>
  <si>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</si>
  <si>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</si>
  <si>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</si>
  <si>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</si>
  <si>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</si>
  <si>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</si>
  <si>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</si>
  <si>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</si>
  <si>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</si>
  <si>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</si>
  <si>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</si>
  <si>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</si>
  <si>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</si>
  <si>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</si>
  <si>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</si>
  <si>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</si>
  <si>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</si>
  <si>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</si>
  <si>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</si>
  <si>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</si>
  <si>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</si>
  <si>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</si>
  <si>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</si>
  <si>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</si>
  <si>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</si>
  <si>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</si>
  <si>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</si>
  <si>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</si>
  <si>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</si>
  <si>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</si>
  <si>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</si>
  <si>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</si>
  <si>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</si>
  <si>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</si>
  <si>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</si>
  <si>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</si>
  <si>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</si>
  <si>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</si>
  <si>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</si>
  <si>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</si>
  <si>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</si>
  <si>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</si>
  <si>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</si>
  <si>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</si>
  <si>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</si>
  <si>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</si>
  <si>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</si>
  <si>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</si>
  <si>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</si>
  <si>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</si>
  <si>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</si>
  <si>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</si>
  <si>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</si>
  <si>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</si>
  <si>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</si>
  <si>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</si>
  <si>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</si>
  <si>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</si>
  <si>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</si>
  <si>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</si>
  <si>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</si>
  <si>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</si>
  <si>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</si>
  <si>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</si>
  <si>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</si>
  <si>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</si>
  <si>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</si>
  <si>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</si>
  <si>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</si>
  <si>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</si>
  <si>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</si>
  <si>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</si>
  <si>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</si>
  <si>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</si>
  <si>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</si>
  <si>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</si>
  <si>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</si>
  <si>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</si>
  <si>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</si>
  <si>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</si>
  <si>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</si>
  <si>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</si>
  <si>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</si>
  <si>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</si>
  <si>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</si>
  <si>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</si>
  <si>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</si>
  <si>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</si>
  <si>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</si>
  <si>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</si>
  <si>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</si>
  <si>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</si>
  <si>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</si>
  <si>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</si>
  <si>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</si>
  <si>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</si>
  <si>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</si>
  <si>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</si>
  <si>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</si>
  <si>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</si>
  <si>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</si>
  <si>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</si>
  <si>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</si>
  <si>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</si>
  <si>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</si>
  <si>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</si>
  <si>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</si>
  <si>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</si>
  <si>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</si>
  <si>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</si>
  <si>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</si>
  <si>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</si>
  <si>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</si>
  <si>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</si>
  <si>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</si>
  <si>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</si>
  <si>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</si>
  <si>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</si>
  <si>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</si>
  <si>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</si>
  <si>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</si>
  <si>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</si>
  <si>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</si>
  <si>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</si>
  <si>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</si>
  <si>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</si>
  <si>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</si>
  <si>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</si>
  <si>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</si>
  <si>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</si>
  <si>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</si>
  <si>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</si>
  <si>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</si>
  <si>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</si>
  <si>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</si>
  <si>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</si>
  <si>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</si>
  <si>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</si>
  <si>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</si>
  <si>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</si>
  <si>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</si>
  <si>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</si>
  <si>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</si>
  <si>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</si>
  <si>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</si>
  <si>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</si>
  <si>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</si>
  <si>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</si>
  <si>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</si>
  <si>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</si>
  <si>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</si>
  <si>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</si>
  <si>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</si>
  <si>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</si>
  <si>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</si>
  <si>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</si>
  <si>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</si>
  <si>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</si>
  <si>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</si>
  <si>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</si>
  <si>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</si>
  <si>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</si>
  <si>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</si>
  <si>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</si>
  <si>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</si>
  <si>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</si>
  <si>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</si>
  <si>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</si>
  <si>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</si>
  <si>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</si>
  <si>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</si>
  <si>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</si>
  <si>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</si>
  <si>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</si>
  <si>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</si>
  <si>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</si>
  <si>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</si>
  <si>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</si>
  <si>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</si>
  <si>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</si>
  <si>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</si>
  <si>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</si>
  <si>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</si>
  <si>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</si>
  <si>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</si>
  <si>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</si>
  <si>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</si>
  <si>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</si>
  <si>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</si>
  <si>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</si>
  <si>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</si>
  <si>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</si>
  <si>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</si>
  <si>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</si>
  <si>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</si>
  <si>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</si>
  <si>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</si>
  <si>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</si>
  <si>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</si>
  <si>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</si>
  <si>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</si>
  <si>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</si>
  <si>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</si>
  <si>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</si>
  <si>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</si>
  <si>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</si>
  <si>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</si>
  <si>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</si>
  <si>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</si>
  <si>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</si>
  <si>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</si>
  <si>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</si>
  <si>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</si>
  <si>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</si>
  <si>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</si>
  <si>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</si>
  <si>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</si>
  <si>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</si>
  <si>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</si>
  <si>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</si>
  <si>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</si>
  <si>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</si>
  <si>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</si>
  <si>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</si>
  <si>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</si>
  <si>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</si>
  <si>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</si>
  <si>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</si>
  <si>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</si>
  <si>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</si>
  <si>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</si>
  <si>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</si>
  <si>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</si>
  <si>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</si>
  <si>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</si>
  <si>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</si>
  <si>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</si>
  <si>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</si>
  <si>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</si>
  <si>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</si>
  <si>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</si>
  <si>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</si>
  <si>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</si>
  <si>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</si>
  <si>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</si>
  <si>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</si>
  <si>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</si>
  <si>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</si>
  <si>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</si>
  <si>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</si>
  <si>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</si>
  <si>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</si>
  <si>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</si>
  <si>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</si>
  <si>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</si>
  <si>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</si>
  <si>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</si>
  <si>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</si>
  <si>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</si>
  <si>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</si>
  <si>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</si>
  <si>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</si>
  <si>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</si>
  <si>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</si>
  <si>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</si>
  <si>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</si>
  <si>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</si>
  <si>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</si>
  <si>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</si>
  <si>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</si>
  <si>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</si>
  <si>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</si>
  <si>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</si>
  <si>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</si>
  <si>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</si>
  <si>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</si>
  <si>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</si>
  <si>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</si>
  <si>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</si>
  <si>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</si>
  <si>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</si>
  <si>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</si>
  <si>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</si>
  <si>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</si>
  <si>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</si>
  <si>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</si>
  <si>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</si>
  <si>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</si>
  <si>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</si>
  <si>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</si>
  <si>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</si>
  <si>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</si>
  <si>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</si>
  <si>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</si>
  <si>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</si>
  <si>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</si>
  <si>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</si>
  <si>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</si>
  <si>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</si>
  <si>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</si>
  <si>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</si>
  <si>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</si>
  <si>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</si>
  <si>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</si>
  <si>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</si>
  <si>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</si>
  <si>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</si>
  <si>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</si>
  <si>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</si>
  <si>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</si>
  <si>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</si>
  <si>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</si>
  <si>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</si>
  <si>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</si>
  <si>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</si>
  <si>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</si>
  <si>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</si>
  <si>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</si>
  <si>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</si>
  <si>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</si>
  <si>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</si>
  <si>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</si>
  <si>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</si>
  <si>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</si>
  <si>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</si>
  <si>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</si>
  <si>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</si>
  <si>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</si>
  <si>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</si>
  <si>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</si>
  <si>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</si>
  <si>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</si>
  <si>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</si>
  <si>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</si>
  <si>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</si>
  <si>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</si>
  <si>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</si>
  <si>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</si>
  <si>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</si>
  <si>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</si>
  <si>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</si>
  <si>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</si>
  <si>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</si>
  <si>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</si>
  <si>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</si>
  <si>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</si>
  <si>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</si>
  <si>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</si>
  <si>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</si>
  <si>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</si>
  <si>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</si>
  <si>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</si>
  <si>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</si>
  <si>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</si>
  <si>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</si>
  <si>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</si>
  <si>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</si>
  <si>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</si>
  <si>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</si>
  <si>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</si>
  <si>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</si>
  <si>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</si>
  <si>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</si>
  <si>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</si>
  <si>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</si>
  <si>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</si>
  <si>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</si>
  <si>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</si>
  <si>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</si>
  <si>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</si>
  <si>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</si>
  <si>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</si>
  <si>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</si>
  <si>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</si>
  <si>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</si>
  <si>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</si>
  <si>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</si>
  <si>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</si>
  <si>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</si>
  <si>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</si>
  <si>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</si>
  <si>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</si>
  <si>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</si>
  <si>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</si>
  <si>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</si>
  <si>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</si>
  <si>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</si>
  <si>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</si>
  <si>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</si>
  <si>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</si>
  <si>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</si>
  <si>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</si>
  <si>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</si>
  <si>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</si>
  <si>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</si>
  <si>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</si>
  <si>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</si>
  <si>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</si>
  <si>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</si>
  <si>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</si>
  <si>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</si>
  <si>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</si>
  <si>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</si>
  <si>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</si>
  <si>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</si>
  <si>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</si>
  <si>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</si>
  <si>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</si>
  <si>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</si>
  <si>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</si>
  <si>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</si>
  <si>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</si>
  <si>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</si>
  <si>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</si>
  <si>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</si>
  <si>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</si>
  <si>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</si>
  <si>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</si>
  <si>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</si>
  <si>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</si>
  <si>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</si>
  <si>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</si>
  <si>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</si>
  <si>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</si>
  <si>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</si>
  <si>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</si>
  <si>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</si>
  <si>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</si>
  <si>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</si>
  <si>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</si>
  <si>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</si>
  <si>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</si>
  <si>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</si>
  <si>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</si>
  <si>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</si>
  <si>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</si>
  <si>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</si>
  <si>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</si>
  <si>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</si>
  <si>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</si>
  <si>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</si>
  <si>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</si>
  <si>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</si>
  <si>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</si>
  <si>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</si>
  <si>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</si>
  <si>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</si>
  <si>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</si>
  <si>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</si>
  <si>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</si>
  <si>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</si>
  <si>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</si>
  <si>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</si>
  <si>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</si>
  <si>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</si>
  <si>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</si>
  <si>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</si>
  <si>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</si>
  <si>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</si>
  <si>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</si>
  <si>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</si>
  <si>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</si>
  <si>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</si>
  <si>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</si>
  <si>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</si>
  <si>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</si>
  <si>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</si>
  <si>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</si>
  <si>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</si>
  <si>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</si>
  <si>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</si>
  <si>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</si>
  <si>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</si>
  <si>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</si>
  <si>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</si>
  <si>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</si>
  <si>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</si>
  <si>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</si>
  <si>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</si>
  <si>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</si>
  <si>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</si>
  <si>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</si>
  <si>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</si>
  <si>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</si>
  <si>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</si>
  <si>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</si>
  <si>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</si>
  <si>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</si>
  <si>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</si>
  <si>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</si>
  <si>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</si>
  <si>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</si>
  <si>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</si>
  <si>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</si>
  <si>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</si>
  <si>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</si>
  <si>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</si>
  <si>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</si>
  <si>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</si>
  <si>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</si>
  <si>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</si>
  <si>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</si>
  <si>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</si>
  <si>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</si>
  <si>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</si>
  <si>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</si>
  <si>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</si>
  <si>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</si>
  <si>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</si>
  <si>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</si>
  <si>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</si>
  <si>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</si>
  <si>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</si>
  <si>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</si>
  <si>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</si>
  <si>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</si>
  <si>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</si>
  <si>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</si>
  <si>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</si>
  <si>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</si>
  <si>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</si>
  <si>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</si>
  <si>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</si>
  <si>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</si>
  <si>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</si>
  <si>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</si>
  <si>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</si>
  <si>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</si>
  <si>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</si>
  <si>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</si>
  <si>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</si>
  <si>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</si>
  <si>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</si>
  <si>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</si>
  <si>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</si>
  <si>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</si>
  <si>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</si>
  <si>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</si>
  <si>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</si>
  <si>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</si>
  <si>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</si>
  <si>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</si>
  <si>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</si>
  <si>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</si>
  <si>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</si>
  <si>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</si>
  <si>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</si>
  <si>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</si>
  <si>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</si>
  <si>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</si>
  <si>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</si>
  <si>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</si>
  <si>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</si>
  <si>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</si>
  <si>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</si>
  <si>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</si>
  <si>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</si>
  <si>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</si>
  <si>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</si>
  <si>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</si>
  <si>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</si>
  <si>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</si>
  <si>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</si>
  <si>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</si>
  <si>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</si>
  <si>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</si>
  <si>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</si>
  <si>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</si>
  <si>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</si>
  <si>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</si>
  <si>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</si>
  <si>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</si>
  <si>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</si>
  <si>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</si>
  <si>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</si>
  <si>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</si>
  <si>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</si>
  <si>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</si>
  <si>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</si>
  <si>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</si>
  <si>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</si>
  <si>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</si>
  <si>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</si>
  <si>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</si>
  <si>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</si>
  <si>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</si>
  <si>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</si>
  <si>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</si>
  <si>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</si>
  <si>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</si>
  <si>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</si>
  <si>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</si>
  <si>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</si>
  <si>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</si>
  <si>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</si>
  <si>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</si>
  <si>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</si>
  <si>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</si>
  <si>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</si>
  <si>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</si>
  <si>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</si>
  <si>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</si>
  <si>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</si>
  <si>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</si>
  <si>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</si>
  <si>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</si>
  <si>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</si>
  <si>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</si>
  <si>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</si>
  <si>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</si>
  <si>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</si>
  <si>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</si>
  <si>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</si>
  <si>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</si>
  <si>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</si>
  <si>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</si>
  <si>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</si>
  <si>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</si>
  <si>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</si>
  <si>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</si>
  <si>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</si>
  <si>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</si>
  <si>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</si>
  <si>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</si>
  <si>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</si>
  <si>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</si>
  <si>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</si>
  <si>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</si>
  <si>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</si>
  <si>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</si>
  <si>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</si>
  <si>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</si>
  <si>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</si>
  <si>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</si>
  <si>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</si>
  <si>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</si>
  <si>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</si>
  <si>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</si>
  <si>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</si>
  <si>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</si>
  <si>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</si>
  <si>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</si>
  <si>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</si>
  <si>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</si>
  <si>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</si>
  <si>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</si>
  <si>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</si>
  <si>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</si>
  <si>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</si>
  <si>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</si>
  <si>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</si>
  <si>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</si>
  <si>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</si>
  <si>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</si>
  <si>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</si>
  <si>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</si>
  <si>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</si>
  <si>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</si>
  <si>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</si>
  <si>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</si>
  <si>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</si>
  <si>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</si>
  <si>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</si>
  <si>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</si>
  <si>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</si>
  <si>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</si>
  <si>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</si>
  <si>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</si>
  <si>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</si>
  <si>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</si>
  <si>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</si>
  <si>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</si>
  <si>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</si>
  <si>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</si>
  <si>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</si>
  <si>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</si>
  <si>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</si>
  <si>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</si>
  <si>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</si>
  <si>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</si>
  <si>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</si>
  <si>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</si>
  <si>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</si>
  <si>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</si>
  <si>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</si>
  <si>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</si>
  <si>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</si>
  <si>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</si>
  <si>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</si>
  <si>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</si>
  <si>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</si>
  <si>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</si>
  <si>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</si>
  <si>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</si>
  <si>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</si>
  <si>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</si>
  <si>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</si>
  <si>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</si>
  <si>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</si>
  <si>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</si>
  <si>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</si>
  <si>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</si>
  <si>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</si>
  <si>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</si>
  <si>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</si>
  <si>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</si>
  <si>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</si>
  <si>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</si>
  <si>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</si>
  <si>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</si>
  <si>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</si>
  <si>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</si>
  <si>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</si>
  <si>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</si>
  <si>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</si>
  <si>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</si>
  <si>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</si>
  <si>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</si>
  <si>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</si>
  <si>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</si>
  <si>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</si>
  <si>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</si>
  <si>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</si>
  <si>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</si>
  <si>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</si>
  <si>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</si>
  <si>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</si>
  <si>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</si>
  <si>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</si>
  <si>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</si>
  <si>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</si>
  <si>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</si>
  <si>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</si>
  <si>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</si>
  <si>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</si>
  <si>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</si>
  <si>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</si>
  <si>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</si>
  <si>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</si>
  <si>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</si>
  <si>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</si>
  <si>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</si>
  <si>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</si>
  <si>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</si>
  <si>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</si>
  <si>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</si>
  <si>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</si>
  <si>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</si>
  <si>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</si>
  <si>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</si>
  <si>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</si>
  <si>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</si>
  <si>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</si>
  <si>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</si>
  <si>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</si>
  <si>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</si>
  <si>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</si>
  <si>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</si>
  <si>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</si>
  <si>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</si>
  <si>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</si>
  <si>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</si>
  <si>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</si>
  <si>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</si>
  <si>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</si>
  <si>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</si>
  <si>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</si>
  <si>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</si>
  <si>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</si>
  <si>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</si>
  <si>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</si>
  <si>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</si>
  <si>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</si>
  <si>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</si>
  <si>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</si>
  <si>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</si>
  <si>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</si>
  <si>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</si>
  <si>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</si>
  <si>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</si>
  <si>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</si>
  <si>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</si>
  <si>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</si>
  <si>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</si>
  <si>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</si>
  <si>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</si>
  <si>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</si>
  <si>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</si>
  <si>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</si>
  <si>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</si>
  <si>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</si>
  <si>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</si>
  <si>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</si>
  <si>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</si>
  <si>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</si>
  <si>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</si>
  <si>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</si>
  <si>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</si>
  <si>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</si>
  <si>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</si>
  <si>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</si>
  <si>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</si>
  <si>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</si>
  <si>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</si>
  <si>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</si>
  <si>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</si>
  <si>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</si>
  <si>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</si>
  <si>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</si>
  <si>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</si>
  <si>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</si>
  <si>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</si>
  <si>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</si>
  <si>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</si>
  <si>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</si>
  <si>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</si>
  <si>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</si>
  <si>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</si>
  <si>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</si>
  <si>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</si>
  <si>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</si>
  <si>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</si>
  <si>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</si>
  <si>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</si>
  <si>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</si>
  <si>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</si>
  <si>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</si>
  <si>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</si>
  <si>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</si>
  <si>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</si>
  <si>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</si>
  <si>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</si>
  <si>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</si>
  <si>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</si>
  <si>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</si>
  <si>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</si>
  <si>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</si>
  <si>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</si>
  <si>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</si>
  <si>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</si>
  <si>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</si>
  <si>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</si>
  <si>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</si>
  <si>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</si>
  <si>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</si>
  <si>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</si>
  <si>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</si>
  <si>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</si>
  <si>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</si>
  <si>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</si>
  <si>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</si>
  <si>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</si>
  <si>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</si>
  <si>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</si>
  <si>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</si>
  <si>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</si>
  <si>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</si>
  <si>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</si>
  <si>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</si>
  <si>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</si>
  <si>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</si>
  <si>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</si>
  <si>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</si>
  <si>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</si>
  <si>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</si>
  <si>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</si>
  <si>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</si>
  <si>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</si>
  <si>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</si>
  <si>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</si>
  <si>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</si>
  <si>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</si>
  <si>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</si>
  <si>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</si>
  <si>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</si>
  <si>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</si>
  <si>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</si>
  <si>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</si>
  <si>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</si>
  <si>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</si>
  <si>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</si>
  <si>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</si>
  <si>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</si>
  <si>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</si>
  <si>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</si>
  <si>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</si>
  <si>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</si>
  <si>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</si>
  <si>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</si>
  <si>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</si>
  <si>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</si>
  <si>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</si>
  <si>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</si>
  <si>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</si>
  <si>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</si>
  <si>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</si>
  <si>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</si>
  <si>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</si>
  <si>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</si>
  <si>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</si>
  <si>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</si>
  <si>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</si>
  <si>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</si>
  <si>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</si>
  <si>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</si>
  <si>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</si>
  <si>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</si>
  <si>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</si>
  <si>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</si>
  <si>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</si>
  <si>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</si>
  <si>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</si>
  <si>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</si>
  <si>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</si>
  <si>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</si>
  <si>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</si>
  <si>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</si>
  <si>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</si>
  <si>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</si>
  <si>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</si>
  <si>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</si>
  <si>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</si>
  <si>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</si>
  <si>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</si>
  <si>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</si>
  <si>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</si>
  <si>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</si>
  <si>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</si>
  <si>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</si>
  <si>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</si>
  <si>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</si>
  <si>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</si>
  <si>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</si>
  <si>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</si>
  <si>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</si>
  <si>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</si>
  <si>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</si>
  <si>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</si>
  <si>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</si>
  <si>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</si>
  <si>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</si>
  <si>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</si>
  <si>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</si>
  <si>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</si>
  <si>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</si>
  <si>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</si>
  <si>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</si>
  <si>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</si>
  <si>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</si>
  <si>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</si>
  <si>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</si>
  <si>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</si>
  <si>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</si>
  <si>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</si>
  <si>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</si>
  <si>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</si>
  <si>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</si>
  <si>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</si>
  <si>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</si>
  <si>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</si>
  <si>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</si>
  <si>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</si>
  <si>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</si>
  <si>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</si>
  <si>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</si>
  <si>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</si>
  <si>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</si>
  <si>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</si>
  <si>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</si>
  <si>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</si>
  <si>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</si>
  <si>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</si>
  <si>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</si>
  <si>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</si>
  <si>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</si>
  <si>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</si>
  <si>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</si>
  <si>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</si>
  <si>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</si>
  <si>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</si>
  <si>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</si>
  <si>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</si>
  <si>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</si>
  <si>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</si>
  <si>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</si>
  <si>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</si>
  <si>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</si>
  <si>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</si>
  <si>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</si>
  <si>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</si>
  <si>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</si>
  <si>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</si>
  <si>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</si>
  <si>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</si>
  <si>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</si>
  <si>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</si>
  <si>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</si>
  <si>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</si>
  <si>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</si>
  <si>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</si>
  <si>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</si>
  <si>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</si>
  <si>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</si>
  <si>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</si>
  <si>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</si>
  <si>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</si>
  <si>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</si>
  <si>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</si>
  <si>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</si>
  <si>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</si>
  <si>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</si>
  <si>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</si>
  <si>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</si>
  <si>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</si>
  <si>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</si>
  <si>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</si>
  <si>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</si>
  <si>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</si>
  <si>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</si>
  <si>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</si>
  <si>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</si>
  <si>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</si>
  <si>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</si>
  <si>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</si>
  <si>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</si>
  <si>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</si>
  <si>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</si>
  <si>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</si>
  <si>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</si>
  <si>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</si>
  <si>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</si>
  <si>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</si>
  <si>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</si>
  <si>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</si>
  <si>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</si>
  <si>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</si>
  <si>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</si>
  <si>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</si>
  <si>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</si>
  <si>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</si>
  <si>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</si>
  <si>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</si>
  <si>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</si>
  <si>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</si>
  <si>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</si>
  <si>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</si>
  <si>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</si>
  <si>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</si>
  <si>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</si>
  <si>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</si>
  <si>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</si>
  <si>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Goal`</t>
  </si>
  <si>
    <t>Number Successful`</t>
  </si>
  <si>
    <t>Number Failed`</t>
  </si>
  <si>
    <t>Number Canceled`</t>
  </si>
  <si>
    <t>Total Projects`</t>
  </si>
  <si>
    <t>Percentage Successful`</t>
  </si>
  <si>
    <t>Percentage Failed`</t>
  </si>
  <si>
    <t>Percentage Canceled`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</si>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</sst>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2" applyFont="1"/>
    <xf numFmtId="43" fontId="1" fillId="0" borderId="0" xfId="1" applyFont="1" applyAlignment="1">
      <alignment horizontal="center"/>
    </xf>
    <xf numFmtId="43" fontId="0" fillId="0" borderId="0" xfId="1" applyFont="1"/>
    <xf numFmtId="41" fontId="0" fillId="0" borderId="0" xfId="1" applyNumberFormat="1" applyFont="1"/>
    <xf numFmtId="41" fontId="1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FFC7CE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FF33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 Category Stats !PivotTable1</c:name>
    <c:fmtId val="5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Category Stats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 Category Stats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B-4557-A62D-00D76EF66992}"/>
            </c:ext>
          </c:extLst>
        </c:ser>
        <c:ser>
          <c:idx val="1"/>
          <c:order val="1"/>
          <c:tx>
            <c:strRef>
              <c:f>' Category Stats 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 Category Stats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 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B-4557-A62D-00D76EF66992}"/>
            </c:ext>
          </c:extLst>
        </c:ser>
        <c:ser>
          <c:idx val="2"/>
          <c:order val="2"/>
          <c:tx>
            <c:strRef>
              <c:f>' Category Stats 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 Category Stats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 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B-4557-A62D-00D76EF66992}"/>
            </c:ext>
          </c:extLst>
        </c:ser>
        <c:ser>
          <c:idx val="3"/>
          <c:order val="3"/>
          <c:tx>
            <c:strRef>
              <c:f>' Category Stats 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 Category Stats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 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B-4557-A62D-00D76EF66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468440"/>
        <c:axId val="552459584"/>
      </c:barChart>
      <c:catAx>
        <c:axId val="55246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59584"/>
        <c:crosses val="autoZero"/>
        <c:auto val="1"/>
        <c:lblAlgn val="ctr"/>
        <c:lblOffset val="100"/>
        <c:noMultiLvlLbl val="0"/>
      </c:catAx>
      <c:valAx>
        <c:axId val="5524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68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[StarterBook_HW.xlsx]Subcategory Stats!PivotTable2</c:name>
    <c:fmtId val="0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33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5F-427F-9549-E772549F8188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5F-427F-9549-E772549F8188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5F-427F-9549-E772549F8188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5F-427F-9549-E772549F8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2479288"/>
        <c:axId val="732477976"/>
      </c:barChart>
      <c:catAx>
        <c:axId val="732479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77976"/>
        <c:crosses val="autoZero"/>
        <c:auto val="1"/>
        <c:lblAlgn val="ctr"/>
        <c:lblOffset val="100"/>
        <c:noMultiLvlLbl val="0"/>
      </c:catAx>
      <c:valAx>
        <c:axId val="7324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7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bg2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33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13-4FF8-87EB-7ABD842DC01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13-4FF8-87EB-7ABD842DC0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13-4FF8-87EB-7ABD842DC01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13-4FF8-87EB-7ABD842DC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186576"/>
        <c:axId val="772189528"/>
      </c:lineChart>
      <c:catAx>
        <c:axId val="77218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189528"/>
        <c:crosses val="autoZero"/>
        <c:auto val="1"/>
        <c:lblAlgn val="ctr"/>
        <c:lblOffset val="100"/>
        <c:noMultiLvlLbl val="0"/>
      </c:catAx>
      <c:valAx>
        <c:axId val="77218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18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 based on 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Successful`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D7-421A-8907-77671A861E7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Failed`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D7-421A-8907-77671A861E7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Canceled`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D7-421A-8907-77671A861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447016"/>
        <c:axId val="734447672"/>
      </c:lineChart>
      <c:catAx>
        <c:axId val="734447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47672"/>
        <c:crosses val="autoZero"/>
        <c:auto val="1"/>
        <c:lblAlgn val="ctr"/>
        <c:lblOffset val="100"/>
        <c:noMultiLvlLbl val="0"/>
      </c:catAx>
      <c:valAx>
        <c:axId val="7344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47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288924</xdr:colOff>
      <xdr:row>0</xdr:row>
      <xdr:rowOff>0</xdr:rowOff>
    </xdr:from>
    <xdr:to>
      <xdr:col>17</xdr:col>
      <xdr:colOff>215899</xdr:colOff>
      <xdr:row>17</xdr:row>
      <xdr:rowOff>60325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6AF4C2-707D-44C5-B026-2DC0D5F25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0</xdr:row>
      <xdr:rowOff>0</xdr:rowOff>
    </xdr:from>
    <xdr:to>
      <xdr:col>23</xdr:col>
      <xdr:colOff>596900</xdr:colOff>
      <xdr:row>21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134696-725E-439F-B7CE-1FDC8D925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542924</xdr:colOff>
      <xdr:row>0</xdr:row>
      <xdr:rowOff>146050</xdr:rowOff>
    </xdr:from>
    <xdr:to>
      <xdr:col>17</xdr:col>
      <xdr:colOff>6349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45880-4965-4589-A36F-A51C7D43A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269874</xdr:colOff>
      <xdr:row>16</xdr:row>
      <xdr:rowOff>63500</xdr:rowOff>
    </xdr:from>
    <xdr:to>
      <xdr:col>7</xdr:col>
      <xdr:colOff>438149</xdr:colOff>
      <xdr:row>33</xdr:row>
      <xdr:rowOff>174625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7DE5D1-9975-4987-A8FB-236F7B3B5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watramani, Satish" refreshedDate="43784.830965740737" createdVersion="6" refreshedVersion="6" minRefreshableVersion="3" recordCount="4114" xr:uid="{D3E20D3F-D31D-4397-A780-E75A868795B4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watramani, Satish" refreshedDate="43784.847881712965" createdVersion="6" refreshedVersion="6" minRefreshableVersion="3" recordCount="4114" xr:uid="{899708ED-00F6-401A-91B8-FF37101C1D24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4DFBDF-C728-4BFE-97AF-B7C3A6F1D7A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F1CB2-D193-463F-BFA3-271C8C56064A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BD5ED-84EA-477F-A7E5-B04A6AA3545A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21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2" zoomScaleNormal="82" workbookViewId="0">
      <selection activeCell="F1" sqref="F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6328125" style="9" bestFit="1" customWidth="1"/>
    <col min="16" max="16" width="17.6328125" style="8" bestFit="1" customWidth="1"/>
    <col min="17" max="17" width="11.6328125" bestFit="1" customWidth="1"/>
    <col min="18" max="18" width="15.6328125" bestFit="1" customWidth="1"/>
    <col min="19" max="19" width="22.90625" bestFit="1" customWidth="1"/>
    <col min="20" max="20" width="2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7" t="s">
        <v>8307</v>
      </c>
      <c r="Q1" s="10" t="s">
        <v>8308</v>
      </c>
      <c r="R1" s="10" t="s">
        <v>8309</v>
      </c>
      <c r="S1" s="10" t="s">
        <v>8365</v>
      </c>
      <c r="T1" s="10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8">
        <f>IF(L2&gt;0,E2/L2,0)</f>
        <v>63.917582417582416</v>
      </c>
      <c r="Q2" t="str">
        <f>LEFT(N2,FIND("/",N2,1)-1)</f>
        <v>film &amp; video</v>
      </c>
      <c r="R2" t="str">
        <f>RIGHT(N2,(LEN(N2)-FIND("/",N2)))</f>
        <v>television</v>
      </c>
      <c r="S2" s="5">
        <f>(((J2/60)/60)/24)+DATE(1970,1,1)</f>
        <v>42177.007071759261</v>
      </c>
      <c r="T2" s="5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 s="8">
        <f t="shared" ref="P3:P66" si="1">IF(L3&gt;0,E3/L3,0)</f>
        <v>185.48101265822785</v>
      </c>
      <c r="Q3" t="str">
        <f t="shared" ref="Q3:Q66" si="2">LEFT(N3,FIND("/",N3,1)-1)</f>
        <v>film &amp; video</v>
      </c>
      <c r="R3" t="str">
        <f t="shared" ref="R3:R66" si="3">RIGHT(N3,(LEN(N3)-FIND("/",N3)))</f>
        <v>television</v>
      </c>
      <c r="S3" s="5">
        <f t="shared" ref="S3:S66" si="4">(((J3/60)/60)/24)+DATE(1970,1,1)</f>
        <v>42766.600497685184</v>
      </c>
      <c r="T3" s="5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42405.702349537038</v>
      </c>
      <c r="T4" s="5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41828.515127314815</v>
      </c>
      <c r="T5" s="5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42327.834247685183</v>
      </c>
      <c r="T6" s="5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42563.932951388888</v>
      </c>
      <c r="T7" s="5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41794.072337962964</v>
      </c>
      <c r="T8" s="5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42516.047071759262</v>
      </c>
      <c r="T9" s="5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42468.94458333333</v>
      </c>
      <c r="T10" s="5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42447.103518518517</v>
      </c>
      <c r="T11" s="5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41780.068043981482</v>
      </c>
      <c r="T12" s="5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42572.778495370367</v>
      </c>
      <c r="T13" s="5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41791.713252314818</v>
      </c>
      <c r="T14" s="5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42508.677187499998</v>
      </c>
      <c r="T15" s="5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41808.02648148148</v>
      </c>
      <c r="T16" s="5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42256.391875000001</v>
      </c>
      <c r="T17" s="5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41760.796423611115</v>
      </c>
      <c r="T18" s="5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41917.731736111113</v>
      </c>
      <c r="T19" s="5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41869.542314814818</v>
      </c>
      <c r="T20" s="5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42175.816365740742</v>
      </c>
      <c r="T21" s="5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42200.758240740746</v>
      </c>
      <c r="T22" s="5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41878.627187500002</v>
      </c>
      <c r="T23" s="5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41989.91134259259</v>
      </c>
      <c r="T24" s="5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42097.778946759259</v>
      </c>
      <c r="T25" s="5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42229.820173611108</v>
      </c>
      <c r="T26" s="5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42318.025011574078</v>
      </c>
      <c r="T27" s="5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41828.515555555554</v>
      </c>
      <c r="T28" s="5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41929.164733796293</v>
      </c>
      <c r="T29" s="5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42324.96393518518</v>
      </c>
      <c r="T30" s="5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41812.67324074074</v>
      </c>
      <c r="T31" s="5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41842.292997685188</v>
      </c>
      <c r="T32" s="5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42376.79206018518</v>
      </c>
      <c r="T33" s="5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42461.627511574072</v>
      </c>
      <c r="T34" s="5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42286.660891203705</v>
      </c>
      <c r="T35" s="5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41841.321770833332</v>
      </c>
      <c r="T36" s="5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42098.291828703703</v>
      </c>
      <c r="T37" s="5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42068.307002314818</v>
      </c>
      <c r="T38" s="5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42032.693043981482</v>
      </c>
      <c r="T39" s="5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41375.057222222218</v>
      </c>
      <c r="T40" s="5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41754.047083333331</v>
      </c>
      <c r="T41" s="5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41789.21398148148</v>
      </c>
      <c r="T42" s="5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41887.568912037037</v>
      </c>
      <c r="T43" s="5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41971.639189814814</v>
      </c>
      <c r="T44" s="5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41802.790347222224</v>
      </c>
      <c r="T45" s="5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41874.098807870374</v>
      </c>
      <c r="T46" s="5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42457.623923611114</v>
      </c>
      <c r="T47" s="5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42323.964976851858</v>
      </c>
      <c r="T48" s="5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41932.819525462961</v>
      </c>
      <c r="T49" s="5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42033.516898148147</v>
      </c>
      <c r="T50" s="5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42271.176446759258</v>
      </c>
      <c r="T51" s="5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41995.752986111111</v>
      </c>
      <c r="T52" s="5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42196.928668981483</v>
      </c>
      <c r="T53" s="5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41807.701921296299</v>
      </c>
      <c r="T54" s="5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41719.549131944441</v>
      </c>
      <c r="T55" s="5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42333.713206018518</v>
      </c>
      <c r="T56" s="5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42496.968935185185</v>
      </c>
      <c r="T57" s="5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42149.548888888887</v>
      </c>
      <c r="T58" s="5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42089.83289351852</v>
      </c>
      <c r="T59" s="5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41932.745046296295</v>
      </c>
      <c r="T60" s="5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42230.23583333334</v>
      </c>
      <c r="T61" s="5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41701.901817129627</v>
      </c>
      <c r="T62" s="5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41409.814317129632</v>
      </c>
      <c r="T63" s="5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41311.799513888887</v>
      </c>
      <c r="T64" s="5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41612.912187499998</v>
      </c>
      <c r="T65" s="5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41433.01829861111</v>
      </c>
      <c r="T66" s="5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(E67/D67)*100</f>
        <v>107.52857142857141</v>
      </c>
      <c r="P67" s="8">
        <f t="shared" ref="P67:P130" si="7">IF(L67&gt;0,E67/L67,0)</f>
        <v>132.05263157894737</v>
      </c>
      <c r="Q67" t="str">
        <f t="shared" ref="Q67:Q130" si="8">LEFT(N67,FIND("/",N67,1)-1)</f>
        <v>film &amp; video</v>
      </c>
      <c r="R67" t="str">
        <f t="shared" ref="R67:R130" si="9">RIGHT(N67,(LEN(N67)-FIND("/",N67)))</f>
        <v>shorts</v>
      </c>
      <c r="S67" s="5">
        <f t="shared" ref="S67:S130" si="10">(((J67/60)/60)/24)+DATE(1970,1,1)</f>
        <v>41835.821226851855</v>
      </c>
      <c r="T67" s="5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42539.849768518514</v>
      </c>
      <c r="T68" s="5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41075.583379629628</v>
      </c>
      <c r="T69" s="5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41663.569340277776</v>
      </c>
      <c r="T70" s="5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40786.187789351854</v>
      </c>
      <c r="T71" s="5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40730.896354166667</v>
      </c>
      <c r="T72" s="5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40997.271493055552</v>
      </c>
      <c r="T73" s="5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41208.010196759256</v>
      </c>
      <c r="T74" s="5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40587.75675925926</v>
      </c>
      <c r="T75" s="5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42360.487210648149</v>
      </c>
      <c r="T76" s="5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41357.209166666667</v>
      </c>
      <c r="T77" s="5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40844.691643518519</v>
      </c>
      <c r="T78" s="5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40997.144872685189</v>
      </c>
      <c r="T79" s="5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42604.730567129634</v>
      </c>
      <c r="T80" s="5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41724.776539351849</v>
      </c>
      <c r="T81" s="5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41583.083981481483</v>
      </c>
      <c r="T82" s="5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41100.158877314818</v>
      </c>
      <c r="T83" s="5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40795.820150462961</v>
      </c>
      <c r="T84" s="5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42042.615613425922</v>
      </c>
      <c r="T85" s="5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40648.757939814815</v>
      </c>
      <c r="T86" s="5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40779.125428240739</v>
      </c>
      <c r="T87" s="5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42291.556076388893</v>
      </c>
      <c r="T88" s="5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40322.53938657407</v>
      </c>
      <c r="T89" s="5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41786.65892361111</v>
      </c>
      <c r="T90" s="5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41402.752222222225</v>
      </c>
      <c r="T91" s="5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40706.297442129631</v>
      </c>
      <c r="T92" s="5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40619.402361111112</v>
      </c>
      <c r="T93" s="5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42721.198877314819</v>
      </c>
      <c r="T94" s="5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41065.858067129629</v>
      </c>
      <c r="T95" s="5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41716.717847222222</v>
      </c>
      <c r="T96" s="5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40935.005104166667</v>
      </c>
      <c r="T97" s="5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40324.662511574075</v>
      </c>
      <c r="T98" s="5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40706.135208333333</v>
      </c>
      <c r="T99" s="5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41214.79483796296</v>
      </c>
      <c r="T100" s="5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41631.902766203704</v>
      </c>
      <c r="T101" s="5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41197.753310185188</v>
      </c>
      <c r="T102" s="5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41274.776736111111</v>
      </c>
      <c r="T103" s="5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40505.131168981483</v>
      </c>
      <c r="T104" s="5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41682.805902777778</v>
      </c>
      <c r="T105" s="5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40612.695208333331</v>
      </c>
      <c r="T106" s="5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42485.724768518514</v>
      </c>
      <c r="T107" s="5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40987.776631944449</v>
      </c>
      <c r="T108" s="5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40635.982488425929</v>
      </c>
      <c r="T109" s="5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41365.613078703704</v>
      </c>
      <c r="T110" s="5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40570.025810185187</v>
      </c>
      <c r="T111" s="5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41557.949687500004</v>
      </c>
      <c r="T112" s="5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42125.333182870367</v>
      </c>
      <c r="T113" s="5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41718.043032407404</v>
      </c>
      <c r="T114" s="5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40753.758425925924</v>
      </c>
      <c r="T115" s="5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40861.27416666667</v>
      </c>
      <c r="T116" s="5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40918.738935185182</v>
      </c>
      <c r="T117" s="5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40595.497164351851</v>
      </c>
      <c r="T118" s="5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40248.834999999999</v>
      </c>
      <c r="T119" s="5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40723.053657407407</v>
      </c>
      <c r="T120" s="5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40739.069282407407</v>
      </c>
      <c r="T121" s="5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42616.049849537041</v>
      </c>
      <c r="T122" s="5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42096.704976851848</v>
      </c>
      <c r="T123" s="5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42593.431793981479</v>
      </c>
      <c r="T124" s="5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41904.781990740739</v>
      </c>
      <c r="T125" s="5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42114.928726851853</v>
      </c>
      <c r="T126" s="5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42709.993981481486</v>
      </c>
      <c r="T127" s="5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42135.589548611111</v>
      </c>
      <c r="T128" s="5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42067.62431712963</v>
      </c>
      <c r="T129" s="5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42628.22792824074</v>
      </c>
      <c r="T130" s="5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(E131/D131)*100</f>
        <v>0</v>
      </c>
      <c r="P131" s="8">
        <f t="shared" ref="P131:P194" si="13">IF(L131&gt;0,E131/L131,0)</f>
        <v>0</v>
      </c>
      <c r="Q131" t="str">
        <f t="shared" ref="Q131:Q194" si="14">LEFT(N131,FIND("/",N131,1)-1)</f>
        <v>film &amp; video</v>
      </c>
      <c r="R131" t="str">
        <f t="shared" ref="R131:R194" si="15">RIGHT(N131,(LEN(N131)-FIND("/",N131)))</f>
        <v>science fiction</v>
      </c>
      <c r="S131" s="5">
        <f t="shared" ref="S131:S194" si="16">(((J131/60)/60)/24)+DATE(1970,1,1)</f>
        <v>41882.937303240738</v>
      </c>
      <c r="T131" s="5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41778.915416666663</v>
      </c>
      <c r="T132" s="5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42541.837511574078</v>
      </c>
      <c r="T133" s="5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41905.812581018516</v>
      </c>
      <c r="T134" s="5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42491.80768518518</v>
      </c>
      <c r="T135" s="5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42221.909930555557</v>
      </c>
      <c r="T136" s="5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41788.381909722222</v>
      </c>
      <c r="T137" s="5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42096.410115740742</v>
      </c>
      <c r="T138" s="5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42239.573993055557</v>
      </c>
      <c r="T139" s="5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42186.257418981477</v>
      </c>
      <c r="T140" s="5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42187.920972222222</v>
      </c>
      <c r="T141" s="5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42053.198287037041</v>
      </c>
      <c r="T142" s="5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42110.153043981481</v>
      </c>
      <c r="T143" s="5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41938.893263888887</v>
      </c>
      <c r="T144" s="5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42559.064143518524</v>
      </c>
      <c r="T145" s="5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42047.762407407412</v>
      </c>
      <c r="T146" s="5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42200.542268518519</v>
      </c>
      <c r="T147" s="5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42693.016180555554</v>
      </c>
      <c r="T148" s="5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41969.767824074079</v>
      </c>
      <c r="T149" s="5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42397.281666666662</v>
      </c>
      <c r="T150" s="5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41968.172106481477</v>
      </c>
      <c r="T151" s="5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42090.161828703705</v>
      </c>
      <c r="T152" s="5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42113.550821759258</v>
      </c>
      <c r="T153" s="5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41875.077546296299</v>
      </c>
      <c r="T154" s="5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41933.586157407408</v>
      </c>
      <c r="T155" s="5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42115.547395833331</v>
      </c>
      <c r="T156" s="5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42168.559432870374</v>
      </c>
      <c r="T157" s="5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41794.124953703707</v>
      </c>
      <c r="T158" s="5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42396.911712962959</v>
      </c>
      <c r="T159" s="5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41904.07671296296</v>
      </c>
      <c r="T160" s="5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42514.434548611112</v>
      </c>
      <c r="T161" s="5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5">
        <f t="shared" si="16"/>
        <v>42171.913090277783</v>
      </c>
      <c r="T162" s="5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41792.687442129631</v>
      </c>
      <c r="T163" s="5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41835.126805555556</v>
      </c>
      <c r="T164" s="5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5">
        <f t="shared" si="16"/>
        <v>42243.961273148147</v>
      </c>
      <c r="T165" s="5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41841.762743055559</v>
      </c>
      <c r="T166" s="5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5">
        <f t="shared" si="16"/>
        <v>42351.658842592587</v>
      </c>
      <c r="T167" s="5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42721.075949074075</v>
      </c>
      <c r="T168" s="5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42160.927488425921</v>
      </c>
      <c r="T169" s="5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42052.83530092593</v>
      </c>
      <c r="T170" s="5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41900.505312499998</v>
      </c>
      <c r="T171" s="5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42216.977812500001</v>
      </c>
      <c r="T172" s="5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42534.180717592593</v>
      </c>
      <c r="T173" s="5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5">
        <f t="shared" si="16"/>
        <v>42047.394942129627</v>
      </c>
      <c r="T174" s="5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5">
        <f t="shared" si="16"/>
        <v>42033.573009259257</v>
      </c>
      <c r="T175" s="5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5">
        <f t="shared" si="16"/>
        <v>42072.758981481486</v>
      </c>
      <c r="T176" s="5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41855.777905092589</v>
      </c>
      <c r="T177" s="5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5">
        <f t="shared" si="16"/>
        <v>42191.824062500003</v>
      </c>
      <c r="T178" s="5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42070.047754629632</v>
      </c>
      <c r="T179" s="5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5">
        <f t="shared" si="16"/>
        <v>42304.955381944441</v>
      </c>
      <c r="T180" s="5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42403.080497685187</v>
      </c>
      <c r="T181" s="5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42067.991238425922</v>
      </c>
      <c r="T182" s="5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42147.741840277777</v>
      </c>
      <c r="T183" s="5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42712.011944444443</v>
      </c>
      <c r="T184" s="5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41939.810300925928</v>
      </c>
      <c r="T185" s="5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41825.791226851856</v>
      </c>
      <c r="T186" s="5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42570.91133101852</v>
      </c>
      <c r="T187" s="5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5">
        <f t="shared" si="16"/>
        <v>42767.812893518523</v>
      </c>
      <c r="T188" s="5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42182.234456018516</v>
      </c>
      <c r="T189" s="5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5">
        <f t="shared" si="16"/>
        <v>41857.18304398148</v>
      </c>
      <c r="T190" s="5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42556.690706018519</v>
      </c>
      <c r="T191" s="5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42527.650995370372</v>
      </c>
      <c r="T192" s="5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42239.441412037035</v>
      </c>
      <c r="T193" s="5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41899.792037037041</v>
      </c>
      <c r="T194" s="5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(E195/D195)*100</f>
        <v>0</v>
      </c>
      <c r="P195" s="8">
        <f t="shared" ref="P195:P258" si="19">IF(L195&gt;0,E195/L195,0)</f>
        <v>0</v>
      </c>
      <c r="Q195" t="str">
        <f t="shared" ref="Q195:Q258" si="20">LEFT(N195,FIND("/",N195,1)-1)</f>
        <v>film &amp; video</v>
      </c>
      <c r="R195" t="str">
        <f t="shared" ref="R195:R258" si="21">RIGHT(N195,(LEN(N195)-FIND("/",N195)))</f>
        <v>drama</v>
      </c>
      <c r="S195" s="5">
        <f t="shared" ref="S195:S258" si="22">(((J195/60)/60)/24)+DATE(1970,1,1)</f>
        <v>41911.934791666667</v>
      </c>
      <c r="T195" s="5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42375.996886574074</v>
      </c>
      <c r="T196" s="5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5">
        <f t="shared" si="22"/>
        <v>42135.67050925926</v>
      </c>
      <c r="T197" s="5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42259.542800925927</v>
      </c>
      <c r="T198" s="5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42741.848379629635</v>
      </c>
      <c r="T199" s="5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41887.383356481485</v>
      </c>
      <c r="T200" s="5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5">
        <f t="shared" si="22"/>
        <v>42584.123865740738</v>
      </c>
      <c r="T201" s="5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41867.083368055559</v>
      </c>
      <c r="T202" s="5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42023.818622685183</v>
      </c>
      <c r="T203" s="5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5">
        <f t="shared" si="22"/>
        <v>42255.927824074075</v>
      </c>
      <c r="T204" s="5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41973.847962962958</v>
      </c>
      <c r="T205" s="5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42556.583368055552</v>
      </c>
      <c r="T206" s="5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42248.632199074069</v>
      </c>
      <c r="T207" s="5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5">
        <f t="shared" si="22"/>
        <v>42567.004432870366</v>
      </c>
      <c r="T208" s="5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41978.197199074071</v>
      </c>
      <c r="T209" s="5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5">
        <f t="shared" si="22"/>
        <v>41959.369988425926</v>
      </c>
      <c r="T210" s="5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5">
        <f t="shared" si="22"/>
        <v>42165.922858796301</v>
      </c>
      <c r="T211" s="5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42249.064722222218</v>
      </c>
      <c r="T212" s="5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42236.159918981488</v>
      </c>
      <c r="T213" s="5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42416.881018518514</v>
      </c>
      <c r="T214" s="5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42202.594293981485</v>
      </c>
      <c r="T215" s="5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42009.64061342593</v>
      </c>
      <c r="T216" s="5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42375.230115740742</v>
      </c>
      <c r="T217" s="5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42066.958761574075</v>
      </c>
      <c r="T218" s="5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41970.64061342593</v>
      </c>
      <c r="T219" s="5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42079.628344907411</v>
      </c>
      <c r="T220" s="5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42429.326678240745</v>
      </c>
      <c r="T221" s="5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42195.643865740742</v>
      </c>
      <c r="T222" s="5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5">
        <f t="shared" si="22"/>
        <v>42031.837546296301</v>
      </c>
      <c r="T223" s="5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42031.769884259258</v>
      </c>
      <c r="T224" s="5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5">
        <f t="shared" si="22"/>
        <v>42482.048032407409</v>
      </c>
      <c r="T225" s="5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5">
        <f t="shared" si="22"/>
        <v>42135.235254629632</v>
      </c>
      <c r="T226" s="5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5">
        <f t="shared" si="22"/>
        <v>42438.961273148147</v>
      </c>
      <c r="T227" s="5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42106.666018518517</v>
      </c>
      <c r="T228" s="5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5">
        <f t="shared" si="22"/>
        <v>42164.893993055557</v>
      </c>
      <c r="T229" s="5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5">
        <f t="shared" si="22"/>
        <v>42096.686400462961</v>
      </c>
      <c r="T230" s="5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5">
        <f t="shared" si="22"/>
        <v>42383.933993055558</v>
      </c>
      <c r="T231" s="5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42129.777210648142</v>
      </c>
      <c r="T232" s="5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5">
        <f t="shared" si="22"/>
        <v>42341.958923611113</v>
      </c>
      <c r="T233" s="5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42032.82576388889</v>
      </c>
      <c r="T234" s="5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5">
        <f t="shared" si="22"/>
        <v>42612.911712962959</v>
      </c>
      <c r="T235" s="5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42136.035405092596</v>
      </c>
      <c r="T236" s="5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5">
        <f t="shared" si="22"/>
        <v>42164.908530092594</v>
      </c>
      <c r="T237" s="5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5">
        <f t="shared" si="22"/>
        <v>42321.08447916666</v>
      </c>
      <c r="T238" s="5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42377.577187499999</v>
      </c>
      <c r="T239" s="5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5">
        <f t="shared" si="22"/>
        <v>42713.962499999994</v>
      </c>
      <c r="T240" s="5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42297.110300925924</v>
      </c>
      <c r="T241" s="5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41354.708460648151</v>
      </c>
      <c r="T242" s="5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41949.697962962964</v>
      </c>
      <c r="T243" s="5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40862.492939814816</v>
      </c>
      <c r="T244" s="5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41662.047500000001</v>
      </c>
      <c r="T245" s="5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40213.323599537034</v>
      </c>
      <c r="T246" s="5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41107.053067129629</v>
      </c>
      <c r="T247" s="5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40480.363483796296</v>
      </c>
      <c r="T248" s="5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40430.604328703703</v>
      </c>
      <c r="T249" s="5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40870.774409722224</v>
      </c>
      <c r="T250" s="5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40332.923842592594</v>
      </c>
      <c r="T251" s="5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41401.565868055557</v>
      </c>
      <c r="T252" s="5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41013.787569444445</v>
      </c>
      <c r="T253" s="5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40266.662708333337</v>
      </c>
      <c r="T254" s="5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40924.650868055556</v>
      </c>
      <c r="T255" s="5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42263.952662037031</v>
      </c>
      <c r="T256" s="5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40588.526412037041</v>
      </c>
      <c r="T257" s="5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41319.769293981481</v>
      </c>
      <c r="T258" s="5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(E259/D259)*100</f>
        <v>106.72648571428572</v>
      </c>
      <c r="P259" s="8">
        <f t="shared" ref="P259:P322" si="25">IF(L259&gt;0,E259/L259,0)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RIGHT(N259,(LEN(N259)-FIND("/",N259)))</f>
        <v>documentary</v>
      </c>
      <c r="S259" s="5">
        <f t="shared" ref="S259:S322" si="28">(((J259/60)/60)/24)+DATE(1970,1,1)</f>
        <v>42479.626875000002</v>
      </c>
      <c r="T259" s="5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40682.051689814813</v>
      </c>
      <c r="T260" s="5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42072.738067129627</v>
      </c>
      <c r="T261" s="5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40330.755543981482</v>
      </c>
      <c r="T262" s="5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41017.885462962964</v>
      </c>
      <c r="T263" s="5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40555.24800925926</v>
      </c>
      <c r="T264" s="5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41149.954791666663</v>
      </c>
      <c r="T265" s="5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41010.620312500003</v>
      </c>
      <c r="T266" s="5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40267.245717592588</v>
      </c>
      <c r="T267" s="5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40205.174849537041</v>
      </c>
      <c r="T268" s="5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41785.452534722222</v>
      </c>
      <c r="T269" s="5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40809.15252314815</v>
      </c>
      <c r="T270" s="5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42758.197013888886</v>
      </c>
      <c r="T271" s="5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40637.866550925923</v>
      </c>
      <c r="T272" s="5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41612.10024305556</v>
      </c>
      <c r="T273" s="5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40235.900358796294</v>
      </c>
      <c r="T274" s="5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40697.498449074075</v>
      </c>
      <c r="T275" s="5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40969.912372685183</v>
      </c>
      <c r="T276" s="5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41193.032013888893</v>
      </c>
      <c r="T277" s="5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40967.081874999996</v>
      </c>
      <c r="T278" s="5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42117.891423611116</v>
      </c>
      <c r="T279" s="5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41164.040960648148</v>
      </c>
      <c r="T280" s="5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42759.244166666671</v>
      </c>
      <c r="T281" s="5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41744.590682870366</v>
      </c>
      <c r="T282" s="5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39950.163344907407</v>
      </c>
      <c r="T283" s="5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40194.920046296298</v>
      </c>
      <c r="T284" s="5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40675.71</v>
      </c>
      <c r="T285" s="5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40904.738194444442</v>
      </c>
      <c r="T286" s="5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41506.756111111114</v>
      </c>
      <c r="T287" s="5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41313.816249999996</v>
      </c>
      <c r="T288" s="5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41184.277986111112</v>
      </c>
      <c r="T289" s="5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41051.168900462959</v>
      </c>
      <c r="T290" s="5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41550.456412037034</v>
      </c>
      <c r="T291" s="5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40526.36917824074</v>
      </c>
      <c r="T292" s="5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41376.769050925926</v>
      </c>
      <c r="T293" s="5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40812.803229166668</v>
      </c>
      <c r="T294" s="5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41719.667986111112</v>
      </c>
      <c r="T295" s="5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40343.084421296298</v>
      </c>
      <c r="T296" s="5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41519.004733796297</v>
      </c>
      <c r="T297" s="5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41134.475497685184</v>
      </c>
      <c r="T298" s="5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42089.72802083334</v>
      </c>
      <c r="T299" s="5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41709.463518518518</v>
      </c>
      <c r="T300" s="5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40469.225231481483</v>
      </c>
      <c r="T301" s="5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40626.959930555553</v>
      </c>
      <c r="T302" s="5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41312.737673611111</v>
      </c>
      <c r="T303" s="5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40933.856921296298</v>
      </c>
      <c r="T304" s="5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41032.071134259262</v>
      </c>
      <c r="T305" s="5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41114.094872685186</v>
      </c>
      <c r="T306" s="5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40948.630196759259</v>
      </c>
      <c r="T307" s="5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41333.837187500001</v>
      </c>
      <c r="T308" s="5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41282.944456018515</v>
      </c>
      <c r="T309" s="5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40567.694560185184</v>
      </c>
      <c r="T310" s="5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41134.751550925925</v>
      </c>
      <c r="T311" s="5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40821.183136574073</v>
      </c>
      <c r="T312" s="5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40868.219814814816</v>
      </c>
      <c r="T313" s="5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41348.877685185187</v>
      </c>
      <c r="T314" s="5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40357.227939814817</v>
      </c>
      <c r="T315" s="5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41304.833194444444</v>
      </c>
      <c r="T316" s="5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41113.77238425926</v>
      </c>
      <c r="T317" s="5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41950.923576388886</v>
      </c>
      <c r="T318" s="5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41589.676886574074</v>
      </c>
      <c r="T319" s="5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41330.038784722223</v>
      </c>
      <c r="T320" s="5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40123.83829861111</v>
      </c>
      <c r="T321" s="5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42331.551307870366</v>
      </c>
      <c r="T322" s="5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(E323/D323)*100</f>
        <v>102.66285714285715</v>
      </c>
      <c r="P323" s="8">
        <f t="shared" ref="P323:P386" si="31">IF(L323&gt;0,E323/L323,0)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RIGHT(N323,(LEN(N323)-FIND("/",N323)))</f>
        <v>documentary</v>
      </c>
      <c r="S323" s="5">
        <f t="shared" ref="S323:S386" si="34">(((J323/60)/60)/24)+DATE(1970,1,1)</f>
        <v>42647.446597222224</v>
      </c>
      <c r="T323" s="5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42473.57</v>
      </c>
      <c r="T324" s="5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42697.32136574074</v>
      </c>
      <c r="T325" s="5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42184.626250000001</v>
      </c>
      <c r="T326" s="5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42689.187881944439</v>
      </c>
      <c r="T327" s="5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42775.314884259264</v>
      </c>
      <c r="T328" s="5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42058.235289351855</v>
      </c>
      <c r="T329" s="5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42278.946620370371</v>
      </c>
      <c r="T330" s="5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42291.46674768519</v>
      </c>
      <c r="T331" s="5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41379.515775462962</v>
      </c>
      <c r="T332" s="5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42507.581412037034</v>
      </c>
      <c r="T333" s="5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42263.680289351847</v>
      </c>
      <c r="T334" s="5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42437.636469907404</v>
      </c>
      <c r="T335" s="5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42101.682372685187</v>
      </c>
      <c r="T336" s="5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42101.737442129626</v>
      </c>
      <c r="T337" s="5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42291.596273148149</v>
      </c>
      <c r="T338" s="5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42047.128564814819</v>
      </c>
      <c r="T339" s="5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42559.755671296298</v>
      </c>
      <c r="T340" s="5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42093.760046296295</v>
      </c>
      <c r="T341" s="5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42772.669062500005</v>
      </c>
      <c r="T342" s="5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41894.879606481481</v>
      </c>
      <c r="T343" s="5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42459.780844907407</v>
      </c>
      <c r="T344" s="5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41926.73778935185</v>
      </c>
      <c r="T345" s="5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42111.970995370371</v>
      </c>
      <c r="T346" s="5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42114.944328703699</v>
      </c>
      <c r="T347" s="5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42261.500243055561</v>
      </c>
      <c r="T348" s="5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42292.495474537034</v>
      </c>
      <c r="T349" s="5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42207.58699074074</v>
      </c>
      <c r="T350" s="5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42760.498935185184</v>
      </c>
      <c r="T351" s="5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42586.066076388888</v>
      </c>
      <c r="T352" s="5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42427.964745370366</v>
      </c>
      <c r="T353" s="5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41890.167453703703</v>
      </c>
      <c r="T354" s="5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42297.791886574079</v>
      </c>
      <c r="T355" s="5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42438.827789351853</v>
      </c>
      <c r="T356" s="5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41943.293912037036</v>
      </c>
      <c r="T357" s="5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42415.803159722222</v>
      </c>
      <c r="T358" s="5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42078.222187499996</v>
      </c>
      <c r="T359" s="5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42507.860196759255</v>
      </c>
      <c r="T360" s="5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41935.070486111108</v>
      </c>
      <c r="T361" s="5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42163.897916666669</v>
      </c>
      <c r="T362" s="5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41936.001226851848</v>
      </c>
      <c r="T363" s="5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41837.210543981484</v>
      </c>
      <c r="T364" s="5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40255.744629629626</v>
      </c>
      <c r="T365" s="5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41780.859629629631</v>
      </c>
      <c r="T366" s="5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41668.606469907405</v>
      </c>
      <c r="T367" s="5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41019.793032407404</v>
      </c>
      <c r="T368" s="5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41355.577291666668</v>
      </c>
      <c r="T369" s="5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42043.605578703704</v>
      </c>
      <c r="T370" s="5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40893.551724537036</v>
      </c>
      <c r="T371" s="5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42711.795138888891</v>
      </c>
      <c r="T372" s="5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41261.767812500002</v>
      </c>
      <c r="T373" s="5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42425.576898148152</v>
      </c>
      <c r="T374" s="5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41078.91201388889</v>
      </c>
      <c r="T375" s="5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40757.889247685183</v>
      </c>
      <c r="T376" s="5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41657.985081018516</v>
      </c>
      <c r="T377" s="5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42576.452731481477</v>
      </c>
      <c r="T378" s="5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42292.250787037032</v>
      </c>
      <c r="T379" s="5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42370.571851851855</v>
      </c>
      <c r="T380" s="5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40987.688333333332</v>
      </c>
      <c r="T381" s="5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42367.719814814816</v>
      </c>
      <c r="T382" s="5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41085.698113425926</v>
      </c>
      <c r="T383" s="5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41144.709490740745</v>
      </c>
      <c r="T384" s="5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41755.117581018516</v>
      </c>
      <c r="T385" s="5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41980.781793981485</v>
      </c>
      <c r="T386" s="5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(E387/D387)*100</f>
        <v>105.982</v>
      </c>
      <c r="P387" s="8">
        <f t="shared" ref="P387:P450" si="37">IF(L387&gt;0,E387/L387,0)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RIGHT(N387,(LEN(N387)-FIND("/",N387)))</f>
        <v>documentary</v>
      </c>
      <c r="S387" s="5">
        <f t="shared" ref="S387:S450" si="40">(((J387/60)/60)/24)+DATE(1970,1,1)</f>
        <v>41934.584502314814</v>
      </c>
      <c r="T387" s="5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42211.951284722221</v>
      </c>
      <c r="T388" s="5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42200.67659722222</v>
      </c>
      <c r="T389" s="5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42549.076157407413</v>
      </c>
      <c r="T390" s="5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41674.063078703701</v>
      </c>
      <c r="T391" s="5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42112.036712962959</v>
      </c>
      <c r="T392" s="5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40865.042256944449</v>
      </c>
      <c r="T393" s="5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40763.717256944445</v>
      </c>
      <c r="T394" s="5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41526.708935185183</v>
      </c>
      <c r="T395" s="5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42417.818078703705</v>
      </c>
      <c r="T396" s="5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40990.909259259257</v>
      </c>
      <c r="T397" s="5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41082.564884259256</v>
      </c>
      <c r="T398" s="5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40379.776435185187</v>
      </c>
      <c r="T399" s="5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42078.793124999997</v>
      </c>
      <c r="T400" s="5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42687.875775462962</v>
      </c>
      <c r="T401" s="5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41745.635960648149</v>
      </c>
      <c r="T402" s="5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40732.842245370368</v>
      </c>
      <c r="T403" s="5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42292.539548611108</v>
      </c>
      <c r="T404" s="5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40718.310659722221</v>
      </c>
      <c r="T405" s="5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41646.628032407411</v>
      </c>
      <c r="T406" s="5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41674.08494212963</v>
      </c>
      <c r="T407" s="5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40638.162465277775</v>
      </c>
      <c r="T408" s="5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40806.870949074073</v>
      </c>
      <c r="T409" s="5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41543.735995370371</v>
      </c>
      <c r="T410" s="5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42543.862777777773</v>
      </c>
      <c r="T411" s="5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42113.981446759266</v>
      </c>
      <c r="T412" s="5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41598.17597222222</v>
      </c>
      <c r="T413" s="5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41099.742800925924</v>
      </c>
      <c r="T414" s="5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41079.877442129626</v>
      </c>
      <c r="T415" s="5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41529.063252314816</v>
      </c>
      <c r="T416" s="5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41904.851875</v>
      </c>
      <c r="T417" s="5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41648.396192129629</v>
      </c>
      <c r="T418" s="5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41360.970601851855</v>
      </c>
      <c r="T419" s="5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42178.282372685186</v>
      </c>
      <c r="T420" s="5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41394.842442129629</v>
      </c>
      <c r="T421" s="5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41682.23646990741</v>
      </c>
      <c r="T422" s="5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42177.491388888884</v>
      </c>
      <c r="T423" s="5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41863.260381944441</v>
      </c>
      <c r="T424" s="5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41400.92627314815</v>
      </c>
      <c r="T425" s="5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40934.376145833332</v>
      </c>
      <c r="T426" s="5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42275.861157407402</v>
      </c>
      <c r="T427" s="5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42400.711967592593</v>
      </c>
      <c r="T428" s="5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42285.909027777772</v>
      </c>
      <c r="T429" s="5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41778.766724537039</v>
      </c>
      <c r="T430" s="5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40070.901412037041</v>
      </c>
      <c r="T431" s="5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41513.107256944444</v>
      </c>
      <c r="T432" s="5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42526.871331018512</v>
      </c>
      <c r="T433" s="5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42238.726631944446</v>
      </c>
      <c r="T434" s="5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42228.629884259266</v>
      </c>
      <c r="T435" s="5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41576.834513888891</v>
      </c>
      <c r="T436" s="5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41500.747453703705</v>
      </c>
      <c r="T437" s="5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41456.36241898148</v>
      </c>
      <c r="T438" s="5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42591.31858796296</v>
      </c>
      <c r="T439" s="5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42296.261087962965</v>
      </c>
      <c r="T440" s="5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41919.761782407404</v>
      </c>
      <c r="T441" s="5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42423.985567129625</v>
      </c>
      <c r="T442" s="5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41550.793935185182</v>
      </c>
      <c r="T443" s="5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42024.888692129629</v>
      </c>
      <c r="T444" s="5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41650.015057870369</v>
      </c>
      <c r="T445" s="5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40894.906956018516</v>
      </c>
      <c r="T446" s="5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42130.335358796292</v>
      </c>
      <c r="T447" s="5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42037.083564814813</v>
      </c>
      <c r="T448" s="5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41331.555127314816</v>
      </c>
      <c r="T449" s="5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41753.758043981477</v>
      </c>
      <c r="T450" s="5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(E451/D451)*100</f>
        <v>2.25</v>
      </c>
      <c r="P451" s="8">
        <f t="shared" ref="P451:P514" si="43">IF(L451&gt;0,E451/L451,0)</f>
        <v>9</v>
      </c>
      <c r="Q451" t="str">
        <f t="shared" ref="Q451:Q514" si="44">LEFT(N451,FIND("/",N451,1)-1)</f>
        <v>film &amp; video</v>
      </c>
      <c r="R451" t="str">
        <f t="shared" ref="R451:R514" si="45">RIGHT(N451,(LEN(N451)-FIND("/",N451)))</f>
        <v>animation</v>
      </c>
      <c r="S451" s="5">
        <f t="shared" ref="S451:S514" si="46">(((J451/60)/60)/24)+DATE(1970,1,1)</f>
        <v>41534.568113425928</v>
      </c>
      <c r="T451" s="5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41654.946759259255</v>
      </c>
      <c r="T452" s="5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41634.715173611112</v>
      </c>
      <c r="T453" s="5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42107.703877314809</v>
      </c>
      <c r="T454" s="5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42038.824988425928</v>
      </c>
      <c r="T455" s="5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41938.717256944445</v>
      </c>
      <c r="T456" s="5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40971.002569444441</v>
      </c>
      <c r="T457" s="5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41547.694456018515</v>
      </c>
      <c r="T458" s="5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41837.767500000002</v>
      </c>
      <c r="T459" s="5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41378.69976851852</v>
      </c>
      <c r="T460" s="5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40800.6403587963</v>
      </c>
      <c r="T461" s="5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41759.542534722219</v>
      </c>
      <c r="T462" s="5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41407.84684027778</v>
      </c>
      <c r="T463" s="5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40705.126631944448</v>
      </c>
      <c r="T464" s="5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40750.710104166668</v>
      </c>
      <c r="T465" s="5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42488.848784722228</v>
      </c>
      <c r="T466" s="5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41801.120069444441</v>
      </c>
      <c r="T467" s="5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41129.942870370374</v>
      </c>
      <c r="T468" s="5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41135.679791666669</v>
      </c>
      <c r="T469" s="5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41041.167627314811</v>
      </c>
      <c r="T470" s="5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41827.989861111113</v>
      </c>
      <c r="T471" s="5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41605.167696759258</v>
      </c>
      <c r="T472" s="5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41703.721979166665</v>
      </c>
      <c r="T473" s="5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41844.922662037039</v>
      </c>
      <c r="T474" s="5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41869.698136574072</v>
      </c>
      <c r="T475" s="5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42753.329039351855</v>
      </c>
      <c r="T476" s="5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42100.086145833338</v>
      </c>
      <c r="T477" s="5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41757.975011574075</v>
      </c>
      <c r="T478" s="5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40987.83488425926</v>
      </c>
      <c r="T479" s="5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42065.910983796297</v>
      </c>
      <c r="T480" s="5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41904.407812500001</v>
      </c>
      <c r="T481" s="5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41465.500173611108</v>
      </c>
      <c r="T482" s="5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41162.672326388885</v>
      </c>
      <c r="T483" s="5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42447.896875000006</v>
      </c>
      <c r="T484" s="5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41243.197592592594</v>
      </c>
      <c r="T485" s="5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42272.93949074074</v>
      </c>
      <c r="T486" s="5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41381.50577546296</v>
      </c>
      <c r="T487" s="5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41761.94258101852</v>
      </c>
      <c r="T488" s="5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42669.594837962963</v>
      </c>
      <c r="T489" s="5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42714.054398148146</v>
      </c>
      <c r="T490" s="5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40882.481666666667</v>
      </c>
      <c r="T491" s="5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41113.968576388892</v>
      </c>
      <c r="T492" s="5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42366.982627314821</v>
      </c>
      <c r="T493" s="5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42596.03506944445</v>
      </c>
      <c r="T494" s="5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42114.726134259254</v>
      </c>
      <c r="T495" s="5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41799.830613425926</v>
      </c>
      <c r="T496" s="5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42171.827604166669</v>
      </c>
      <c r="T497" s="5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41620.93141203704</v>
      </c>
      <c r="T498" s="5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41945.037789351853</v>
      </c>
      <c r="T499" s="5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40858.762141203704</v>
      </c>
      <c r="T500" s="5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40043.895462962959</v>
      </c>
      <c r="T501" s="5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40247.886006944449</v>
      </c>
      <c r="T502" s="5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40703.234386574077</v>
      </c>
      <c r="T503" s="5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40956.553530092591</v>
      </c>
      <c r="T504" s="5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41991.526655092588</v>
      </c>
      <c r="T505" s="5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40949.98364583333</v>
      </c>
      <c r="T506" s="5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42318.098217592589</v>
      </c>
      <c r="T507" s="5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41466.552314814813</v>
      </c>
      <c r="T508" s="5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41156.958993055552</v>
      </c>
      <c r="T509" s="5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40995.024317129632</v>
      </c>
      <c r="T510" s="5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42153.631597222222</v>
      </c>
      <c r="T511" s="5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42400.176377314812</v>
      </c>
      <c r="T512" s="5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41340.303032407406</v>
      </c>
      <c r="T513" s="5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42649.742210648154</v>
      </c>
      <c r="T514" s="5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(E515/D515)*100</f>
        <v>13.923999999999999</v>
      </c>
      <c r="P515" s="8">
        <f t="shared" ref="P515:P578" si="49">IF(L515&gt;0,E515/L515,0)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RIGHT(N515,(LEN(N515)-FIND("/",N515)))</f>
        <v>animation</v>
      </c>
      <c r="S515" s="5">
        <f t="shared" ref="S515:S578" si="52">(((J515/60)/60)/24)+DATE(1970,1,1)</f>
        <v>42552.653993055559</v>
      </c>
      <c r="T515" s="5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41830.613969907405</v>
      </c>
      <c r="T516" s="5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42327.490752314814</v>
      </c>
      <c r="T517" s="5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42091.778703703705</v>
      </c>
      <c r="T518" s="5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42738.615289351852</v>
      </c>
      <c r="T519" s="5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42223.616018518514</v>
      </c>
      <c r="T520" s="5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41218.391446759262</v>
      </c>
      <c r="T521" s="5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42318.702094907407</v>
      </c>
      <c r="T522" s="5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42646.092812499999</v>
      </c>
      <c r="T523" s="5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42430.040798611109</v>
      </c>
      <c r="T524" s="5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42238.13282407407</v>
      </c>
      <c r="T525" s="5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42492.717233796298</v>
      </c>
      <c r="T526" s="5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41850.400937500002</v>
      </c>
      <c r="T527" s="5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42192.591944444444</v>
      </c>
      <c r="T528" s="5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42753.205625000002</v>
      </c>
      <c r="T529" s="5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42155.920219907406</v>
      </c>
      <c r="T530" s="5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42725.031180555554</v>
      </c>
      <c r="T531" s="5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42157.591064814813</v>
      </c>
      <c r="T532" s="5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42676.065150462964</v>
      </c>
      <c r="T533" s="5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42473.007037037038</v>
      </c>
      <c r="T534" s="5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42482.43478009259</v>
      </c>
      <c r="T535" s="5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42270.810995370368</v>
      </c>
      <c r="T536" s="5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42711.545196759253</v>
      </c>
      <c r="T537" s="5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42179.344988425932</v>
      </c>
      <c r="T538" s="5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42282.768414351856</v>
      </c>
      <c r="T539" s="5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42473.794710648144</v>
      </c>
      <c r="T540" s="5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42535.049849537041</v>
      </c>
      <c r="T541" s="5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42009.817199074074</v>
      </c>
      <c r="T542" s="5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42276.046689814815</v>
      </c>
      <c r="T543" s="5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42433.737453703703</v>
      </c>
      <c r="T544" s="5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41914.092152777775</v>
      </c>
      <c r="T545" s="5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42525.656944444447</v>
      </c>
      <c r="T546" s="5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42283.592465277776</v>
      </c>
      <c r="T547" s="5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42249.667997685188</v>
      </c>
      <c r="T548" s="5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5">
        <f t="shared" si="52"/>
        <v>42380.696342592593</v>
      </c>
      <c r="T549" s="5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42276.903333333335</v>
      </c>
      <c r="T550" s="5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42163.636828703704</v>
      </c>
      <c r="T551" s="5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42753.678761574076</v>
      </c>
      <c r="T552" s="5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42173.275740740741</v>
      </c>
      <c r="T553" s="5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5">
        <f t="shared" si="52"/>
        <v>42318.616851851853</v>
      </c>
      <c r="T554" s="5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41927.71980324074</v>
      </c>
      <c r="T555" s="5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41901.684861111113</v>
      </c>
      <c r="T556" s="5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5">
        <f t="shared" si="52"/>
        <v>42503.353506944448</v>
      </c>
      <c r="T557" s="5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42345.860150462962</v>
      </c>
      <c r="T558" s="5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42676.942164351851</v>
      </c>
      <c r="T559" s="5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5">
        <f t="shared" si="52"/>
        <v>42057.883159722223</v>
      </c>
      <c r="T560" s="5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42321.283101851848</v>
      </c>
      <c r="T561" s="5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41960.771354166667</v>
      </c>
      <c r="T562" s="5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42268.658715277779</v>
      </c>
      <c r="T563" s="5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5">
        <f t="shared" si="52"/>
        <v>42692.389062500006</v>
      </c>
      <c r="T564" s="5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42022.069988425923</v>
      </c>
      <c r="T565" s="5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42411.942997685182</v>
      </c>
      <c r="T566" s="5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5">
        <f t="shared" si="52"/>
        <v>42165.785289351858</v>
      </c>
      <c r="T567" s="5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42535.68440972222</v>
      </c>
      <c r="T568" s="5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5">
        <f t="shared" si="52"/>
        <v>41975.842523148152</v>
      </c>
      <c r="T569" s="5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42348.9215625</v>
      </c>
      <c r="T570" s="5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42340.847361111111</v>
      </c>
      <c r="T571" s="5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42388.798252314817</v>
      </c>
      <c r="T572" s="5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42192.816238425927</v>
      </c>
      <c r="T573" s="5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5">
        <f t="shared" si="52"/>
        <v>42282.71629629629</v>
      </c>
      <c r="T574" s="5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41963.050127314811</v>
      </c>
      <c r="T575" s="5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42632.443368055552</v>
      </c>
      <c r="T576" s="5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42138.692627314813</v>
      </c>
      <c r="T577" s="5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42031.471666666665</v>
      </c>
      <c r="T578" s="5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(E579/D579)*100</f>
        <v>0.2</v>
      </c>
      <c r="P579" s="8">
        <f t="shared" ref="P579:P642" si="55">IF(L579&gt;0,E579/L579,0)</f>
        <v>10</v>
      </c>
      <c r="Q579" t="str">
        <f t="shared" ref="Q579:Q642" si="56">LEFT(N579,FIND("/",N579,1)-1)</f>
        <v>technology</v>
      </c>
      <c r="R579" t="str">
        <f t="shared" ref="R579:R642" si="57">RIGHT(N579,(LEN(N579)-FIND("/",N579)))</f>
        <v>web</v>
      </c>
      <c r="S579" s="5">
        <f t="shared" ref="S579:S642" si="58">(((J579/60)/60)/24)+DATE(1970,1,1)</f>
        <v>42450.589143518519</v>
      </c>
      <c r="T579" s="5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42230.578622685185</v>
      </c>
      <c r="T580" s="5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41968.852118055554</v>
      </c>
      <c r="T581" s="5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42605.908182870371</v>
      </c>
      <c r="T582" s="5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5">
        <f t="shared" si="58"/>
        <v>42188.012777777782</v>
      </c>
      <c r="T583" s="5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5">
        <f t="shared" si="58"/>
        <v>42055.739803240736</v>
      </c>
      <c r="T584" s="5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42052.93850694444</v>
      </c>
      <c r="T585" s="5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42049.716620370367</v>
      </c>
      <c r="T586" s="5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5">
        <f t="shared" si="58"/>
        <v>42283.3909375</v>
      </c>
      <c r="T587" s="5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42020.854247685187</v>
      </c>
      <c r="T588" s="5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42080.757326388892</v>
      </c>
      <c r="T589" s="5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42631.769513888896</v>
      </c>
      <c r="T590" s="5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42178.614571759259</v>
      </c>
      <c r="T591" s="5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42377.554756944446</v>
      </c>
      <c r="T592" s="5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42177.543171296296</v>
      </c>
      <c r="T593" s="5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41946.232175925928</v>
      </c>
      <c r="T594" s="5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42070.677604166667</v>
      </c>
      <c r="T595" s="5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42446.780162037037</v>
      </c>
      <c r="T596" s="5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42083.069884259254</v>
      </c>
      <c r="T597" s="5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42646.896898148145</v>
      </c>
      <c r="T598" s="5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42545.705266203702</v>
      </c>
      <c r="T599" s="5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41948.00209490741</v>
      </c>
      <c r="T600" s="5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42047.812523148154</v>
      </c>
      <c r="T601" s="5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42073.798171296294</v>
      </c>
      <c r="T602" s="5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41969.858090277776</v>
      </c>
      <c r="T603" s="5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5">
        <f t="shared" si="58"/>
        <v>42143.79415509259</v>
      </c>
      <c r="T604" s="5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41835.639155092591</v>
      </c>
      <c r="T605" s="5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5">
        <f t="shared" si="58"/>
        <v>41849.035370370373</v>
      </c>
      <c r="T606" s="5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42194.357731481476</v>
      </c>
      <c r="T607" s="5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42102.650567129633</v>
      </c>
      <c r="T608" s="5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5">
        <f t="shared" si="58"/>
        <v>42300.825648148151</v>
      </c>
      <c r="T609" s="5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42140.921064814815</v>
      </c>
      <c r="T610" s="5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42307.034074074079</v>
      </c>
      <c r="T611" s="5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5">
        <f t="shared" si="58"/>
        <v>42086.83085648148</v>
      </c>
      <c r="T612" s="5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5">
        <f t="shared" si="58"/>
        <v>42328.560613425929</v>
      </c>
      <c r="T613" s="5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5">
        <f t="shared" si="58"/>
        <v>42585.031782407401</v>
      </c>
      <c r="T614" s="5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42247.496759259258</v>
      </c>
      <c r="T615" s="5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5">
        <f t="shared" si="58"/>
        <v>42515.061805555553</v>
      </c>
      <c r="T616" s="5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5">
        <f t="shared" si="58"/>
        <v>42242.122210648144</v>
      </c>
      <c r="T617" s="5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5">
        <f t="shared" si="58"/>
        <v>42761.376238425932</v>
      </c>
      <c r="T618" s="5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42087.343090277776</v>
      </c>
      <c r="T619" s="5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5">
        <f t="shared" si="58"/>
        <v>42317.810219907406</v>
      </c>
      <c r="T620" s="5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41908.650347222225</v>
      </c>
      <c r="T621" s="5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41831.716874999998</v>
      </c>
      <c r="T622" s="5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42528.987696759257</v>
      </c>
      <c r="T623" s="5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42532.774745370371</v>
      </c>
      <c r="T624" s="5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5">
        <f t="shared" si="58"/>
        <v>42122.009224537032</v>
      </c>
      <c r="T625" s="5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5">
        <f t="shared" si="58"/>
        <v>42108.988900462966</v>
      </c>
      <c r="T626" s="5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5">
        <f t="shared" si="58"/>
        <v>42790.895567129628</v>
      </c>
      <c r="T627" s="5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42198.559479166666</v>
      </c>
      <c r="T628" s="5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42384.306840277779</v>
      </c>
      <c r="T629" s="5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5">
        <f t="shared" si="58"/>
        <v>41803.692789351851</v>
      </c>
      <c r="T630" s="5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42474.637824074074</v>
      </c>
      <c r="T631" s="5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42223.619456018518</v>
      </c>
      <c r="T632" s="5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42489.772326388891</v>
      </c>
      <c r="T633" s="5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5">
        <f t="shared" si="58"/>
        <v>42303.659317129626</v>
      </c>
      <c r="T634" s="5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42507.29932870371</v>
      </c>
      <c r="T635" s="5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42031.928576388891</v>
      </c>
      <c r="T636" s="5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42076.092152777783</v>
      </c>
      <c r="T637" s="5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42131.455439814818</v>
      </c>
      <c r="T638" s="5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5">
        <f t="shared" si="58"/>
        <v>42762.962013888886</v>
      </c>
      <c r="T639" s="5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42759.593310185184</v>
      </c>
      <c r="T640" s="5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41865.583275462966</v>
      </c>
      <c r="T641" s="5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42683.420312500006</v>
      </c>
      <c r="T642" s="5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(E643/D643)*100</f>
        <v>119.16249999999999</v>
      </c>
      <c r="P643" s="8">
        <f t="shared" ref="P643:P706" si="61">IF(L643&gt;0,E643/L643,0)</f>
        <v>151.31746031746033</v>
      </c>
      <c r="Q643" t="str">
        <f t="shared" ref="Q643:Q706" si="62">LEFT(N643,FIND("/",N643,1)-1)</f>
        <v>technology</v>
      </c>
      <c r="R643" t="str">
        <f t="shared" ref="R643:R706" si="63">RIGHT(N643,(LEN(N643)-FIND("/",N643)))</f>
        <v>wearables</v>
      </c>
      <c r="S643" s="5">
        <f t="shared" ref="S643:S706" si="64">(((J643/60)/60)/24)+DATE(1970,1,1)</f>
        <v>42199.57</v>
      </c>
      <c r="T643" s="5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42199.651319444441</v>
      </c>
      <c r="T644" s="5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42100.642071759255</v>
      </c>
      <c r="T645" s="5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41898.665960648148</v>
      </c>
      <c r="T646" s="5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42564.026319444441</v>
      </c>
      <c r="T647" s="5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41832.852627314816</v>
      </c>
      <c r="T648" s="5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42416.767928240741</v>
      </c>
      <c r="T649" s="5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41891.693379629629</v>
      </c>
      <c r="T650" s="5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41877.912187499998</v>
      </c>
      <c r="T651" s="5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41932.036851851852</v>
      </c>
      <c r="T652" s="5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41956.017488425925</v>
      </c>
      <c r="T653" s="5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42675.690393518518</v>
      </c>
      <c r="T654" s="5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42199.618518518517</v>
      </c>
      <c r="T655" s="5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42163.957326388889</v>
      </c>
      <c r="T656" s="5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42045.957314814819</v>
      </c>
      <c r="T657" s="5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42417.804618055554</v>
      </c>
      <c r="T658" s="5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42331.84574074074</v>
      </c>
      <c r="T659" s="5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42179.160752314812</v>
      </c>
      <c r="T660" s="5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42209.593692129631</v>
      </c>
      <c r="T661" s="5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41922.741655092592</v>
      </c>
      <c r="T662" s="5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42636.645358796297</v>
      </c>
      <c r="T663" s="5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41990.438043981485</v>
      </c>
      <c r="T664" s="5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42173.843240740738</v>
      </c>
      <c r="T665" s="5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42077.666377314818</v>
      </c>
      <c r="T666" s="5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42688.711354166662</v>
      </c>
      <c r="T667" s="5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41838.832152777781</v>
      </c>
      <c r="T668" s="5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42632.373414351852</v>
      </c>
      <c r="T669" s="5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42090.831273148149</v>
      </c>
      <c r="T670" s="5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42527.625671296293</v>
      </c>
      <c r="T671" s="5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42506.709722222222</v>
      </c>
      <c r="T672" s="5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41984.692731481482</v>
      </c>
      <c r="T673" s="5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41974.219490740739</v>
      </c>
      <c r="T674" s="5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41838.840474537035</v>
      </c>
      <c r="T675" s="5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41803.116053240738</v>
      </c>
      <c r="T676" s="5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41975.930601851855</v>
      </c>
      <c r="T677" s="5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42012.768298611118</v>
      </c>
      <c r="T678" s="5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42504.403877314813</v>
      </c>
      <c r="T679" s="5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42481.376597222217</v>
      </c>
      <c r="T680" s="5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42556.695706018523</v>
      </c>
      <c r="T681" s="5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41864.501516203702</v>
      </c>
      <c r="T682" s="5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42639.805601851855</v>
      </c>
      <c r="T683" s="5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42778.765300925923</v>
      </c>
      <c r="T684" s="5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42634.900046296301</v>
      </c>
      <c r="T685" s="5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41809.473275462966</v>
      </c>
      <c r="T686" s="5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41971.866574074069</v>
      </c>
      <c r="T687" s="5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5">
        <f t="shared" si="64"/>
        <v>42189.673263888893</v>
      </c>
      <c r="T688" s="5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42711.750613425931</v>
      </c>
      <c r="T689" s="5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42262.104780092588</v>
      </c>
      <c r="T690" s="5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42675.66778935185</v>
      </c>
      <c r="T691" s="5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42579.634733796294</v>
      </c>
      <c r="T692" s="5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42158.028310185182</v>
      </c>
      <c r="T693" s="5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42696.37572916667</v>
      </c>
      <c r="T694" s="5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42094.808182870373</v>
      </c>
      <c r="T695" s="5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42737.663877314815</v>
      </c>
      <c r="T696" s="5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41913.521064814813</v>
      </c>
      <c r="T697" s="5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41815.927106481482</v>
      </c>
      <c r="T698" s="5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42388.523020833338</v>
      </c>
      <c r="T699" s="5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41866.931076388886</v>
      </c>
      <c r="T700" s="5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41563.485509259262</v>
      </c>
      <c r="T701" s="5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42715.688437500001</v>
      </c>
      <c r="T702" s="5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41813.662962962961</v>
      </c>
      <c r="T703" s="5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42668.726701388892</v>
      </c>
      <c r="T704" s="5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42711.950798611113</v>
      </c>
      <c r="T705" s="5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42726.192916666667</v>
      </c>
      <c r="T706" s="5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(E707/D707)*100</f>
        <v>0.97699999999999987</v>
      </c>
      <c r="P707" s="8">
        <f t="shared" ref="P707:P770" si="67">IF(L707&gt;0,E707/L707,0)</f>
        <v>195.4</v>
      </c>
      <c r="Q707" t="str">
        <f t="shared" ref="Q707:Q770" si="68">LEFT(N707,FIND("/",N707,1)-1)</f>
        <v>technology</v>
      </c>
      <c r="R707" t="str">
        <f t="shared" ref="R707:R770" si="69">RIGHT(N707,(LEN(N707)-FIND("/",N707)))</f>
        <v>wearables</v>
      </c>
      <c r="S707" s="5">
        <f t="shared" ref="S707:S770" si="70">(((J707/60)/60)/24)+DATE(1970,1,1)</f>
        <v>42726.491643518515</v>
      </c>
      <c r="T707" s="5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5">
        <f t="shared" si="70"/>
        <v>42676.995173611111</v>
      </c>
      <c r="T708" s="5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42696.663506944446</v>
      </c>
      <c r="T709" s="5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41835.581018518518</v>
      </c>
      <c r="T710" s="5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41948.041192129633</v>
      </c>
      <c r="T711" s="5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5">
        <f t="shared" si="70"/>
        <v>41837.984976851854</v>
      </c>
      <c r="T712" s="5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42678.459120370375</v>
      </c>
      <c r="T713" s="5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42384.680925925932</v>
      </c>
      <c r="T714" s="5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42496.529305555552</v>
      </c>
      <c r="T715" s="5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42734.787986111114</v>
      </c>
      <c r="T716" s="5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42273.090740740736</v>
      </c>
      <c r="T717" s="5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41940.658645833333</v>
      </c>
      <c r="T718" s="5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41857.854189814818</v>
      </c>
      <c r="T719" s="5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42752.845451388886</v>
      </c>
      <c r="T720" s="5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42409.040231481486</v>
      </c>
      <c r="T721" s="5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40909.649201388893</v>
      </c>
      <c r="T722" s="5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41807.571840277778</v>
      </c>
      <c r="T723" s="5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40977.805300925924</v>
      </c>
      <c r="T724" s="5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42184.816539351858</v>
      </c>
      <c r="T725" s="5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40694.638460648144</v>
      </c>
      <c r="T726" s="5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42321.626296296294</v>
      </c>
      <c r="T727" s="5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41346.042673611111</v>
      </c>
      <c r="T728" s="5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41247.020243055551</v>
      </c>
      <c r="T729" s="5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40731.837465277778</v>
      </c>
      <c r="T730" s="5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41111.185891203706</v>
      </c>
      <c r="T731" s="5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40854.745266203703</v>
      </c>
      <c r="T732" s="5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40879.795682870368</v>
      </c>
      <c r="T733" s="5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41486.424317129626</v>
      </c>
      <c r="T734" s="5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41598.420046296298</v>
      </c>
      <c r="T735" s="5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42102.164583333331</v>
      </c>
      <c r="T736" s="5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41946.029467592591</v>
      </c>
      <c r="T737" s="5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41579.734259259261</v>
      </c>
      <c r="T738" s="5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41667.275312500002</v>
      </c>
      <c r="T739" s="5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41943.604097222218</v>
      </c>
      <c r="T740" s="5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41829.502650462964</v>
      </c>
      <c r="T741" s="5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42162.146782407406</v>
      </c>
      <c r="T742" s="5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41401.648217592592</v>
      </c>
      <c r="T743" s="5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41689.917962962965</v>
      </c>
      <c r="T744" s="5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40990.709317129629</v>
      </c>
      <c r="T745" s="5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41226.95721064815</v>
      </c>
      <c r="T746" s="5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41367.572280092594</v>
      </c>
      <c r="T747" s="5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41157.042928240742</v>
      </c>
      <c r="T748" s="5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41988.548831018517</v>
      </c>
      <c r="T749" s="5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41831.846828703703</v>
      </c>
      <c r="T750" s="5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42733.94131944445</v>
      </c>
      <c r="T751" s="5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41299.878148148149</v>
      </c>
      <c r="T752" s="5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40713.630497685182</v>
      </c>
      <c r="T753" s="5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42639.421493055561</v>
      </c>
      <c r="T754" s="5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42019.590173611112</v>
      </c>
      <c r="T755" s="5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41249.749085648145</v>
      </c>
      <c r="T756" s="5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41383.605057870373</v>
      </c>
      <c r="T757" s="5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40590.766886574071</v>
      </c>
      <c r="T758" s="5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41235.054560185185</v>
      </c>
      <c r="T759" s="5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40429.836435185185</v>
      </c>
      <c r="T760" s="5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41789.330312500002</v>
      </c>
      <c r="T761" s="5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5">
        <f t="shared" si="70"/>
        <v>42670.764039351852</v>
      </c>
      <c r="T762" s="5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41642.751458333332</v>
      </c>
      <c r="T763" s="5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5">
        <f t="shared" si="70"/>
        <v>42690.858449074076</v>
      </c>
      <c r="T764" s="5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41471.446851851848</v>
      </c>
      <c r="T765" s="5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5">
        <f t="shared" si="70"/>
        <v>42227.173159722224</v>
      </c>
      <c r="T766" s="5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41901.542638888888</v>
      </c>
      <c r="T767" s="5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5">
        <f t="shared" si="70"/>
        <v>42021.783368055556</v>
      </c>
      <c r="T768" s="5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42115.143634259264</v>
      </c>
      <c r="T769" s="5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5">
        <f t="shared" si="70"/>
        <v>41594.207060185188</v>
      </c>
      <c r="T770" s="5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(E771/D771)*100</f>
        <v>41.4</v>
      </c>
      <c r="P771" s="8">
        <f t="shared" ref="P771:P834" si="73">IF(L771&gt;0,E771/L771,0)</f>
        <v>31.846153846153847</v>
      </c>
      <c r="Q771" t="str">
        <f t="shared" ref="Q771:Q834" si="74">LEFT(N771,FIND("/",N771,1)-1)</f>
        <v>publishing</v>
      </c>
      <c r="R771" t="str">
        <f t="shared" ref="R771:R834" si="75">RIGHT(N771,(LEN(N771)-FIND("/",N771)))</f>
        <v>fiction</v>
      </c>
      <c r="S771" s="5">
        <f t="shared" ref="S771:S834" si="76">(((J771/60)/60)/24)+DATE(1970,1,1)</f>
        <v>41604.996458333335</v>
      </c>
      <c r="T771" s="5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5">
        <f t="shared" si="76"/>
        <v>41289.999641203707</v>
      </c>
      <c r="T772" s="5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42349.824097222227</v>
      </c>
      <c r="T773" s="5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40068.056932870371</v>
      </c>
      <c r="T774" s="5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42100.735937499994</v>
      </c>
      <c r="T775" s="5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41663.780300925922</v>
      </c>
      <c r="T776" s="5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40863.060127314813</v>
      </c>
      <c r="T777" s="5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42250.685706018514</v>
      </c>
      <c r="T778" s="5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41456.981215277774</v>
      </c>
      <c r="T779" s="5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41729.702314814815</v>
      </c>
      <c r="T780" s="5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40436.68408564815</v>
      </c>
      <c r="T781" s="5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40636.673900462964</v>
      </c>
      <c r="T782" s="5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41403.000856481485</v>
      </c>
      <c r="T783" s="5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41116.758125</v>
      </c>
      <c r="T784" s="5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40987.773715277777</v>
      </c>
      <c r="T785" s="5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41675.149525462963</v>
      </c>
      <c r="T786" s="5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41303.593923611108</v>
      </c>
      <c r="T787" s="5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40983.055949074071</v>
      </c>
      <c r="T788" s="5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41549.627615740741</v>
      </c>
      <c r="T789" s="5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41059.006805555553</v>
      </c>
      <c r="T790" s="5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41277.186111111114</v>
      </c>
      <c r="T791" s="5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41276.047905092593</v>
      </c>
      <c r="T792" s="5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41557.780624999999</v>
      </c>
      <c r="T793" s="5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41555.873645833337</v>
      </c>
      <c r="T794" s="5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41442.741249999999</v>
      </c>
      <c r="T795" s="5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40736.115011574075</v>
      </c>
      <c r="T796" s="5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40963.613032407404</v>
      </c>
      <c r="T797" s="5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41502.882928240739</v>
      </c>
      <c r="T798" s="5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40996.994074074071</v>
      </c>
      <c r="T799" s="5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41882.590127314819</v>
      </c>
      <c r="T800" s="5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40996.667199074072</v>
      </c>
      <c r="T801" s="5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41863.433495370373</v>
      </c>
      <c r="T802" s="5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40695.795370370368</v>
      </c>
      <c r="T803" s="5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41123.022268518522</v>
      </c>
      <c r="T804" s="5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40665.949976851851</v>
      </c>
      <c r="T805" s="5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40730.105625000004</v>
      </c>
      <c r="T806" s="5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40690.823055555556</v>
      </c>
      <c r="T807" s="5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40763.691423611112</v>
      </c>
      <c r="T808" s="5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42759.628599537042</v>
      </c>
      <c r="T809" s="5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41962.100532407407</v>
      </c>
      <c r="T810" s="5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41628.833680555559</v>
      </c>
      <c r="T811" s="5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41123.056273148148</v>
      </c>
      <c r="T812" s="5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41443.643541666665</v>
      </c>
      <c r="T813" s="5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41282.017962962964</v>
      </c>
      <c r="T814" s="5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41080.960243055553</v>
      </c>
      <c r="T815" s="5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40679.743067129632</v>
      </c>
      <c r="T816" s="5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41914.917858796296</v>
      </c>
      <c r="T817" s="5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41341.870868055557</v>
      </c>
      <c r="T818" s="5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40925.599664351852</v>
      </c>
      <c r="T819" s="5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41120.882881944446</v>
      </c>
      <c r="T820" s="5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41619.998310185183</v>
      </c>
      <c r="T821" s="5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41768.841921296298</v>
      </c>
      <c r="T822" s="5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42093.922048611115</v>
      </c>
      <c r="T823" s="5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41157.947337962964</v>
      </c>
      <c r="T824" s="5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42055.972824074073</v>
      </c>
      <c r="T825" s="5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40250.242106481484</v>
      </c>
      <c r="T826" s="5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41186.306527777779</v>
      </c>
      <c r="T827" s="5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40973.038541666669</v>
      </c>
      <c r="T828" s="5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40927.473460648151</v>
      </c>
      <c r="T829" s="5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41073.050717592596</v>
      </c>
      <c r="T830" s="5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42504.801388888889</v>
      </c>
      <c r="T831" s="5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41325.525752314818</v>
      </c>
      <c r="T832" s="5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40996.646921296298</v>
      </c>
      <c r="T833" s="5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40869.675173611111</v>
      </c>
      <c r="T834" s="5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(E835/D835)*100</f>
        <v>101.66666666666666</v>
      </c>
      <c r="P835" s="8">
        <f t="shared" ref="P835:P898" si="79">IF(L835&gt;0,E835/L835,0)</f>
        <v>148.78048780487805</v>
      </c>
      <c r="Q835" t="str">
        <f t="shared" ref="Q835:Q898" si="80">LEFT(N835,FIND("/",N835,1)-1)</f>
        <v>music</v>
      </c>
      <c r="R835" t="str">
        <f t="shared" ref="R835:R898" si="81">RIGHT(N835,(LEN(N835)-FIND("/",N835)))</f>
        <v>rock</v>
      </c>
      <c r="S835" s="5">
        <f t="shared" ref="S835:S898" si="82">(((J835/60)/60)/24)+DATE(1970,1,1)</f>
        <v>41718.878182870372</v>
      </c>
      <c r="T835" s="5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41422.822824074072</v>
      </c>
      <c r="T836" s="5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41005.45784722222</v>
      </c>
      <c r="T837" s="5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41524.056921296295</v>
      </c>
      <c r="T838" s="5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41730.998402777775</v>
      </c>
      <c r="T839" s="5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40895.897974537038</v>
      </c>
      <c r="T840" s="5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41144.763379629629</v>
      </c>
      <c r="T841" s="5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42607.226701388892</v>
      </c>
      <c r="T842" s="5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41923.838692129626</v>
      </c>
      <c r="T843" s="5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41526.592395833337</v>
      </c>
      <c r="T844" s="5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42695.257870370369</v>
      </c>
      <c r="T845" s="5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41905.684629629628</v>
      </c>
      <c r="T846" s="5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42578.205972222218</v>
      </c>
      <c r="T847" s="5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41694.391840277778</v>
      </c>
      <c r="T848" s="5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42165.79833333334</v>
      </c>
      <c r="T849" s="5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42078.792048611111</v>
      </c>
      <c r="T850" s="5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42051.148888888885</v>
      </c>
      <c r="T851" s="5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42452.827743055561</v>
      </c>
      <c r="T852" s="5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42522.880243055552</v>
      </c>
      <c r="T853" s="5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42656.805497685185</v>
      </c>
      <c r="T854" s="5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42021.832280092596</v>
      </c>
      <c r="T855" s="5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42702.212337962963</v>
      </c>
      <c r="T856" s="5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42545.125196759262</v>
      </c>
      <c r="T857" s="5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42609.311990740738</v>
      </c>
      <c r="T858" s="5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42291.581377314811</v>
      </c>
      <c r="T859" s="5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42079.745578703703</v>
      </c>
      <c r="T860" s="5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42128.820231481484</v>
      </c>
      <c r="T861" s="5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41570.482789351852</v>
      </c>
      <c r="T862" s="5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42599.965324074074</v>
      </c>
      <c r="T863" s="5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41559.5549537037</v>
      </c>
      <c r="T864" s="5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40921.117662037039</v>
      </c>
      <c r="T865" s="5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41541.106921296298</v>
      </c>
      <c r="T866" s="5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41230.77311342593</v>
      </c>
      <c r="T867" s="5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42025.637939814813</v>
      </c>
      <c r="T868" s="5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40088.105393518519</v>
      </c>
      <c r="T869" s="5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41616.027754629627</v>
      </c>
      <c r="T870" s="5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41342.845567129632</v>
      </c>
      <c r="T871" s="5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41488.022256944445</v>
      </c>
      <c r="T872" s="5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41577.561284722222</v>
      </c>
      <c r="T873" s="5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40567.825543981482</v>
      </c>
      <c r="T874" s="5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41184.167129629634</v>
      </c>
      <c r="T875" s="5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41368.583726851852</v>
      </c>
      <c r="T876" s="5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5">
        <f t="shared" si="82"/>
        <v>42248.723738425921</v>
      </c>
      <c r="T877" s="5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41276.496840277774</v>
      </c>
      <c r="T878" s="5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41597.788888888892</v>
      </c>
      <c r="T879" s="5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40505.232916666668</v>
      </c>
      <c r="T880" s="5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41037.829918981479</v>
      </c>
      <c r="T881" s="5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41179.32104166667</v>
      </c>
      <c r="T882" s="5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40877.25099537037</v>
      </c>
      <c r="T883" s="5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40759.860532407409</v>
      </c>
      <c r="T884" s="5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42371.935590277775</v>
      </c>
      <c r="T885" s="5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40981.802615740737</v>
      </c>
      <c r="T886" s="5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42713.941099537042</v>
      </c>
      <c r="T887" s="5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42603.870520833334</v>
      </c>
      <c r="T888" s="5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5">
        <f t="shared" si="82"/>
        <v>41026.958969907406</v>
      </c>
      <c r="T889" s="5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40751.753298611111</v>
      </c>
      <c r="T890" s="5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41887.784062500003</v>
      </c>
      <c r="T891" s="5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41569.698831018519</v>
      </c>
      <c r="T892" s="5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41842.031597222223</v>
      </c>
      <c r="T893" s="5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40304.20003472222</v>
      </c>
      <c r="T894" s="5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42065.897719907407</v>
      </c>
      <c r="T895" s="5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42496.981597222228</v>
      </c>
      <c r="T896" s="5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40431.127650462964</v>
      </c>
      <c r="T897" s="5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42218.872986111113</v>
      </c>
      <c r="T898" s="5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(E899/D899)*100</f>
        <v>0</v>
      </c>
      <c r="P899" s="8">
        <f t="shared" ref="P899:P962" si="85">IF(L899&gt;0,E899/L899,0)</f>
        <v>0</v>
      </c>
      <c r="Q899" t="str">
        <f t="shared" ref="Q899:Q962" si="86">LEFT(N899,FIND("/",N899,1)-1)</f>
        <v>music</v>
      </c>
      <c r="R899" t="str">
        <f t="shared" ref="R899:R962" si="87">RIGHT(N899,(LEN(N899)-FIND("/",N899)))</f>
        <v>indie rock</v>
      </c>
      <c r="S899" s="5">
        <f t="shared" ref="S899:S962" si="88">(((J899/60)/60)/24)+DATE(1970,1,1)</f>
        <v>41211.688750000001</v>
      </c>
      <c r="T899" s="5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40878.758217592593</v>
      </c>
      <c r="T900" s="5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40646.099097222221</v>
      </c>
      <c r="T901" s="5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42429.84956018519</v>
      </c>
      <c r="T902" s="5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5">
        <f t="shared" si="88"/>
        <v>40291.81150462963</v>
      </c>
      <c r="T903" s="5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41829.965532407405</v>
      </c>
      <c r="T904" s="5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41149.796064814815</v>
      </c>
      <c r="T905" s="5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42342.080289351856</v>
      </c>
      <c r="T906" s="5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40507.239884259259</v>
      </c>
      <c r="T907" s="5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5">
        <f t="shared" si="88"/>
        <v>41681.189699074072</v>
      </c>
      <c r="T908" s="5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5">
        <f t="shared" si="88"/>
        <v>40767.192395833335</v>
      </c>
      <c r="T909" s="5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5">
        <f t="shared" si="88"/>
        <v>40340.801562499997</v>
      </c>
      <c r="T910" s="5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41081.69027777778</v>
      </c>
      <c r="T911" s="5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42737.545358796298</v>
      </c>
      <c r="T912" s="5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5">
        <f t="shared" si="88"/>
        <v>41642.005150462966</v>
      </c>
      <c r="T913" s="5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41194.109340277777</v>
      </c>
      <c r="T914" s="5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41004.139108796298</v>
      </c>
      <c r="T915" s="5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5">
        <f t="shared" si="88"/>
        <v>41116.763275462967</v>
      </c>
      <c r="T916" s="5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40937.679560185185</v>
      </c>
      <c r="T917" s="5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5">
        <f t="shared" si="88"/>
        <v>40434.853402777779</v>
      </c>
      <c r="T918" s="5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41802.94363425926</v>
      </c>
      <c r="T919" s="5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41944.916215277779</v>
      </c>
      <c r="T920" s="5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41227.641724537039</v>
      </c>
      <c r="T921" s="5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5">
        <f t="shared" si="88"/>
        <v>41562.67155092593</v>
      </c>
      <c r="T922" s="5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40847.171018518515</v>
      </c>
      <c r="T923" s="5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41878.530011574076</v>
      </c>
      <c r="T924" s="5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41934.959756944445</v>
      </c>
      <c r="T925" s="5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41288.942928240744</v>
      </c>
      <c r="T926" s="5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41575.880914351852</v>
      </c>
      <c r="T927" s="5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5">
        <f t="shared" si="88"/>
        <v>40338.02002314815</v>
      </c>
      <c r="T928" s="5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5">
        <f t="shared" si="88"/>
        <v>41013.822858796295</v>
      </c>
      <c r="T929" s="5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41180.86241898148</v>
      </c>
      <c r="T930" s="5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5">
        <f t="shared" si="88"/>
        <v>40978.238067129627</v>
      </c>
      <c r="T931" s="5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40312.915578703702</v>
      </c>
      <c r="T932" s="5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41680.359976851854</v>
      </c>
      <c r="T933" s="5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41310.969270833331</v>
      </c>
      <c r="T934" s="5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41711.169085648151</v>
      </c>
      <c r="T935" s="5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41733.737083333333</v>
      </c>
      <c r="T936" s="5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42368.333668981482</v>
      </c>
      <c r="T937" s="5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5">
        <f t="shared" si="88"/>
        <v>40883.024178240739</v>
      </c>
      <c r="T938" s="5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41551.798113425924</v>
      </c>
      <c r="T939" s="5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41124.479722222226</v>
      </c>
      <c r="T940" s="5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41416.763171296298</v>
      </c>
      <c r="T941" s="5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42182.008402777778</v>
      </c>
      <c r="T942" s="5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42746.096585648149</v>
      </c>
      <c r="T943" s="5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42382.843287037031</v>
      </c>
      <c r="T944" s="5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42673.66788194445</v>
      </c>
      <c r="T945" s="5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42444.583912037036</v>
      </c>
      <c r="T946" s="5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42732.872986111113</v>
      </c>
      <c r="T947" s="5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42592.750555555554</v>
      </c>
      <c r="T948" s="5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5">
        <f t="shared" si="88"/>
        <v>42491.781319444446</v>
      </c>
      <c r="T949" s="5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42411.828287037039</v>
      </c>
      <c r="T950" s="5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42361.043703703705</v>
      </c>
      <c r="T951" s="5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42356.750706018516</v>
      </c>
      <c r="T952" s="5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42480.653611111105</v>
      </c>
      <c r="T953" s="5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42662.613564814819</v>
      </c>
      <c r="T954" s="5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41999.164340277777</v>
      </c>
      <c r="T955" s="5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42194.833784722221</v>
      </c>
      <c r="T956" s="5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42586.295138888891</v>
      </c>
      <c r="T957" s="5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42060.913877314815</v>
      </c>
      <c r="T958" s="5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42660.552465277782</v>
      </c>
      <c r="T959" s="5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42082.802812499998</v>
      </c>
      <c r="T960" s="5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41993.174363425926</v>
      </c>
      <c r="T961" s="5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42766.626793981486</v>
      </c>
      <c r="T962" s="5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(E963/D963)*100</f>
        <v>42.188421052631583</v>
      </c>
      <c r="P963" s="8">
        <f t="shared" ref="P963:P1026" si="91">IF(L963&gt;0,E963/L963,0)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RIGHT(N963,(LEN(N963)-FIND("/",N963)))</f>
        <v>wearables</v>
      </c>
      <c r="S963" s="5">
        <f t="shared" ref="S963:S1026" si="94">(((J963/60)/60)/24)+DATE(1970,1,1)</f>
        <v>42740.693692129629</v>
      </c>
      <c r="T963" s="5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42373.712418981479</v>
      </c>
      <c r="T964" s="5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42625.635636574079</v>
      </c>
      <c r="T965" s="5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42208.628692129627</v>
      </c>
      <c r="T966" s="5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42637.016736111109</v>
      </c>
      <c r="T967" s="5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42619.635787037041</v>
      </c>
      <c r="T968" s="5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42422.254328703704</v>
      </c>
      <c r="T969" s="5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41836.847615740742</v>
      </c>
      <c r="T970" s="5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42742.30332175926</v>
      </c>
      <c r="T971" s="5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42721.220520833333</v>
      </c>
      <c r="T972" s="5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42111.709027777775</v>
      </c>
      <c r="T973" s="5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41856.865717592591</v>
      </c>
      <c r="T974" s="5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42257.014965277776</v>
      </c>
      <c r="T975" s="5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42424.749490740738</v>
      </c>
      <c r="T976" s="5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42489.696585648147</v>
      </c>
      <c r="T977" s="5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42185.058993055558</v>
      </c>
      <c r="T978" s="5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42391.942094907412</v>
      </c>
      <c r="T979" s="5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42395.309039351851</v>
      </c>
      <c r="T980" s="5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42506.416990740734</v>
      </c>
      <c r="T981" s="5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41928.904189814813</v>
      </c>
      <c r="T982" s="5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41830.947013888886</v>
      </c>
      <c r="T983" s="5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42615.753310185188</v>
      </c>
      <c r="T984" s="5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42574.667650462965</v>
      </c>
      <c r="T985" s="5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42061.11583333333</v>
      </c>
      <c r="T986" s="5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42339.967708333337</v>
      </c>
      <c r="T987" s="5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42324.767361111109</v>
      </c>
      <c r="T988" s="5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41773.294560185182</v>
      </c>
      <c r="T989" s="5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5">
        <f t="shared" si="94"/>
        <v>42614.356770833328</v>
      </c>
      <c r="T990" s="5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42611.933969907404</v>
      </c>
      <c r="T991" s="5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41855.784305555557</v>
      </c>
      <c r="T992" s="5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42538.75680555556</v>
      </c>
      <c r="T993" s="5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42437.924988425926</v>
      </c>
      <c r="T994" s="5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42652.964907407411</v>
      </c>
      <c r="T995" s="5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41921.263078703705</v>
      </c>
      <c r="T996" s="5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41947.940740740742</v>
      </c>
      <c r="T997" s="5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41817.866435185184</v>
      </c>
      <c r="T998" s="5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41941.10297453704</v>
      </c>
      <c r="T999" s="5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42282.168993055559</v>
      </c>
      <c r="T1000" s="5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41926.29965277778</v>
      </c>
      <c r="T1001" s="5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42749.059722222228</v>
      </c>
      <c r="T1002" s="5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42720.720057870371</v>
      </c>
      <c r="T1003" s="5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42325.684189814812</v>
      </c>
      <c r="T1004" s="5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42780.709039351852</v>
      </c>
      <c r="T1005" s="5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42388.708645833336</v>
      </c>
      <c r="T1006" s="5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42276.624803240738</v>
      </c>
      <c r="T1007" s="5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41977.040185185186</v>
      </c>
      <c r="T1008" s="5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42676.583599537036</v>
      </c>
      <c r="T1009" s="5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42702.809201388889</v>
      </c>
      <c r="T1010" s="5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42510.604699074072</v>
      </c>
      <c r="T1011" s="5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42561.829421296294</v>
      </c>
      <c r="T1012" s="5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41946.898090277777</v>
      </c>
      <c r="T1013" s="5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42714.440416666665</v>
      </c>
      <c r="T1014" s="5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42339.833981481483</v>
      </c>
      <c r="T1015" s="5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41955.002488425926</v>
      </c>
      <c r="T1016" s="5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42303.878414351857</v>
      </c>
      <c r="T1017" s="5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42422.107129629629</v>
      </c>
      <c r="T1018" s="5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42289.675173611111</v>
      </c>
      <c r="T1019" s="5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42535.492280092592</v>
      </c>
      <c r="T1020" s="5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42009.973946759259</v>
      </c>
      <c r="T1021" s="5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42127.069548611107</v>
      </c>
      <c r="T1022" s="5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42271.251979166671</v>
      </c>
      <c r="T1023" s="5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42111.646724537044</v>
      </c>
      <c r="T1024" s="5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42145.919687500005</v>
      </c>
      <c r="T1025" s="5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42370.580590277779</v>
      </c>
      <c r="T1026" s="5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(E1027/D1027)*100</f>
        <v>109.92831428571431</v>
      </c>
      <c r="P1027" s="8">
        <f t="shared" ref="P1027:P1090" si="97">IF(L1027&gt;0,E1027/L1027,0)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RIGHT(N1027,(LEN(N1027)-FIND("/",N1027)))</f>
        <v>electronic music</v>
      </c>
      <c r="S1027" s="5">
        <f t="shared" ref="S1027:S1090" si="100">(((J1027/60)/60)/24)+DATE(1970,1,1)</f>
        <v>42049.833761574075</v>
      </c>
      <c r="T1027" s="5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42426.407592592594</v>
      </c>
      <c r="T1028" s="5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41905.034108796295</v>
      </c>
      <c r="T1029" s="5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42755.627372685187</v>
      </c>
      <c r="T1030" s="5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42044.711886574078</v>
      </c>
      <c r="T1031" s="5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42611.483206018514</v>
      </c>
      <c r="T1032" s="5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42324.764004629629</v>
      </c>
      <c r="T1033" s="5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42514.666956018518</v>
      </c>
      <c r="T1034" s="5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42688.732407407413</v>
      </c>
      <c r="T1035" s="5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42555.166712962964</v>
      </c>
      <c r="T1036" s="5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42016.641435185185</v>
      </c>
      <c r="T1037" s="5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41249.448958333334</v>
      </c>
      <c r="T1038" s="5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42119.822476851856</v>
      </c>
      <c r="T1039" s="5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42418.231747685189</v>
      </c>
      <c r="T1040" s="5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42692.109328703707</v>
      </c>
      <c r="T1041" s="5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42579.708437499998</v>
      </c>
      <c r="T1042" s="5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5">
        <f t="shared" si="100"/>
        <v>41831.060092592597</v>
      </c>
      <c r="T1043" s="5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41851.696157407408</v>
      </c>
      <c r="T1044" s="5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42114.252951388888</v>
      </c>
      <c r="T1045" s="5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42011.925937499997</v>
      </c>
      <c r="T1046" s="5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41844.874421296299</v>
      </c>
      <c r="T1047" s="5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5">
        <f t="shared" si="100"/>
        <v>42319.851388888885</v>
      </c>
      <c r="T1048" s="5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41918.818460648145</v>
      </c>
      <c r="T1049" s="5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42598.053113425922</v>
      </c>
      <c r="T1050" s="5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5">
        <f t="shared" si="100"/>
        <v>42382.431076388893</v>
      </c>
      <c r="T1051" s="5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5">
        <f t="shared" si="100"/>
        <v>42231.7971875</v>
      </c>
      <c r="T1052" s="5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5">
        <f t="shared" si="100"/>
        <v>41850.014178240745</v>
      </c>
      <c r="T1053" s="5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5">
        <f t="shared" si="100"/>
        <v>42483.797395833331</v>
      </c>
      <c r="T1054" s="5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42775.172824074078</v>
      </c>
      <c r="T1055" s="5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5">
        <f t="shared" si="100"/>
        <v>41831.851840277777</v>
      </c>
      <c r="T1056" s="5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5">
        <f t="shared" si="100"/>
        <v>42406.992418981477</v>
      </c>
      <c r="T1057" s="5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5">
        <f t="shared" si="100"/>
        <v>42058.719641203701</v>
      </c>
      <c r="T1058" s="5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5">
        <f t="shared" si="100"/>
        <v>42678.871331018512</v>
      </c>
      <c r="T1059" s="5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5">
        <f t="shared" si="100"/>
        <v>42047.900960648149</v>
      </c>
      <c r="T1060" s="5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5">
        <f t="shared" si="100"/>
        <v>42046.79</v>
      </c>
      <c r="T1061" s="5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42079.913113425922</v>
      </c>
      <c r="T1062" s="5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5">
        <f t="shared" si="100"/>
        <v>42432.276712962965</v>
      </c>
      <c r="T1063" s="5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42556.807187500002</v>
      </c>
      <c r="T1064" s="5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5">
        <f t="shared" si="100"/>
        <v>42583.030810185184</v>
      </c>
      <c r="T1065" s="5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41417.228043981479</v>
      </c>
      <c r="T1066" s="5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41661.381041666667</v>
      </c>
      <c r="T1067" s="5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41445.962754629632</v>
      </c>
      <c r="T1068" s="5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41599.855682870373</v>
      </c>
      <c r="T1069" s="5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42440.371111111104</v>
      </c>
      <c r="T1070" s="5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41572.229849537034</v>
      </c>
      <c r="T1071" s="5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41163.011828703704</v>
      </c>
      <c r="T1072" s="5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5">
        <f t="shared" si="100"/>
        <v>42295.753391203703</v>
      </c>
      <c r="T1073" s="5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41645.832141203704</v>
      </c>
      <c r="T1074" s="5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40802.964594907404</v>
      </c>
      <c r="T1075" s="5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41613.172974537039</v>
      </c>
      <c r="T1076" s="5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41005.904120370367</v>
      </c>
      <c r="T1077" s="5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41838.377893518518</v>
      </c>
      <c r="T1078" s="5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42353.16679398148</v>
      </c>
      <c r="T1079" s="5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40701.195844907408</v>
      </c>
      <c r="T1080" s="5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42479.566388888896</v>
      </c>
      <c r="T1081" s="5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41740.138113425928</v>
      </c>
      <c r="T1082" s="5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42002.926990740743</v>
      </c>
      <c r="T1083" s="5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41101.906111111115</v>
      </c>
      <c r="T1084" s="5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41793.659525462965</v>
      </c>
      <c r="T1085" s="5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5">
        <f t="shared" si="100"/>
        <v>41829.912083333329</v>
      </c>
      <c r="T1086" s="5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42413.671006944445</v>
      </c>
      <c r="T1087" s="5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41845.866793981484</v>
      </c>
      <c r="T1088" s="5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5">
        <f t="shared" si="100"/>
        <v>41775.713969907411</v>
      </c>
      <c r="T1089" s="5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41723.799386574072</v>
      </c>
      <c r="T1090" s="5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(E1091/D1091)*100</f>
        <v>7.8266666666666662</v>
      </c>
      <c r="P1091" s="8">
        <f t="shared" ref="P1091:P1154" si="103">IF(L1091&gt;0,E1091/L1091,0)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RIGHT(N1091,(LEN(N1091)-FIND("/",N1091)))</f>
        <v>video games</v>
      </c>
      <c r="S1091" s="5">
        <f t="shared" ref="S1091:S1154" si="106">(((J1091/60)/60)/24)+DATE(1970,1,1)</f>
        <v>42151.189525462964</v>
      </c>
      <c r="T1091" s="5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42123.185798611114</v>
      </c>
      <c r="T1092" s="5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42440.820277777777</v>
      </c>
      <c r="T1093" s="5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41250.025902777779</v>
      </c>
      <c r="T1094" s="5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42396.973807870367</v>
      </c>
      <c r="T1095" s="5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40795.713344907403</v>
      </c>
      <c r="T1096" s="5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41486.537268518521</v>
      </c>
      <c r="T1097" s="5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41885.51798611111</v>
      </c>
      <c r="T1098" s="5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41660.792557870373</v>
      </c>
      <c r="T1099" s="5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41712.762673611112</v>
      </c>
      <c r="T1100" s="5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42107.836435185185</v>
      </c>
      <c r="T1101" s="5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42384.110775462963</v>
      </c>
      <c r="T1102" s="5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42538.77243055556</v>
      </c>
      <c r="T1103" s="5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41577.045428240745</v>
      </c>
      <c r="T1104" s="5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42479.22210648148</v>
      </c>
      <c r="T1105" s="5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41771.40996527778</v>
      </c>
      <c r="T1106" s="5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41692.135729166665</v>
      </c>
      <c r="T1107" s="5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40973.740451388891</v>
      </c>
      <c r="T1108" s="5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5">
        <f t="shared" si="106"/>
        <v>41813.861388888887</v>
      </c>
      <c r="T1109" s="5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40952.636979166666</v>
      </c>
      <c r="T1110" s="5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42662.752199074079</v>
      </c>
      <c r="T1111" s="5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41220.933124999996</v>
      </c>
      <c r="T1112" s="5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42347.203587962969</v>
      </c>
      <c r="T1113" s="5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41963.759386574078</v>
      </c>
      <c r="T1114" s="5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41835.977083333331</v>
      </c>
      <c r="T1115" s="5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41526.345914351856</v>
      </c>
      <c r="T1116" s="5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42429.695543981477</v>
      </c>
      <c r="T1117" s="5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41009.847314814811</v>
      </c>
      <c r="T1118" s="5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42333.598530092597</v>
      </c>
      <c r="T1119" s="5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41704.16642361111</v>
      </c>
      <c r="T1120" s="5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41722.792407407411</v>
      </c>
      <c r="T1121" s="5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5">
        <f t="shared" si="106"/>
        <v>40799.872685185182</v>
      </c>
      <c r="T1122" s="5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42412.934212962966</v>
      </c>
      <c r="T1123" s="5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5">
        <f t="shared" si="106"/>
        <v>41410.703993055555</v>
      </c>
      <c r="T1124" s="5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41718.5237037037</v>
      </c>
      <c r="T1125" s="5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42094.667256944449</v>
      </c>
      <c r="T1126" s="5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5">
        <f t="shared" si="106"/>
        <v>42212.624189814815</v>
      </c>
      <c r="T1127" s="5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42535.327476851846</v>
      </c>
      <c r="T1128" s="5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41926.854166666664</v>
      </c>
      <c r="T1129" s="5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41828.649502314816</v>
      </c>
      <c r="T1130" s="5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42496.264965277776</v>
      </c>
      <c r="T1131" s="5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41908.996527777781</v>
      </c>
      <c r="T1132" s="5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5">
        <f t="shared" si="106"/>
        <v>42332.908194444448</v>
      </c>
      <c r="T1133" s="5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42706.115405092598</v>
      </c>
      <c r="T1134" s="5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41821.407187500001</v>
      </c>
      <c r="T1135" s="5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41958.285046296296</v>
      </c>
      <c r="T1136" s="5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42558.989513888882</v>
      </c>
      <c r="T1137" s="5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42327.671631944439</v>
      </c>
      <c r="T1138" s="5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42453.819687499999</v>
      </c>
      <c r="T1139" s="5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42736.9066087963</v>
      </c>
      <c r="T1140" s="5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41975.347523148142</v>
      </c>
      <c r="T1141" s="5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5">
        <f t="shared" si="106"/>
        <v>42192.462048611109</v>
      </c>
      <c r="T1142" s="5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5">
        <f t="shared" si="106"/>
        <v>42164.699652777781</v>
      </c>
      <c r="T1143" s="5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5">
        <f t="shared" si="106"/>
        <v>42022.006099537044</v>
      </c>
      <c r="T1144" s="5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42325.19358796296</v>
      </c>
      <c r="T1145" s="5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5">
        <f t="shared" si="106"/>
        <v>42093.181944444441</v>
      </c>
      <c r="T1146" s="5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41854.747592592597</v>
      </c>
      <c r="T1147" s="5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41723.9533912037</v>
      </c>
      <c r="T1148" s="5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5">
        <f t="shared" si="106"/>
        <v>41871.972025462965</v>
      </c>
      <c r="T1149" s="5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42675.171076388884</v>
      </c>
      <c r="T1150" s="5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42507.71025462963</v>
      </c>
      <c r="T1151" s="5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42317.954571759255</v>
      </c>
      <c r="T1152" s="5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5">
        <f t="shared" si="106"/>
        <v>42224.102581018517</v>
      </c>
      <c r="T1153" s="5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42109.709629629629</v>
      </c>
      <c r="T1154" s="5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(E1155/D1155)*100</f>
        <v>0.625</v>
      </c>
      <c r="P1155" s="8">
        <f t="shared" ref="P1155:P1218" si="109">IF(L1155&gt;0,E1155/L1155,0)</f>
        <v>50</v>
      </c>
      <c r="Q1155" t="str">
        <f t="shared" ref="Q1155:Q1218" si="110">LEFT(N1155,FIND("/",N1155,1)-1)</f>
        <v>food</v>
      </c>
      <c r="R1155" t="str">
        <f t="shared" ref="R1155:R1218" si="111">RIGHT(N1155,(LEN(N1155)-FIND("/",N1155)))</f>
        <v>food trucks</v>
      </c>
      <c r="S1155" s="5">
        <f t="shared" ref="S1155:S1218" si="112">(((J1155/60)/60)/24)+DATE(1970,1,1)</f>
        <v>42143.714178240742</v>
      </c>
      <c r="T1155" s="5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42223.108865740738</v>
      </c>
      <c r="T1156" s="5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41835.763981481483</v>
      </c>
      <c r="T1157" s="5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5">
        <f t="shared" si="112"/>
        <v>42029.07131944444</v>
      </c>
      <c r="T1158" s="5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41918.628240740742</v>
      </c>
      <c r="T1159" s="5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41952.09175925926</v>
      </c>
      <c r="T1160" s="5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5">
        <f t="shared" si="112"/>
        <v>42154.726446759261</v>
      </c>
      <c r="T1161" s="5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42061.154930555553</v>
      </c>
      <c r="T1162" s="5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5">
        <f t="shared" si="112"/>
        <v>42122.629502314812</v>
      </c>
      <c r="T1163" s="5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41876.683611111112</v>
      </c>
      <c r="T1164" s="5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5">
        <f t="shared" si="112"/>
        <v>41830.723611111112</v>
      </c>
      <c r="T1165" s="5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5">
        <f t="shared" si="112"/>
        <v>42509.724328703705</v>
      </c>
      <c r="T1166" s="5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41792.214467592588</v>
      </c>
      <c r="T1167" s="5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42150.485439814816</v>
      </c>
      <c r="T1168" s="5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41863.734895833331</v>
      </c>
      <c r="T1169" s="5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42605.053993055553</v>
      </c>
      <c r="T1170" s="5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42027.353738425925</v>
      </c>
      <c r="T1171" s="5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42124.893182870372</v>
      </c>
      <c r="T1172" s="5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41938.804710648146</v>
      </c>
      <c r="T1173" s="5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5">
        <f t="shared" si="112"/>
        <v>41841.682314814818</v>
      </c>
      <c r="T1174" s="5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42184.185844907406</v>
      </c>
      <c r="T1175" s="5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42468.84174768519</v>
      </c>
      <c r="T1176" s="5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42170.728460648148</v>
      </c>
      <c r="T1177" s="5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42746.019652777773</v>
      </c>
      <c r="T1178" s="5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5">
        <f t="shared" si="112"/>
        <v>41897.660833333335</v>
      </c>
      <c r="T1179" s="5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41837.905694444446</v>
      </c>
      <c r="T1180" s="5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42275.720219907409</v>
      </c>
      <c r="T1181" s="5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41781.806875000002</v>
      </c>
      <c r="T1182" s="5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42034.339363425926</v>
      </c>
      <c r="T1183" s="5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42728.827407407407</v>
      </c>
      <c r="T1184" s="5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42656.86137731481</v>
      </c>
      <c r="T1185" s="5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42741.599664351852</v>
      </c>
      <c r="T1186" s="5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42130.865150462967</v>
      </c>
      <c r="T1187" s="5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42123.86336805555</v>
      </c>
      <c r="T1188" s="5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42109.894942129627</v>
      </c>
      <c r="T1189" s="5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42711.700694444444</v>
      </c>
      <c r="T1190" s="5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42529.979108796295</v>
      </c>
      <c r="T1191" s="5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41852.665798611109</v>
      </c>
      <c r="T1192" s="5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42419.603703703702</v>
      </c>
      <c r="T1193" s="5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42747.506689814814</v>
      </c>
      <c r="T1194" s="5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42409.776076388895</v>
      </c>
      <c r="T1195" s="5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42072.488182870366</v>
      </c>
      <c r="T1196" s="5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42298.34783564815</v>
      </c>
      <c r="T1197" s="5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42326.818738425922</v>
      </c>
      <c r="T1198" s="5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42503.66474537037</v>
      </c>
      <c r="T1199" s="5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42333.619050925925</v>
      </c>
      <c r="T1200" s="5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42161.770833333328</v>
      </c>
      <c r="T1201" s="5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42089.477500000001</v>
      </c>
      <c r="T1202" s="5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42536.60701388889</v>
      </c>
      <c r="T1203" s="5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42152.288819444439</v>
      </c>
      <c r="T1204" s="5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42125.614895833336</v>
      </c>
      <c r="T1205" s="5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42297.748067129629</v>
      </c>
      <c r="T1206" s="5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42138.506377314814</v>
      </c>
      <c r="T1207" s="5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42772.776076388895</v>
      </c>
      <c r="T1208" s="5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42430.430243055554</v>
      </c>
      <c r="T1209" s="5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42423.709074074075</v>
      </c>
      <c r="T1210" s="5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42761.846122685187</v>
      </c>
      <c r="T1211" s="5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42132.941805555558</v>
      </c>
      <c r="T1212" s="5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42515.866446759261</v>
      </c>
      <c r="T1213" s="5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42318.950173611112</v>
      </c>
      <c r="T1214" s="5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42731.755787037036</v>
      </c>
      <c r="T1215" s="5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42104.840335648143</v>
      </c>
      <c r="T1216" s="5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41759.923101851848</v>
      </c>
      <c r="T1217" s="5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42247.616400462968</v>
      </c>
      <c r="T1218" s="5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(E1219/D1219)*100</f>
        <v>102.60000000000001</v>
      </c>
      <c r="P1219" s="8">
        <f t="shared" ref="P1219:P1282" si="115">IF(L1219&gt;0,E1219/L1219,0)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RIGHT(N1219,(LEN(N1219)-FIND("/",N1219)))</f>
        <v>photobooks</v>
      </c>
      <c r="S1219" s="5">
        <f t="shared" ref="S1219:S1282" si="118">(((J1219/60)/60)/24)+DATE(1970,1,1)</f>
        <v>42535.809490740736</v>
      </c>
      <c r="T1219" s="5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42278.662037037036</v>
      </c>
      <c r="T1220" s="5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42633.461956018517</v>
      </c>
      <c r="T1221" s="5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42211.628611111111</v>
      </c>
      <c r="T1222" s="5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42680.47555555556</v>
      </c>
      <c r="T1223" s="5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42430.720451388886</v>
      </c>
      <c r="T1224" s="5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42654.177187499998</v>
      </c>
      <c r="T1225" s="5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41736.549791666665</v>
      </c>
      <c r="T1226" s="5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41509.905995370369</v>
      </c>
      <c r="T1227" s="5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41715.874780092592</v>
      </c>
      <c r="T1228" s="5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5">
        <f t="shared" si="118"/>
        <v>41827.919166666667</v>
      </c>
      <c r="T1229" s="5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40754.729259259257</v>
      </c>
      <c r="T1230" s="5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40985.459803240738</v>
      </c>
      <c r="T1231" s="5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5">
        <f t="shared" si="118"/>
        <v>40568.972569444442</v>
      </c>
      <c r="T1232" s="5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5">
        <f t="shared" si="118"/>
        <v>42193.941759259258</v>
      </c>
      <c r="T1233" s="5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41506.848032407412</v>
      </c>
      <c r="T1234" s="5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40939.948773148149</v>
      </c>
      <c r="T1235" s="5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5">
        <f t="shared" si="118"/>
        <v>42007.788680555561</v>
      </c>
      <c r="T1236" s="5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41583.135405092595</v>
      </c>
      <c r="T1237" s="5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5">
        <f t="shared" si="118"/>
        <v>41110.680138888885</v>
      </c>
      <c r="T1238" s="5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5">
        <f t="shared" si="118"/>
        <v>41125.283159722225</v>
      </c>
      <c r="T1239" s="5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40731.61037037037</v>
      </c>
      <c r="T1240" s="5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5">
        <f t="shared" si="118"/>
        <v>40883.962581018517</v>
      </c>
      <c r="T1241" s="5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41409.040011574078</v>
      </c>
      <c r="T1242" s="5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41923.837731481479</v>
      </c>
      <c r="T1243" s="5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40782.165532407409</v>
      </c>
      <c r="T1244" s="5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40671.879293981481</v>
      </c>
      <c r="T1245" s="5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41355.825497685182</v>
      </c>
      <c r="T1246" s="5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41774.599930555552</v>
      </c>
      <c r="T1247" s="5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40838.043391203704</v>
      </c>
      <c r="T1248" s="5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41370.292303240742</v>
      </c>
      <c r="T1249" s="5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41767.656863425924</v>
      </c>
      <c r="T1250" s="5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41067.74086805556</v>
      </c>
      <c r="T1251" s="5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41843.64271990741</v>
      </c>
      <c r="T1252" s="5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40751.814432870371</v>
      </c>
      <c r="T1253" s="5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41543.988067129627</v>
      </c>
      <c r="T1254" s="5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41855.783645833333</v>
      </c>
      <c r="T1255" s="5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40487.621365740742</v>
      </c>
      <c r="T1256" s="5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41579.845509259263</v>
      </c>
      <c r="T1257" s="5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40921.919340277782</v>
      </c>
      <c r="T1258" s="5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40587.085532407407</v>
      </c>
      <c r="T1259" s="5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41487.611250000002</v>
      </c>
      <c r="T1260" s="5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41766.970648148148</v>
      </c>
      <c r="T1261" s="5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41666.842824074076</v>
      </c>
      <c r="T1262" s="5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41638.342905092592</v>
      </c>
      <c r="T1263" s="5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41656.762638888889</v>
      </c>
      <c r="T1264" s="5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41692.084143518521</v>
      </c>
      <c r="T1265" s="5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41547.662997685184</v>
      </c>
      <c r="T1266" s="5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40465.655266203699</v>
      </c>
      <c r="T1267" s="5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41620.87667824074</v>
      </c>
      <c r="T1268" s="5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41449.585162037038</v>
      </c>
      <c r="T1269" s="5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41507.845451388886</v>
      </c>
      <c r="T1270" s="5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42445.823055555549</v>
      </c>
      <c r="T1271" s="5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40933.856967592597</v>
      </c>
      <c r="T1272" s="5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41561.683553240742</v>
      </c>
      <c r="T1273" s="5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40274.745127314818</v>
      </c>
      <c r="T1274" s="5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41852.730219907404</v>
      </c>
      <c r="T1275" s="5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41116.690104166664</v>
      </c>
      <c r="T1276" s="5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41458.867905092593</v>
      </c>
      <c r="T1277" s="5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40007.704247685186</v>
      </c>
      <c r="T1278" s="5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41121.561886574076</v>
      </c>
      <c r="T1279" s="5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41786.555162037039</v>
      </c>
      <c r="T1280" s="5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41682.099189814813</v>
      </c>
      <c r="T1281" s="5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40513.757569444446</v>
      </c>
      <c r="T1282" s="5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(E1283/D1283)*100</f>
        <v>110.71428571428572</v>
      </c>
      <c r="P1283" s="8">
        <f t="shared" ref="P1283:P1346" si="121">IF(L1283&gt;0,E1283/L1283,0)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RIGHT(N1283,(LEN(N1283)-FIND("/",N1283)))</f>
        <v>rock</v>
      </c>
      <c r="S1283" s="5">
        <f t="shared" ref="S1283:S1346" si="124">(((J1283/60)/60)/24)+DATE(1970,1,1)</f>
        <v>41463.743472222224</v>
      </c>
      <c r="T1283" s="5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41586.475173611114</v>
      </c>
      <c r="T1284" s="5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41320.717465277776</v>
      </c>
      <c r="T1285" s="5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42712.23474537037</v>
      </c>
      <c r="T1286" s="5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42160.583043981482</v>
      </c>
      <c r="T1287" s="5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42039.384571759263</v>
      </c>
      <c r="T1288" s="5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42107.621018518519</v>
      </c>
      <c r="T1289" s="5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42561.154664351852</v>
      </c>
      <c r="T1290" s="5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42709.134780092587</v>
      </c>
      <c r="T1291" s="5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42086.614942129629</v>
      </c>
      <c r="T1292" s="5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42064.652673611112</v>
      </c>
      <c r="T1293" s="5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42256.764212962968</v>
      </c>
      <c r="T1294" s="5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42292.701053240744</v>
      </c>
      <c r="T1295" s="5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42278.453668981485</v>
      </c>
      <c r="T1296" s="5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42184.572881944448</v>
      </c>
      <c r="T1297" s="5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42423.050613425927</v>
      </c>
      <c r="T1298" s="5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42461.747199074074</v>
      </c>
      <c r="T1299" s="5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42458.680925925932</v>
      </c>
      <c r="T1300" s="5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42169.814340277779</v>
      </c>
      <c r="T1301" s="5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42483.675208333334</v>
      </c>
      <c r="T1302" s="5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42195.749745370369</v>
      </c>
      <c r="T1303" s="5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42675.057997685188</v>
      </c>
      <c r="T1304" s="5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42566.441203703704</v>
      </c>
      <c r="T1305" s="5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42747.194502314815</v>
      </c>
      <c r="T1306" s="5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42543.665601851855</v>
      </c>
      <c r="T1307" s="5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41947.457569444443</v>
      </c>
      <c r="T1308" s="5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42387.503229166665</v>
      </c>
      <c r="T1309" s="5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42611.613564814819</v>
      </c>
      <c r="T1310" s="5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42257.882731481484</v>
      </c>
      <c r="T1311" s="5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42556.667245370365</v>
      </c>
      <c r="T1312" s="5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42669.802303240736</v>
      </c>
      <c r="T1313" s="5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42082.702800925923</v>
      </c>
      <c r="T1314" s="5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42402.709652777776</v>
      </c>
      <c r="T1315" s="5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42604.669675925921</v>
      </c>
      <c r="T1316" s="5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42278.498240740737</v>
      </c>
      <c r="T1317" s="5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42393.961909722217</v>
      </c>
      <c r="T1318" s="5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42520.235486111109</v>
      </c>
      <c r="T1319" s="5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41985.043657407412</v>
      </c>
      <c r="T1320" s="5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41816.812094907407</v>
      </c>
      <c r="T1321" s="5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42705.690347222218</v>
      </c>
      <c r="T1322" s="5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42697.74927083333</v>
      </c>
      <c r="T1323" s="5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42115.656539351854</v>
      </c>
      <c r="T1324" s="5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42451.698449074072</v>
      </c>
      <c r="T1325" s="5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42626.633703703701</v>
      </c>
      <c r="T1326" s="5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42704.086053240739</v>
      </c>
      <c r="T1327" s="5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41974.791990740734</v>
      </c>
      <c r="T1328" s="5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42123.678645833337</v>
      </c>
      <c r="T1329" s="5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42612.642754629633</v>
      </c>
      <c r="T1330" s="5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41935.221585648149</v>
      </c>
      <c r="T1331" s="5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42522.276724537034</v>
      </c>
      <c r="T1332" s="5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42569.50409722222</v>
      </c>
      <c r="T1333" s="5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42732.060277777782</v>
      </c>
      <c r="T1334" s="5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41806.106770833336</v>
      </c>
      <c r="T1335" s="5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42410.774155092593</v>
      </c>
      <c r="T1336" s="5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42313.936365740738</v>
      </c>
      <c r="T1337" s="5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41955.863750000004</v>
      </c>
      <c r="T1338" s="5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42767.577303240745</v>
      </c>
      <c r="T1339" s="5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42188.803622685184</v>
      </c>
      <c r="T1340" s="5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41936.647164351853</v>
      </c>
      <c r="T1341" s="5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41836.595520833333</v>
      </c>
      <c r="T1342" s="5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42612.624039351853</v>
      </c>
      <c r="T1343" s="5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42172.816423611104</v>
      </c>
      <c r="T1344" s="5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42542.526423611111</v>
      </c>
      <c r="T1345" s="5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42522.789803240739</v>
      </c>
      <c r="T1346" s="5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(E1347/D1347)*100</f>
        <v>125</v>
      </c>
      <c r="P1347" s="8">
        <f t="shared" ref="P1347:P1410" si="127">IF(L1347&gt;0,E1347/L1347,0)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RIGHT(N1347,(LEN(N1347)-FIND("/",N1347)))</f>
        <v>nonfiction</v>
      </c>
      <c r="S1347" s="5">
        <f t="shared" ref="S1347:S1410" si="130">(((J1347/60)/60)/24)+DATE(1970,1,1)</f>
        <v>41799.814340277779</v>
      </c>
      <c r="T1347" s="5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41422.075821759259</v>
      </c>
      <c r="T1348" s="5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42040.638020833328</v>
      </c>
      <c r="T1349" s="5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41963.506168981476</v>
      </c>
      <c r="T1350" s="5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42317.33258101852</v>
      </c>
      <c r="T1351" s="5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42334.013124999998</v>
      </c>
      <c r="T1352" s="5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42382.74009259259</v>
      </c>
      <c r="T1353" s="5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42200.578310185185</v>
      </c>
      <c r="T1354" s="5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41309.11791666667</v>
      </c>
      <c r="T1355" s="5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42502.807627314818</v>
      </c>
      <c r="T1356" s="5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41213.254687499997</v>
      </c>
      <c r="T1357" s="5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41430.038888888892</v>
      </c>
      <c r="T1358" s="5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41304.962233796294</v>
      </c>
      <c r="T1359" s="5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40689.570868055554</v>
      </c>
      <c r="T1360" s="5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40668.814699074072</v>
      </c>
      <c r="T1361" s="5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41095.900694444441</v>
      </c>
      <c r="T1362" s="5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41781.717268518521</v>
      </c>
      <c r="T1363" s="5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41464.934386574074</v>
      </c>
      <c r="T1364" s="5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42396.8440625</v>
      </c>
      <c r="T1365" s="5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41951.695671296293</v>
      </c>
      <c r="T1366" s="5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42049.733240740738</v>
      </c>
      <c r="T1367" s="5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41924.996099537035</v>
      </c>
      <c r="T1368" s="5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42292.002893518518</v>
      </c>
      <c r="T1369" s="5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42146.190902777773</v>
      </c>
      <c r="T1370" s="5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41710.594282407408</v>
      </c>
      <c r="T1371" s="5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41548.00335648148</v>
      </c>
      <c r="T1372" s="5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42101.758587962962</v>
      </c>
      <c r="T1373" s="5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41072.739953703705</v>
      </c>
      <c r="T1374" s="5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42704.95177083333</v>
      </c>
      <c r="T1375" s="5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42424.161898148144</v>
      </c>
      <c r="T1376" s="5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42720.066192129627</v>
      </c>
      <c r="T1377" s="5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42677.669050925921</v>
      </c>
      <c r="T1378" s="5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42747.219560185185</v>
      </c>
      <c r="T1379" s="5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42568.759374999994</v>
      </c>
      <c r="T1380" s="5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42130.491620370376</v>
      </c>
      <c r="T1381" s="5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42141.762800925921</v>
      </c>
      <c r="T1382" s="5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42703.214409722219</v>
      </c>
      <c r="T1383" s="5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41370.800185185188</v>
      </c>
      <c r="T1384" s="5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42707.074976851851</v>
      </c>
      <c r="T1385" s="5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42160.735208333332</v>
      </c>
      <c r="T1386" s="5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42433.688900462963</v>
      </c>
      <c r="T1387" s="5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42184.646863425922</v>
      </c>
      <c r="T1388" s="5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42126.92123842593</v>
      </c>
      <c r="T1389" s="5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42634.614780092597</v>
      </c>
      <c r="T1390" s="5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42565.480983796297</v>
      </c>
      <c r="T1391" s="5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42087.803310185183</v>
      </c>
      <c r="T1392" s="5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42193.650671296295</v>
      </c>
      <c r="T1393" s="5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42401.154930555553</v>
      </c>
      <c r="T1394" s="5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42553.681979166664</v>
      </c>
      <c r="T1395" s="5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42752.144976851851</v>
      </c>
      <c r="T1396" s="5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42719.90834490741</v>
      </c>
      <c r="T1397" s="5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42018.99863425926</v>
      </c>
      <c r="T1398" s="5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42640.917939814812</v>
      </c>
      <c r="T1399" s="5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42526.874236111107</v>
      </c>
      <c r="T1400" s="5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41889.004317129627</v>
      </c>
      <c r="T1401" s="5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42498.341122685189</v>
      </c>
      <c r="T1402" s="5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41399.99622685185</v>
      </c>
      <c r="T1403" s="5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42065.053368055553</v>
      </c>
      <c r="T1404" s="5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41451.062905092593</v>
      </c>
      <c r="T1405" s="5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42032.510243055556</v>
      </c>
      <c r="T1406" s="5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41941.680567129632</v>
      </c>
      <c r="T1407" s="5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42297.432951388888</v>
      </c>
      <c r="T1408" s="5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41838.536782407406</v>
      </c>
      <c r="T1409" s="5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42291.872175925921</v>
      </c>
      <c r="T1410" s="5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(E1411/D1411)*100</f>
        <v>0</v>
      </c>
      <c r="P1411" s="8">
        <f t="shared" ref="P1411:P1474" si="133">IF(L1411&gt;0,E1411/L1411,0)</f>
        <v>0</v>
      </c>
      <c r="Q1411" t="str">
        <f t="shared" ref="Q1411:Q1474" si="134">LEFT(N1411,FIND("/",N1411,1)-1)</f>
        <v>publishing</v>
      </c>
      <c r="R1411" t="str">
        <f t="shared" ref="R1411:R1474" si="135">RIGHT(N1411,(LEN(N1411)-FIND("/",N1411)))</f>
        <v>translations</v>
      </c>
      <c r="S1411" s="5">
        <f t="shared" ref="S1411:S1474" si="136">(((J1411/60)/60)/24)+DATE(1970,1,1)</f>
        <v>41945.133506944447</v>
      </c>
      <c r="T1411" s="5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42479.318518518514</v>
      </c>
      <c r="T1412" s="5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42013.059027777781</v>
      </c>
      <c r="T1413" s="5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41947.063645833332</v>
      </c>
      <c r="T1414" s="5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42360.437152777777</v>
      </c>
      <c r="T1415" s="5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42708.25309027778</v>
      </c>
      <c r="T1416" s="5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42192.675821759258</v>
      </c>
      <c r="T1417" s="5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42299.926145833335</v>
      </c>
      <c r="T1418" s="5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42232.15016203704</v>
      </c>
      <c r="T1419" s="5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42395.456412037034</v>
      </c>
      <c r="T1420" s="5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42622.456238425926</v>
      </c>
      <c r="T1421" s="5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42524.667662037042</v>
      </c>
      <c r="T1422" s="5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42013.915613425925</v>
      </c>
      <c r="T1423" s="5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42604.239629629628</v>
      </c>
      <c r="T1424" s="5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42340.360312500001</v>
      </c>
      <c r="T1425" s="5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42676.717615740738</v>
      </c>
      <c r="T1426" s="5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42093.131469907406</v>
      </c>
      <c r="T1427" s="5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42180.390277777777</v>
      </c>
      <c r="T1428" s="5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42601.851678240739</v>
      </c>
      <c r="T1429" s="5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42432.379826388889</v>
      </c>
      <c r="T1430" s="5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42074.060671296291</v>
      </c>
      <c r="T1431" s="5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41961.813518518517</v>
      </c>
      <c r="T1432" s="5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42304.210833333331</v>
      </c>
      <c r="T1433" s="5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42175.780416666668</v>
      </c>
      <c r="T1434" s="5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42673.625868055555</v>
      </c>
      <c r="T1435" s="5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42142.767106481479</v>
      </c>
      <c r="T1436" s="5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42258.780324074076</v>
      </c>
      <c r="T1437" s="5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42391.35019675926</v>
      </c>
      <c r="T1438" s="5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41796.531701388885</v>
      </c>
      <c r="T1439" s="5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42457.871516203704</v>
      </c>
      <c r="T1440" s="5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42040.829872685179</v>
      </c>
      <c r="T1441" s="5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42486.748414351852</v>
      </c>
      <c r="T1442" s="5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42198.765844907408</v>
      </c>
      <c r="T1443" s="5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42485.64534722222</v>
      </c>
      <c r="T1444" s="5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42707.926030092596</v>
      </c>
      <c r="T1445" s="5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42199.873402777783</v>
      </c>
      <c r="T1446" s="5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42139.542303240742</v>
      </c>
      <c r="T1447" s="5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42461.447662037041</v>
      </c>
      <c r="T1448" s="5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42529.730717592596</v>
      </c>
      <c r="T1449" s="5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42115.936550925922</v>
      </c>
      <c r="T1450" s="5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42086.811400462961</v>
      </c>
      <c r="T1451" s="5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42390.171261574069</v>
      </c>
      <c r="T1452" s="5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41931.959016203706</v>
      </c>
      <c r="T1453" s="5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41818.703275462962</v>
      </c>
      <c r="T1454" s="5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42795.696145833332</v>
      </c>
      <c r="T1455" s="5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42463.866666666669</v>
      </c>
      <c r="T1456" s="5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41832.672685185185</v>
      </c>
      <c r="T1457" s="5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42708.668576388889</v>
      </c>
      <c r="T1458" s="5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42289.89634259259</v>
      </c>
      <c r="T1459" s="5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41831.705555555556</v>
      </c>
      <c r="T1460" s="5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42312.204814814817</v>
      </c>
      <c r="T1461" s="5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41915.896967592591</v>
      </c>
      <c r="T1462" s="5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41899.645300925928</v>
      </c>
      <c r="T1463" s="5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41344.662858796299</v>
      </c>
      <c r="T1464" s="5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41326.911319444444</v>
      </c>
      <c r="T1465" s="5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41291.661550925928</v>
      </c>
      <c r="T1466" s="5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40959.734398148146</v>
      </c>
      <c r="T1467" s="5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42340.172060185185</v>
      </c>
      <c r="T1468" s="5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40933.80190972222</v>
      </c>
      <c r="T1469" s="5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40646.014456018522</v>
      </c>
      <c r="T1470" s="5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41290.598483796297</v>
      </c>
      <c r="T1471" s="5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41250.827118055553</v>
      </c>
      <c r="T1472" s="5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42073.957569444443</v>
      </c>
      <c r="T1473" s="5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41533.542858796296</v>
      </c>
      <c r="T1474" s="5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(E1475/D1475)*100</f>
        <v>120.51600000000001</v>
      </c>
      <c r="P1475" s="8">
        <f t="shared" ref="P1475:P1538" si="139">IF(L1475&gt;0,E1475/L1475,0)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RIGHT(N1475,(LEN(N1475)-FIND("/",N1475)))</f>
        <v>radio &amp; podcasts</v>
      </c>
      <c r="S1475" s="5">
        <f t="shared" ref="S1475:S1538" si="142">(((J1475/60)/60)/24)+DATE(1970,1,1)</f>
        <v>40939.979618055557</v>
      </c>
      <c r="T1475" s="5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41500.727916666663</v>
      </c>
      <c r="T1476" s="5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41960.722951388889</v>
      </c>
      <c r="T1477" s="5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40766.041921296295</v>
      </c>
      <c r="T1478" s="5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40840.615787037037</v>
      </c>
      <c r="T1479" s="5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41394.871678240743</v>
      </c>
      <c r="T1480" s="5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41754.745243055557</v>
      </c>
      <c r="T1481" s="5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41464.934016203704</v>
      </c>
      <c r="T1482" s="5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41550.922974537039</v>
      </c>
      <c r="T1483" s="5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41136.85805555556</v>
      </c>
      <c r="T1484" s="5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42548.192997685182</v>
      </c>
      <c r="T1485" s="5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5">
        <f t="shared" si="142"/>
        <v>41053.200960648144</v>
      </c>
      <c r="T1486" s="5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42130.795983796299</v>
      </c>
      <c r="T1487" s="5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42032.168530092589</v>
      </c>
      <c r="T1488" s="5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5">
        <f t="shared" si="142"/>
        <v>42554.917488425926</v>
      </c>
      <c r="T1489" s="5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41614.563194444447</v>
      </c>
      <c r="T1490" s="5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5">
        <f t="shared" si="142"/>
        <v>41198.611712962964</v>
      </c>
      <c r="T1491" s="5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41520.561041666668</v>
      </c>
      <c r="T1492" s="5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41991.713460648149</v>
      </c>
      <c r="T1493" s="5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40682.884791666671</v>
      </c>
      <c r="T1494" s="5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5">
        <f t="shared" si="142"/>
        <v>41411.866608796299</v>
      </c>
      <c r="T1495" s="5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42067.722372685181</v>
      </c>
      <c r="T1496" s="5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5">
        <f t="shared" si="142"/>
        <v>40752.789710648147</v>
      </c>
      <c r="T1497" s="5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5">
        <f t="shared" si="142"/>
        <v>41838.475219907406</v>
      </c>
      <c r="T1498" s="5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41444.64261574074</v>
      </c>
      <c r="T1499" s="5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41840.983541666668</v>
      </c>
      <c r="T1500" s="5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42527.007326388892</v>
      </c>
      <c r="T1501" s="5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41365.904594907406</v>
      </c>
      <c r="T1502" s="5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42163.583599537036</v>
      </c>
      <c r="T1503" s="5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42426.542592592596</v>
      </c>
      <c r="T1504" s="5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42606.347233796296</v>
      </c>
      <c r="T1505" s="5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41772.657685185186</v>
      </c>
      <c r="T1506" s="5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42414.44332175926</v>
      </c>
      <c r="T1507" s="5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41814.785925925928</v>
      </c>
      <c r="T1508" s="5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40254.450335648151</v>
      </c>
      <c r="T1509" s="5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41786.614363425928</v>
      </c>
      <c r="T1510" s="5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42751.533391203702</v>
      </c>
      <c r="T1511" s="5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41809.385162037033</v>
      </c>
      <c r="T1512" s="5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42296.583379629628</v>
      </c>
      <c r="T1513" s="5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42741.684479166666</v>
      </c>
      <c r="T1514" s="5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41806.637337962966</v>
      </c>
      <c r="T1515" s="5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42234.597685185188</v>
      </c>
      <c r="T1516" s="5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42415.253437499996</v>
      </c>
      <c r="T1517" s="5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42619.466342592597</v>
      </c>
      <c r="T1518" s="5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41948.56658564815</v>
      </c>
      <c r="T1519" s="5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41760.8200462963</v>
      </c>
      <c r="T1520" s="5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41782.741701388892</v>
      </c>
      <c r="T1521" s="5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41955.857789351852</v>
      </c>
      <c r="T1522" s="5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42493.167719907404</v>
      </c>
      <c r="T1523" s="5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41899.830312500002</v>
      </c>
      <c r="T1524" s="5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41964.751342592594</v>
      </c>
      <c r="T1525" s="5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42756.501041666663</v>
      </c>
      <c r="T1526" s="5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42570.702986111108</v>
      </c>
      <c r="T1527" s="5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42339.276006944448</v>
      </c>
      <c r="T1528" s="5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42780.600532407407</v>
      </c>
      <c r="T1529" s="5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42736.732893518521</v>
      </c>
      <c r="T1530" s="5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42052.628703703704</v>
      </c>
      <c r="T1531" s="5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42275.767303240747</v>
      </c>
      <c r="T1532" s="5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41941.802384259259</v>
      </c>
      <c r="T1533" s="5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42391.475289351853</v>
      </c>
      <c r="T1534" s="5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42443.00204861111</v>
      </c>
      <c r="T1535" s="5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42221.67432870371</v>
      </c>
      <c r="T1536" s="5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42484.829062500001</v>
      </c>
      <c r="T1537" s="5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42213.802199074074</v>
      </c>
      <c r="T1538" s="5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(E1539/D1539)*100</f>
        <v>179.9</v>
      </c>
      <c r="P1539" s="8">
        <f t="shared" ref="P1539:P1602" si="145">IF(L1539&gt;0,E1539/L1539,0)</f>
        <v>96.375</v>
      </c>
      <c r="Q1539" t="str">
        <f t="shared" ref="Q1539:Q1602" si="146">LEFT(N1539,FIND("/",N1539,1)-1)</f>
        <v>photography</v>
      </c>
      <c r="R1539" t="str">
        <f t="shared" ref="R1539:R1602" si="147">RIGHT(N1539,(LEN(N1539)-FIND("/",N1539)))</f>
        <v>photobooks</v>
      </c>
      <c r="S1539" s="5">
        <f t="shared" ref="S1539:S1602" si="148">(((J1539/60)/60)/24)+DATE(1970,1,1)</f>
        <v>42552.315127314811</v>
      </c>
      <c r="T1539" s="5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41981.782060185185</v>
      </c>
      <c r="T1540" s="5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42705.919201388882</v>
      </c>
      <c r="T1541" s="5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41939.00712962963</v>
      </c>
      <c r="T1542" s="5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41974.712245370371</v>
      </c>
      <c r="T1543" s="5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42170.996527777781</v>
      </c>
      <c r="T1544" s="5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41935.509652777779</v>
      </c>
      <c r="T1545" s="5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5">
        <f t="shared" si="148"/>
        <v>42053.051203703704</v>
      </c>
      <c r="T1546" s="5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42031.884652777779</v>
      </c>
      <c r="T1547" s="5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41839.212951388887</v>
      </c>
      <c r="T1548" s="5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42782.426875000005</v>
      </c>
      <c r="T1549" s="5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42286.88217592593</v>
      </c>
      <c r="T1550" s="5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42281.136099537034</v>
      </c>
      <c r="T1551" s="5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42472.449467592596</v>
      </c>
      <c r="T1552" s="5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5">
        <f t="shared" si="148"/>
        <v>42121.824525462958</v>
      </c>
      <c r="T1553" s="5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41892.688750000001</v>
      </c>
      <c r="T1554" s="5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5">
        <f t="shared" si="148"/>
        <v>42219.282951388886</v>
      </c>
      <c r="T1555" s="5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5">
        <f t="shared" si="148"/>
        <v>42188.252199074079</v>
      </c>
      <c r="T1556" s="5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5">
        <f t="shared" si="148"/>
        <v>42241.613796296297</v>
      </c>
      <c r="T1557" s="5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42525.153055555551</v>
      </c>
      <c r="T1558" s="5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41871.65315972222</v>
      </c>
      <c r="T1559" s="5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42185.397673611107</v>
      </c>
      <c r="T1560" s="5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42108.05322916666</v>
      </c>
      <c r="T1561" s="5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41936.020752314813</v>
      </c>
      <c r="T1562" s="5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41555.041701388887</v>
      </c>
      <c r="T1563" s="5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40079.566157407404</v>
      </c>
      <c r="T1564" s="5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41652.742488425924</v>
      </c>
      <c r="T1565" s="5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42121.367002314815</v>
      </c>
      <c r="T1566" s="5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40672.729872685188</v>
      </c>
      <c r="T1567" s="5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42549.916712962964</v>
      </c>
      <c r="T1568" s="5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41671.936863425923</v>
      </c>
      <c r="T1569" s="5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41962.062326388885</v>
      </c>
      <c r="T1570" s="5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41389.679560185185</v>
      </c>
      <c r="T1571" s="5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42438.813449074078</v>
      </c>
      <c r="T1572" s="5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42144.769479166673</v>
      </c>
      <c r="T1573" s="5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42404.033090277779</v>
      </c>
      <c r="T1574" s="5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42786.000023148154</v>
      </c>
      <c r="T1575" s="5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42017.927418981482</v>
      </c>
      <c r="T1576" s="5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41799.524259259262</v>
      </c>
      <c r="T1577" s="5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42140.879259259258</v>
      </c>
      <c r="T1578" s="5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41054.847777777781</v>
      </c>
      <c r="T1579" s="5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40399.065868055557</v>
      </c>
      <c r="T1580" s="5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41481.996423611112</v>
      </c>
      <c r="T1581" s="5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5">
        <f t="shared" si="148"/>
        <v>40990.050069444449</v>
      </c>
      <c r="T1582" s="5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42325.448958333334</v>
      </c>
      <c r="T1583" s="5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42246.789965277778</v>
      </c>
      <c r="T1584" s="5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41877.904988425929</v>
      </c>
      <c r="T1585" s="5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5">
        <f t="shared" si="148"/>
        <v>41779.649317129632</v>
      </c>
      <c r="T1586" s="5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42707.895462962959</v>
      </c>
      <c r="T1587" s="5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5">
        <f t="shared" si="148"/>
        <v>42069.104421296302</v>
      </c>
      <c r="T1588" s="5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41956.950983796298</v>
      </c>
      <c r="T1589" s="5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5">
        <f t="shared" si="148"/>
        <v>42005.24998842593</v>
      </c>
      <c r="T1590" s="5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5">
        <f t="shared" si="148"/>
        <v>42256.984791666662</v>
      </c>
      <c r="T1591" s="5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42240.857222222221</v>
      </c>
      <c r="T1592" s="5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42433.726168981477</v>
      </c>
      <c r="T1593" s="5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5">
        <f t="shared" si="148"/>
        <v>42046.072743055556</v>
      </c>
      <c r="T1594" s="5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42033.845543981486</v>
      </c>
      <c r="T1595" s="5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42445.712754629625</v>
      </c>
      <c r="T1596" s="5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41780.050092592595</v>
      </c>
      <c r="T1597" s="5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41941.430196759262</v>
      </c>
      <c r="T1598" s="5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5">
        <f t="shared" si="148"/>
        <v>42603.354131944448</v>
      </c>
      <c r="T1599" s="5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42151.667337962965</v>
      </c>
      <c r="T1600" s="5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5">
        <f t="shared" si="148"/>
        <v>42438.53907407407</v>
      </c>
      <c r="T1601" s="5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41791.057314814818</v>
      </c>
      <c r="T1602" s="5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(E1603/D1603)*100</f>
        <v>108.2492</v>
      </c>
      <c r="P1603" s="8">
        <f t="shared" ref="P1603:P1666" si="151">IF(L1603&gt;0,E1603/L1603,0)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RIGHT(N1603,(LEN(N1603)-FIND("/",N1603)))</f>
        <v>rock</v>
      </c>
      <c r="S1603" s="5">
        <f t="shared" ref="S1603:S1666" si="154">(((J1603/60)/60)/24)+DATE(1970,1,1)</f>
        <v>40638.092974537038</v>
      </c>
      <c r="T1603" s="5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40788.297650462962</v>
      </c>
      <c r="T1604" s="5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40876.169664351852</v>
      </c>
      <c r="T1605" s="5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40945.845312500001</v>
      </c>
      <c r="T1606" s="5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40747.012881944444</v>
      </c>
      <c r="T1607" s="5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40536.111550925925</v>
      </c>
      <c r="T1608" s="5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41053.80846064815</v>
      </c>
      <c r="T1609" s="5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41607.83085648148</v>
      </c>
      <c r="T1610" s="5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40796.001261574071</v>
      </c>
      <c r="T1611" s="5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41228.924884259257</v>
      </c>
      <c r="T1612" s="5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41409.00037037037</v>
      </c>
      <c r="T1613" s="5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41246.874814814815</v>
      </c>
      <c r="T1614" s="5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41082.069467592592</v>
      </c>
      <c r="T1615" s="5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41794.981122685182</v>
      </c>
      <c r="T1616" s="5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40845.050879629627</v>
      </c>
      <c r="T1617" s="5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41194.715520833335</v>
      </c>
      <c r="T1618" s="5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41546.664212962962</v>
      </c>
      <c r="T1619" s="5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41301.654340277775</v>
      </c>
      <c r="T1620" s="5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41876.18618055556</v>
      </c>
      <c r="T1621" s="5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41321.339583333334</v>
      </c>
      <c r="T1622" s="5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41003.60665509259</v>
      </c>
      <c r="T1623" s="5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41950.29483796296</v>
      </c>
      <c r="T1624" s="5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41453.688530092593</v>
      </c>
      <c r="T1625" s="5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41243.367303240739</v>
      </c>
      <c r="T1626" s="5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41135.699687500004</v>
      </c>
      <c r="T1627" s="5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41579.847997685189</v>
      </c>
      <c r="T1628" s="5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41205.707048611112</v>
      </c>
      <c r="T1629" s="5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41774.737060185187</v>
      </c>
      <c r="T1630" s="5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41645.867280092592</v>
      </c>
      <c r="T1631" s="5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40939.837673611109</v>
      </c>
      <c r="T1632" s="5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41164.859502314815</v>
      </c>
      <c r="T1633" s="5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40750.340902777774</v>
      </c>
      <c r="T1634" s="5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40896.883750000001</v>
      </c>
      <c r="T1635" s="5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40658.189826388887</v>
      </c>
      <c r="T1636" s="5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42502.868761574078</v>
      </c>
      <c r="T1637" s="5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40663.08666666667</v>
      </c>
      <c r="T1638" s="5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40122.751620370371</v>
      </c>
      <c r="T1639" s="5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41288.68712962963</v>
      </c>
      <c r="T1640" s="5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40941.652372685188</v>
      </c>
      <c r="T1641" s="5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40379.23096064815</v>
      </c>
      <c r="T1642" s="5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41962.596574074079</v>
      </c>
      <c r="T1643" s="5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40688.024618055555</v>
      </c>
      <c r="T1644" s="5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41146.824212962965</v>
      </c>
      <c r="T1645" s="5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41175.05972222222</v>
      </c>
      <c r="T1646" s="5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41521.617361111108</v>
      </c>
      <c r="T1647" s="5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41833.450266203705</v>
      </c>
      <c r="T1648" s="5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41039.409456018519</v>
      </c>
      <c r="T1649" s="5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40592.704652777778</v>
      </c>
      <c r="T1650" s="5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41737.684664351851</v>
      </c>
      <c r="T1651" s="5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41526.435613425929</v>
      </c>
      <c r="T1652" s="5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40625.900694444441</v>
      </c>
      <c r="T1653" s="5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41572.492974537039</v>
      </c>
      <c r="T1654" s="5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40626.834444444445</v>
      </c>
      <c r="T1655" s="5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40987.890740740739</v>
      </c>
      <c r="T1656" s="5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40974.791898148149</v>
      </c>
      <c r="T1657" s="5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41226.928842592592</v>
      </c>
      <c r="T1658" s="5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41023.782037037039</v>
      </c>
      <c r="T1659" s="5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41223.22184027778</v>
      </c>
      <c r="T1660" s="5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41596.913437499999</v>
      </c>
      <c r="T1661" s="5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42459.693865740745</v>
      </c>
      <c r="T1662" s="5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42343.998043981483</v>
      </c>
      <c r="T1663" s="5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40848.198333333334</v>
      </c>
      <c r="T1664" s="5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42006.02207175926</v>
      </c>
      <c r="T1665" s="5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40939.761782407404</v>
      </c>
      <c r="T1666" s="5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(E1667/D1667)*100</f>
        <v>119.45714285714286</v>
      </c>
      <c r="P1667" s="8">
        <f t="shared" ref="P1667:P1730" si="157">IF(L1667&gt;0,E1667/L1667,0)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RIGHT(N1667,(LEN(N1667)-FIND("/",N1667)))</f>
        <v>pop</v>
      </c>
      <c r="S1667" s="5">
        <f t="shared" ref="S1667:S1730" si="160">(((J1667/60)/60)/24)+DATE(1970,1,1)</f>
        <v>40564.649456018517</v>
      </c>
      <c r="T1667" s="5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41331.253159722226</v>
      </c>
      <c r="T1668" s="5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41682.0705787037</v>
      </c>
      <c r="T1669" s="5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40845.14975694444</v>
      </c>
      <c r="T1670" s="5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42461.885138888887</v>
      </c>
      <c r="T1671" s="5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40313.930543981485</v>
      </c>
      <c r="T1672" s="5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42553.54414351852</v>
      </c>
      <c r="T1673" s="5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41034.656597222223</v>
      </c>
      <c r="T1674" s="5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42039.878379629634</v>
      </c>
      <c r="T1675" s="5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42569.605393518519</v>
      </c>
      <c r="T1676" s="5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40802.733101851853</v>
      </c>
      <c r="T1677" s="5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40973.72623842593</v>
      </c>
      <c r="T1678" s="5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42416.407129629632</v>
      </c>
      <c r="T1679" s="5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41662.854988425926</v>
      </c>
      <c r="T1680" s="5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40723.068807870368</v>
      </c>
      <c r="T1681" s="5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41802.757719907408</v>
      </c>
      <c r="T1682" s="5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42774.121342592596</v>
      </c>
      <c r="T1683" s="5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5">
        <f t="shared" si="160"/>
        <v>42779.21365740741</v>
      </c>
      <c r="T1684" s="5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42808.781689814816</v>
      </c>
      <c r="T1685" s="5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42783.815289351856</v>
      </c>
      <c r="T1686" s="5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42788.2502662037</v>
      </c>
      <c r="T1687" s="5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42792.843969907408</v>
      </c>
      <c r="T1688" s="5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42802.046817129631</v>
      </c>
      <c r="T1689" s="5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42804.534652777773</v>
      </c>
      <c r="T1690" s="5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42780.942476851851</v>
      </c>
      <c r="T1691" s="5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42801.43104166667</v>
      </c>
      <c r="T1692" s="5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42795.701481481476</v>
      </c>
      <c r="T1693" s="5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42788.151238425926</v>
      </c>
      <c r="T1694" s="5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42803.920277777783</v>
      </c>
      <c r="T1695" s="5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42791.669837962967</v>
      </c>
      <c r="T1696" s="5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42801.031412037039</v>
      </c>
      <c r="T1697" s="5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5">
        <f t="shared" si="160"/>
        <v>42796.069571759261</v>
      </c>
      <c r="T1698" s="5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42805.032962962956</v>
      </c>
      <c r="T1699" s="5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5">
        <f t="shared" si="160"/>
        <v>42796.207870370374</v>
      </c>
      <c r="T1700" s="5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42806.863946759258</v>
      </c>
      <c r="T1701" s="5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42796.071643518517</v>
      </c>
      <c r="T1702" s="5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41989.664409722223</v>
      </c>
      <c r="T1703" s="5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42063.869791666672</v>
      </c>
      <c r="T1704" s="5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42187.281678240746</v>
      </c>
      <c r="T1705" s="5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42021.139733796299</v>
      </c>
      <c r="T1706" s="5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5">
        <f t="shared" si="160"/>
        <v>42245.016736111109</v>
      </c>
      <c r="T1707" s="5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5">
        <f t="shared" si="160"/>
        <v>42179.306388888886</v>
      </c>
      <c r="T1708" s="5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42427.721006944441</v>
      </c>
      <c r="T1709" s="5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5">
        <f t="shared" si="160"/>
        <v>42451.866967592592</v>
      </c>
      <c r="T1710" s="5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41841.56381944444</v>
      </c>
      <c r="T1711" s="5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42341.59129629629</v>
      </c>
      <c r="T1712" s="5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41852.646226851852</v>
      </c>
      <c r="T1713" s="5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5">
        <f t="shared" si="160"/>
        <v>42125.913807870369</v>
      </c>
      <c r="T1714" s="5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41887.801064814819</v>
      </c>
      <c r="T1715" s="5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42095.918530092589</v>
      </c>
      <c r="T1716" s="5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42064.217418981483</v>
      </c>
      <c r="T1717" s="5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42673.577534722222</v>
      </c>
      <c r="T1718" s="5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42460.98192129629</v>
      </c>
      <c r="T1719" s="5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42460.610520833332</v>
      </c>
      <c r="T1720" s="5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41869.534618055557</v>
      </c>
      <c r="T1721" s="5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41922.783229166671</v>
      </c>
      <c r="T1722" s="5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5">
        <f t="shared" si="160"/>
        <v>42319.461377314816</v>
      </c>
      <c r="T1723" s="5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42425.960983796293</v>
      </c>
      <c r="T1724" s="5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42129.82540509259</v>
      </c>
      <c r="T1725" s="5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41912.932430555556</v>
      </c>
      <c r="T1726" s="5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41845.968159722222</v>
      </c>
      <c r="T1727" s="5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41788.919722222221</v>
      </c>
      <c r="T1728" s="5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42044.927974537044</v>
      </c>
      <c r="T1729" s="5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42268.625856481478</v>
      </c>
      <c r="T1730" s="5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(E1731/D1731)*100</f>
        <v>0</v>
      </c>
      <c r="P1731" s="8">
        <f t="shared" ref="P1731:P1794" si="163">IF(L1731&gt;0,E1731/L1731,0)</f>
        <v>0</v>
      </c>
      <c r="Q1731" t="str">
        <f t="shared" ref="Q1731:Q1794" si="164">LEFT(N1731,FIND("/",N1731,1)-1)</f>
        <v>music</v>
      </c>
      <c r="R1731" t="str">
        <f t="shared" ref="R1731:R1794" si="165">RIGHT(N1731,(LEN(N1731)-FIND("/",N1731)))</f>
        <v>faith</v>
      </c>
      <c r="S1731" s="5">
        <f t="shared" ref="S1731:S1794" si="166">(((J1731/60)/60)/24)+DATE(1970,1,1)</f>
        <v>42471.052152777775</v>
      </c>
      <c r="T1731" s="5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5">
        <f t="shared" si="166"/>
        <v>42272.087766203709</v>
      </c>
      <c r="T1732" s="5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5">
        <f t="shared" si="166"/>
        <v>42152.906851851847</v>
      </c>
      <c r="T1733" s="5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5">
        <f t="shared" si="166"/>
        <v>42325.683807870373</v>
      </c>
      <c r="T1734" s="5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5">
        <f t="shared" si="166"/>
        <v>42614.675625000003</v>
      </c>
      <c r="T1735" s="5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42102.036527777775</v>
      </c>
      <c r="T1736" s="5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42559.814178240747</v>
      </c>
      <c r="T1737" s="5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42286.861493055556</v>
      </c>
      <c r="T1738" s="5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42175.948981481488</v>
      </c>
      <c r="T1739" s="5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41884.874328703707</v>
      </c>
      <c r="T1740" s="5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42435.874212962968</v>
      </c>
      <c r="T1741" s="5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5">
        <f t="shared" si="166"/>
        <v>42171.817384259266</v>
      </c>
      <c r="T1742" s="5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42120.628136574072</v>
      </c>
      <c r="T1743" s="5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42710.876967592587</v>
      </c>
      <c r="T1744" s="5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42586.925636574073</v>
      </c>
      <c r="T1745" s="5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42026.605057870373</v>
      </c>
      <c r="T1746" s="5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42690.259699074071</v>
      </c>
      <c r="T1747" s="5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42668.176701388889</v>
      </c>
      <c r="T1748" s="5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42292.435532407413</v>
      </c>
      <c r="T1749" s="5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42219.950729166667</v>
      </c>
      <c r="T1750" s="5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42758.975937499999</v>
      </c>
      <c r="T1751" s="5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42454.836851851855</v>
      </c>
      <c r="T1752" s="5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42052.7815162037</v>
      </c>
      <c r="T1753" s="5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42627.253263888888</v>
      </c>
      <c r="T1754" s="5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42420.74962962963</v>
      </c>
      <c r="T1755" s="5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42067.876770833333</v>
      </c>
      <c r="T1756" s="5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42252.788900462961</v>
      </c>
      <c r="T1757" s="5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42571.167465277773</v>
      </c>
      <c r="T1758" s="5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42733.827349537038</v>
      </c>
      <c r="T1759" s="5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42505.955925925926</v>
      </c>
      <c r="T1760" s="5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42068.829039351855</v>
      </c>
      <c r="T1761" s="5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42405.67260416667</v>
      </c>
      <c r="T1762" s="5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42209.567824074074</v>
      </c>
      <c r="T1763" s="5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42410.982002314813</v>
      </c>
      <c r="T1764" s="5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42636.868518518517</v>
      </c>
      <c r="T1765" s="5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41825.485868055555</v>
      </c>
      <c r="T1766" s="5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41834.980462962965</v>
      </c>
      <c r="T1767" s="5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41855.859814814816</v>
      </c>
      <c r="T1768" s="5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41824.658379629633</v>
      </c>
      <c r="T1769" s="5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41849.560694444444</v>
      </c>
      <c r="T1770" s="5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41987.818969907406</v>
      </c>
      <c r="T1771" s="5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41891.780023148152</v>
      </c>
      <c r="T1772" s="5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41905.979629629634</v>
      </c>
      <c r="T1773" s="5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41766.718009259261</v>
      </c>
      <c r="T1774" s="5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41978.760393518518</v>
      </c>
      <c r="T1775" s="5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41930.218657407408</v>
      </c>
      <c r="T1776" s="5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41891.976388888892</v>
      </c>
      <c r="T1777" s="5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41905.95684027778</v>
      </c>
      <c r="T1778" s="5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42025.357094907406</v>
      </c>
      <c r="T1779" s="5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42045.86336805555</v>
      </c>
      <c r="T1780" s="5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42585.691898148143</v>
      </c>
      <c r="T1781" s="5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42493.600810185191</v>
      </c>
      <c r="T1782" s="5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42597.617418981477</v>
      </c>
      <c r="T1783" s="5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42388.575104166666</v>
      </c>
      <c r="T1784" s="5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42115.949976851851</v>
      </c>
      <c r="T1785" s="5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42003.655555555553</v>
      </c>
      <c r="T1786" s="5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41897.134895833333</v>
      </c>
      <c r="T1787" s="5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41958.550659722227</v>
      </c>
      <c r="T1788" s="5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42068.65552083333</v>
      </c>
      <c r="T1789" s="5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41913.94840277778</v>
      </c>
      <c r="T1790" s="5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41956.250034722223</v>
      </c>
      <c r="T1791" s="5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42010.674513888895</v>
      </c>
      <c r="T1792" s="5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41973.740335648152</v>
      </c>
      <c r="T1793" s="5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42189.031041666662</v>
      </c>
      <c r="T1794" s="5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(E1795/D1795)*100</f>
        <v>1.3333333333333335</v>
      </c>
      <c r="P1795" s="8">
        <f t="shared" ref="P1795:P1858" si="169">IF(L1795&gt;0,E1795/L1795,0)</f>
        <v>20</v>
      </c>
      <c r="Q1795" t="str">
        <f t="shared" ref="Q1795:Q1858" si="170">LEFT(N1795,FIND("/",N1795,1)-1)</f>
        <v>photography</v>
      </c>
      <c r="R1795" t="str">
        <f t="shared" ref="R1795:R1858" si="171">RIGHT(N1795,(LEN(N1795)-FIND("/",N1795)))</f>
        <v>photobooks</v>
      </c>
      <c r="S1795" s="5">
        <f t="shared" ref="S1795:S1858" si="172">(((J1795/60)/60)/24)+DATE(1970,1,1)</f>
        <v>41940.89166666667</v>
      </c>
      <c r="T1795" s="5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42011.551180555558</v>
      </c>
      <c r="T1796" s="5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42628.288668981477</v>
      </c>
      <c r="T1797" s="5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42515.439421296294</v>
      </c>
      <c r="T1798" s="5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42689.56931712963</v>
      </c>
      <c r="T1799" s="5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42344.32677083333</v>
      </c>
      <c r="T1800" s="5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41934.842685185184</v>
      </c>
      <c r="T1801" s="5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42623.606134259258</v>
      </c>
      <c r="T1802" s="5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42321.660509259258</v>
      </c>
      <c r="T1803" s="5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42159.47256944445</v>
      </c>
      <c r="T1804" s="5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42018.071550925932</v>
      </c>
      <c r="T1805" s="5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42282.678287037037</v>
      </c>
      <c r="T1806" s="5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42247.803912037038</v>
      </c>
      <c r="T1807" s="5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41877.638298611113</v>
      </c>
      <c r="T1808" s="5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41880.068437499998</v>
      </c>
      <c r="T1809" s="5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42742.680902777778</v>
      </c>
      <c r="T1810" s="5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42029.907858796301</v>
      </c>
      <c r="T1811" s="5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41860.91002314815</v>
      </c>
      <c r="T1812" s="5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41876.433680555558</v>
      </c>
      <c r="T1813" s="5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42524.318703703699</v>
      </c>
      <c r="T1814" s="5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41829.889027777775</v>
      </c>
      <c r="T1815" s="5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42033.314074074078</v>
      </c>
      <c r="T1816" s="5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42172.906678240746</v>
      </c>
      <c r="T1817" s="5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42548.876192129625</v>
      </c>
      <c r="T1818" s="5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42705.662118055552</v>
      </c>
      <c r="T1819" s="5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42067.234375</v>
      </c>
      <c r="T1820" s="5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41820.752268518518</v>
      </c>
      <c r="T1821" s="5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42065.084375000006</v>
      </c>
      <c r="T1822" s="5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40926.319062499999</v>
      </c>
      <c r="T1823" s="5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41634.797013888885</v>
      </c>
      <c r="T1824" s="5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41176.684907407405</v>
      </c>
      <c r="T1825" s="5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41626.916284722225</v>
      </c>
      <c r="T1826" s="5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41443.83452546296</v>
      </c>
      <c r="T1827" s="5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41657.923807870371</v>
      </c>
      <c r="T1828" s="5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40555.325937499998</v>
      </c>
      <c r="T1829" s="5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41736.899652777778</v>
      </c>
      <c r="T1830" s="5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40516.087627314817</v>
      </c>
      <c r="T1831" s="5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41664.684108796297</v>
      </c>
      <c r="T1832" s="5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41026.996099537035</v>
      </c>
      <c r="T1833" s="5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40576.539664351854</v>
      </c>
      <c r="T1834" s="5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41303.044016203705</v>
      </c>
      <c r="T1835" s="5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41988.964062500003</v>
      </c>
      <c r="T1836" s="5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42430.702210648145</v>
      </c>
      <c r="T1837" s="5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41305.809363425928</v>
      </c>
      <c r="T1838" s="5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40926.047858796301</v>
      </c>
      <c r="T1839" s="5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40788.786539351851</v>
      </c>
      <c r="T1840" s="5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42614.722013888888</v>
      </c>
      <c r="T1841" s="5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41382.096180555556</v>
      </c>
      <c r="T1842" s="5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41745.84542824074</v>
      </c>
      <c r="T1843" s="5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42031.631724537037</v>
      </c>
      <c r="T1844" s="5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40564.994837962964</v>
      </c>
      <c r="T1845" s="5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40666.973541666666</v>
      </c>
      <c r="T1846" s="5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42523.333310185189</v>
      </c>
      <c r="T1847" s="5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41228.650196759263</v>
      </c>
      <c r="T1848" s="5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42094.236481481479</v>
      </c>
      <c r="T1849" s="5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40691.788055555553</v>
      </c>
      <c r="T1850" s="5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41169.845590277779</v>
      </c>
      <c r="T1851" s="5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41800.959490740745</v>
      </c>
      <c r="T1852" s="5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41827.906689814816</v>
      </c>
      <c r="T1853" s="5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42081.77143518519</v>
      </c>
      <c r="T1854" s="5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41177.060381944444</v>
      </c>
      <c r="T1855" s="5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41388.021261574075</v>
      </c>
      <c r="T1856" s="5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41600.538657407407</v>
      </c>
      <c r="T1857" s="5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41817.854999999996</v>
      </c>
      <c r="T1858" s="5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(E1859/D1859)*100</f>
        <v>100</v>
      </c>
      <c r="P1859" s="8">
        <f t="shared" ref="P1859:P1922" si="175">IF(L1859&gt;0,E1859/L1859,0)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RIGHT(N1859,(LEN(N1859)-FIND("/",N1859)))</f>
        <v>rock</v>
      </c>
      <c r="S1859" s="5">
        <f t="shared" ref="S1859:S1922" si="178">(((J1859/60)/60)/24)+DATE(1970,1,1)</f>
        <v>41864.76866898148</v>
      </c>
      <c r="T1859" s="5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40833.200474537036</v>
      </c>
      <c r="T1860" s="5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40778.770011574074</v>
      </c>
      <c r="T1861" s="5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41655.709305555552</v>
      </c>
      <c r="T1862" s="5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5">
        <f t="shared" si="178"/>
        <v>42000.300243055557</v>
      </c>
      <c r="T1863" s="5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42755.492754629624</v>
      </c>
      <c r="T1864" s="5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41772.797280092593</v>
      </c>
      <c r="T1865" s="5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41733.716435185182</v>
      </c>
      <c r="T1866" s="5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42645.367442129631</v>
      </c>
      <c r="T1867" s="5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42742.246493055558</v>
      </c>
      <c r="T1868" s="5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42649.924907407403</v>
      </c>
      <c r="T1869" s="5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42328.779224537036</v>
      </c>
      <c r="T1870" s="5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5">
        <f t="shared" si="178"/>
        <v>42709.002881944441</v>
      </c>
      <c r="T1871" s="5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42371.355729166666</v>
      </c>
      <c r="T1872" s="5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41923.783576388887</v>
      </c>
      <c r="T1873" s="5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42155.129652777774</v>
      </c>
      <c r="T1874" s="5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42164.615856481483</v>
      </c>
      <c r="T1875" s="5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42529.969131944439</v>
      </c>
      <c r="T1876" s="5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42528.899398148147</v>
      </c>
      <c r="T1877" s="5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5">
        <f t="shared" si="178"/>
        <v>41776.284780092588</v>
      </c>
      <c r="T1878" s="5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5">
        <f t="shared" si="178"/>
        <v>42035.029224537036</v>
      </c>
      <c r="T1879" s="5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5">
        <f t="shared" si="178"/>
        <v>41773.008738425924</v>
      </c>
      <c r="T1880" s="5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42413.649641203709</v>
      </c>
      <c r="T1881" s="5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42430.566898148143</v>
      </c>
      <c r="T1882" s="5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42043.152650462958</v>
      </c>
      <c r="T1883" s="5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41067.949212962965</v>
      </c>
      <c r="T1884" s="5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40977.948009259257</v>
      </c>
      <c r="T1885" s="5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41205.198321759257</v>
      </c>
      <c r="T1886" s="5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41099.093865740739</v>
      </c>
      <c r="T1887" s="5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41925.906689814816</v>
      </c>
      <c r="T1888" s="5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42323.800138888888</v>
      </c>
      <c r="T1889" s="5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40299.239953703705</v>
      </c>
      <c r="T1890" s="5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41299.793356481481</v>
      </c>
      <c r="T1891" s="5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41228.786203703705</v>
      </c>
      <c r="T1892" s="5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40335.798078703701</v>
      </c>
      <c r="T1893" s="5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40671.637511574074</v>
      </c>
      <c r="T1894" s="5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40632.94195601852</v>
      </c>
      <c r="T1895" s="5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40920.904895833337</v>
      </c>
      <c r="T1896" s="5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42267.746782407412</v>
      </c>
      <c r="T1897" s="5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40981.710243055553</v>
      </c>
      <c r="T1898" s="5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41680.583402777782</v>
      </c>
      <c r="T1899" s="5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42366.192974537036</v>
      </c>
      <c r="T1900" s="5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42058.941736111112</v>
      </c>
      <c r="T1901" s="5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41160.871886574074</v>
      </c>
      <c r="T1902" s="5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42116.54315972222</v>
      </c>
      <c r="T1903" s="5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42037.789895833332</v>
      </c>
      <c r="T1904" s="5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42702.770729166667</v>
      </c>
      <c r="T1905" s="5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42326.685428240744</v>
      </c>
      <c r="T1906" s="5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41859.925856481481</v>
      </c>
      <c r="T1907" s="5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42514.671099537038</v>
      </c>
      <c r="T1908" s="5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41767.587094907409</v>
      </c>
      <c r="T1909" s="5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42703.917824074073</v>
      </c>
      <c r="T1910" s="5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41905.429155092592</v>
      </c>
      <c r="T1911" s="5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42264.963159722218</v>
      </c>
      <c r="T1912" s="5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41830.033958333333</v>
      </c>
      <c r="T1913" s="5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42129.226388888885</v>
      </c>
      <c r="T1914" s="5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41890.511319444442</v>
      </c>
      <c r="T1915" s="5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41929.174456018518</v>
      </c>
      <c r="T1916" s="5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41864.04886574074</v>
      </c>
      <c r="T1917" s="5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42656.717303240745</v>
      </c>
      <c r="T1918" s="5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42746.270057870366</v>
      </c>
      <c r="T1919" s="5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41828.789942129632</v>
      </c>
      <c r="T1920" s="5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42113.875567129624</v>
      </c>
      <c r="T1921" s="5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42270.875706018516</v>
      </c>
      <c r="T1922" s="5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(E1923/D1923)*100</f>
        <v>136.80000000000001</v>
      </c>
      <c r="P1923" s="8">
        <f t="shared" ref="P1923:P1986" si="181">IF(L1923&gt;0,E1923/L1923,0)</f>
        <v>54</v>
      </c>
      <c r="Q1923" t="str">
        <f t="shared" ref="Q1923:Q1986" si="182">LEFT(N1923,FIND("/",N1923,1)-1)</f>
        <v>music</v>
      </c>
      <c r="R1923" t="str">
        <f t="shared" ref="R1923:R1986" si="183">RIGHT(N1923,(LEN(N1923)-FIND("/",N1923)))</f>
        <v>indie rock</v>
      </c>
      <c r="S1923" s="5">
        <f t="shared" ref="S1923:S1986" si="184">(((J1923/60)/60)/24)+DATE(1970,1,1)</f>
        <v>41074.221562500003</v>
      </c>
      <c r="T1923" s="5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41590.255868055552</v>
      </c>
      <c r="T1924" s="5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40772.848749999997</v>
      </c>
      <c r="T1925" s="5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41626.761053240742</v>
      </c>
      <c r="T1926" s="5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41535.90148148148</v>
      </c>
      <c r="T1927" s="5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40456.954351851848</v>
      </c>
      <c r="T1928" s="5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40960.861562500002</v>
      </c>
      <c r="T1929" s="5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41371.648078703707</v>
      </c>
      <c r="T1930" s="5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40687.021597222221</v>
      </c>
      <c r="T1931" s="5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41402.558819444443</v>
      </c>
      <c r="T1932" s="5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41037.892465277779</v>
      </c>
      <c r="T1933" s="5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40911.809872685182</v>
      </c>
      <c r="T1934" s="5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41879.130868055552</v>
      </c>
      <c r="T1935" s="5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40865.867141203707</v>
      </c>
      <c r="T1936" s="5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41773.932534722226</v>
      </c>
      <c r="T1937" s="5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40852.889699074076</v>
      </c>
      <c r="T1938" s="5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41059.118993055556</v>
      </c>
      <c r="T1939" s="5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41426.259618055556</v>
      </c>
      <c r="T1940" s="5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41313.985046296293</v>
      </c>
      <c r="T1941" s="5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40670.507326388892</v>
      </c>
      <c r="T1942" s="5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41744.290868055556</v>
      </c>
      <c r="T1943" s="5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40638.828009259261</v>
      </c>
      <c r="T1944" s="5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42548.269861111112</v>
      </c>
      <c r="T1945" s="5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41730.584374999999</v>
      </c>
      <c r="T1946" s="5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42157.251828703709</v>
      </c>
      <c r="T1947" s="5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41689.150011574071</v>
      </c>
      <c r="T1948" s="5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40102.918055555558</v>
      </c>
      <c r="T1949" s="5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42473.604270833333</v>
      </c>
      <c r="T1950" s="5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41800.423043981478</v>
      </c>
      <c r="T1951" s="5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40624.181400462963</v>
      </c>
      <c r="T1952" s="5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42651.420567129629</v>
      </c>
      <c r="T1953" s="5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41526.60665509259</v>
      </c>
      <c r="T1954" s="5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40941.199826388889</v>
      </c>
      <c r="T1955" s="5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42394.580740740741</v>
      </c>
      <c r="T1956" s="5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41020.271770833337</v>
      </c>
      <c r="T1957" s="5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42067.923668981486</v>
      </c>
      <c r="T1958" s="5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41179.098530092589</v>
      </c>
      <c r="T1959" s="5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41326.987974537034</v>
      </c>
      <c r="T1960" s="5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41871.845601851855</v>
      </c>
      <c r="T1961" s="5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41964.362743055557</v>
      </c>
      <c r="T1962" s="5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41148.194641203707</v>
      </c>
      <c r="T1963" s="5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41742.780509259261</v>
      </c>
      <c r="T1964" s="5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41863.429791666669</v>
      </c>
      <c r="T1965" s="5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42452.272824074069</v>
      </c>
      <c r="T1966" s="5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40898.089236111111</v>
      </c>
      <c r="T1967" s="5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41835.540486111109</v>
      </c>
      <c r="T1968" s="5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41730.663530092592</v>
      </c>
      <c r="T1969" s="5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42676.586979166663</v>
      </c>
      <c r="T1970" s="5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42557.792453703703</v>
      </c>
      <c r="T1971" s="5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41324.193298611113</v>
      </c>
      <c r="T1972" s="5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41561.500706018516</v>
      </c>
      <c r="T1973" s="5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41201.012083333335</v>
      </c>
      <c r="T1974" s="5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42549.722962962958</v>
      </c>
      <c r="T1975" s="5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41445.334131944444</v>
      </c>
      <c r="T1976" s="5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41313.755219907405</v>
      </c>
      <c r="T1977" s="5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41438.899594907409</v>
      </c>
      <c r="T1978" s="5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42311.216898148152</v>
      </c>
      <c r="T1979" s="5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41039.225601851853</v>
      </c>
      <c r="T1980" s="5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42290.460023148145</v>
      </c>
      <c r="T1981" s="5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42423.542384259257</v>
      </c>
      <c r="T1982" s="5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41799.725289351853</v>
      </c>
      <c r="T1983" s="5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5">
        <f t="shared" si="184"/>
        <v>42678.586655092593</v>
      </c>
      <c r="T1984" s="5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42593.011782407411</v>
      </c>
      <c r="T1985" s="5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41913.790289351848</v>
      </c>
      <c r="T1986" s="5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(E1987/D1987)*100</f>
        <v>3.1875</v>
      </c>
      <c r="P1987" s="8">
        <f t="shared" ref="P1987:P2050" si="187">IF(L1987&gt;0,E1987/L1987,0)</f>
        <v>12.75</v>
      </c>
      <c r="Q1987" t="str">
        <f t="shared" ref="Q1987:Q2050" si="188">LEFT(N1987,FIND("/",N1987,1)-1)</f>
        <v>photography</v>
      </c>
      <c r="R1987" t="str">
        <f t="shared" ref="R1987:R2050" si="189">RIGHT(N1987,(LEN(N1987)-FIND("/",N1987)))</f>
        <v>people</v>
      </c>
      <c r="S1987" s="5">
        <f t="shared" ref="S1987:S2050" si="190">(((J1987/60)/60)/24)+DATE(1970,1,1)</f>
        <v>42555.698738425926</v>
      </c>
      <c r="T1987" s="5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42413.433831018512</v>
      </c>
      <c r="T1988" s="5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42034.639768518522</v>
      </c>
      <c r="T1989" s="5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42206.763217592597</v>
      </c>
      <c r="T1990" s="5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42685.680648148147</v>
      </c>
      <c r="T1991" s="5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42398.195972222224</v>
      </c>
      <c r="T1992" s="5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42167.89335648148</v>
      </c>
      <c r="T1993" s="5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42023.143414351856</v>
      </c>
      <c r="T1994" s="5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5">
        <f t="shared" si="190"/>
        <v>42329.58839120371</v>
      </c>
      <c r="T1995" s="5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5">
        <f t="shared" si="190"/>
        <v>42651.006273148145</v>
      </c>
      <c r="T1996" s="5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42181.902037037042</v>
      </c>
      <c r="T1997" s="5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5">
        <f t="shared" si="190"/>
        <v>41800.819571759261</v>
      </c>
      <c r="T1998" s="5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5">
        <f t="shared" si="190"/>
        <v>41847.930694444447</v>
      </c>
      <c r="T1999" s="5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41807.118495370371</v>
      </c>
      <c r="T2000" s="5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41926.482731481483</v>
      </c>
      <c r="T2001" s="5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42345.951539351852</v>
      </c>
      <c r="T2002" s="5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42136.209675925929</v>
      </c>
      <c r="T2003" s="5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42728.71230324074</v>
      </c>
      <c r="T2004" s="5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40347.125601851854</v>
      </c>
      <c r="T2005" s="5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41800.604895833334</v>
      </c>
      <c r="T2006" s="5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41535.812708333331</v>
      </c>
      <c r="T2007" s="5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41941.500520833331</v>
      </c>
      <c r="T2008" s="5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40347.837800925925</v>
      </c>
      <c r="T2009" s="5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40761.604421296295</v>
      </c>
      <c r="T2010" s="5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42661.323414351849</v>
      </c>
      <c r="T2011" s="5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42570.996423611112</v>
      </c>
      <c r="T2012" s="5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42347.358483796299</v>
      </c>
      <c r="T2013" s="5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42010.822233796294</v>
      </c>
      <c r="T2014" s="5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42499.960810185185</v>
      </c>
      <c r="T2015" s="5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41324.214571759258</v>
      </c>
      <c r="T2016" s="5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40765.876886574071</v>
      </c>
      <c r="T2017" s="5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41312.88077546296</v>
      </c>
      <c r="T2018" s="5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40961.057349537034</v>
      </c>
      <c r="T2019" s="5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42199.365844907406</v>
      </c>
      <c r="T2020" s="5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42605.70857638889</v>
      </c>
      <c r="T2021" s="5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41737.097499999996</v>
      </c>
      <c r="T2022" s="5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41861.070567129631</v>
      </c>
      <c r="T2023" s="5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42502.569120370375</v>
      </c>
      <c r="T2024" s="5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42136.420752314814</v>
      </c>
      <c r="T2025" s="5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41099.966944444444</v>
      </c>
      <c r="T2026" s="5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42136.184560185182</v>
      </c>
      <c r="T2027" s="5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41704.735937500001</v>
      </c>
      <c r="T2028" s="5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42048.813877314817</v>
      </c>
      <c r="T2029" s="5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40215.919050925928</v>
      </c>
      <c r="T2030" s="5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41848.021770833337</v>
      </c>
      <c r="T2031" s="5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41212.996481481481</v>
      </c>
      <c r="T2032" s="5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41975.329317129625</v>
      </c>
      <c r="T2033" s="5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42689.565671296295</v>
      </c>
      <c r="T2034" s="5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41725.082384259258</v>
      </c>
      <c r="T2035" s="5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42076.130011574074</v>
      </c>
      <c r="T2036" s="5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42311.625081018516</v>
      </c>
      <c r="T2037" s="5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41738.864803240744</v>
      </c>
      <c r="T2038" s="5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41578.210104166668</v>
      </c>
      <c r="T2039" s="5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41424.27107638889</v>
      </c>
      <c r="T2040" s="5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42675.438946759255</v>
      </c>
      <c r="T2041" s="5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41578.927118055559</v>
      </c>
      <c r="T2042" s="5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42654.525775462964</v>
      </c>
      <c r="T2043" s="5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42331.708032407405</v>
      </c>
      <c r="T2044" s="5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42661.176817129628</v>
      </c>
      <c r="T2045" s="5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42138.684189814812</v>
      </c>
      <c r="T2046" s="5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41069.088506944441</v>
      </c>
      <c r="T2047" s="5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41387.171805555554</v>
      </c>
      <c r="T2048" s="5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42081.903587962966</v>
      </c>
      <c r="T2049" s="5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41387.651516203703</v>
      </c>
      <c r="T2050" s="5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(E2051/D2051)*100</f>
        <v>120.19070000000001</v>
      </c>
      <c r="P2051" s="8">
        <f t="shared" ref="P2051:P2114" si="193">IF(L2051&gt;0,E2051/L2051,0)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RIGHT(N2051,(LEN(N2051)-FIND("/",N2051)))</f>
        <v>hardware</v>
      </c>
      <c r="S2051" s="5">
        <f t="shared" ref="S2051:S2114" si="196">(((J2051/60)/60)/24)+DATE(1970,1,1)</f>
        <v>41575.527349537035</v>
      </c>
      <c r="T2051" s="5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42115.071504629625</v>
      </c>
      <c r="T2052" s="5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41604.022418981483</v>
      </c>
      <c r="T2053" s="5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42375.08394675926</v>
      </c>
      <c r="T2054" s="5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42303.617488425924</v>
      </c>
      <c r="T2055" s="5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41731.520949074074</v>
      </c>
      <c r="T2056" s="5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41946.674108796295</v>
      </c>
      <c r="T2057" s="5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41351.76090277778</v>
      </c>
      <c r="T2058" s="5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42396.494583333333</v>
      </c>
      <c r="T2059" s="5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42026.370717592596</v>
      </c>
      <c r="T2060" s="5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42361.602476851855</v>
      </c>
      <c r="T2061" s="5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41783.642939814818</v>
      </c>
      <c r="T2062" s="5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42705.764513888891</v>
      </c>
      <c r="T2063" s="5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42423.3830787037</v>
      </c>
      <c r="T2064" s="5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42472.73265046296</v>
      </c>
      <c r="T2065" s="5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41389.364849537036</v>
      </c>
      <c r="T2066" s="5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41603.333668981482</v>
      </c>
      <c r="T2067" s="5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41844.771793981483</v>
      </c>
      <c r="T2068" s="5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42115.853888888887</v>
      </c>
      <c r="T2069" s="5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42633.841608796298</v>
      </c>
      <c r="T2070" s="5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42340.972118055557</v>
      </c>
      <c r="T2071" s="5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42519.6565162037</v>
      </c>
      <c r="T2072" s="5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42600.278749999998</v>
      </c>
      <c r="T2073" s="5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42467.581388888888</v>
      </c>
      <c r="T2074" s="5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42087.668032407411</v>
      </c>
      <c r="T2075" s="5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42466.826180555552</v>
      </c>
      <c r="T2076" s="5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41450.681574074071</v>
      </c>
      <c r="T2077" s="5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41803.880659722221</v>
      </c>
      <c r="T2078" s="5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42103.042546296296</v>
      </c>
      <c r="T2079" s="5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42692.771493055552</v>
      </c>
      <c r="T2080" s="5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42150.71056712963</v>
      </c>
      <c r="T2081" s="5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42289.957175925927</v>
      </c>
      <c r="T2082" s="5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41004.156886574077</v>
      </c>
      <c r="T2083" s="5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40811.120324074072</v>
      </c>
      <c r="T2084" s="5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41034.72216435185</v>
      </c>
      <c r="T2085" s="5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41731.833124999997</v>
      </c>
      <c r="T2086" s="5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41075.835497685184</v>
      </c>
      <c r="T2087" s="5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40860.67050925926</v>
      </c>
      <c r="T2088" s="5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40764.204375000001</v>
      </c>
      <c r="T2089" s="5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40395.714722222219</v>
      </c>
      <c r="T2090" s="5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41453.076319444444</v>
      </c>
      <c r="T2091" s="5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41299.381423611114</v>
      </c>
      <c r="T2092" s="5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40555.322662037033</v>
      </c>
      <c r="T2093" s="5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40763.707546296297</v>
      </c>
      <c r="T2094" s="5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41205.854537037041</v>
      </c>
      <c r="T2095" s="5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40939.02002314815</v>
      </c>
      <c r="T2096" s="5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40758.733483796292</v>
      </c>
      <c r="T2097" s="5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41192.758506944447</v>
      </c>
      <c r="T2098" s="5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40818.58489583333</v>
      </c>
      <c r="T2099" s="5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40946.11383101852</v>
      </c>
      <c r="T2100" s="5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42173.746342592596</v>
      </c>
      <c r="T2101" s="5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41074.834965277776</v>
      </c>
      <c r="T2102" s="5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40892.149467592593</v>
      </c>
      <c r="T2103" s="5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40638.868611111109</v>
      </c>
      <c r="T2104" s="5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41192.754942129628</v>
      </c>
      <c r="T2105" s="5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41394.074467592596</v>
      </c>
      <c r="T2106" s="5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41951.788807870369</v>
      </c>
      <c r="T2107" s="5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41270.21497685185</v>
      </c>
      <c r="T2108" s="5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41934.71056712963</v>
      </c>
      <c r="T2109" s="5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41135.175694444442</v>
      </c>
      <c r="T2110" s="5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42160.708530092597</v>
      </c>
      <c r="T2111" s="5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41759.670937499999</v>
      </c>
      <c r="T2112" s="5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40703.197048611109</v>
      </c>
      <c r="T2113" s="5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41365.928159722222</v>
      </c>
      <c r="T2114" s="5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(E2115/D2115)*100</f>
        <v>104.85714285714285</v>
      </c>
      <c r="P2115" s="8">
        <f t="shared" ref="P2115:P2178" si="199">IF(L2115&gt;0,E2115/L2115,0)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RIGHT(N2115,(LEN(N2115)-FIND("/",N2115)))</f>
        <v>indie rock</v>
      </c>
      <c r="S2115" s="5">
        <f t="shared" ref="S2115:S2178" si="202">(((J2115/60)/60)/24)+DATE(1970,1,1)</f>
        <v>41870.86546296296</v>
      </c>
      <c r="T2115" s="5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40458.815625000003</v>
      </c>
      <c r="T2116" s="5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40564.081030092595</v>
      </c>
      <c r="T2117" s="5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41136.777812500004</v>
      </c>
      <c r="T2118" s="5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42290.059594907405</v>
      </c>
      <c r="T2119" s="5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40718.839537037034</v>
      </c>
      <c r="T2120" s="5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41107.130150462966</v>
      </c>
      <c r="T2121" s="5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41591.964537037034</v>
      </c>
      <c r="T2122" s="5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42716.7424537037</v>
      </c>
      <c r="T2123" s="5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42712.300567129627</v>
      </c>
      <c r="T2124" s="5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40198.424849537041</v>
      </c>
      <c r="T2125" s="5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40464.028182870366</v>
      </c>
      <c r="T2126" s="5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42191.023530092592</v>
      </c>
      <c r="T2127" s="5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41951.973229166666</v>
      </c>
      <c r="T2128" s="5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42045.50535879629</v>
      </c>
      <c r="T2129" s="5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41843.772789351853</v>
      </c>
      <c r="T2130" s="5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42409.024305555555</v>
      </c>
      <c r="T2131" s="5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41832.086377314816</v>
      </c>
      <c r="T2132" s="5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42167.207071759258</v>
      </c>
      <c r="T2133" s="5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41643.487175925926</v>
      </c>
      <c r="T2134" s="5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40619.097210648149</v>
      </c>
      <c r="T2135" s="5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41361.886469907404</v>
      </c>
      <c r="T2136" s="5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41156.963344907403</v>
      </c>
      <c r="T2137" s="5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41536.509097222224</v>
      </c>
      <c r="T2138" s="5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41948.771168981482</v>
      </c>
      <c r="T2139" s="5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41557.013182870374</v>
      </c>
      <c r="T2140" s="5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42647.750092592592</v>
      </c>
      <c r="T2141" s="5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41255.833611111113</v>
      </c>
      <c r="T2142" s="5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5">
        <f t="shared" si="202"/>
        <v>41927.235636574071</v>
      </c>
      <c r="T2143" s="5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42340.701504629629</v>
      </c>
      <c r="T2144" s="5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40332.886712962965</v>
      </c>
      <c r="T2145" s="5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41499.546759259261</v>
      </c>
      <c r="T2146" s="5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41575.237430555557</v>
      </c>
      <c r="T2147" s="5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42397.679513888885</v>
      </c>
      <c r="T2148" s="5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41927.295694444445</v>
      </c>
      <c r="T2149" s="5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42066.733587962968</v>
      </c>
      <c r="T2150" s="5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5">
        <f t="shared" si="202"/>
        <v>40355.024953703702</v>
      </c>
      <c r="T2151" s="5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42534.284710648149</v>
      </c>
      <c r="T2152" s="5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42520.847384259265</v>
      </c>
      <c r="T2153" s="5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41683.832280092596</v>
      </c>
      <c r="T2154" s="5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41974.911087962959</v>
      </c>
      <c r="T2155" s="5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41647.632256944446</v>
      </c>
      <c r="T2156" s="5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42430.747511574074</v>
      </c>
      <c r="T2157" s="5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41488.85423611111</v>
      </c>
      <c r="T2158" s="5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42694.98128472222</v>
      </c>
      <c r="T2159" s="5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41264.853865740741</v>
      </c>
      <c r="T2160" s="5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40710.731180555551</v>
      </c>
      <c r="T2161" s="5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41018.711863425924</v>
      </c>
      <c r="T2162" s="5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42240.852534722217</v>
      </c>
      <c r="T2163" s="5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41813.766099537039</v>
      </c>
      <c r="T2164" s="5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42111.899537037039</v>
      </c>
      <c r="T2165" s="5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42515.71775462963</v>
      </c>
      <c r="T2166" s="5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42438.667071759264</v>
      </c>
      <c r="T2167" s="5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41933.838171296295</v>
      </c>
      <c r="T2168" s="5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41153.066400462965</v>
      </c>
      <c r="T2169" s="5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42745.600243055553</v>
      </c>
      <c r="T2170" s="5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42793.700821759259</v>
      </c>
      <c r="T2171" s="5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42198.750254629631</v>
      </c>
      <c r="T2172" s="5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42141.95711805555</v>
      </c>
      <c r="T2173" s="5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42082.580092592587</v>
      </c>
      <c r="T2174" s="5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41495.692627314813</v>
      </c>
      <c r="T2175" s="5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42465.542905092589</v>
      </c>
      <c r="T2176" s="5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42565.009097222224</v>
      </c>
      <c r="T2177" s="5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42096.633206018523</v>
      </c>
      <c r="T2178" s="5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(E2179/D2179)*100</f>
        <v>100.12</v>
      </c>
      <c r="P2179" s="8">
        <f t="shared" ref="P2179:P2242" si="205">IF(L2179&gt;0,E2179/L2179,0)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RIGHT(N2179,(LEN(N2179)-FIND("/",N2179)))</f>
        <v>rock</v>
      </c>
      <c r="S2179" s="5">
        <f t="shared" ref="S2179:S2242" si="208">(((J2179/60)/60)/24)+DATE(1970,1,1)</f>
        <v>42502.250775462962</v>
      </c>
      <c r="T2179" s="5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42723.63653935185</v>
      </c>
      <c r="T2180" s="5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42075.171203703707</v>
      </c>
      <c r="T2181" s="5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42279.669768518521</v>
      </c>
      <c r="T2182" s="5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42773.005243055552</v>
      </c>
      <c r="T2183" s="5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41879.900752314818</v>
      </c>
      <c r="T2184" s="5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42745.365474537044</v>
      </c>
      <c r="T2185" s="5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42380.690289351856</v>
      </c>
      <c r="T2186" s="5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41319.349988425929</v>
      </c>
      <c r="T2187" s="5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42583.615081018521</v>
      </c>
      <c r="T2188" s="5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42068.209097222221</v>
      </c>
      <c r="T2189" s="5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42633.586122685185</v>
      </c>
      <c r="T2190" s="5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42467.788194444445</v>
      </c>
      <c r="T2191" s="5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42417.625046296293</v>
      </c>
      <c r="T2192" s="5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42768.833645833336</v>
      </c>
      <c r="T2193" s="5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42691.8512037037</v>
      </c>
      <c r="T2194" s="5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42664.405925925923</v>
      </c>
      <c r="T2195" s="5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42425.757986111115</v>
      </c>
      <c r="T2196" s="5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42197.771990740745</v>
      </c>
      <c r="T2197" s="5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42675.487291666665</v>
      </c>
      <c r="T2198" s="5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42033.584016203706</v>
      </c>
      <c r="T2199" s="5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42292.513888888891</v>
      </c>
      <c r="T2200" s="5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42262.416643518518</v>
      </c>
      <c r="T2201" s="5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42163.625787037032</v>
      </c>
      <c r="T2202" s="5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41276.846817129634</v>
      </c>
      <c r="T2203" s="5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41184.849166666667</v>
      </c>
      <c r="T2204" s="5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42241.85974537037</v>
      </c>
      <c r="T2205" s="5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41312.311562499999</v>
      </c>
      <c r="T2206" s="5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41031.82163194444</v>
      </c>
      <c r="T2207" s="5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40997.257222222222</v>
      </c>
      <c r="T2208" s="5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41564.194131944445</v>
      </c>
      <c r="T2209" s="5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40946.882245370369</v>
      </c>
      <c r="T2210" s="5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41732.479675925926</v>
      </c>
      <c r="T2211" s="5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40956.066087962965</v>
      </c>
      <c r="T2212" s="5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41716.785011574073</v>
      </c>
      <c r="T2213" s="5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41548.747418981482</v>
      </c>
      <c r="T2214" s="5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42109.826145833329</v>
      </c>
      <c r="T2215" s="5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41646.792222222226</v>
      </c>
      <c r="T2216" s="5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40958.717268518521</v>
      </c>
      <c r="T2217" s="5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42194.751678240747</v>
      </c>
      <c r="T2218" s="5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42299.776770833334</v>
      </c>
      <c r="T2219" s="5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41127.812303240738</v>
      </c>
      <c r="T2220" s="5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42205.718888888892</v>
      </c>
      <c r="T2221" s="5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41452.060601851852</v>
      </c>
      <c r="T2222" s="5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42452.666770833333</v>
      </c>
      <c r="T2223" s="5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40906.787581018521</v>
      </c>
      <c r="T2224" s="5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42152.640833333338</v>
      </c>
      <c r="T2225" s="5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42644.667534722219</v>
      </c>
      <c r="T2226" s="5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41873.79184027778</v>
      </c>
      <c r="T2227" s="5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42381.79886574074</v>
      </c>
      <c r="T2228" s="5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41561.807349537034</v>
      </c>
      <c r="T2229" s="5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42202.278194444443</v>
      </c>
      <c r="T2230" s="5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41484.664247685185</v>
      </c>
      <c r="T2231" s="5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41724.881099537037</v>
      </c>
      <c r="T2232" s="5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41423.910891203705</v>
      </c>
      <c r="T2233" s="5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41806.794074074074</v>
      </c>
      <c r="T2234" s="5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42331.378923611104</v>
      </c>
      <c r="T2235" s="5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42710.824618055558</v>
      </c>
      <c r="T2236" s="5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42062.022118055553</v>
      </c>
      <c r="T2237" s="5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42371.617164351846</v>
      </c>
      <c r="T2238" s="5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41915.003275462965</v>
      </c>
      <c r="T2239" s="5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42774.621712962966</v>
      </c>
      <c r="T2240" s="5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41572.958495370374</v>
      </c>
      <c r="T2241" s="5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42452.825740740736</v>
      </c>
      <c r="T2242" s="5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(E2243/D2243)*100</f>
        <v>806.4</v>
      </c>
      <c r="P2243" s="8">
        <f t="shared" ref="P2243:P2306" si="211">IF(L2243&gt;0,E2243/L2243,0)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RIGHT(N2243,(LEN(N2243)-FIND("/",N2243)))</f>
        <v>tabletop games</v>
      </c>
      <c r="S2243" s="5">
        <f t="shared" ref="S2243:S2306" si="214">(((J2243/60)/60)/24)+DATE(1970,1,1)</f>
        <v>42766.827546296292</v>
      </c>
      <c r="T2243" s="5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41569.575613425928</v>
      </c>
      <c r="T2244" s="5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42800.751041666663</v>
      </c>
      <c r="T2245" s="5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42647.818819444445</v>
      </c>
      <c r="T2246" s="5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41660.708530092597</v>
      </c>
      <c r="T2247" s="5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42221.79178240741</v>
      </c>
      <c r="T2248" s="5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42200.666261574079</v>
      </c>
      <c r="T2249" s="5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42688.875902777778</v>
      </c>
      <c r="T2250" s="5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41336.703298611108</v>
      </c>
      <c r="T2251" s="5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42677.005474537036</v>
      </c>
      <c r="T2252" s="5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41846.34579861111</v>
      </c>
      <c r="T2253" s="5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42573.327986111108</v>
      </c>
      <c r="T2254" s="5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42296.631331018521</v>
      </c>
      <c r="T2255" s="5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42752.647777777776</v>
      </c>
      <c r="T2256" s="5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42467.951979166668</v>
      </c>
      <c r="T2257" s="5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42682.451921296291</v>
      </c>
      <c r="T2258" s="5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42505.936678240745</v>
      </c>
      <c r="T2259" s="5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42136.75100694444</v>
      </c>
      <c r="T2260" s="5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42702.804814814815</v>
      </c>
      <c r="T2261" s="5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41695.016782407409</v>
      </c>
      <c r="T2262" s="5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42759.724768518514</v>
      </c>
      <c r="T2263" s="5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41926.585162037038</v>
      </c>
      <c r="T2264" s="5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42014.832326388889</v>
      </c>
      <c r="T2265" s="5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42496.582337962958</v>
      </c>
      <c r="T2266" s="5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42689.853090277778</v>
      </c>
      <c r="T2267" s="5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42469.874907407408</v>
      </c>
      <c r="T2268" s="5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41968.829826388886</v>
      </c>
      <c r="T2269" s="5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42776.082349537035</v>
      </c>
      <c r="T2270" s="5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42776.704432870371</v>
      </c>
      <c r="T2271" s="5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42725.869363425925</v>
      </c>
      <c r="T2272" s="5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42684.000046296293</v>
      </c>
      <c r="T2273" s="5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42315.699490740735</v>
      </c>
      <c r="T2274" s="5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42781.549097222218</v>
      </c>
      <c r="T2275" s="5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41663.500659722224</v>
      </c>
      <c r="T2276" s="5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41965.616655092599</v>
      </c>
      <c r="T2277" s="5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41614.651493055557</v>
      </c>
      <c r="T2278" s="5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40936.678506944445</v>
      </c>
      <c r="T2279" s="5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42338.709108796291</v>
      </c>
      <c r="T2280" s="5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42020.806701388887</v>
      </c>
      <c r="T2281" s="5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42234.624895833331</v>
      </c>
      <c r="T2282" s="5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40687.285844907405</v>
      </c>
      <c r="T2283" s="5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42323.17460648148</v>
      </c>
      <c r="T2284" s="5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40978.125046296293</v>
      </c>
      <c r="T2285" s="5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40585.796817129631</v>
      </c>
      <c r="T2286" s="5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41059.185682870368</v>
      </c>
      <c r="T2287" s="5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41494.963587962964</v>
      </c>
      <c r="T2288" s="5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41792.667361111111</v>
      </c>
      <c r="T2289" s="5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41067.827418981484</v>
      </c>
      <c r="T2290" s="5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41571.998379629629</v>
      </c>
      <c r="T2291" s="5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40070.253819444442</v>
      </c>
      <c r="T2292" s="5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40987.977060185185</v>
      </c>
      <c r="T2293" s="5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40987.697638888887</v>
      </c>
      <c r="T2294" s="5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41151.708321759259</v>
      </c>
      <c r="T2295" s="5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41264.72314814815</v>
      </c>
      <c r="T2296" s="5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41270.954351851848</v>
      </c>
      <c r="T2297" s="5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40927.731782407405</v>
      </c>
      <c r="T2298" s="5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40948.042233796295</v>
      </c>
      <c r="T2299" s="5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41694.84065972222</v>
      </c>
      <c r="T2300" s="5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40565.032511574071</v>
      </c>
      <c r="T2301" s="5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41074.727037037039</v>
      </c>
      <c r="T2302" s="5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41416.146944444445</v>
      </c>
      <c r="T2303" s="5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41605.868449074071</v>
      </c>
      <c r="T2304" s="5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40850.111064814817</v>
      </c>
      <c r="T2305" s="5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40502.815868055557</v>
      </c>
      <c r="T2306" s="5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(E2307/D2307)*100</f>
        <v>101.22777777777779</v>
      </c>
      <c r="P2307" s="8">
        <f t="shared" ref="P2307:P2370" si="217">IF(L2307&gt;0,E2307/L2307,0)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RIGHT(N2307,(LEN(N2307)-FIND("/",N2307)))</f>
        <v>indie rock</v>
      </c>
      <c r="S2307" s="5">
        <f t="shared" ref="S2307:S2370" si="220">(((J2307/60)/60)/24)+DATE(1970,1,1)</f>
        <v>41834.695277777777</v>
      </c>
      <c r="T2307" s="5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40948.16815972222</v>
      </c>
      <c r="T2308" s="5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41004.802465277775</v>
      </c>
      <c r="T2309" s="5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41851.962916666671</v>
      </c>
      <c r="T2310" s="5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41307.987696759257</v>
      </c>
      <c r="T2311" s="5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41324.79415509259</v>
      </c>
      <c r="T2312" s="5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41736.004502314812</v>
      </c>
      <c r="T2313" s="5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41716.632847222223</v>
      </c>
      <c r="T2314" s="5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41002.958634259259</v>
      </c>
      <c r="T2315" s="5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41037.551585648151</v>
      </c>
      <c r="T2316" s="5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41004.72619212963</v>
      </c>
      <c r="T2317" s="5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40079.725115740745</v>
      </c>
      <c r="T2318" s="5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40192.542233796295</v>
      </c>
      <c r="T2319" s="5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40050.643680555557</v>
      </c>
      <c r="T2320" s="5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41593.082002314812</v>
      </c>
      <c r="T2321" s="5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41696.817129629628</v>
      </c>
      <c r="T2322" s="5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42799.260428240741</v>
      </c>
      <c r="T2323" s="5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42804.895474537043</v>
      </c>
      <c r="T2324" s="5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42807.755173611105</v>
      </c>
      <c r="T2325" s="5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42790.885243055556</v>
      </c>
      <c r="T2326" s="5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42794.022349537037</v>
      </c>
      <c r="T2327" s="5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42804.034120370372</v>
      </c>
      <c r="T2328" s="5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41842.917129629634</v>
      </c>
      <c r="T2329" s="5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42139.781678240746</v>
      </c>
      <c r="T2330" s="5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41807.624374999999</v>
      </c>
      <c r="T2331" s="5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42332.89980324074</v>
      </c>
      <c r="T2332" s="5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41839.005671296298</v>
      </c>
      <c r="T2333" s="5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42011.628136574072</v>
      </c>
      <c r="T2334" s="5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41767.650347222225</v>
      </c>
      <c r="T2335" s="5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41918.670115740737</v>
      </c>
      <c r="T2336" s="5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41771.572256944448</v>
      </c>
      <c r="T2337" s="5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41666.924710648149</v>
      </c>
      <c r="T2338" s="5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41786.640543981484</v>
      </c>
      <c r="T2339" s="5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41789.896805555552</v>
      </c>
      <c r="T2340" s="5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42692.79987268518</v>
      </c>
      <c r="T2341" s="5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42643.642800925925</v>
      </c>
      <c r="T2342" s="5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5">
        <f t="shared" si="220"/>
        <v>42167.813703703709</v>
      </c>
      <c r="T2343" s="5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5">
        <f t="shared" si="220"/>
        <v>41897.702199074076</v>
      </c>
      <c r="T2344" s="5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42327.825289351851</v>
      </c>
      <c r="T2345" s="5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42515.727650462963</v>
      </c>
      <c r="T2346" s="5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5">
        <f t="shared" si="220"/>
        <v>42060.001805555556</v>
      </c>
      <c r="T2347" s="5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42615.79896990741</v>
      </c>
      <c r="T2348" s="5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42577.607361111113</v>
      </c>
      <c r="T2349" s="5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42360.932152777779</v>
      </c>
      <c r="T2350" s="5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5">
        <f t="shared" si="220"/>
        <v>42198.775787037041</v>
      </c>
      <c r="T2351" s="5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5">
        <f t="shared" si="220"/>
        <v>42708.842245370368</v>
      </c>
      <c r="T2352" s="5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42094.101145833338</v>
      </c>
      <c r="T2353" s="5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5">
        <f t="shared" si="220"/>
        <v>42101.633703703701</v>
      </c>
      <c r="T2354" s="5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5">
        <f t="shared" si="220"/>
        <v>42103.676180555558</v>
      </c>
      <c r="T2355" s="5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41954.722916666666</v>
      </c>
      <c r="T2356" s="5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42096.918240740735</v>
      </c>
      <c r="T2357" s="5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5">
        <f t="shared" si="220"/>
        <v>42130.78361111111</v>
      </c>
      <c r="T2358" s="5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5">
        <f t="shared" si="220"/>
        <v>42264.620115740734</v>
      </c>
      <c r="T2359" s="5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5">
        <f t="shared" si="220"/>
        <v>41978.930972222224</v>
      </c>
      <c r="T2360" s="5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42159.649583333332</v>
      </c>
      <c r="T2361" s="5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42377.70694444445</v>
      </c>
      <c r="T2362" s="5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5">
        <f t="shared" si="220"/>
        <v>42466.858888888892</v>
      </c>
      <c r="T2363" s="5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41954.688310185185</v>
      </c>
      <c r="T2364" s="5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5">
        <f t="shared" si="220"/>
        <v>42322.011574074073</v>
      </c>
      <c r="T2365" s="5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5">
        <f t="shared" si="220"/>
        <v>42248.934675925921</v>
      </c>
      <c r="T2366" s="5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5">
        <f t="shared" si="220"/>
        <v>42346.736400462964</v>
      </c>
      <c r="T2367" s="5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42268.531631944439</v>
      </c>
      <c r="T2368" s="5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42425.970092592594</v>
      </c>
      <c r="T2369" s="5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42063.721817129626</v>
      </c>
      <c r="T2370" s="5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(E2371/D2371)*100</f>
        <v>0</v>
      </c>
      <c r="P2371" s="8">
        <f t="shared" ref="P2371:P2434" si="223">IF(L2371&gt;0,E2371/L2371,0)</f>
        <v>0</v>
      </c>
      <c r="Q2371" t="str">
        <f t="shared" ref="Q2371:Q2434" si="224">LEFT(N2371,FIND("/",N2371,1)-1)</f>
        <v>technology</v>
      </c>
      <c r="R2371" t="str">
        <f t="shared" ref="R2371:R2434" si="225">RIGHT(N2371,(LEN(N2371)-FIND("/",N2371)))</f>
        <v>web</v>
      </c>
      <c r="S2371" s="5">
        <f t="shared" ref="S2371:S2434" si="226">(((J2371/60)/60)/24)+DATE(1970,1,1)</f>
        <v>42380.812627314815</v>
      </c>
      <c r="T2371" s="5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41961.18913194444</v>
      </c>
      <c r="T2372" s="5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5">
        <f t="shared" si="226"/>
        <v>42150.777731481481</v>
      </c>
      <c r="T2373" s="5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42088.069108796291</v>
      </c>
      <c r="T2374" s="5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42215.662314814821</v>
      </c>
      <c r="T2375" s="5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42017.843287037031</v>
      </c>
      <c r="T2376" s="5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5">
        <f t="shared" si="226"/>
        <v>42592.836076388892</v>
      </c>
      <c r="T2377" s="5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42318.925532407404</v>
      </c>
      <c r="T2378" s="5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5">
        <f t="shared" si="226"/>
        <v>42669.870173611111</v>
      </c>
      <c r="T2379" s="5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5">
        <f t="shared" si="226"/>
        <v>42213.013078703705</v>
      </c>
      <c r="T2380" s="5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5">
        <f t="shared" si="226"/>
        <v>42237.016388888893</v>
      </c>
      <c r="T2381" s="5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42248.793310185181</v>
      </c>
      <c r="T2382" s="5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42074.935740740737</v>
      </c>
      <c r="T2383" s="5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42195.187534722223</v>
      </c>
      <c r="T2384" s="5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42027.056793981479</v>
      </c>
      <c r="T2385" s="5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41927.067627314813</v>
      </c>
      <c r="T2386" s="5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42191.70175925926</v>
      </c>
      <c r="T2387" s="5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5">
        <f t="shared" si="226"/>
        <v>41954.838240740741</v>
      </c>
      <c r="T2388" s="5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42528.626620370371</v>
      </c>
      <c r="T2389" s="5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41989.853692129633</v>
      </c>
      <c r="T2390" s="5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42179.653379629628</v>
      </c>
      <c r="T2391" s="5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5">
        <f t="shared" si="226"/>
        <v>41968.262314814812</v>
      </c>
      <c r="T2392" s="5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42064.794490740736</v>
      </c>
      <c r="T2393" s="5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5">
        <f t="shared" si="226"/>
        <v>42276.120636574073</v>
      </c>
      <c r="T2394" s="5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42194.648344907408</v>
      </c>
      <c r="T2395" s="5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42031.362187499995</v>
      </c>
      <c r="T2396" s="5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5">
        <f t="shared" si="226"/>
        <v>42717.121377314819</v>
      </c>
      <c r="T2397" s="5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42262.849050925928</v>
      </c>
      <c r="T2398" s="5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5">
        <f t="shared" si="226"/>
        <v>41976.88490740741</v>
      </c>
      <c r="T2399" s="5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5">
        <f t="shared" si="226"/>
        <v>42157.916481481487</v>
      </c>
      <c r="T2400" s="5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5">
        <f t="shared" si="226"/>
        <v>41956.853078703702</v>
      </c>
      <c r="T2401" s="5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5">
        <f t="shared" si="226"/>
        <v>42444.268101851849</v>
      </c>
      <c r="T2402" s="5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42374.822870370372</v>
      </c>
      <c r="T2403" s="5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42107.679756944446</v>
      </c>
      <c r="T2404" s="5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42399.882615740738</v>
      </c>
      <c r="T2405" s="5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5">
        <f t="shared" si="226"/>
        <v>42342.03943287037</v>
      </c>
      <c r="T2406" s="5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42595.585358796292</v>
      </c>
      <c r="T2407" s="5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41983.110995370371</v>
      </c>
      <c r="T2408" s="5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42082.575555555552</v>
      </c>
      <c r="T2409" s="5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41919.140706018516</v>
      </c>
      <c r="T2410" s="5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42204.875868055555</v>
      </c>
      <c r="T2411" s="5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5">
        <f t="shared" si="226"/>
        <v>42224.408275462964</v>
      </c>
      <c r="T2412" s="5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42211.732430555552</v>
      </c>
      <c r="T2413" s="5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5">
        <f t="shared" si="226"/>
        <v>42655.736956018518</v>
      </c>
      <c r="T2414" s="5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41760.10974537037</v>
      </c>
      <c r="T2415" s="5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42198.695138888885</v>
      </c>
      <c r="T2416" s="5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42536.862800925926</v>
      </c>
      <c r="T2417" s="5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42019.737766203703</v>
      </c>
      <c r="T2418" s="5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5">
        <f t="shared" si="226"/>
        <v>41831.884108796294</v>
      </c>
      <c r="T2419" s="5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42027.856990740736</v>
      </c>
      <c r="T2420" s="5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5">
        <f t="shared" si="226"/>
        <v>41993.738298611104</v>
      </c>
      <c r="T2421" s="5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41893.028877314813</v>
      </c>
      <c r="T2422" s="5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42026.687453703707</v>
      </c>
      <c r="T2423" s="5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42044.724953703699</v>
      </c>
      <c r="T2424" s="5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41974.704745370371</v>
      </c>
      <c r="T2425" s="5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41909.892453703702</v>
      </c>
      <c r="T2426" s="5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42502.913761574076</v>
      </c>
      <c r="T2427" s="5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5">
        <f t="shared" si="226"/>
        <v>42164.170046296291</v>
      </c>
      <c r="T2428" s="5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42412.318668981476</v>
      </c>
      <c r="T2429" s="5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42045.784155092595</v>
      </c>
      <c r="T2430" s="5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42734.879236111112</v>
      </c>
      <c r="T2431" s="5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42382.130833333329</v>
      </c>
      <c r="T2432" s="5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42489.099687499998</v>
      </c>
      <c r="T2433" s="5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42041.218715277777</v>
      </c>
      <c r="T2434" s="5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(E2435/D2435)*100</f>
        <v>0</v>
      </c>
      <c r="P2435" s="8">
        <f t="shared" ref="P2435:P2498" si="229">IF(L2435&gt;0,E2435/L2435,0)</f>
        <v>0</v>
      </c>
      <c r="Q2435" t="str">
        <f t="shared" ref="Q2435:Q2498" si="230">LEFT(N2435,FIND("/",N2435,1)-1)</f>
        <v>food</v>
      </c>
      <c r="R2435" t="str">
        <f t="shared" ref="R2435:R2498" si="231">RIGHT(N2435,(LEN(N2435)-FIND("/",N2435)))</f>
        <v>food trucks</v>
      </c>
      <c r="S2435" s="5">
        <f t="shared" ref="S2435:S2498" si="232">(((J2435/60)/60)/24)+DATE(1970,1,1)</f>
        <v>42397.89980324074</v>
      </c>
      <c r="T2435" s="5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42180.18604166666</v>
      </c>
      <c r="T2436" s="5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42252.277615740735</v>
      </c>
      <c r="T2437" s="5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42338.615393518514</v>
      </c>
      <c r="T2438" s="5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5">
        <f t="shared" si="232"/>
        <v>42031.965138888889</v>
      </c>
      <c r="T2439" s="5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42285.91506944444</v>
      </c>
      <c r="T2440" s="5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5">
        <f t="shared" si="232"/>
        <v>42265.818622685183</v>
      </c>
      <c r="T2441" s="5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42383.899456018517</v>
      </c>
      <c r="T2442" s="5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42187.125625000001</v>
      </c>
      <c r="T2443" s="5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42052.666990740734</v>
      </c>
      <c r="T2444" s="5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41836.625254629631</v>
      </c>
      <c r="T2445" s="5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42485.754525462966</v>
      </c>
      <c r="T2446" s="5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42243.190057870372</v>
      </c>
      <c r="T2447" s="5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42670.602673611109</v>
      </c>
      <c r="T2448" s="5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42654.469826388886</v>
      </c>
      <c r="T2449" s="5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42607.316122685181</v>
      </c>
      <c r="T2450" s="5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41943.142534722225</v>
      </c>
      <c r="T2451" s="5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41902.07240740741</v>
      </c>
      <c r="T2452" s="5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42779.908449074079</v>
      </c>
      <c r="T2453" s="5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42338.84375</v>
      </c>
      <c r="T2454" s="5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42738.692233796297</v>
      </c>
      <c r="T2455" s="5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42770.201481481476</v>
      </c>
      <c r="T2456" s="5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42452.781828703708</v>
      </c>
      <c r="T2457" s="5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42761.961099537039</v>
      </c>
      <c r="T2458" s="5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42423.602500000001</v>
      </c>
      <c r="T2459" s="5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42495.871736111112</v>
      </c>
      <c r="T2460" s="5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42407.637557870374</v>
      </c>
      <c r="T2461" s="5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42704.187118055561</v>
      </c>
      <c r="T2462" s="5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40784.012696759259</v>
      </c>
      <c r="T2463" s="5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41089.186296296299</v>
      </c>
      <c r="T2464" s="5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41341.111400462964</v>
      </c>
      <c r="T2465" s="5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42248.90042824074</v>
      </c>
      <c r="T2466" s="5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41145.719305555554</v>
      </c>
      <c r="T2467" s="5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41373.102465277778</v>
      </c>
      <c r="T2468" s="5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41025.874201388891</v>
      </c>
      <c r="T2469" s="5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41174.154178240737</v>
      </c>
      <c r="T2470" s="5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40557.429733796293</v>
      </c>
      <c r="T2471" s="5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41023.07471064815</v>
      </c>
      <c r="T2472" s="5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40893.992962962962</v>
      </c>
      <c r="T2473" s="5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40354.11550925926</v>
      </c>
      <c r="T2474" s="5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41193.748483796298</v>
      </c>
      <c r="T2475" s="5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40417.011296296296</v>
      </c>
      <c r="T2476" s="5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40310.287673611114</v>
      </c>
      <c r="T2477" s="5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41913.328356481477</v>
      </c>
      <c r="T2478" s="5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41088.691493055558</v>
      </c>
      <c r="T2479" s="5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41257.950381944444</v>
      </c>
      <c r="T2480" s="5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41107.726782407408</v>
      </c>
      <c r="T2481" s="5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42227.936157407406</v>
      </c>
      <c r="T2482" s="5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40999.645925925928</v>
      </c>
      <c r="T2483" s="5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40711.782210648147</v>
      </c>
      <c r="T2484" s="5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40970.750034722223</v>
      </c>
      <c r="T2485" s="5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40771.916701388887</v>
      </c>
      <c r="T2486" s="5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40793.998599537037</v>
      </c>
      <c r="T2487" s="5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40991.708055555559</v>
      </c>
      <c r="T2488" s="5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41026.083298611113</v>
      </c>
      <c r="T2489" s="5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40833.633194444446</v>
      </c>
      <c r="T2490" s="5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41373.690266203703</v>
      </c>
      <c r="T2491" s="5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41023.227731481478</v>
      </c>
      <c r="T2492" s="5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40542.839282407411</v>
      </c>
      <c r="T2493" s="5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41024.985972222225</v>
      </c>
      <c r="T2494" s="5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41348.168287037035</v>
      </c>
      <c r="T2495" s="5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41022.645185185182</v>
      </c>
      <c r="T2496" s="5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41036.946469907409</v>
      </c>
      <c r="T2497" s="5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41327.996435185189</v>
      </c>
      <c r="T2498" s="5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(E2499/D2499)*100</f>
        <v>112.7715</v>
      </c>
      <c r="P2499" s="8">
        <f t="shared" ref="P2499:P2562" si="235">IF(L2499&gt;0,E2499/L2499,0)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RIGHT(N2499,(LEN(N2499)-FIND("/",N2499)))</f>
        <v>indie rock</v>
      </c>
      <c r="S2499" s="5">
        <f t="shared" ref="S2499:S2562" si="238">(((J2499/60)/60)/24)+DATE(1970,1,1)</f>
        <v>40730.878912037035</v>
      </c>
      <c r="T2499" s="5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42017.967442129629</v>
      </c>
      <c r="T2500" s="5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41226.648576388885</v>
      </c>
      <c r="T2501" s="5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41053.772858796299</v>
      </c>
      <c r="T2502" s="5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42244.776666666665</v>
      </c>
      <c r="T2503" s="5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41858.825439814813</v>
      </c>
      <c r="T2504" s="5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5">
        <f t="shared" si="238"/>
        <v>42498.899398148147</v>
      </c>
      <c r="T2505" s="5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5">
        <f t="shared" si="238"/>
        <v>41928.015439814815</v>
      </c>
      <c r="T2506" s="5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5">
        <f t="shared" si="238"/>
        <v>42047.05574074074</v>
      </c>
      <c r="T2507" s="5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42258.297094907408</v>
      </c>
      <c r="T2508" s="5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5">
        <f t="shared" si="238"/>
        <v>42105.072962962964</v>
      </c>
      <c r="T2509" s="5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5">
        <f t="shared" si="238"/>
        <v>41835.951782407406</v>
      </c>
      <c r="T2510" s="5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42058.809594907405</v>
      </c>
      <c r="T2511" s="5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42078.997361111105</v>
      </c>
      <c r="T2512" s="5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5">
        <f t="shared" si="238"/>
        <v>42371.446909722217</v>
      </c>
      <c r="T2513" s="5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5">
        <f t="shared" si="238"/>
        <v>41971.876863425925</v>
      </c>
      <c r="T2514" s="5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5">
        <f t="shared" si="238"/>
        <v>42732.00681712963</v>
      </c>
      <c r="T2515" s="5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41854.389780092592</v>
      </c>
      <c r="T2516" s="5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42027.839733796296</v>
      </c>
      <c r="T2517" s="5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5">
        <f t="shared" si="238"/>
        <v>41942.653379629628</v>
      </c>
      <c r="T2518" s="5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42052.802430555559</v>
      </c>
      <c r="T2519" s="5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5">
        <f t="shared" si="238"/>
        <v>41926.680879629632</v>
      </c>
      <c r="T2520" s="5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41809.155138888891</v>
      </c>
      <c r="T2521" s="5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5">
        <f t="shared" si="238"/>
        <v>42612.600520833337</v>
      </c>
      <c r="T2522" s="5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42269.967835648145</v>
      </c>
      <c r="T2523" s="5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42460.573611111111</v>
      </c>
      <c r="T2524" s="5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41930.975601851853</v>
      </c>
      <c r="T2525" s="5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41961.807372685187</v>
      </c>
      <c r="T2526" s="5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41058.844571759262</v>
      </c>
      <c r="T2527" s="5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41953.091134259259</v>
      </c>
      <c r="T2528" s="5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41546.75105324074</v>
      </c>
      <c r="T2529" s="5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42217.834525462968</v>
      </c>
      <c r="T2530" s="5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40948.080729166664</v>
      </c>
      <c r="T2531" s="5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42081.864641203705</v>
      </c>
      <c r="T2532" s="5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42208.680023148147</v>
      </c>
      <c r="T2533" s="5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41107.849143518521</v>
      </c>
      <c r="T2534" s="5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41304.751284722224</v>
      </c>
      <c r="T2535" s="5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40127.700370370374</v>
      </c>
      <c r="T2536" s="5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41943.791030092594</v>
      </c>
      <c r="T2537" s="5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41464.106087962966</v>
      </c>
      <c r="T2538" s="5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40696.648784722223</v>
      </c>
      <c r="T2539" s="5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41298.509965277779</v>
      </c>
      <c r="T2540" s="5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41977.902222222227</v>
      </c>
      <c r="T2541" s="5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40785.675011574072</v>
      </c>
      <c r="T2542" s="5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41483.449282407404</v>
      </c>
      <c r="T2543" s="5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41509.426585648151</v>
      </c>
      <c r="T2544" s="5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40514.107615740737</v>
      </c>
      <c r="T2545" s="5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41068.520474537036</v>
      </c>
      <c r="T2546" s="5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42027.13817129629</v>
      </c>
      <c r="T2547" s="5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41524.858553240738</v>
      </c>
      <c r="T2548" s="5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40973.773182870369</v>
      </c>
      <c r="T2549" s="5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42618.625428240746</v>
      </c>
      <c r="T2550" s="5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41390.757754629631</v>
      </c>
      <c r="T2551" s="5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42228.634328703702</v>
      </c>
      <c r="T2552" s="5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40961.252141203702</v>
      </c>
      <c r="T2553" s="5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42769.809965277775</v>
      </c>
      <c r="T2554" s="5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41113.199155092596</v>
      </c>
      <c r="T2555" s="5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42125.078275462962</v>
      </c>
      <c r="T2556" s="5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41026.655011574076</v>
      </c>
      <c r="T2557" s="5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41222.991400462961</v>
      </c>
      <c r="T2558" s="5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41744.745208333334</v>
      </c>
      <c r="T2559" s="5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42093.860023148154</v>
      </c>
      <c r="T2560" s="5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40829.873657407406</v>
      </c>
      <c r="T2561" s="5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42039.951087962967</v>
      </c>
      <c r="T2562" s="5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(E2563/D2563)*100</f>
        <v>0</v>
      </c>
      <c r="P2563" s="8">
        <f t="shared" ref="P2563:P2626" si="241">IF(L2563&gt;0,E2563/L2563,0)</f>
        <v>0</v>
      </c>
      <c r="Q2563" t="str">
        <f t="shared" ref="Q2563:Q2626" si="242">LEFT(N2563,FIND("/",N2563,1)-1)</f>
        <v>food</v>
      </c>
      <c r="R2563" t="str">
        <f t="shared" ref="R2563:R2626" si="243">RIGHT(N2563,(LEN(N2563)-FIND("/",N2563)))</f>
        <v>food trucks</v>
      </c>
      <c r="S2563" s="5">
        <f t="shared" ref="S2563:S2626" si="244">(((J2563/60)/60)/24)+DATE(1970,1,1)</f>
        <v>42260.528807870374</v>
      </c>
      <c r="T2563" s="5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42594.524756944447</v>
      </c>
      <c r="T2564" s="5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5">
        <f t="shared" si="244"/>
        <v>42155.139479166668</v>
      </c>
      <c r="T2565" s="5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5">
        <f t="shared" si="244"/>
        <v>41822.040497685186</v>
      </c>
      <c r="T2566" s="5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42440.650335648148</v>
      </c>
      <c r="T2567" s="5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5">
        <f t="shared" si="244"/>
        <v>41842.980879629627</v>
      </c>
      <c r="T2568" s="5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42087.878912037035</v>
      </c>
      <c r="T2569" s="5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42584.666597222225</v>
      </c>
      <c r="T2570" s="5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42234.105462962965</v>
      </c>
      <c r="T2571" s="5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42744.903182870374</v>
      </c>
      <c r="T2572" s="5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42449.341678240744</v>
      </c>
      <c r="T2573" s="5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5">
        <f t="shared" si="244"/>
        <v>42077.119409722218</v>
      </c>
      <c r="T2574" s="5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5">
        <f t="shared" si="244"/>
        <v>41829.592002314814</v>
      </c>
      <c r="T2575" s="5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5">
        <f t="shared" si="244"/>
        <v>42487.825752314813</v>
      </c>
      <c r="T2576" s="5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5">
        <f t="shared" si="244"/>
        <v>41986.108726851846</v>
      </c>
      <c r="T2577" s="5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5">
        <f t="shared" si="244"/>
        <v>42060.00980324074</v>
      </c>
      <c r="T2578" s="5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5">
        <f t="shared" si="244"/>
        <v>41830.820567129631</v>
      </c>
      <c r="T2579" s="5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5">
        <f t="shared" si="244"/>
        <v>42238.022905092599</v>
      </c>
      <c r="T2580" s="5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41837.829895833333</v>
      </c>
      <c r="T2581" s="5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42110.326423611114</v>
      </c>
      <c r="T2582" s="5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42294.628449074073</v>
      </c>
      <c r="T2583" s="5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42642.988819444443</v>
      </c>
      <c r="T2584" s="5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42019.76944444445</v>
      </c>
      <c r="T2585" s="5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5">
        <f t="shared" si="244"/>
        <v>42140.173252314817</v>
      </c>
      <c r="T2586" s="5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41795.963333333333</v>
      </c>
      <c r="T2587" s="5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42333.330277777779</v>
      </c>
      <c r="T2588" s="5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42338.675381944442</v>
      </c>
      <c r="T2589" s="5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42042.676226851851</v>
      </c>
      <c r="T2590" s="5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42422.536192129628</v>
      </c>
      <c r="T2591" s="5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5">
        <f t="shared" si="244"/>
        <v>42388.589085648149</v>
      </c>
      <c r="T2592" s="5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42382.906527777777</v>
      </c>
      <c r="T2593" s="5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41887.801168981481</v>
      </c>
      <c r="T2594" s="5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5">
        <f t="shared" si="244"/>
        <v>42089.84520833334</v>
      </c>
      <c r="T2595" s="5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41828.967916666668</v>
      </c>
      <c r="T2596" s="5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42760.244212962964</v>
      </c>
      <c r="T2597" s="5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41828.664456018516</v>
      </c>
      <c r="T2598" s="5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42510.341631944444</v>
      </c>
      <c r="T2599" s="5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42240.840289351851</v>
      </c>
      <c r="T2600" s="5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41809.754016203704</v>
      </c>
      <c r="T2601" s="5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42394.900462962964</v>
      </c>
      <c r="T2602" s="5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41150.902187499996</v>
      </c>
      <c r="T2603" s="5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41915.747314814813</v>
      </c>
      <c r="T2604" s="5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41617.912662037037</v>
      </c>
      <c r="T2605" s="5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40998.051192129627</v>
      </c>
      <c r="T2606" s="5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42508.541550925926</v>
      </c>
      <c r="T2607" s="5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41726.712754629632</v>
      </c>
      <c r="T2608" s="5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42184.874675925923</v>
      </c>
      <c r="T2609" s="5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42767.801712962959</v>
      </c>
      <c r="T2610" s="5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41075.237858796296</v>
      </c>
      <c r="T2611" s="5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42564.881076388891</v>
      </c>
      <c r="T2612" s="5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42704.335810185185</v>
      </c>
      <c r="T2613" s="5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41982.143171296295</v>
      </c>
      <c r="T2614" s="5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41143.81821759259</v>
      </c>
      <c r="T2615" s="5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41730.708472222221</v>
      </c>
      <c r="T2616" s="5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42453.49726851852</v>
      </c>
      <c r="T2617" s="5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42211.99454861111</v>
      </c>
      <c r="T2618" s="5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41902.874432870369</v>
      </c>
      <c r="T2619" s="5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42279.792372685188</v>
      </c>
      <c r="T2620" s="5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42273.884305555555</v>
      </c>
      <c r="T2621" s="5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42251.16715277778</v>
      </c>
      <c r="T2622" s="5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42115.74754629629</v>
      </c>
      <c r="T2623" s="5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42689.74324074074</v>
      </c>
      <c r="T2624" s="5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42692.256550925929</v>
      </c>
      <c r="T2625" s="5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41144.42155092593</v>
      </c>
      <c r="T2626" s="5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(E2627/D2627)*100</f>
        <v>956</v>
      </c>
      <c r="P2627" s="8">
        <f t="shared" ref="P2627:P2690" si="247">IF(L2627&gt;0,E2627/L2627,0)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RIGHT(N2627,(LEN(N2627)-FIND("/",N2627)))</f>
        <v>space exploration</v>
      </c>
      <c r="S2627" s="5">
        <f t="shared" ref="S2627:S2690" si="250">(((J2627/60)/60)/24)+DATE(1970,1,1)</f>
        <v>42658.810277777782</v>
      </c>
      <c r="T2627" s="5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42128.628113425926</v>
      </c>
      <c r="T2628" s="5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42304.829409722224</v>
      </c>
      <c r="T2629" s="5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41953.966053240743</v>
      </c>
      <c r="T2630" s="5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42108.538449074069</v>
      </c>
      <c r="T2631" s="5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42524.105462962965</v>
      </c>
      <c r="T2632" s="5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42218.169293981482</v>
      </c>
      <c r="T2633" s="5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42494.061793981484</v>
      </c>
      <c r="T2634" s="5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41667.823287037041</v>
      </c>
      <c r="T2635" s="5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42612.656493055561</v>
      </c>
      <c r="T2636" s="5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42037.950937500005</v>
      </c>
      <c r="T2637" s="5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42636.614745370374</v>
      </c>
      <c r="T2638" s="5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42639.549479166672</v>
      </c>
      <c r="T2639" s="5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41989.913136574076</v>
      </c>
      <c r="T2640" s="5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42024.86513888889</v>
      </c>
      <c r="T2641" s="5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42103.160578703704</v>
      </c>
      <c r="T2642" s="5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41880.827118055553</v>
      </c>
      <c r="T2643" s="5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42536.246620370366</v>
      </c>
      <c r="T2644" s="5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42689.582349537035</v>
      </c>
      <c r="T2645" s="5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42774.792071759264</v>
      </c>
      <c r="T2646" s="5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41921.842627314814</v>
      </c>
      <c r="T2647" s="5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42226.313298611116</v>
      </c>
      <c r="T2648" s="5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42200.261793981481</v>
      </c>
      <c r="T2649" s="5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42408.714814814812</v>
      </c>
      <c r="T2650" s="5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42341.99700231482</v>
      </c>
      <c r="T2651" s="5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42695.624340277776</v>
      </c>
      <c r="T2652" s="5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42327.805659722217</v>
      </c>
      <c r="T2653" s="5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41953.158854166672</v>
      </c>
      <c r="T2654" s="5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41771.651932870373</v>
      </c>
      <c r="T2655" s="5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42055.600995370376</v>
      </c>
      <c r="T2656" s="5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42381.866284722222</v>
      </c>
      <c r="T2657" s="5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42767.688518518517</v>
      </c>
      <c r="T2658" s="5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42551.928854166668</v>
      </c>
      <c r="T2659" s="5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42551.884189814817</v>
      </c>
      <c r="T2660" s="5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42082.069560185191</v>
      </c>
      <c r="T2661" s="5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42272.713171296295</v>
      </c>
      <c r="T2662" s="5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41542.958449074074</v>
      </c>
      <c r="T2663" s="5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42207.746678240743</v>
      </c>
      <c r="T2664" s="5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42222.622766203705</v>
      </c>
      <c r="T2665" s="5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42313.02542824074</v>
      </c>
      <c r="T2666" s="5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42083.895532407405</v>
      </c>
      <c r="T2667" s="5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42235.764340277776</v>
      </c>
      <c r="T2668" s="5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42380.926111111112</v>
      </c>
      <c r="T2669" s="5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42275.588715277772</v>
      </c>
      <c r="T2670" s="5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42319.035833333335</v>
      </c>
      <c r="T2671" s="5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41821.020601851851</v>
      </c>
      <c r="T2672" s="5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41962.749027777783</v>
      </c>
      <c r="T2673" s="5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42344.884143518517</v>
      </c>
      <c r="T2674" s="5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41912.541655092595</v>
      </c>
      <c r="T2675" s="5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42529.632754629631</v>
      </c>
      <c r="T2676" s="5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41923.857511574075</v>
      </c>
      <c r="T2677" s="5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42482.624699074076</v>
      </c>
      <c r="T2678" s="5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41793.029432870368</v>
      </c>
      <c r="T2679" s="5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42241.798206018517</v>
      </c>
      <c r="T2680" s="5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42033.001087962963</v>
      </c>
      <c r="T2681" s="5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42436.211701388893</v>
      </c>
      <c r="T2682" s="5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41805.895254629628</v>
      </c>
      <c r="T2683" s="5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41932.871990740743</v>
      </c>
      <c r="T2684" s="5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42034.75509259259</v>
      </c>
      <c r="T2685" s="5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41820.914641203701</v>
      </c>
      <c r="T2686" s="5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42061.69594907407</v>
      </c>
      <c r="T2687" s="5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5">
        <f t="shared" si="250"/>
        <v>41892.974803240737</v>
      </c>
      <c r="T2688" s="5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5">
        <f t="shared" si="250"/>
        <v>42154.64025462963</v>
      </c>
      <c r="T2689" s="5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42028.118865740747</v>
      </c>
      <c r="T2690" s="5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(E2691/D2691)*100</f>
        <v>2.8571428571428571E-3</v>
      </c>
      <c r="P2691" s="8">
        <f t="shared" ref="P2691:P2754" si="253">IF(L2691&gt;0,E2691/L2691,0)</f>
        <v>1</v>
      </c>
      <c r="Q2691" t="str">
        <f t="shared" ref="Q2691:Q2754" si="254">LEFT(N2691,FIND("/",N2691,1)-1)</f>
        <v>food</v>
      </c>
      <c r="R2691" t="str">
        <f t="shared" ref="R2691:R2754" si="255">RIGHT(N2691,(LEN(N2691)-FIND("/",N2691)))</f>
        <v>food trucks</v>
      </c>
      <c r="S2691" s="5">
        <f t="shared" ref="S2691:S2754" si="256">(((J2691/60)/60)/24)+DATE(1970,1,1)</f>
        <v>42551.961689814809</v>
      </c>
      <c r="T2691" s="5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42113.105046296296</v>
      </c>
      <c r="T2692" s="5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42089.724039351851</v>
      </c>
      <c r="T2693" s="5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42058.334027777775</v>
      </c>
      <c r="T2694" s="5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41834.138495370367</v>
      </c>
      <c r="T2695" s="5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41878.140497685185</v>
      </c>
      <c r="T2696" s="5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42048.181921296295</v>
      </c>
      <c r="T2697" s="5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41964.844444444447</v>
      </c>
      <c r="T2698" s="5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42187.940081018518</v>
      </c>
      <c r="T2699" s="5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41787.898240740738</v>
      </c>
      <c r="T2700" s="5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5">
        <f t="shared" si="256"/>
        <v>41829.896562499998</v>
      </c>
      <c r="T2701" s="5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41870.87467592593</v>
      </c>
      <c r="T2702" s="5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42801.774699074071</v>
      </c>
      <c r="T2703" s="5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42800.801817129628</v>
      </c>
      <c r="T2704" s="5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42756.690162037034</v>
      </c>
      <c r="T2705" s="5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42787.862430555557</v>
      </c>
      <c r="T2706" s="5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42773.916180555556</v>
      </c>
      <c r="T2707" s="5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41899.294942129629</v>
      </c>
      <c r="T2708" s="5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41391.782905092594</v>
      </c>
      <c r="T2709" s="5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42512.698217592595</v>
      </c>
      <c r="T2710" s="5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42612.149780092594</v>
      </c>
      <c r="T2711" s="5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41828.229490740741</v>
      </c>
      <c r="T2712" s="5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41780.745254629634</v>
      </c>
      <c r="T2713" s="5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41432.062037037038</v>
      </c>
      <c r="T2714" s="5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42322.653749999998</v>
      </c>
      <c r="T2715" s="5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42629.655046296291</v>
      </c>
      <c r="T2716" s="5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42387.398472222223</v>
      </c>
      <c r="T2717" s="5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42255.333252314813</v>
      </c>
      <c r="T2718" s="5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41934.914918981485</v>
      </c>
      <c r="T2719" s="5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42465.596585648149</v>
      </c>
      <c r="T2720" s="5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42418.031180555554</v>
      </c>
      <c r="T2721" s="5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42655.465891203698</v>
      </c>
      <c r="T2722" s="5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41493.543958333335</v>
      </c>
      <c r="T2723" s="5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42704.857094907406</v>
      </c>
      <c r="T2724" s="5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41944.83898148148</v>
      </c>
      <c r="T2725" s="5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42199.32707175926</v>
      </c>
      <c r="T2726" s="5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42745.744618055556</v>
      </c>
      <c r="T2727" s="5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42452.579988425925</v>
      </c>
      <c r="T2728" s="5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42198.676655092597</v>
      </c>
      <c r="T2729" s="5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42333.59993055556</v>
      </c>
      <c r="T2730" s="5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42095.240706018521</v>
      </c>
      <c r="T2731" s="5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41351.541377314818</v>
      </c>
      <c r="T2732" s="5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41872.525717592594</v>
      </c>
      <c r="T2733" s="5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41389.808194444442</v>
      </c>
      <c r="T2734" s="5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42044.272847222222</v>
      </c>
      <c r="T2735" s="5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42626.668888888889</v>
      </c>
      <c r="T2736" s="5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41316.120949074073</v>
      </c>
      <c r="T2737" s="5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41722.666354166664</v>
      </c>
      <c r="T2738" s="5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41611.917673611111</v>
      </c>
      <c r="T2739" s="5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42620.143564814818</v>
      </c>
      <c r="T2740" s="5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41719.887928240743</v>
      </c>
      <c r="T2741" s="5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42045.031851851847</v>
      </c>
      <c r="T2742" s="5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41911.657430555555</v>
      </c>
      <c r="T2743" s="5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41030.719756944447</v>
      </c>
      <c r="T2744" s="5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42632.328784722224</v>
      </c>
      <c r="T2745" s="5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40938.062476851854</v>
      </c>
      <c r="T2746" s="5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41044.988055555557</v>
      </c>
      <c r="T2747" s="5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41850.781377314815</v>
      </c>
      <c r="T2748" s="5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41044.64811342593</v>
      </c>
      <c r="T2749" s="5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42585.7106712963</v>
      </c>
      <c r="T2750" s="5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42068.799039351856</v>
      </c>
      <c r="T2751" s="5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41078.899826388886</v>
      </c>
      <c r="T2752" s="5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41747.887060185189</v>
      </c>
      <c r="T2753" s="5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40855.765092592592</v>
      </c>
      <c r="T2754" s="5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(E2755/D2755)*100</f>
        <v>19</v>
      </c>
      <c r="P2755" s="8">
        <f t="shared" ref="P2755:P2818" si="259">IF(L2755&gt;0,E2755/L2755,0)</f>
        <v>47.5</v>
      </c>
      <c r="Q2755" t="str">
        <f t="shared" ref="Q2755:Q2818" si="260">LEFT(N2755,FIND("/",N2755,1)-1)</f>
        <v>publishing</v>
      </c>
      <c r="R2755" t="str">
        <f t="shared" ref="R2755:R2818" si="261">RIGHT(N2755,(LEN(N2755)-FIND("/",N2755)))</f>
        <v>children's books</v>
      </c>
      <c r="S2755" s="5">
        <f t="shared" ref="S2755:S2818" si="262">(((J2755/60)/60)/24)+DATE(1970,1,1)</f>
        <v>41117.900729166664</v>
      </c>
      <c r="T2755" s="5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41863.636006944449</v>
      </c>
      <c r="T2756" s="5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42072.790821759263</v>
      </c>
      <c r="T2757" s="5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41620.90047453704</v>
      </c>
      <c r="T2758" s="5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42573.65662037037</v>
      </c>
      <c r="T2759" s="5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42639.441932870366</v>
      </c>
      <c r="T2760" s="5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42524.36650462963</v>
      </c>
      <c r="T2761" s="5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41415.461319444446</v>
      </c>
      <c r="T2762" s="5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41247.063576388886</v>
      </c>
      <c r="T2763" s="5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40927.036979166667</v>
      </c>
      <c r="T2764" s="5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41373.579675925925</v>
      </c>
      <c r="T2765" s="5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41030.292025462964</v>
      </c>
      <c r="T2766" s="5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41194.579027777778</v>
      </c>
      <c r="T2767" s="5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40736.668032407404</v>
      </c>
      <c r="T2768" s="5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42172.958912037036</v>
      </c>
      <c r="T2769" s="5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40967.614849537036</v>
      </c>
      <c r="T2770" s="5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41745.826273148145</v>
      </c>
      <c r="T2771" s="5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41686.705208333333</v>
      </c>
      <c r="T2772" s="5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41257.531712962962</v>
      </c>
      <c r="T2773" s="5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41537.869143518517</v>
      </c>
      <c r="T2774" s="5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42474.86482638889</v>
      </c>
      <c r="T2775" s="5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41311.126481481479</v>
      </c>
      <c r="T2776" s="5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40863.013356481482</v>
      </c>
      <c r="T2777" s="5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42136.297175925924</v>
      </c>
      <c r="T2778" s="5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42172.669027777782</v>
      </c>
      <c r="T2779" s="5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41846.978078703702</v>
      </c>
      <c r="T2780" s="5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42300.585891203707</v>
      </c>
      <c r="T2781" s="5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42774.447777777779</v>
      </c>
      <c r="T2782" s="5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42018.94159722222</v>
      </c>
      <c r="T2783" s="5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42026.924976851849</v>
      </c>
      <c r="T2784" s="5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42103.535254629634</v>
      </c>
      <c r="T2785" s="5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41920.787534722222</v>
      </c>
      <c r="T2786" s="5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42558.189432870371</v>
      </c>
      <c r="T2787" s="5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41815.569212962961</v>
      </c>
      <c r="T2788" s="5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41808.198518518519</v>
      </c>
      <c r="T2789" s="5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42550.701886574068</v>
      </c>
      <c r="T2790" s="5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42056.013124999998</v>
      </c>
      <c r="T2791" s="5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42016.938692129625</v>
      </c>
      <c r="T2792" s="5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42591.899988425925</v>
      </c>
      <c r="T2793" s="5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42183.231006944443</v>
      </c>
      <c r="T2794" s="5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42176.419039351851</v>
      </c>
      <c r="T2795" s="5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42416.691655092596</v>
      </c>
      <c r="T2796" s="5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41780.525937500002</v>
      </c>
      <c r="T2797" s="5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41795.528101851851</v>
      </c>
      <c r="T2798" s="5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41798.94027777778</v>
      </c>
      <c r="T2799" s="5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42201.675011574072</v>
      </c>
      <c r="T2800" s="5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42507.264699074076</v>
      </c>
      <c r="T2801" s="5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41948.552847222221</v>
      </c>
      <c r="T2802" s="5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41900.243159722224</v>
      </c>
      <c r="T2803" s="5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42192.64707175926</v>
      </c>
      <c r="T2804" s="5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42158.065694444449</v>
      </c>
      <c r="T2805" s="5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41881.453587962962</v>
      </c>
      <c r="T2806" s="5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42213.505474537036</v>
      </c>
      <c r="T2807" s="5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42185.267245370371</v>
      </c>
      <c r="T2808" s="5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42154.873124999998</v>
      </c>
      <c r="T2809" s="5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42208.84646990741</v>
      </c>
      <c r="T2810" s="5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42451.496817129635</v>
      </c>
      <c r="T2811" s="5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41759.13962962963</v>
      </c>
      <c r="T2812" s="5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42028.496562500004</v>
      </c>
      <c r="T2813" s="5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42054.74418981481</v>
      </c>
      <c r="T2814" s="5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42693.742604166662</v>
      </c>
      <c r="T2815" s="5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42103.399479166663</v>
      </c>
      <c r="T2816" s="5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42559.776724537034</v>
      </c>
      <c r="T2817" s="5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42188.467499999999</v>
      </c>
      <c r="T2818" s="5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(E2819/D2819)*100</f>
        <v>130</v>
      </c>
      <c r="P2819" s="8">
        <f t="shared" ref="P2819:P2882" si="265">IF(L2819&gt;0,E2819/L2819,0)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RIGHT(N2819,(LEN(N2819)-FIND("/",N2819)))</f>
        <v>plays</v>
      </c>
      <c r="S2819" s="5">
        <f t="shared" ref="S2819:S2882" si="268">(((J2819/60)/60)/24)+DATE(1970,1,1)</f>
        <v>42023.634976851856</v>
      </c>
      <c r="T2819" s="5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42250.598217592589</v>
      </c>
      <c r="T2820" s="5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42139.525567129633</v>
      </c>
      <c r="T2821" s="5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42401.610983796301</v>
      </c>
      <c r="T2822" s="5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41875.922858796301</v>
      </c>
      <c r="T2823" s="5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42060.683935185181</v>
      </c>
      <c r="T2824" s="5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42067.011643518519</v>
      </c>
      <c r="T2825" s="5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42136.270787037036</v>
      </c>
      <c r="T2826" s="5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42312.792662037042</v>
      </c>
      <c r="T2827" s="5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42171.034861111111</v>
      </c>
      <c r="T2828" s="5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42494.683634259258</v>
      </c>
      <c r="T2829" s="5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42254.264687499999</v>
      </c>
      <c r="T2830" s="5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42495.434236111112</v>
      </c>
      <c r="T2831" s="5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41758.839675925927</v>
      </c>
      <c r="T2832" s="5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42171.824884259258</v>
      </c>
      <c r="T2833" s="5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41938.709421296298</v>
      </c>
      <c r="T2834" s="5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42268.127696759257</v>
      </c>
      <c r="T2835" s="5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42019.959837962961</v>
      </c>
      <c r="T2836" s="5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42313.703900462962</v>
      </c>
      <c r="T2837" s="5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42746.261782407411</v>
      </c>
      <c r="T2838" s="5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42307.908379629633</v>
      </c>
      <c r="T2839" s="5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41842.607592592591</v>
      </c>
      <c r="T2840" s="5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41853.240208333329</v>
      </c>
      <c r="T2841" s="5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42060.035636574074</v>
      </c>
      <c r="T2842" s="5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42291.739548611105</v>
      </c>
      <c r="T2843" s="5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5">
        <f t="shared" si="268"/>
        <v>41784.952488425923</v>
      </c>
      <c r="T2844" s="5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5">
        <f t="shared" si="268"/>
        <v>42492.737847222219</v>
      </c>
      <c r="T2845" s="5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42709.546064814815</v>
      </c>
      <c r="T2846" s="5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42103.016585648147</v>
      </c>
      <c r="T2847" s="5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5">
        <f t="shared" si="268"/>
        <v>42108.692060185189</v>
      </c>
      <c r="T2848" s="5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5">
        <f t="shared" si="268"/>
        <v>42453.806307870371</v>
      </c>
      <c r="T2849" s="5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42123.648831018523</v>
      </c>
      <c r="T2850" s="5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42453.428240740745</v>
      </c>
      <c r="T2851" s="5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41858.007071759261</v>
      </c>
      <c r="T2852" s="5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5">
        <f t="shared" si="268"/>
        <v>42390.002650462964</v>
      </c>
      <c r="T2853" s="5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41781.045173611114</v>
      </c>
      <c r="T2854" s="5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5">
        <f t="shared" si="268"/>
        <v>41836.190937499996</v>
      </c>
      <c r="T2855" s="5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42111.71665509259</v>
      </c>
      <c r="T2856" s="5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42370.007766203707</v>
      </c>
      <c r="T2857" s="5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42165.037581018521</v>
      </c>
      <c r="T2858" s="5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42726.920081018514</v>
      </c>
      <c r="T2859" s="5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5">
        <f t="shared" si="268"/>
        <v>41954.545081018514</v>
      </c>
      <c r="T2860" s="5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42233.362314814818</v>
      </c>
      <c r="T2861" s="5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42480.800648148142</v>
      </c>
      <c r="T2862" s="5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42257.590833333335</v>
      </c>
      <c r="T2863" s="5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41784.789687500001</v>
      </c>
      <c r="T2864" s="5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41831.675034722226</v>
      </c>
      <c r="T2865" s="5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42172.613506944443</v>
      </c>
      <c r="T2866" s="5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5">
        <f t="shared" si="268"/>
        <v>41950.114108796297</v>
      </c>
      <c r="T2867" s="5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42627.955104166671</v>
      </c>
      <c r="T2868" s="5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42531.195277777777</v>
      </c>
      <c r="T2869" s="5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42618.827013888891</v>
      </c>
      <c r="T2870" s="5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42540.593530092592</v>
      </c>
      <c r="T2871" s="5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41746.189409722225</v>
      </c>
      <c r="T2872" s="5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41974.738576388889</v>
      </c>
      <c r="T2873" s="5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5">
        <f t="shared" si="268"/>
        <v>42115.11618055556</v>
      </c>
      <c r="T2874" s="5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42002.817488425921</v>
      </c>
      <c r="T2875" s="5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42722.84474537037</v>
      </c>
      <c r="T2876" s="5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42465.128391203703</v>
      </c>
      <c r="T2877" s="5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5">
        <f t="shared" si="268"/>
        <v>42171.743969907402</v>
      </c>
      <c r="T2878" s="5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42672.955138888887</v>
      </c>
      <c r="T2879" s="5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42128.615682870368</v>
      </c>
      <c r="T2880" s="5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42359.725243055553</v>
      </c>
      <c r="T2881" s="5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42192.905694444446</v>
      </c>
      <c r="T2882" s="5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(E2883/D2883)*100</f>
        <v>0</v>
      </c>
      <c r="P2883" s="8">
        <f t="shared" ref="P2883:P2946" si="271">IF(L2883&gt;0,E2883/L2883,0)</f>
        <v>0</v>
      </c>
      <c r="Q2883" t="str">
        <f t="shared" ref="Q2883:Q2946" si="272">LEFT(N2883,FIND("/",N2883,1)-1)</f>
        <v>theater</v>
      </c>
      <c r="R2883" t="str">
        <f t="shared" ref="R2883:R2946" si="273">RIGHT(N2883,(LEN(N2883)-FIND("/",N2883)))</f>
        <v>plays</v>
      </c>
      <c r="S2883" s="5">
        <f t="shared" ref="S2883:S2946" si="274">(((J2883/60)/60)/24)+DATE(1970,1,1)</f>
        <v>41916.597638888888</v>
      </c>
      <c r="T2883" s="5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42461.596273148149</v>
      </c>
      <c r="T2884" s="5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42370.90320601852</v>
      </c>
      <c r="T2885" s="5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41948.727256944447</v>
      </c>
      <c r="T2886" s="5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42047.07640046296</v>
      </c>
      <c r="T2887" s="5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42261.632916666669</v>
      </c>
      <c r="T2888" s="5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41985.427361111113</v>
      </c>
      <c r="T2889" s="5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5">
        <f t="shared" si="274"/>
        <v>41922.535185185188</v>
      </c>
      <c r="T2890" s="5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41850.863252314812</v>
      </c>
      <c r="T2891" s="5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41831.742962962962</v>
      </c>
      <c r="T2892" s="5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42415.883425925931</v>
      </c>
      <c r="T2893" s="5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41869.714166666665</v>
      </c>
      <c r="T2894" s="5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41953.773090277777</v>
      </c>
      <c r="T2895" s="5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5">
        <f t="shared" si="274"/>
        <v>42037.986284722225</v>
      </c>
      <c r="T2896" s="5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41811.555462962962</v>
      </c>
      <c r="T2897" s="5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42701.908807870372</v>
      </c>
      <c r="T2898" s="5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42258.646504629629</v>
      </c>
      <c r="T2899" s="5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42278.664965277778</v>
      </c>
      <c r="T2900" s="5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5">
        <f t="shared" si="274"/>
        <v>42515.078217592592</v>
      </c>
      <c r="T2901" s="5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41830.234166666669</v>
      </c>
      <c r="T2902" s="5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41982.904386574075</v>
      </c>
      <c r="T2903" s="5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42210.439768518518</v>
      </c>
      <c r="T2904" s="5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42196.166874999995</v>
      </c>
      <c r="T2905" s="5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41940.967951388891</v>
      </c>
      <c r="T2906" s="5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42606.056863425925</v>
      </c>
      <c r="T2907" s="5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42199.648912037039</v>
      </c>
      <c r="T2908" s="5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42444.877743055549</v>
      </c>
      <c r="T2909" s="5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42499.731701388882</v>
      </c>
      <c r="T2910" s="5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41929.266215277778</v>
      </c>
      <c r="T2911" s="5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42107.841284722221</v>
      </c>
      <c r="T2912" s="5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42142.768819444449</v>
      </c>
      <c r="T2913" s="5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42354.131643518514</v>
      </c>
      <c r="T2914" s="5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41828.922905092593</v>
      </c>
      <c r="T2915" s="5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42017.907337962963</v>
      </c>
      <c r="T2916" s="5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42415.398032407407</v>
      </c>
      <c r="T2917" s="5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41755.476724537039</v>
      </c>
      <c r="T2918" s="5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42245.234340277777</v>
      </c>
      <c r="T2919" s="5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42278.629710648151</v>
      </c>
      <c r="T2920" s="5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41826.61954861111</v>
      </c>
      <c r="T2921" s="5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42058.792476851857</v>
      </c>
      <c r="T2922" s="5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41877.886620370373</v>
      </c>
      <c r="T2923" s="5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42097.874155092592</v>
      </c>
      <c r="T2924" s="5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42013.15253472222</v>
      </c>
      <c r="T2925" s="5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42103.556828703702</v>
      </c>
      <c r="T2926" s="5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41863.584120370368</v>
      </c>
      <c r="T2927" s="5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42044.765960648147</v>
      </c>
      <c r="T2928" s="5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41806.669317129628</v>
      </c>
      <c r="T2929" s="5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42403.998217592598</v>
      </c>
      <c r="T2930" s="5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41754.564328703702</v>
      </c>
      <c r="T2931" s="5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42101.584074074075</v>
      </c>
      <c r="T2932" s="5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41872.291238425925</v>
      </c>
      <c r="T2933" s="5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42025.164780092593</v>
      </c>
      <c r="T2934" s="5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42495.956631944442</v>
      </c>
      <c r="T2935" s="5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41775.636157407411</v>
      </c>
      <c r="T2936" s="5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42553.583425925928</v>
      </c>
      <c r="T2937" s="5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41912.650729166664</v>
      </c>
      <c r="T2938" s="5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41803.457326388889</v>
      </c>
      <c r="T2939" s="5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42004.703865740739</v>
      </c>
      <c r="T2940" s="5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41845.809166666666</v>
      </c>
      <c r="T2941" s="5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41982.773356481484</v>
      </c>
      <c r="T2942" s="5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42034.960127314815</v>
      </c>
      <c r="T2943" s="5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42334.803923611107</v>
      </c>
      <c r="T2944" s="5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5">
        <f t="shared" si="274"/>
        <v>42077.129398148143</v>
      </c>
      <c r="T2945" s="5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42132.9143287037</v>
      </c>
      <c r="T2946" s="5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(E2947/D2947)*100</f>
        <v>0</v>
      </c>
      <c r="P2947" s="8">
        <f t="shared" ref="P2947:P3010" si="277">IF(L2947&gt;0,E2947/L2947,0)</f>
        <v>0</v>
      </c>
      <c r="Q2947" t="str">
        <f t="shared" ref="Q2947:Q3010" si="278">LEFT(N2947,FIND("/",N2947,1)-1)</f>
        <v>theater</v>
      </c>
      <c r="R2947" t="str">
        <f t="shared" ref="R2947:R3010" si="279">RIGHT(N2947,(LEN(N2947)-FIND("/",N2947)))</f>
        <v>spaces</v>
      </c>
      <c r="S2947" s="5">
        <f t="shared" ref="S2947:S3010" si="280">(((J2947/60)/60)/24)+DATE(1970,1,1)</f>
        <v>42118.139583333337</v>
      </c>
      <c r="T2947" s="5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42567.531157407408</v>
      </c>
      <c r="T2948" s="5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42649.562118055561</v>
      </c>
      <c r="T2949" s="5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42097.649224537032</v>
      </c>
      <c r="T2950" s="5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42297.823113425926</v>
      </c>
      <c r="T2951" s="5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5">
        <f t="shared" si="280"/>
        <v>42362.36518518519</v>
      </c>
      <c r="T2952" s="5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41872.802928240737</v>
      </c>
      <c r="T2953" s="5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42628.690266203703</v>
      </c>
      <c r="T2954" s="5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42255.791909722218</v>
      </c>
      <c r="T2955" s="5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5">
        <f t="shared" si="280"/>
        <v>42790.583368055552</v>
      </c>
      <c r="T2956" s="5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42141.741307870368</v>
      </c>
      <c r="T2957" s="5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42464.958912037036</v>
      </c>
      <c r="T2958" s="5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42031.011249999996</v>
      </c>
      <c r="T2959" s="5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5">
        <f t="shared" si="280"/>
        <v>42438.779131944444</v>
      </c>
      <c r="T2960" s="5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5">
        <f t="shared" si="280"/>
        <v>42498.008391203708</v>
      </c>
      <c r="T2961" s="5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5">
        <f t="shared" si="280"/>
        <v>41863.757210648146</v>
      </c>
      <c r="T2962" s="5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42061.212488425925</v>
      </c>
      <c r="T2963" s="5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42036.24428240741</v>
      </c>
      <c r="T2964" s="5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42157.470185185186</v>
      </c>
      <c r="T2965" s="5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41827.909942129627</v>
      </c>
      <c r="T2966" s="5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42162.729548611111</v>
      </c>
      <c r="T2967" s="5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42233.738564814819</v>
      </c>
      <c r="T2968" s="5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42042.197824074072</v>
      </c>
      <c r="T2969" s="5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42585.523842592593</v>
      </c>
      <c r="T2970" s="5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42097.786493055552</v>
      </c>
      <c r="T2971" s="5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41808.669571759259</v>
      </c>
      <c r="T2972" s="5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41852.658310185187</v>
      </c>
      <c r="T2973" s="5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42694.110185185185</v>
      </c>
      <c r="T2974" s="5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42341.818379629629</v>
      </c>
      <c r="T2975" s="5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41880.061006944445</v>
      </c>
      <c r="T2976" s="5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41941.683865740742</v>
      </c>
      <c r="T2977" s="5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42425.730671296296</v>
      </c>
      <c r="T2978" s="5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42026.88118055556</v>
      </c>
      <c r="T2979" s="5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41922.640590277777</v>
      </c>
      <c r="T2980" s="5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41993.824340277773</v>
      </c>
      <c r="T2981" s="5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42219.915856481486</v>
      </c>
      <c r="T2982" s="5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42225.559675925921</v>
      </c>
      <c r="T2983" s="5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42381.686840277776</v>
      </c>
      <c r="T2984" s="5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41894.632361111115</v>
      </c>
      <c r="T2985" s="5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42576.278715277775</v>
      </c>
      <c r="T2986" s="5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42654.973703703698</v>
      </c>
      <c r="T2987" s="5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42431.500069444446</v>
      </c>
      <c r="T2988" s="5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42627.307303240741</v>
      </c>
      <c r="T2989" s="5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42511.362048611118</v>
      </c>
      <c r="T2990" s="5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42337.02039351852</v>
      </c>
      <c r="T2991" s="5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42341.57430555555</v>
      </c>
      <c r="T2992" s="5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42740.837152777778</v>
      </c>
      <c r="T2993" s="5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42622.767476851848</v>
      </c>
      <c r="T2994" s="5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42390.838738425926</v>
      </c>
      <c r="T2995" s="5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41885.478842592594</v>
      </c>
      <c r="T2996" s="5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42724.665173611109</v>
      </c>
      <c r="T2997" s="5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42090.912500000006</v>
      </c>
      <c r="T2998" s="5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42775.733715277776</v>
      </c>
      <c r="T2999" s="5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41778.193622685183</v>
      </c>
      <c r="T3000" s="5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42780.740277777775</v>
      </c>
      <c r="T3001" s="5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42752.827199074076</v>
      </c>
      <c r="T3002" s="5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42534.895625000005</v>
      </c>
      <c r="T3003" s="5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41239.83625</v>
      </c>
      <c r="T3004" s="5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42398.849259259259</v>
      </c>
      <c r="T3005" s="5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41928.881064814814</v>
      </c>
      <c r="T3006" s="5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41888.674826388888</v>
      </c>
      <c r="T3007" s="5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41957.756840277783</v>
      </c>
      <c r="T3008" s="5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42098.216238425928</v>
      </c>
      <c r="T3009" s="5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42360.212025462963</v>
      </c>
      <c r="T3010" s="5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(E3011/D3011)*100</f>
        <v>119.756</v>
      </c>
      <c r="P3011" s="8">
        <f t="shared" ref="P3011:P3074" si="283">IF(L3011&gt;0,E3011/L3011,0)</f>
        <v>233.8984375</v>
      </c>
      <c r="Q3011" t="str">
        <f t="shared" ref="Q3011:Q3074" si="284">LEFT(N3011,FIND("/",N3011,1)-1)</f>
        <v>theater</v>
      </c>
      <c r="R3011" t="str">
        <f t="shared" ref="R3011:R3074" si="285">RIGHT(N3011,(LEN(N3011)-FIND("/",N3011)))</f>
        <v>spaces</v>
      </c>
      <c r="S3011" s="5">
        <f t="shared" ref="S3011:S3074" si="286">(((J3011/60)/60)/24)+DATE(1970,1,1)</f>
        <v>41939.569907407407</v>
      </c>
      <c r="T3011" s="5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41996.832395833335</v>
      </c>
      <c r="T3012" s="5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42334.468935185185</v>
      </c>
      <c r="T3013" s="5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42024.702893518523</v>
      </c>
      <c r="T3014" s="5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42146.836215277777</v>
      </c>
      <c r="T3015" s="5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41920.123611111114</v>
      </c>
      <c r="T3016" s="5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41785.72729166667</v>
      </c>
      <c r="T3017" s="5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41778.548055555555</v>
      </c>
      <c r="T3018" s="5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41841.850034722222</v>
      </c>
      <c r="T3019" s="5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42163.29833333334</v>
      </c>
      <c r="T3020" s="5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41758.833564814813</v>
      </c>
      <c r="T3021" s="5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42170.846446759257</v>
      </c>
      <c r="T3022" s="5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42660.618854166663</v>
      </c>
      <c r="T3023" s="5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42564.95380787037</v>
      </c>
      <c r="T3024" s="5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42121.675763888896</v>
      </c>
      <c r="T3025" s="5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41158.993923611109</v>
      </c>
      <c r="T3026" s="5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41761.509409722225</v>
      </c>
      <c r="T3027" s="5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42783.459398148145</v>
      </c>
      <c r="T3028" s="5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42053.704293981486</v>
      </c>
      <c r="T3029" s="5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42567.264178240745</v>
      </c>
      <c r="T3030" s="5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41932.708877314813</v>
      </c>
      <c r="T3031" s="5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42233.747349537036</v>
      </c>
      <c r="T3032" s="5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42597.882488425923</v>
      </c>
      <c r="T3033" s="5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42228.044664351852</v>
      </c>
      <c r="T3034" s="5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42570.110243055555</v>
      </c>
      <c r="T3035" s="5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42644.535358796296</v>
      </c>
      <c r="T3036" s="5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41368.560289351852</v>
      </c>
      <c r="T3037" s="5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41466.785231481481</v>
      </c>
      <c r="T3038" s="5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40378.893206018518</v>
      </c>
      <c r="T3039" s="5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42373.252280092594</v>
      </c>
      <c r="T3040" s="5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41610.794421296298</v>
      </c>
      <c r="T3041" s="5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42177.791909722218</v>
      </c>
      <c r="T3042" s="5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42359.868611111116</v>
      </c>
      <c r="T3043" s="5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42253.688043981485</v>
      </c>
      <c r="T3044" s="5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42083.070590277777</v>
      </c>
      <c r="T3045" s="5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42387.7268287037</v>
      </c>
      <c r="T3046" s="5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41843.155729166669</v>
      </c>
      <c r="T3047" s="5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41862.803078703706</v>
      </c>
      <c r="T3048" s="5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42443.989050925928</v>
      </c>
      <c r="T3049" s="5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41975.901180555549</v>
      </c>
      <c r="T3050" s="5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42139.014525462961</v>
      </c>
      <c r="T3051" s="5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42465.16851851852</v>
      </c>
      <c r="T3052" s="5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42744.416030092587</v>
      </c>
      <c r="T3053" s="5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42122.670069444444</v>
      </c>
      <c r="T3054" s="5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41862.761724537035</v>
      </c>
      <c r="T3055" s="5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5">
        <f t="shared" si="286"/>
        <v>42027.832800925928</v>
      </c>
      <c r="T3056" s="5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41953.95821759259</v>
      </c>
      <c r="T3057" s="5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5">
        <f t="shared" si="286"/>
        <v>41851.636388888888</v>
      </c>
      <c r="T3058" s="5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5">
        <f t="shared" si="286"/>
        <v>42433.650590277779</v>
      </c>
      <c r="T3059" s="5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42460.374305555553</v>
      </c>
      <c r="T3060" s="5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41829.935717592591</v>
      </c>
      <c r="T3061" s="5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42245.274699074071</v>
      </c>
      <c r="T3062" s="5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5">
        <f t="shared" si="286"/>
        <v>41834.784120370372</v>
      </c>
      <c r="T3063" s="5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42248.535787037035</v>
      </c>
      <c r="T3064" s="5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42630.922893518517</v>
      </c>
      <c r="T3065" s="5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42299.130162037036</v>
      </c>
      <c r="T3066" s="5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41825.055231481485</v>
      </c>
      <c r="T3067" s="5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42531.228437500002</v>
      </c>
      <c r="T3068" s="5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42226.938414351855</v>
      </c>
      <c r="T3069" s="5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42263.691574074073</v>
      </c>
      <c r="T3070" s="5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41957.833726851852</v>
      </c>
      <c r="T3071" s="5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42690.733437499999</v>
      </c>
      <c r="T3072" s="5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42097.732418981483</v>
      </c>
      <c r="T3073" s="5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42658.690532407403</v>
      </c>
      <c r="T3074" s="5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(E3075/D3075)*100</f>
        <v>2.3035714285714284E-2</v>
      </c>
      <c r="P3075" s="8">
        <f t="shared" ref="P3075:P3138" si="289">IF(L3075&gt;0,E3075/L3075,0)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RIGHT(N3075,(LEN(N3075)-FIND("/",N3075)))</f>
        <v>spaces</v>
      </c>
      <c r="S3075" s="5">
        <f t="shared" ref="S3075:S3138" si="292">(((J3075/60)/60)/24)+DATE(1970,1,1)</f>
        <v>42111.684027777781</v>
      </c>
      <c r="T3075" s="5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42409.571284722217</v>
      </c>
      <c r="T3076" s="5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42551.102314814809</v>
      </c>
      <c r="T3077" s="5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42226.651886574073</v>
      </c>
      <c r="T3078" s="5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42766.956921296296</v>
      </c>
      <c r="T3079" s="5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42031.138831018514</v>
      </c>
      <c r="T3080" s="5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42055.713368055556</v>
      </c>
      <c r="T3081" s="5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41940.028287037036</v>
      </c>
      <c r="T3082" s="5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42237.181608796294</v>
      </c>
      <c r="T3083" s="5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5">
        <f t="shared" si="292"/>
        <v>42293.922986111109</v>
      </c>
      <c r="T3084" s="5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41853.563402777778</v>
      </c>
      <c r="T3085" s="5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42100.723738425921</v>
      </c>
      <c r="T3086" s="5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42246.883784722217</v>
      </c>
      <c r="T3087" s="5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42173.67082175926</v>
      </c>
      <c r="T3088" s="5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42665.150347222225</v>
      </c>
      <c r="T3089" s="5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41981.57230324074</v>
      </c>
      <c r="T3090" s="5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42528.542627314819</v>
      </c>
      <c r="T3091" s="5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42065.818807870368</v>
      </c>
      <c r="T3092" s="5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42566.948414351849</v>
      </c>
      <c r="T3093" s="5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42255.619351851856</v>
      </c>
      <c r="T3094" s="5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41760.909039351849</v>
      </c>
      <c r="T3095" s="5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42207.795787037037</v>
      </c>
      <c r="T3096" s="5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42523.025231481486</v>
      </c>
      <c r="T3097" s="5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42114.825532407413</v>
      </c>
      <c r="T3098" s="5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42629.503483796296</v>
      </c>
      <c r="T3099" s="5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42359.792233796295</v>
      </c>
      <c r="T3100" s="5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42382.189710648148</v>
      </c>
      <c r="T3101" s="5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41902.622395833336</v>
      </c>
      <c r="T3102" s="5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42171.383530092593</v>
      </c>
      <c r="T3103" s="5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42555.340486111112</v>
      </c>
      <c r="T3104" s="5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42107.156319444446</v>
      </c>
      <c r="T3105" s="5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42006.908692129626</v>
      </c>
      <c r="T3106" s="5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41876.718935185185</v>
      </c>
      <c r="T3107" s="5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42241.429120370376</v>
      </c>
      <c r="T3108" s="5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42128.814247685179</v>
      </c>
      <c r="T3109" s="5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42062.680486111116</v>
      </c>
      <c r="T3110" s="5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41844.125115740739</v>
      </c>
      <c r="T3111" s="5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42745.031469907408</v>
      </c>
      <c r="T3112" s="5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41885.595138888886</v>
      </c>
      <c r="T3113" s="5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42615.121921296297</v>
      </c>
      <c r="T3114" s="5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42081.731273148151</v>
      </c>
      <c r="T3115" s="5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5">
        <f t="shared" si="292"/>
        <v>41843.632523148146</v>
      </c>
      <c r="T3116" s="5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42496.447071759263</v>
      </c>
      <c r="T3117" s="5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42081.515335648146</v>
      </c>
      <c r="T3118" s="5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42509.374537037031</v>
      </c>
      <c r="T3119" s="5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42534.649571759262</v>
      </c>
      <c r="T3120" s="5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42060.04550925926</v>
      </c>
      <c r="T3121" s="5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42435.942083333335</v>
      </c>
      <c r="T3122" s="5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41848.679803240739</v>
      </c>
      <c r="T3123" s="5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42678.932083333333</v>
      </c>
      <c r="T3124" s="5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42530.993032407408</v>
      </c>
      <c r="T3125" s="5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41977.780104166668</v>
      </c>
      <c r="T3126" s="5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5">
        <f t="shared" si="292"/>
        <v>42346.20685185185</v>
      </c>
      <c r="T3127" s="5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42427.01807870371</v>
      </c>
      <c r="T3128" s="5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5">
        <f t="shared" si="292"/>
        <v>42034.856817129628</v>
      </c>
      <c r="T3129" s="5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42780.825706018513</v>
      </c>
      <c r="T3130" s="5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42803.842812499999</v>
      </c>
      <c r="T3131" s="5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42808.640231481477</v>
      </c>
      <c r="T3132" s="5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42803.579224537039</v>
      </c>
      <c r="T3133" s="5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42786.350231481483</v>
      </c>
      <c r="T3134" s="5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42788.565208333333</v>
      </c>
      <c r="T3135" s="5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42800.720127314817</v>
      </c>
      <c r="T3136" s="5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42807.151863425926</v>
      </c>
      <c r="T3137" s="5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42789.462430555555</v>
      </c>
      <c r="T3138" s="5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(E3139/D3139)*100</f>
        <v>3.3333333333333335</v>
      </c>
      <c r="P3139" s="8">
        <f t="shared" ref="P3139:P3202" si="295">IF(L3139&gt;0,E3139/L3139,0)</f>
        <v>50</v>
      </c>
      <c r="Q3139" t="str">
        <f t="shared" ref="Q3139:Q3202" si="296">LEFT(N3139,FIND("/",N3139,1)-1)</f>
        <v>theater</v>
      </c>
      <c r="R3139" t="str">
        <f t="shared" ref="R3139:R3202" si="297">RIGHT(N3139,(LEN(N3139)-FIND("/",N3139)))</f>
        <v>plays</v>
      </c>
      <c r="S3139" s="5">
        <f t="shared" ref="S3139:S3202" si="298">(((J3139/60)/60)/24)+DATE(1970,1,1)</f>
        <v>42807.885057870371</v>
      </c>
      <c r="T3139" s="5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5">
        <f t="shared" si="298"/>
        <v>42809.645914351851</v>
      </c>
      <c r="T3140" s="5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42785.270370370374</v>
      </c>
      <c r="T3141" s="5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42802.718784722223</v>
      </c>
      <c r="T3142" s="5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42800.753333333334</v>
      </c>
      <c r="T3143" s="5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42783.513182870374</v>
      </c>
      <c r="T3144" s="5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5">
        <f t="shared" si="298"/>
        <v>42808.358287037037</v>
      </c>
      <c r="T3145" s="5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42796.538275462968</v>
      </c>
      <c r="T3146" s="5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5">
        <f t="shared" si="298"/>
        <v>42762.040902777779</v>
      </c>
      <c r="T3147" s="5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42796.682476851856</v>
      </c>
      <c r="T3148" s="5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41909.969386574077</v>
      </c>
      <c r="T3149" s="5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41891.665324074071</v>
      </c>
      <c r="T3150" s="5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41226.017361111109</v>
      </c>
      <c r="T3151" s="5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40478.263923611114</v>
      </c>
      <c r="T3152" s="5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41862.83997685185</v>
      </c>
      <c r="T3153" s="5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41550.867673611108</v>
      </c>
      <c r="T3154" s="5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40633.154363425929</v>
      </c>
      <c r="T3155" s="5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40970.875671296293</v>
      </c>
      <c r="T3156" s="5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41233.499131944445</v>
      </c>
      <c r="T3157" s="5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41026.953055555554</v>
      </c>
      <c r="T3158" s="5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41829.788252314815</v>
      </c>
      <c r="T3159" s="5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41447.839722222219</v>
      </c>
      <c r="T3160" s="5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40884.066678240742</v>
      </c>
      <c r="T3161" s="5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41841.26489583333</v>
      </c>
      <c r="T3162" s="5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41897.536134259259</v>
      </c>
      <c r="T3163" s="5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41799.685902777775</v>
      </c>
      <c r="T3164" s="5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41775.753761574073</v>
      </c>
      <c r="T3165" s="5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41766.80572916667</v>
      </c>
      <c r="T3166" s="5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40644.159259259257</v>
      </c>
      <c r="T3167" s="5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41940.69158564815</v>
      </c>
      <c r="T3168" s="5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41839.175706018519</v>
      </c>
      <c r="T3169" s="5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41772.105937500004</v>
      </c>
      <c r="T3170" s="5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41591.737974537034</v>
      </c>
      <c r="T3171" s="5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41789.080370370371</v>
      </c>
      <c r="T3172" s="5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42466.608310185184</v>
      </c>
      <c r="T3173" s="5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40923.729953703703</v>
      </c>
      <c r="T3174" s="5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41878.878379629627</v>
      </c>
      <c r="T3175" s="5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41862.864675925928</v>
      </c>
      <c r="T3176" s="5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40531.886886574073</v>
      </c>
      <c r="T3177" s="5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41477.930914351848</v>
      </c>
      <c r="T3178" s="5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41781.666770833333</v>
      </c>
      <c r="T3179" s="5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41806.605034722219</v>
      </c>
      <c r="T3180" s="5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41375.702210648145</v>
      </c>
      <c r="T3181" s="5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41780.412604166668</v>
      </c>
      <c r="T3182" s="5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41779.310034722221</v>
      </c>
      <c r="T3183" s="5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40883.949317129627</v>
      </c>
      <c r="T3184" s="5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41491.79478009259</v>
      </c>
      <c r="T3185" s="5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41791.993414351848</v>
      </c>
      <c r="T3186" s="5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41829.977326388893</v>
      </c>
      <c r="T3187" s="5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41868.924050925925</v>
      </c>
      <c r="T3188" s="5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41835.666354166664</v>
      </c>
      <c r="T3189" s="5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42144.415532407409</v>
      </c>
      <c r="T3190" s="5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42118.346435185187</v>
      </c>
      <c r="T3191" s="5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5">
        <f t="shared" si="298"/>
        <v>42683.151331018518</v>
      </c>
      <c r="T3192" s="5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42538.755428240736</v>
      </c>
      <c r="T3193" s="5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42018.94049768518</v>
      </c>
      <c r="T3194" s="5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42010.968240740738</v>
      </c>
      <c r="T3195" s="5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5">
        <f t="shared" si="298"/>
        <v>42182.062476851846</v>
      </c>
      <c r="T3196" s="5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42017.594236111108</v>
      </c>
      <c r="T3197" s="5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42157.598090277781</v>
      </c>
      <c r="T3198" s="5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42009.493263888886</v>
      </c>
      <c r="T3199" s="5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42013.424502314811</v>
      </c>
      <c r="T3200" s="5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41858.761782407404</v>
      </c>
      <c r="T3201" s="5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42460.320613425924</v>
      </c>
      <c r="T3202" s="5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(E3203/D3203)*100</f>
        <v>1.25</v>
      </c>
      <c r="P3203" s="8">
        <f t="shared" ref="P3203:P3266" si="301">IF(L3203&gt;0,E3203/L3203,0)</f>
        <v>12.5</v>
      </c>
      <c r="Q3203" t="str">
        <f t="shared" ref="Q3203:Q3266" si="302">LEFT(N3203,FIND("/",N3203,1)-1)</f>
        <v>theater</v>
      </c>
      <c r="R3203" t="str">
        <f t="shared" ref="R3203:R3266" si="303">RIGHT(N3203,(LEN(N3203)-FIND("/",N3203)))</f>
        <v>musical</v>
      </c>
      <c r="S3203" s="5">
        <f t="shared" ref="S3203:S3266" si="304">(((J3203/60)/60)/24)+DATE(1970,1,1)</f>
        <v>41861.767094907409</v>
      </c>
      <c r="T3203" s="5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42293.853541666671</v>
      </c>
      <c r="T3204" s="5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42242.988680555558</v>
      </c>
      <c r="T3205" s="5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5">
        <f t="shared" si="304"/>
        <v>42172.686099537037</v>
      </c>
      <c r="T3206" s="5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42095.374675925923</v>
      </c>
      <c r="T3207" s="5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5">
        <f t="shared" si="304"/>
        <v>42236.276053240741</v>
      </c>
      <c r="T3208" s="5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42057.277858796297</v>
      </c>
      <c r="T3209" s="5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41827.605057870373</v>
      </c>
      <c r="T3210" s="5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41778.637245370373</v>
      </c>
      <c r="T3211" s="5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41013.936562499999</v>
      </c>
      <c r="T3212" s="5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41834.586574074077</v>
      </c>
      <c r="T3213" s="5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41829.795729166668</v>
      </c>
      <c r="T3214" s="5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42171.763414351852</v>
      </c>
      <c r="T3215" s="5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42337.792511574073</v>
      </c>
      <c r="T3216" s="5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42219.665173611109</v>
      </c>
      <c r="T3217" s="5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42165.462627314817</v>
      </c>
      <c r="T3218" s="5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42648.546111111107</v>
      </c>
      <c r="T3219" s="5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41971.002152777779</v>
      </c>
      <c r="T3220" s="5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42050.983182870375</v>
      </c>
      <c r="T3221" s="5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42772.833379629628</v>
      </c>
      <c r="T3222" s="5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42155.696793981479</v>
      </c>
      <c r="T3223" s="5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42270.582141203704</v>
      </c>
      <c r="T3224" s="5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42206.835370370376</v>
      </c>
      <c r="T3225" s="5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42697.850844907407</v>
      </c>
      <c r="T3226" s="5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42503.559467592597</v>
      </c>
      <c r="T3227" s="5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42277.583472222221</v>
      </c>
      <c r="T3228" s="5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42722.882361111115</v>
      </c>
      <c r="T3229" s="5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42323.70930555556</v>
      </c>
      <c r="T3230" s="5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41933.291643518518</v>
      </c>
      <c r="T3231" s="5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41898.168125000004</v>
      </c>
      <c r="T3232" s="5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42446.943831018521</v>
      </c>
      <c r="T3233" s="5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42463.81385416667</v>
      </c>
      <c r="T3234" s="5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42766.805034722223</v>
      </c>
      <c r="T3235" s="5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42734.789444444439</v>
      </c>
      <c r="T3236" s="5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42522.347812499997</v>
      </c>
      <c r="T3237" s="5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42702.917048611111</v>
      </c>
      <c r="T3238" s="5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42252.474351851852</v>
      </c>
      <c r="T3239" s="5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42156.510393518518</v>
      </c>
      <c r="T3240" s="5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42278.089039351849</v>
      </c>
      <c r="T3241" s="5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42754.693842592591</v>
      </c>
      <c r="T3242" s="5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41893.324884259258</v>
      </c>
      <c r="T3243" s="5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41871.755694444444</v>
      </c>
      <c r="T3244" s="5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42262.096782407403</v>
      </c>
      <c r="T3245" s="5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42675.694236111114</v>
      </c>
      <c r="T3246" s="5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42135.60020833333</v>
      </c>
      <c r="T3247" s="5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42230.472222222219</v>
      </c>
      <c r="T3248" s="5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42167.434166666666</v>
      </c>
      <c r="T3249" s="5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42068.888391203705</v>
      </c>
      <c r="T3250" s="5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42145.746689814812</v>
      </c>
      <c r="T3251" s="5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41918.742175925923</v>
      </c>
      <c r="T3252" s="5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42146.731087962966</v>
      </c>
      <c r="T3253" s="5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42590.472685185188</v>
      </c>
      <c r="T3254" s="5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42602.576712962968</v>
      </c>
      <c r="T3255" s="5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42059.085752314815</v>
      </c>
      <c r="T3256" s="5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41889.768229166664</v>
      </c>
      <c r="T3257" s="5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42144.573807870373</v>
      </c>
      <c r="T3258" s="5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42758.559629629628</v>
      </c>
      <c r="T3259" s="5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41982.887280092589</v>
      </c>
      <c r="T3260" s="5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42614.760937500003</v>
      </c>
      <c r="T3261" s="5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42303.672662037032</v>
      </c>
      <c r="T3262" s="5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42171.725416666668</v>
      </c>
      <c r="T3263" s="5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41964.315532407403</v>
      </c>
      <c r="T3264" s="5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42284.516064814816</v>
      </c>
      <c r="T3265" s="5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42016.800208333334</v>
      </c>
      <c r="T3266" s="5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(E3267/D3267)*100</f>
        <v>164</v>
      </c>
      <c r="P3267" s="8">
        <f t="shared" ref="P3267:P3330" si="307">IF(L3267&gt;0,E3267/L3267,0)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RIGHT(N3267,(LEN(N3267)-FIND("/",N3267)))</f>
        <v>plays</v>
      </c>
      <c r="S3267" s="5">
        <f t="shared" ref="S3267:S3330" si="310">(((J3267/60)/60)/24)+DATE(1970,1,1)</f>
        <v>42311.711979166663</v>
      </c>
      <c r="T3267" s="5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42136.536134259266</v>
      </c>
      <c r="T3268" s="5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42172.757638888885</v>
      </c>
      <c r="T3269" s="5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42590.90425925926</v>
      </c>
      <c r="T3270" s="5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42137.395798611105</v>
      </c>
      <c r="T3271" s="5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42167.533159722225</v>
      </c>
      <c r="T3272" s="5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41915.437210648146</v>
      </c>
      <c r="T3273" s="5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42284.500104166669</v>
      </c>
      <c r="T3274" s="5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42611.801412037035</v>
      </c>
      <c r="T3275" s="5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42400.704537037032</v>
      </c>
      <c r="T3276" s="5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42017.88045138889</v>
      </c>
      <c r="T3277" s="5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42426.949988425928</v>
      </c>
      <c r="T3278" s="5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41931.682939814818</v>
      </c>
      <c r="T3279" s="5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42124.848414351851</v>
      </c>
      <c r="T3280" s="5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42431.102534722217</v>
      </c>
      <c r="T3281" s="5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42121.756921296299</v>
      </c>
      <c r="T3282" s="5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42219.019733796296</v>
      </c>
      <c r="T3283" s="5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42445.19430555556</v>
      </c>
      <c r="T3284" s="5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42379.74418981481</v>
      </c>
      <c r="T3285" s="5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42380.884872685187</v>
      </c>
      <c r="T3286" s="5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42762.942430555559</v>
      </c>
      <c r="T3287" s="5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42567.840069444443</v>
      </c>
      <c r="T3288" s="5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42311.750324074077</v>
      </c>
      <c r="T3289" s="5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42505.774479166663</v>
      </c>
      <c r="T3290" s="5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42758.368078703701</v>
      </c>
      <c r="T3291" s="5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42775.51494212963</v>
      </c>
      <c r="T3292" s="5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42232.702546296292</v>
      </c>
      <c r="T3293" s="5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42282.770231481481</v>
      </c>
      <c r="T3294" s="5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42768.425370370373</v>
      </c>
      <c r="T3295" s="5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42141.541134259256</v>
      </c>
      <c r="T3296" s="5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42609.442465277782</v>
      </c>
      <c r="T3297" s="5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42309.756620370375</v>
      </c>
      <c r="T3298" s="5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42193.771481481483</v>
      </c>
      <c r="T3299" s="5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42239.957962962959</v>
      </c>
      <c r="T3300" s="5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42261.917395833334</v>
      </c>
      <c r="T3301" s="5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42102.743773148148</v>
      </c>
      <c r="T3302" s="5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42538.73583333334</v>
      </c>
      <c r="T3303" s="5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42681.35157407407</v>
      </c>
      <c r="T3304" s="5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42056.65143518518</v>
      </c>
      <c r="T3305" s="5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42696.624444444446</v>
      </c>
      <c r="T3306" s="5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42186.855879629627</v>
      </c>
      <c r="T3307" s="5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42493.219236111108</v>
      </c>
      <c r="T3308" s="5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42475.057164351849</v>
      </c>
      <c r="T3309" s="5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42452.876909722225</v>
      </c>
      <c r="T3310" s="5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42628.650208333333</v>
      </c>
      <c r="T3311" s="5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42253.928530092591</v>
      </c>
      <c r="T3312" s="5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42264.29178240741</v>
      </c>
      <c r="T3313" s="5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42664.809560185182</v>
      </c>
      <c r="T3314" s="5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42382.244409722218</v>
      </c>
      <c r="T3315" s="5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42105.267488425925</v>
      </c>
      <c r="T3316" s="5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42466.303715277783</v>
      </c>
      <c r="T3317" s="5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41826.871238425927</v>
      </c>
      <c r="T3318" s="5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42499.039629629624</v>
      </c>
      <c r="T3319" s="5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42431.302002314813</v>
      </c>
      <c r="T3320" s="5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41990.585486111115</v>
      </c>
      <c r="T3321" s="5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42513.045798611114</v>
      </c>
      <c r="T3322" s="5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41914.100289351853</v>
      </c>
      <c r="T3323" s="5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42521.010370370372</v>
      </c>
      <c r="T3324" s="5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42608.36583333333</v>
      </c>
      <c r="T3325" s="5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42512.58321759259</v>
      </c>
      <c r="T3326" s="5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42064.785613425927</v>
      </c>
      <c r="T3327" s="5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42041.714178240742</v>
      </c>
      <c r="T3328" s="5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42468.374606481477</v>
      </c>
      <c r="T3329" s="5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41822.57503472222</v>
      </c>
      <c r="T3330" s="5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(E3331/D3331)*100</f>
        <v>116.8</v>
      </c>
      <c r="P3331" s="8">
        <f t="shared" ref="P3331:P3394" si="313">IF(L3331&gt;0,E3331/L3331,0)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RIGHT(N3331,(LEN(N3331)-FIND("/",N3331)))</f>
        <v>plays</v>
      </c>
      <c r="S3331" s="5">
        <f t="shared" ref="S3331:S3394" si="316">(((J3331/60)/60)/24)+DATE(1970,1,1)</f>
        <v>41837.323009259257</v>
      </c>
      <c r="T3331" s="5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42065.887361111112</v>
      </c>
      <c r="T3332" s="5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42248.697754629626</v>
      </c>
      <c r="T3333" s="5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41809.860300925924</v>
      </c>
      <c r="T3334" s="5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42148.676851851851</v>
      </c>
      <c r="T3335" s="5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42185.521087962959</v>
      </c>
      <c r="T3336" s="5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41827.674143518518</v>
      </c>
      <c r="T3337" s="5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42437.398680555561</v>
      </c>
      <c r="T3338" s="5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41901.282025462962</v>
      </c>
      <c r="T3339" s="5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42769.574999999997</v>
      </c>
      <c r="T3340" s="5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42549.665717592594</v>
      </c>
      <c r="T3341" s="5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42685.974004629628</v>
      </c>
      <c r="T3342" s="5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42510.798854166671</v>
      </c>
      <c r="T3343" s="5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42062.296412037031</v>
      </c>
      <c r="T3344" s="5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42452.916481481487</v>
      </c>
      <c r="T3345" s="5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41851.200150462959</v>
      </c>
      <c r="T3346" s="5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42053.106111111112</v>
      </c>
      <c r="T3347" s="5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42054.024421296301</v>
      </c>
      <c r="T3348" s="5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42484.551550925928</v>
      </c>
      <c r="T3349" s="5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42466.558796296296</v>
      </c>
      <c r="T3350" s="5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42513.110787037032</v>
      </c>
      <c r="T3351" s="5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42302.701516203699</v>
      </c>
      <c r="T3352" s="5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41806.395428240743</v>
      </c>
      <c r="T3353" s="5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42495.992800925931</v>
      </c>
      <c r="T3354" s="5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42479.432291666672</v>
      </c>
      <c r="T3355" s="5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42270.7269212963</v>
      </c>
      <c r="T3356" s="5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42489.619525462964</v>
      </c>
      <c r="T3357" s="5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42536.815648148149</v>
      </c>
      <c r="T3358" s="5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41822.417939814812</v>
      </c>
      <c r="T3359" s="5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41932.311099537037</v>
      </c>
      <c r="T3360" s="5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42746.057106481487</v>
      </c>
      <c r="T3361" s="5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42697.082673611112</v>
      </c>
      <c r="T3362" s="5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41866.025347222225</v>
      </c>
      <c r="T3363" s="5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42056.091631944444</v>
      </c>
      <c r="T3364" s="5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41851.771354166667</v>
      </c>
      <c r="T3365" s="5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42422.977418981478</v>
      </c>
      <c r="T3366" s="5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42321.101759259262</v>
      </c>
      <c r="T3367" s="5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42107.067557870367</v>
      </c>
      <c r="T3368" s="5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42192.933958333335</v>
      </c>
      <c r="T3369" s="5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41969.199756944443</v>
      </c>
      <c r="T3370" s="5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42690.041435185187</v>
      </c>
      <c r="T3371" s="5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42690.334317129629</v>
      </c>
      <c r="T3372" s="5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42312.874594907407</v>
      </c>
      <c r="T3373" s="5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41855.548101851848</v>
      </c>
      <c r="T3374" s="5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42179.854629629626</v>
      </c>
      <c r="T3375" s="5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42275.731666666667</v>
      </c>
      <c r="T3376" s="5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41765.610798611109</v>
      </c>
      <c r="T3377" s="5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42059.701319444444</v>
      </c>
      <c r="T3378" s="5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42053.732627314821</v>
      </c>
      <c r="T3379" s="5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41858.355393518519</v>
      </c>
      <c r="T3380" s="5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42225.513888888891</v>
      </c>
      <c r="T3381" s="5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41937.95344907407</v>
      </c>
      <c r="T3382" s="5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42044.184988425928</v>
      </c>
      <c r="T3383" s="5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42559.431203703702</v>
      </c>
      <c r="T3384" s="5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42524.782638888893</v>
      </c>
      <c r="T3385" s="5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42292.087592592594</v>
      </c>
      <c r="T3386" s="5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41953.8675</v>
      </c>
      <c r="T3387" s="5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41946.644745370373</v>
      </c>
      <c r="T3388" s="5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41947.762592592589</v>
      </c>
      <c r="T3389" s="5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42143.461122685185</v>
      </c>
      <c r="T3390" s="5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42494.563449074078</v>
      </c>
      <c r="T3391" s="5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41815.774826388886</v>
      </c>
      <c r="T3392" s="5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41830.545694444445</v>
      </c>
      <c r="T3393" s="5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42446.845543981486</v>
      </c>
      <c r="T3394" s="5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(E3395/D3395)*100</f>
        <v>105.80000000000001</v>
      </c>
      <c r="P3395" s="8">
        <f t="shared" ref="P3395:P3458" si="319">IF(L3395&gt;0,E3395/L3395,0)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RIGHT(N3395,(LEN(N3395)-FIND("/",N3395)))</f>
        <v>plays</v>
      </c>
      <c r="S3395" s="5">
        <f t="shared" ref="S3395:S3458" si="322">(((J3395/60)/60)/24)+DATE(1970,1,1)</f>
        <v>41923.921643518523</v>
      </c>
      <c r="T3395" s="5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41817.59542824074</v>
      </c>
      <c r="T3396" s="5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42140.712314814817</v>
      </c>
      <c r="T3397" s="5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41764.44663194444</v>
      </c>
      <c r="T3398" s="5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42378.478344907402</v>
      </c>
      <c r="T3399" s="5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41941.75203703704</v>
      </c>
      <c r="T3400" s="5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42026.920428240745</v>
      </c>
      <c r="T3401" s="5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41834.953865740739</v>
      </c>
      <c r="T3402" s="5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42193.723912037036</v>
      </c>
      <c r="T3403" s="5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42290.61855324074</v>
      </c>
      <c r="T3404" s="5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42150.462083333332</v>
      </c>
      <c r="T3405" s="5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42152.503495370373</v>
      </c>
      <c r="T3406" s="5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42410.017199074078</v>
      </c>
      <c r="T3407" s="5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41791.492777777778</v>
      </c>
      <c r="T3408" s="5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41796.422326388885</v>
      </c>
      <c r="T3409" s="5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41808.991944444446</v>
      </c>
      <c r="T3410" s="5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42544.814328703709</v>
      </c>
      <c r="T3411" s="5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42500.041550925926</v>
      </c>
      <c r="T3412" s="5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42265.022824074069</v>
      </c>
      <c r="T3413" s="5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41879.959050925929</v>
      </c>
      <c r="T3414" s="5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42053.733078703706</v>
      </c>
      <c r="T3415" s="5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42675.832465277781</v>
      </c>
      <c r="T3416" s="5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42467.144166666665</v>
      </c>
      <c r="T3417" s="5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42089.412557870368</v>
      </c>
      <c r="T3418" s="5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41894.91375</v>
      </c>
      <c r="T3419" s="5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41752.83457175926</v>
      </c>
      <c r="T3420" s="5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42448.821585648147</v>
      </c>
      <c r="T3421" s="5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42405.090300925927</v>
      </c>
      <c r="T3422" s="5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42037.791238425925</v>
      </c>
      <c r="T3423" s="5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42323.562222222223</v>
      </c>
      <c r="T3424" s="5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42088.911354166667</v>
      </c>
      <c r="T3425" s="5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42018.676898148144</v>
      </c>
      <c r="T3426" s="5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41884.617314814815</v>
      </c>
      <c r="T3427" s="5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41884.056747685187</v>
      </c>
      <c r="T3428" s="5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41792.645277777774</v>
      </c>
      <c r="T3429" s="5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42038.720451388886</v>
      </c>
      <c r="T3430" s="5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42662.021539351852</v>
      </c>
      <c r="T3431" s="5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41820.945613425924</v>
      </c>
      <c r="T3432" s="5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41839.730937500004</v>
      </c>
      <c r="T3433" s="5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42380.581180555557</v>
      </c>
      <c r="T3434" s="5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41776.063136574077</v>
      </c>
      <c r="T3435" s="5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41800.380428240744</v>
      </c>
      <c r="T3436" s="5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42572.61681712963</v>
      </c>
      <c r="T3437" s="5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41851.541585648149</v>
      </c>
      <c r="T3438" s="5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42205.710879629631</v>
      </c>
      <c r="T3439" s="5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42100.927858796291</v>
      </c>
      <c r="T3440" s="5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42374.911226851851</v>
      </c>
      <c r="T3441" s="5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41809.12300925926</v>
      </c>
      <c r="T3442" s="5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42294.429641203707</v>
      </c>
      <c r="T3443" s="5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42124.841111111105</v>
      </c>
      <c r="T3444" s="5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41861.524837962963</v>
      </c>
      <c r="T3445" s="5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42521.291504629626</v>
      </c>
      <c r="T3446" s="5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42272.530509259261</v>
      </c>
      <c r="T3447" s="5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42016.832465277781</v>
      </c>
      <c r="T3448" s="5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42402.889027777783</v>
      </c>
      <c r="T3449" s="5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41960.119085648148</v>
      </c>
      <c r="T3450" s="5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42532.052523148144</v>
      </c>
      <c r="T3451" s="5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42036.704525462963</v>
      </c>
      <c r="T3452" s="5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42088.723692129628</v>
      </c>
      <c r="T3453" s="5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41820.639189814814</v>
      </c>
      <c r="T3454" s="5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42535.97865740741</v>
      </c>
      <c r="T3455" s="5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41821.698599537034</v>
      </c>
      <c r="T3456" s="5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42626.7503125</v>
      </c>
      <c r="T3457" s="5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41821.205636574072</v>
      </c>
      <c r="T3458" s="5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(E3459/D3459)*100</f>
        <v>140.19999999999999</v>
      </c>
      <c r="P3459" s="8">
        <f t="shared" ref="P3459:P3522" si="325">IF(L3459&gt;0,E3459/L3459,0)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RIGHT(N3459,(LEN(N3459)-FIND("/",N3459)))</f>
        <v>plays</v>
      </c>
      <c r="S3459" s="5">
        <f t="shared" ref="S3459:S3522" si="328">(((J3459/60)/60)/24)+DATE(1970,1,1)</f>
        <v>42016.706678240742</v>
      </c>
      <c r="T3459" s="5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42011.202581018515</v>
      </c>
      <c r="T3460" s="5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42480.479861111111</v>
      </c>
      <c r="T3461" s="5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41852.527222222219</v>
      </c>
      <c r="T3462" s="5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42643.632858796293</v>
      </c>
      <c r="T3463" s="5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42179.898472222223</v>
      </c>
      <c r="T3464" s="5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42612.918807870374</v>
      </c>
      <c r="T3465" s="5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42575.130057870367</v>
      </c>
      <c r="T3466" s="5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42200.625833333332</v>
      </c>
      <c r="T3467" s="5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42420.019097222219</v>
      </c>
      <c r="T3468" s="5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42053.671666666662</v>
      </c>
      <c r="T3469" s="5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42605.765381944439</v>
      </c>
      <c r="T3470" s="5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42458.641724537039</v>
      </c>
      <c r="T3471" s="5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42529.022013888884</v>
      </c>
      <c r="T3472" s="5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41841.820486111108</v>
      </c>
      <c r="T3473" s="5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41928.170497685183</v>
      </c>
      <c r="T3474" s="5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42062.834444444445</v>
      </c>
      <c r="T3475" s="5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42541.501516203702</v>
      </c>
      <c r="T3476" s="5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41918.880833333329</v>
      </c>
      <c r="T3477" s="5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41921.279976851853</v>
      </c>
      <c r="T3478" s="5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42128.736608796295</v>
      </c>
      <c r="T3479" s="5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42053.916921296302</v>
      </c>
      <c r="T3480" s="5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41781.855092592588</v>
      </c>
      <c r="T3481" s="5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42171.317442129628</v>
      </c>
      <c r="T3482" s="5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41989.24754629629</v>
      </c>
      <c r="T3483" s="5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41796.771597222221</v>
      </c>
      <c r="T3484" s="5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41793.668761574074</v>
      </c>
      <c r="T3485" s="5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42506.760405092587</v>
      </c>
      <c r="T3486" s="5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42372.693055555559</v>
      </c>
      <c r="T3487" s="5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42126.87501157407</v>
      </c>
      <c r="T3488" s="5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42149.940416666665</v>
      </c>
      <c r="T3489" s="5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42087.768055555556</v>
      </c>
      <c r="T3490" s="5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41753.635775462964</v>
      </c>
      <c r="T3491" s="5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42443.802361111113</v>
      </c>
      <c r="T3492" s="5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42121.249814814815</v>
      </c>
      <c r="T3493" s="5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42268.009224537032</v>
      </c>
      <c r="T3494" s="5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41848.866157407407</v>
      </c>
      <c r="T3495" s="5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42689.214988425927</v>
      </c>
      <c r="T3496" s="5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41915.762835648151</v>
      </c>
      <c r="T3497" s="5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42584.846828703703</v>
      </c>
      <c r="T3498" s="5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42511.741944444439</v>
      </c>
      <c r="T3499" s="5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42459.15861111111</v>
      </c>
      <c r="T3500" s="5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42132.036168981482</v>
      </c>
      <c r="T3501" s="5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42419.91942129629</v>
      </c>
      <c r="T3502" s="5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42233.763831018514</v>
      </c>
      <c r="T3503" s="5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42430.839398148149</v>
      </c>
      <c r="T3504" s="5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42545.478333333333</v>
      </c>
      <c r="T3505" s="5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42297.748738425929</v>
      </c>
      <c r="T3506" s="5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41760.935706018521</v>
      </c>
      <c r="T3507" s="5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41829.734259259261</v>
      </c>
      <c r="T3508" s="5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42491.92288194444</v>
      </c>
      <c r="T3509" s="5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42477.729780092588</v>
      </c>
      <c r="T3510" s="5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41950.859560185185</v>
      </c>
      <c r="T3511" s="5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41802.62090277778</v>
      </c>
      <c r="T3512" s="5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41927.873784722222</v>
      </c>
      <c r="T3513" s="5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42057.536944444444</v>
      </c>
      <c r="T3514" s="5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41781.096203703702</v>
      </c>
      <c r="T3515" s="5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42020.846666666665</v>
      </c>
      <c r="T3516" s="5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42125.772812499999</v>
      </c>
      <c r="T3517" s="5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41856.010069444441</v>
      </c>
      <c r="T3518" s="5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41794.817523148151</v>
      </c>
      <c r="T3519" s="5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41893.783553240741</v>
      </c>
      <c r="T3520" s="5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42037.598958333328</v>
      </c>
      <c r="T3521" s="5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42227.824212962965</v>
      </c>
      <c r="T3522" s="5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(E3523/D3523)*100</f>
        <v>169.42857142857144</v>
      </c>
      <c r="P3523" s="8">
        <f t="shared" ref="P3523:P3586" si="331">IF(L3523&gt;0,E3523/L3523,0)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RIGHT(N3523,(LEN(N3523)-FIND("/",N3523)))</f>
        <v>plays</v>
      </c>
      <c r="S3523" s="5">
        <f t="shared" ref="S3523:S3586" si="334">(((J3523/60)/60)/24)+DATE(1970,1,1)</f>
        <v>41881.361342592594</v>
      </c>
      <c r="T3523" s="5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42234.789884259255</v>
      </c>
      <c r="T3524" s="5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42581.397546296299</v>
      </c>
      <c r="T3525" s="5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41880.76357638889</v>
      </c>
      <c r="T3526" s="5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42214.6956712963</v>
      </c>
      <c r="T3527" s="5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42460.335312499999</v>
      </c>
      <c r="T3528" s="5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42167.023206018523</v>
      </c>
      <c r="T3529" s="5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42733.50136574074</v>
      </c>
      <c r="T3530" s="5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42177.761782407411</v>
      </c>
      <c r="T3531" s="5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42442.623344907406</v>
      </c>
      <c r="T3532" s="5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42521.654328703706</v>
      </c>
      <c r="T3533" s="5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41884.599849537037</v>
      </c>
      <c r="T3534" s="5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42289.761192129634</v>
      </c>
      <c r="T3535" s="5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42243.6252662037</v>
      </c>
      <c r="T3536" s="5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42248.640162037031</v>
      </c>
      <c r="T3537" s="5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42328.727141203708</v>
      </c>
      <c r="T3538" s="5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41923.354351851849</v>
      </c>
      <c r="T3539" s="5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42571.420601851853</v>
      </c>
      <c r="T3540" s="5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42600.756041666667</v>
      </c>
      <c r="T3541" s="5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42517.003368055557</v>
      </c>
      <c r="T3542" s="5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42222.730034722219</v>
      </c>
      <c r="T3543" s="5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41829.599791666667</v>
      </c>
      <c r="T3544" s="5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42150.755312499998</v>
      </c>
      <c r="T3545" s="5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42040.831678240742</v>
      </c>
      <c r="T3546" s="5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42075.807395833333</v>
      </c>
      <c r="T3547" s="5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42073.660694444443</v>
      </c>
      <c r="T3548" s="5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42480.078715277778</v>
      </c>
      <c r="T3549" s="5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42411.942291666666</v>
      </c>
      <c r="T3550" s="5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42223.394363425927</v>
      </c>
      <c r="T3551" s="5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42462.893495370372</v>
      </c>
      <c r="T3552" s="5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41753.515856481477</v>
      </c>
      <c r="T3553" s="5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41788.587083333332</v>
      </c>
      <c r="T3554" s="5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42196.028703703705</v>
      </c>
      <c r="T3555" s="5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42016.050451388888</v>
      </c>
      <c r="T3556" s="5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42661.442060185189</v>
      </c>
      <c r="T3557" s="5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41808.649583333332</v>
      </c>
      <c r="T3558" s="5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41730.276747685188</v>
      </c>
      <c r="T3559" s="5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42139.816840277781</v>
      </c>
      <c r="T3560" s="5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42194.096157407403</v>
      </c>
      <c r="T3561" s="5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42115.889652777783</v>
      </c>
      <c r="T3562" s="5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42203.680300925931</v>
      </c>
      <c r="T3563" s="5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42433.761886574073</v>
      </c>
      <c r="T3564" s="5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42555.671944444446</v>
      </c>
      <c r="T3565" s="5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42236.623252314821</v>
      </c>
      <c r="T3566" s="5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41974.743148148147</v>
      </c>
      <c r="T3567" s="5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41997.507905092592</v>
      </c>
      <c r="T3568" s="5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42135.810694444444</v>
      </c>
      <c r="T3569" s="5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41869.740671296298</v>
      </c>
      <c r="T3570" s="5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41982.688611111109</v>
      </c>
      <c r="T3571" s="5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41976.331979166673</v>
      </c>
      <c r="T3572" s="5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41912.858946759261</v>
      </c>
      <c r="T3573" s="5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42146.570393518516</v>
      </c>
      <c r="T3574" s="5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41921.375532407408</v>
      </c>
      <c r="T3575" s="5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41926.942685185182</v>
      </c>
      <c r="T3576" s="5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42561.783877314811</v>
      </c>
      <c r="T3577" s="5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42649.54923611111</v>
      </c>
      <c r="T3578" s="5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42093.786840277782</v>
      </c>
      <c r="T3579" s="5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42460.733530092592</v>
      </c>
      <c r="T3580" s="5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42430.762222222227</v>
      </c>
      <c r="T3581" s="5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42026.176180555558</v>
      </c>
      <c r="T3582" s="5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41836.471180555556</v>
      </c>
      <c r="T3583" s="5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42451.095856481479</v>
      </c>
      <c r="T3584" s="5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42418.425983796296</v>
      </c>
      <c r="T3585" s="5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42168.316481481481</v>
      </c>
      <c r="T3586" s="5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(E3587/D3587)*100</f>
        <v>119.11764705882352</v>
      </c>
      <c r="P3587" s="8">
        <f t="shared" ref="P3587:P3650" si="337">IF(L3587&gt;0,E3587/L3587,0)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RIGHT(N3587,(LEN(N3587)-FIND("/",N3587)))</f>
        <v>plays</v>
      </c>
      <c r="S3587" s="5">
        <f t="shared" ref="S3587:S3650" si="340">(((J3587/60)/60)/24)+DATE(1970,1,1)</f>
        <v>41964.716319444444</v>
      </c>
      <c r="T3587" s="5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42576.697569444441</v>
      </c>
      <c r="T3588" s="5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42503.539976851855</v>
      </c>
      <c r="T3589" s="5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42101.828819444447</v>
      </c>
      <c r="T3590" s="5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42125.647534722222</v>
      </c>
      <c r="T3591" s="5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41902.333726851852</v>
      </c>
      <c r="T3592" s="5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42003.948425925926</v>
      </c>
      <c r="T3593" s="5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41988.829942129625</v>
      </c>
      <c r="T3594" s="5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41974.898599537039</v>
      </c>
      <c r="T3595" s="5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42592.066921296297</v>
      </c>
      <c r="T3596" s="5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42050.008368055554</v>
      </c>
      <c r="T3597" s="5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41856.715069444443</v>
      </c>
      <c r="T3598" s="5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42417.585532407407</v>
      </c>
      <c r="T3599" s="5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41866.79886574074</v>
      </c>
      <c r="T3600" s="5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42220.79487268519</v>
      </c>
      <c r="T3601" s="5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42628.849120370374</v>
      </c>
      <c r="T3602" s="5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41990.99863425926</v>
      </c>
      <c r="T3603" s="5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42447.894432870366</v>
      </c>
      <c r="T3604" s="5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42283.864351851851</v>
      </c>
      <c r="T3605" s="5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42483.015694444446</v>
      </c>
      <c r="T3606" s="5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42383.793124999997</v>
      </c>
      <c r="T3607" s="5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42566.604826388888</v>
      </c>
      <c r="T3608" s="5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42338.963912037041</v>
      </c>
      <c r="T3609" s="5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42506.709375000006</v>
      </c>
      <c r="T3610" s="5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42429.991724537031</v>
      </c>
      <c r="T3611" s="5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42203.432129629626</v>
      </c>
      <c r="T3612" s="5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42072.370381944449</v>
      </c>
      <c r="T3613" s="5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41789.726979166669</v>
      </c>
      <c r="T3614" s="5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41788.58997685185</v>
      </c>
      <c r="T3615" s="5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42144.041851851856</v>
      </c>
      <c r="T3616" s="5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42318.593703703707</v>
      </c>
      <c r="T3617" s="5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42052.949814814812</v>
      </c>
      <c r="T3618" s="5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42779.610289351855</v>
      </c>
      <c r="T3619" s="5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42128.627893518518</v>
      </c>
      <c r="T3620" s="5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42661.132245370376</v>
      </c>
      <c r="T3621" s="5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42037.938206018516</v>
      </c>
      <c r="T3622" s="5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42619.935694444444</v>
      </c>
      <c r="T3623" s="5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41877.221886574072</v>
      </c>
      <c r="T3624" s="5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41828.736921296295</v>
      </c>
      <c r="T3625" s="5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42545.774189814809</v>
      </c>
      <c r="T3626" s="5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42157.652511574073</v>
      </c>
      <c r="T3627" s="5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41846.667326388888</v>
      </c>
      <c r="T3628" s="5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42460.741747685184</v>
      </c>
      <c r="T3629" s="5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5">
        <f t="shared" si="340"/>
        <v>42291.833287037036</v>
      </c>
      <c r="T3630" s="5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42437.094490740739</v>
      </c>
      <c r="T3631" s="5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41942.84710648148</v>
      </c>
      <c r="T3632" s="5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41880.753437499996</v>
      </c>
      <c r="T3633" s="5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41946.936909722222</v>
      </c>
      <c r="T3634" s="5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42649.623460648145</v>
      </c>
      <c r="T3635" s="5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42701.166365740741</v>
      </c>
      <c r="T3636" s="5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42450.88282407407</v>
      </c>
      <c r="T3637" s="5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5">
        <f t="shared" si="340"/>
        <v>42226.694780092599</v>
      </c>
      <c r="T3638" s="5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41975.700636574074</v>
      </c>
      <c r="T3639" s="5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42053.672824074078</v>
      </c>
      <c r="T3640" s="5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42590.677152777775</v>
      </c>
      <c r="T3641" s="5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42104.781597222223</v>
      </c>
      <c r="T3642" s="5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5">
        <f t="shared" si="340"/>
        <v>41899.627071759263</v>
      </c>
      <c r="T3643" s="5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42297.816284722227</v>
      </c>
      <c r="T3644" s="5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5">
        <f t="shared" si="340"/>
        <v>42285.143969907411</v>
      </c>
      <c r="T3645" s="5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42409.241747685184</v>
      </c>
      <c r="T3646" s="5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42665.970347222217</v>
      </c>
      <c r="T3647" s="5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42140.421319444446</v>
      </c>
      <c r="T3648" s="5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42598.749155092592</v>
      </c>
      <c r="T3649" s="5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41887.292187500003</v>
      </c>
      <c r="T3650" s="5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(E3651/D3651)*100</f>
        <v>104</v>
      </c>
      <c r="P3651" s="8">
        <f t="shared" ref="P3651:P3714" si="343">IF(L3651&gt;0,E3651/L3651,0)</f>
        <v>97.5</v>
      </c>
      <c r="Q3651" t="str">
        <f t="shared" ref="Q3651:Q3714" si="344">LEFT(N3651,FIND("/",N3651,1)-1)</f>
        <v>theater</v>
      </c>
      <c r="R3651" t="str">
        <f t="shared" ref="R3651:R3714" si="345">RIGHT(N3651,(LEN(N3651)-FIND("/",N3651)))</f>
        <v>plays</v>
      </c>
      <c r="S3651" s="5">
        <f t="shared" ref="S3651:S3714" si="346">(((J3651/60)/60)/24)+DATE(1970,1,1)</f>
        <v>41780.712893518517</v>
      </c>
      <c r="T3651" s="5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42381.478981481487</v>
      </c>
      <c r="T3652" s="5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41828.646319444444</v>
      </c>
      <c r="T3653" s="5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42596.644699074073</v>
      </c>
      <c r="T3654" s="5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42191.363506944443</v>
      </c>
      <c r="T3655" s="5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42440.416504629626</v>
      </c>
      <c r="T3656" s="5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42173.803217592591</v>
      </c>
      <c r="T3657" s="5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42737.910138888896</v>
      </c>
      <c r="T3658" s="5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42499.629849537043</v>
      </c>
      <c r="T3659" s="5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41775.858564814815</v>
      </c>
      <c r="T3660" s="5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42055.277199074073</v>
      </c>
      <c r="T3661" s="5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41971.881076388891</v>
      </c>
      <c r="T3662" s="5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42447.896666666667</v>
      </c>
      <c r="T3663" s="5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42064.220069444447</v>
      </c>
      <c r="T3664" s="5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42665.451736111107</v>
      </c>
      <c r="T3665" s="5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42523.248715277776</v>
      </c>
      <c r="T3666" s="5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42294.808124999996</v>
      </c>
      <c r="T3667" s="5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41822.90488425926</v>
      </c>
      <c r="T3668" s="5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42173.970127314817</v>
      </c>
      <c r="T3669" s="5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42185.556157407409</v>
      </c>
      <c r="T3670" s="5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42136.675196759257</v>
      </c>
      <c r="T3671" s="5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42142.514016203699</v>
      </c>
      <c r="T3672" s="5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41820.62809027778</v>
      </c>
      <c r="T3673" s="5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41878.946574074071</v>
      </c>
      <c r="T3674" s="5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41914.295104166667</v>
      </c>
      <c r="T3675" s="5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42556.873020833329</v>
      </c>
      <c r="T3676" s="5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42493.597013888888</v>
      </c>
      <c r="T3677" s="5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41876.815787037034</v>
      </c>
      <c r="T3678" s="5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41802.574282407404</v>
      </c>
      <c r="T3679" s="5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42120.531226851846</v>
      </c>
      <c r="T3680" s="5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41786.761354166665</v>
      </c>
      <c r="T3681" s="5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42627.454097222217</v>
      </c>
      <c r="T3682" s="5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42374.651504629626</v>
      </c>
      <c r="T3683" s="5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41772.685393518521</v>
      </c>
      <c r="T3684" s="5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42633.116851851853</v>
      </c>
      <c r="T3685" s="5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42219.180393518516</v>
      </c>
      <c r="T3686" s="5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41753.593275462961</v>
      </c>
      <c r="T3687" s="5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42230.662731481483</v>
      </c>
      <c r="T3688" s="5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41787.218229166669</v>
      </c>
      <c r="T3689" s="5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41829.787083333329</v>
      </c>
      <c r="T3690" s="5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42147.826840277776</v>
      </c>
      <c r="T3691" s="5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41940.598182870373</v>
      </c>
      <c r="T3692" s="5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42020.700567129628</v>
      </c>
      <c r="T3693" s="5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41891.96503472222</v>
      </c>
      <c r="T3694" s="5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42309.191307870366</v>
      </c>
      <c r="T3695" s="5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42490.133877314816</v>
      </c>
      <c r="T3696" s="5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41995.870486111111</v>
      </c>
      <c r="T3697" s="5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41988.617083333331</v>
      </c>
      <c r="T3698" s="5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42479.465833333335</v>
      </c>
      <c r="T3699" s="5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42401.806562500002</v>
      </c>
      <c r="T3700" s="5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41897.602037037039</v>
      </c>
      <c r="T3701" s="5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41882.585648148146</v>
      </c>
      <c r="T3702" s="5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42129.541585648149</v>
      </c>
      <c r="T3703" s="5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42524.53800925926</v>
      </c>
      <c r="T3704" s="5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42556.504490740743</v>
      </c>
      <c r="T3705" s="5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42461.689745370371</v>
      </c>
      <c r="T3706" s="5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41792.542986111112</v>
      </c>
      <c r="T3707" s="5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41879.913761574076</v>
      </c>
      <c r="T3708" s="5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42552.048356481479</v>
      </c>
      <c r="T3709" s="5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41810.142199074071</v>
      </c>
      <c r="T3710" s="5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41785.707708333335</v>
      </c>
      <c r="T3711" s="5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42072.576249999998</v>
      </c>
      <c r="T3712" s="5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41779.724224537036</v>
      </c>
      <c r="T3713" s="5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42134.172071759262</v>
      </c>
      <c r="T3714" s="5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(E3715/D3715)*100</f>
        <v>101.49999999999999</v>
      </c>
      <c r="P3715" s="8">
        <f t="shared" ref="P3715:P3778" si="349">IF(L3715&gt;0,E3715/L3715,0)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RIGHT(N3715,(LEN(N3715)-FIND("/",N3715)))</f>
        <v>plays</v>
      </c>
      <c r="S3715" s="5">
        <f t="shared" ref="S3715:S3778" si="352">(((J3715/60)/60)/24)+DATE(1970,1,1)</f>
        <v>42505.738032407404</v>
      </c>
      <c r="T3715" s="5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42118.556331018524</v>
      </c>
      <c r="T3716" s="5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42036.995590277773</v>
      </c>
      <c r="T3717" s="5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42360.887835648144</v>
      </c>
      <c r="T3718" s="5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42102.866307870368</v>
      </c>
      <c r="T3719" s="5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42032.716145833328</v>
      </c>
      <c r="T3720" s="5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42147.729930555557</v>
      </c>
      <c r="T3721" s="5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42165.993125000001</v>
      </c>
      <c r="T3722" s="5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41927.936157407406</v>
      </c>
      <c r="T3723" s="5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42381.671840277777</v>
      </c>
      <c r="T3724" s="5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41943.753032407411</v>
      </c>
      <c r="T3725" s="5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42465.491435185191</v>
      </c>
      <c r="T3726" s="5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42401.945219907408</v>
      </c>
      <c r="T3727" s="5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42462.140868055561</v>
      </c>
      <c r="T3728" s="5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42632.348310185189</v>
      </c>
      <c r="T3729" s="5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42205.171018518522</v>
      </c>
      <c r="T3730" s="5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42041.205000000002</v>
      </c>
      <c r="T3731" s="5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42203.677766203706</v>
      </c>
      <c r="T3732" s="5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41983.752847222218</v>
      </c>
      <c r="T3733" s="5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41968.677465277782</v>
      </c>
      <c r="T3734" s="5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5">
        <f t="shared" si="352"/>
        <v>42103.024398148147</v>
      </c>
      <c r="T3735" s="5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42089.901574074072</v>
      </c>
      <c r="T3736" s="5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42122.693159722221</v>
      </c>
      <c r="T3737" s="5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42048.711724537032</v>
      </c>
      <c r="T3738" s="5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42297.691006944442</v>
      </c>
      <c r="T3739" s="5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41813.938715277778</v>
      </c>
      <c r="T3740" s="5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42548.449861111112</v>
      </c>
      <c r="T3741" s="5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41833.089756944442</v>
      </c>
      <c r="T3742" s="5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5">
        <f t="shared" si="352"/>
        <v>42325.920717592591</v>
      </c>
      <c r="T3743" s="5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41858.214629629627</v>
      </c>
      <c r="T3744" s="5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5">
        <f t="shared" si="352"/>
        <v>41793.710231481484</v>
      </c>
      <c r="T3745" s="5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5">
        <f t="shared" si="352"/>
        <v>41793.814259259263</v>
      </c>
      <c r="T3746" s="5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41831.697939814818</v>
      </c>
      <c r="T3747" s="5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42621.389340277776</v>
      </c>
      <c r="T3748" s="5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42164.299722222218</v>
      </c>
      <c r="T3749" s="5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42395.706435185188</v>
      </c>
      <c r="T3750" s="5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42458.127175925925</v>
      </c>
      <c r="T3751" s="5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42016.981574074074</v>
      </c>
      <c r="T3752" s="5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42403.035567129627</v>
      </c>
      <c r="T3753" s="5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42619.802488425921</v>
      </c>
      <c r="T3754" s="5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42128.824074074073</v>
      </c>
      <c r="T3755" s="5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41808.881215277775</v>
      </c>
      <c r="T3756" s="5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42445.866979166662</v>
      </c>
      <c r="T3757" s="5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41771.814791666664</v>
      </c>
      <c r="T3758" s="5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41954.850868055553</v>
      </c>
      <c r="T3759" s="5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41747.471504629626</v>
      </c>
      <c r="T3760" s="5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42182.108252314814</v>
      </c>
      <c r="T3761" s="5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41739.525300925925</v>
      </c>
      <c r="T3762" s="5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42173.466863425929</v>
      </c>
      <c r="T3763" s="5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42193.813530092593</v>
      </c>
      <c r="T3764" s="5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42065.750300925924</v>
      </c>
      <c r="T3765" s="5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42499.842962962968</v>
      </c>
      <c r="T3766" s="5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41820.776412037041</v>
      </c>
      <c r="T3767" s="5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41788.167187500003</v>
      </c>
      <c r="T3768" s="5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42050.019641203704</v>
      </c>
      <c r="T3769" s="5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41772.727893518517</v>
      </c>
      <c r="T3770" s="5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42445.598136574074</v>
      </c>
      <c r="T3771" s="5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42138.930671296301</v>
      </c>
      <c r="T3772" s="5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42493.857083333336</v>
      </c>
      <c r="T3773" s="5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42682.616967592592</v>
      </c>
      <c r="T3774" s="5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42656.005173611105</v>
      </c>
      <c r="T3775" s="5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42087.792303240742</v>
      </c>
      <c r="T3776" s="5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42075.942627314813</v>
      </c>
      <c r="T3777" s="5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41814.367800925924</v>
      </c>
      <c r="T3778" s="5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(E3779/D3779)*100</f>
        <v>143.19999999999999</v>
      </c>
      <c r="P3779" s="8">
        <f t="shared" ref="P3779:P3842" si="355">IF(L3779&gt;0,E3779/L3779,0)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RIGHT(N3779,(LEN(N3779)-FIND("/",N3779)))</f>
        <v>musical</v>
      </c>
      <c r="S3779" s="5">
        <f t="shared" ref="S3779:S3842" si="358">(((J3779/60)/60)/24)+DATE(1970,1,1)</f>
        <v>41887.111354166671</v>
      </c>
      <c r="T3779" s="5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41989.819212962961</v>
      </c>
      <c r="T3780" s="5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42425.735416666663</v>
      </c>
      <c r="T3781" s="5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42166.219733796301</v>
      </c>
      <c r="T3782" s="5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41865.882928240739</v>
      </c>
      <c r="T3783" s="5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42546.862233796302</v>
      </c>
      <c r="T3784" s="5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42420.140277777777</v>
      </c>
      <c r="T3785" s="5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42531.980694444443</v>
      </c>
      <c r="T3786" s="5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42548.63853009259</v>
      </c>
      <c r="T3787" s="5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42487.037905092591</v>
      </c>
      <c r="T3788" s="5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42167.534791666665</v>
      </c>
      <c r="T3789" s="5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42333.695821759262</v>
      </c>
      <c r="T3790" s="5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42138.798819444448</v>
      </c>
      <c r="T3791" s="5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5">
        <f t="shared" si="358"/>
        <v>42666.666932870372</v>
      </c>
      <c r="T3792" s="5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5">
        <f t="shared" si="358"/>
        <v>41766.692037037035</v>
      </c>
      <c r="T3793" s="5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42170.447013888886</v>
      </c>
      <c r="T3794" s="5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41968.938993055555</v>
      </c>
      <c r="T3795" s="5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42132.58048611111</v>
      </c>
      <c r="T3796" s="5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42201.436226851853</v>
      </c>
      <c r="T3797" s="5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42689.029583333337</v>
      </c>
      <c r="T3798" s="5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42084.881539351853</v>
      </c>
      <c r="T3799" s="5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41831.722777777781</v>
      </c>
      <c r="T3800" s="5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42410.93105324074</v>
      </c>
      <c r="T3801" s="5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41982.737071759257</v>
      </c>
      <c r="T3802" s="5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41975.676111111112</v>
      </c>
      <c r="T3803" s="5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5">
        <f t="shared" si="358"/>
        <v>42269.126226851848</v>
      </c>
      <c r="T3804" s="5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42403.971851851849</v>
      </c>
      <c r="T3805" s="5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5">
        <f t="shared" si="358"/>
        <v>42527.00953703704</v>
      </c>
      <c r="T3806" s="5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41849.887037037035</v>
      </c>
      <c r="T3807" s="5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41799.259039351848</v>
      </c>
      <c r="T3808" s="5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42090.909016203703</v>
      </c>
      <c r="T3809" s="5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42059.453923611116</v>
      </c>
      <c r="T3810" s="5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41800.526701388888</v>
      </c>
      <c r="T3811" s="5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42054.849050925928</v>
      </c>
      <c r="T3812" s="5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42487.62700231481</v>
      </c>
      <c r="T3813" s="5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42109.751250000001</v>
      </c>
      <c r="T3814" s="5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42497.275706018518</v>
      </c>
      <c r="T3815" s="5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42058.904074074075</v>
      </c>
      <c r="T3816" s="5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42207.259918981479</v>
      </c>
      <c r="T3817" s="5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41807.690081018518</v>
      </c>
      <c r="T3818" s="5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42284.69694444444</v>
      </c>
      <c r="T3819" s="5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42045.84238425926</v>
      </c>
      <c r="T3820" s="5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42184.209537037037</v>
      </c>
      <c r="T3821" s="5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42160.651817129634</v>
      </c>
      <c r="T3822" s="5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42341.180636574078</v>
      </c>
      <c r="T3823" s="5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42329.838159722218</v>
      </c>
      <c r="T3824" s="5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42170.910231481481</v>
      </c>
      <c r="T3825" s="5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42571.626192129625</v>
      </c>
      <c r="T3826" s="5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42151.069606481484</v>
      </c>
      <c r="T3827" s="5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42101.423541666663</v>
      </c>
      <c r="T3828" s="5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42034.928252314814</v>
      </c>
      <c r="T3829" s="5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41944.527627314819</v>
      </c>
      <c r="T3830" s="5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42593.865405092598</v>
      </c>
      <c r="T3831" s="5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42503.740868055553</v>
      </c>
      <c r="T3832" s="5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41927.848900462966</v>
      </c>
      <c r="T3833" s="5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42375.114988425921</v>
      </c>
      <c r="T3834" s="5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41963.872361111105</v>
      </c>
      <c r="T3835" s="5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42143.445219907408</v>
      </c>
      <c r="T3836" s="5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42460.94222222222</v>
      </c>
      <c r="T3837" s="5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42553.926527777774</v>
      </c>
      <c r="T3838" s="5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42152.765717592592</v>
      </c>
      <c r="T3839" s="5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42116.710752314815</v>
      </c>
      <c r="T3840" s="5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42155.142638888887</v>
      </c>
      <c r="T3841" s="5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42432.701724537037</v>
      </c>
      <c r="T3842" s="5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(E3843/D3843)*100</f>
        <v>8.7200000000000006</v>
      </c>
      <c r="P3843" s="8">
        <f t="shared" ref="P3843:P3906" si="361">IF(L3843&gt;0,E3843/L3843,0)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RIGHT(N3843,(LEN(N3843)-FIND("/",N3843)))</f>
        <v>plays</v>
      </c>
      <c r="S3843" s="5">
        <f t="shared" ref="S3843:S3906" si="364">(((J3843/60)/60)/24)+DATE(1970,1,1)</f>
        <v>41780.785729166666</v>
      </c>
      <c r="T3843" s="5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41740.493657407409</v>
      </c>
      <c r="T3844" s="5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41766.072500000002</v>
      </c>
      <c r="T3845" s="5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41766.617291666669</v>
      </c>
      <c r="T3846" s="5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42248.627013888887</v>
      </c>
      <c r="T3847" s="5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41885.221550925926</v>
      </c>
      <c r="T3848" s="5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42159.224432870367</v>
      </c>
      <c r="T3849" s="5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42265.817002314812</v>
      </c>
      <c r="T3850" s="5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42136.767175925925</v>
      </c>
      <c r="T3851" s="5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41975.124340277776</v>
      </c>
      <c r="T3852" s="5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42172.439571759256</v>
      </c>
      <c r="T3853" s="5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42065.190694444449</v>
      </c>
      <c r="T3854" s="5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41848.84002314815</v>
      </c>
      <c r="T3855" s="5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42103.884930555556</v>
      </c>
      <c r="T3856" s="5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42059.970729166671</v>
      </c>
      <c r="T3857" s="5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42041.743090277778</v>
      </c>
      <c r="T3858" s="5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41829.73715277778</v>
      </c>
      <c r="T3859" s="5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42128.431064814817</v>
      </c>
      <c r="T3860" s="5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41789.893599537041</v>
      </c>
      <c r="T3861" s="5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41833.660995370366</v>
      </c>
      <c r="T3862" s="5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41914.590011574073</v>
      </c>
      <c r="T3863" s="5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42611.261064814811</v>
      </c>
      <c r="T3864" s="5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5">
        <f t="shared" si="364"/>
        <v>42253.633159722223</v>
      </c>
      <c r="T3865" s="5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42295.891828703709</v>
      </c>
      <c r="T3866" s="5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41841.651597222226</v>
      </c>
      <c r="T3867" s="5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42402.947002314817</v>
      </c>
      <c r="T3868" s="5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42509.814108796301</v>
      </c>
      <c r="T3869" s="5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41865.659780092588</v>
      </c>
      <c r="T3870" s="5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42047.724444444444</v>
      </c>
      <c r="T3871" s="5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41793.17219907407</v>
      </c>
      <c r="T3872" s="5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42763.780671296292</v>
      </c>
      <c r="T3873" s="5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5">
        <f t="shared" si="364"/>
        <v>42180.145787037036</v>
      </c>
      <c r="T3874" s="5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5">
        <f t="shared" si="364"/>
        <v>42255.696006944447</v>
      </c>
      <c r="T3875" s="5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5">
        <f t="shared" si="364"/>
        <v>42007.016458333332</v>
      </c>
      <c r="T3876" s="5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5">
        <f t="shared" si="364"/>
        <v>42615.346817129626</v>
      </c>
      <c r="T3877" s="5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42372.624166666668</v>
      </c>
      <c r="T3878" s="5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42682.67768518519</v>
      </c>
      <c r="T3879" s="5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42154.818819444445</v>
      </c>
      <c r="T3880" s="5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5">
        <f t="shared" si="364"/>
        <v>41999.861064814817</v>
      </c>
      <c r="T3881" s="5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41815.815046296295</v>
      </c>
      <c r="T3882" s="5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42756.018506944441</v>
      </c>
      <c r="T3883" s="5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5">
        <f t="shared" si="364"/>
        <v>42373.983449074076</v>
      </c>
      <c r="T3884" s="5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5">
        <f t="shared" si="364"/>
        <v>41854.602650462963</v>
      </c>
      <c r="T3885" s="5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5">
        <f t="shared" si="364"/>
        <v>42065.791574074072</v>
      </c>
      <c r="T3886" s="5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5">
        <f t="shared" si="364"/>
        <v>42469.951284722221</v>
      </c>
      <c r="T3887" s="5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5">
        <f t="shared" si="364"/>
        <v>41954.228032407409</v>
      </c>
      <c r="T3888" s="5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42079.857974537037</v>
      </c>
      <c r="T3889" s="5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42762.545810185184</v>
      </c>
      <c r="T3890" s="5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41977.004976851851</v>
      </c>
      <c r="T3891" s="5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42171.758611111116</v>
      </c>
      <c r="T3892" s="5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42056.1324537037</v>
      </c>
      <c r="T3893" s="5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5">
        <f t="shared" si="364"/>
        <v>41867.652280092596</v>
      </c>
      <c r="T3894" s="5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41779.657870370371</v>
      </c>
      <c r="T3895" s="5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42679.958472222221</v>
      </c>
      <c r="T3896" s="5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42032.250208333338</v>
      </c>
      <c r="T3897" s="5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41793.191875000004</v>
      </c>
      <c r="T3898" s="5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41982.87364583333</v>
      </c>
      <c r="T3899" s="5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42193.482291666667</v>
      </c>
      <c r="T3900" s="5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41843.775011574071</v>
      </c>
      <c r="T3901" s="5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42136.092488425929</v>
      </c>
      <c r="T3902" s="5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42317.826377314821</v>
      </c>
      <c r="T3903" s="5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42663.468078703707</v>
      </c>
      <c r="T3904" s="5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5">
        <f t="shared" si="364"/>
        <v>42186.01116898148</v>
      </c>
      <c r="T3905" s="5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42095.229166666672</v>
      </c>
      <c r="T3906" s="5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(E3907/D3907)*100</f>
        <v>11.533333333333333</v>
      </c>
      <c r="P3907" s="8">
        <f t="shared" ref="P3907:P3970" si="367">IF(L3907&gt;0,E3907/L3907,0)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RIGHT(N3907,(LEN(N3907)-FIND("/",N3907)))</f>
        <v>plays</v>
      </c>
      <c r="S3907" s="5">
        <f t="shared" ref="S3907:S3970" si="370">(((J3907/60)/60)/24)+DATE(1970,1,1)</f>
        <v>42124.623877314814</v>
      </c>
      <c r="T3907" s="5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42143.917743055557</v>
      </c>
      <c r="T3908" s="5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41906.819513888891</v>
      </c>
      <c r="T3909" s="5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41834.135370370372</v>
      </c>
      <c r="T3910" s="5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41863.359282407408</v>
      </c>
      <c r="T3911" s="5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42224.756909722222</v>
      </c>
      <c r="T3912" s="5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41939.8122337963</v>
      </c>
      <c r="T3913" s="5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42059.270023148143</v>
      </c>
      <c r="T3914" s="5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42308.211215277777</v>
      </c>
      <c r="T3915" s="5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42114.818935185183</v>
      </c>
      <c r="T3916" s="5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42492.98505787037</v>
      </c>
      <c r="T3917" s="5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5">
        <f t="shared" si="370"/>
        <v>42494.471666666665</v>
      </c>
      <c r="T3918" s="5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41863.527326388888</v>
      </c>
      <c r="T3919" s="5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41843.664618055554</v>
      </c>
      <c r="T3920" s="5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42358.684872685189</v>
      </c>
      <c r="T3921" s="5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42657.38726851852</v>
      </c>
      <c r="T3922" s="5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5">
        <f t="shared" si="370"/>
        <v>41926.542303240742</v>
      </c>
      <c r="T3923" s="5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42020.768634259264</v>
      </c>
      <c r="T3924" s="5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42075.979988425926</v>
      </c>
      <c r="T3925" s="5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41786.959745370368</v>
      </c>
      <c r="T3926" s="5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41820.870821759258</v>
      </c>
      <c r="T3927" s="5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41970.085046296299</v>
      </c>
      <c r="T3928" s="5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41830.267407407409</v>
      </c>
      <c r="T3929" s="5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42265.683182870373</v>
      </c>
      <c r="T3930" s="5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42601.827141203699</v>
      </c>
      <c r="T3931" s="5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5">
        <f t="shared" si="370"/>
        <v>42433.338749999995</v>
      </c>
      <c r="T3932" s="5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5">
        <f t="shared" si="370"/>
        <v>42228.151701388888</v>
      </c>
      <c r="T3933" s="5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42415.168564814812</v>
      </c>
      <c r="T3934" s="5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42538.968310185184</v>
      </c>
      <c r="T3935" s="5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42233.671747685185</v>
      </c>
      <c r="T3936" s="5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42221.656782407401</v>
      </c>
      <c r="T3937" s="5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5">
        <f t="shared" si="370"/>
        <v>42675.262962962966</v>
      </c>
      <c r="T3938" s="5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42534.631481481483</v>
      </c>
      <c r="T3939" s="5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42151.905717592599</v>
      </c>
      <c r="T3940" s="5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41915.400219907409</v>
      </c>
      <c r="T3941" s="5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41961.492488425924</v>
      </c>
      <c r="T3942" s="5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41940.587233796294</v>
      </c>
      <c r="T3943" s="5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5">
        <f t="shared" si="370"/>
        <v>42111.904097222221</v>
      </c>
      <c r="T3944" s="5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42279.778564814813</v>
      </c>
      <c r="T3945" s="5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5">
        <f t="shared" si="370"/>
        <v>42213.662905092591</v>
      </c>
      <c r="T3946" s="5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42109.801712962959</v>
      </c>
      <c r="T3947" s="5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42031.833587962959</v>
      </c>
      <c r="T3948" s="5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42615.142870370371</v>
      </c>
      <c r="T3949" s="5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5">
        <f t="shared" si="370"/>
        <v>41829.325497685182</v>
      </c>
      <c r="T3950" s="5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42016.120613425926</v>
      </c>
      <c r="T3951" s="5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42439.702314814815</v>
      </c>
      <c r="T3952" s="5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42433.825717592597</v>
      </c>
      <c r="T3953" s="5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42243.790393518517</v>
      </c>
      <c r="T3954" s="5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5">
        <f t="shared" si="370"/>
        <v>42550.048449074078</v>
      </c>
      <c r="T3955" s="5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5">
        <f t="shared" si="370"/>
        <v>41774.651203703703</v>
      </c>
      <c r="T3956" s="5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42306.848854166667</v>
      </c>
      <c r="T3957" s="5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5">
        <f t="shared" si="370"/>
        <v>42457.932025462964</v>
      </c>
      <c r="T3958" s="5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42513.976319444439</v>
      </c>
      <c r="T3959" s="5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41816.950370370374</v>
      </c>
      <c r="T3960" s="5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41880.788842592592</v>
      </c>
      <c r="T3961" s="5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42342.845555555556</v>
      </c>
      <c r="T3962" s="5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41745.891319444447</v>
      </c>
      <c r="T3963" s="5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42311.621458333335</v>
      </c>
      <c r="T3964" s="5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5">
        <f t="shared" si="370"/>
        <v>42296.154131944444</v>
      </c>
      <c r="T3965" s="5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42053.722060185188</v>
      </c>
      <c r="T3966" s="5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42414.235879629632</v>
      </c>
      <c r="T3967" s="5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41801.711550925924</v>
      </c>
      <c r="T3968" s="5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42770.290590277778</v>
      </c>
      <c r="T3969" s="5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42452.815659722226</v>
      </c>
      <c r="T3970" s="5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(E3971/D3971)*100</f>
        <v>7.4690265486725664</v>
      </c>
      <c r="P3971" s="8">
        <f t="shared" ref="P3971:P4034" si="373">IF(L3971&gt;0,E3971/L3971,0)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RIGHT(N3971,(LEN(N3971)-FIND("/",N3971)))</f>
        <v>plays</v>
      </c>
      <c r="S3971" s="5">
        <f t="shared" ref="S3971:S4034" si="376">(((J3971/60)/60)/24)+DATE(1970,1,1)</f>
        <v>42601.854699074072</v>
      </c>
      <c r="T3971" s="5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42447.863553240735</v>
      </c>
      <c r="T3972" s="5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41811.536180555559</v>
      </c>
      <c r="T3973" s="5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41981.067523148144</v>
      </c>
      <c r="T3974" s="5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42469.68414351852</v>
      </c>
      <c r="T3975" s="5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42493.546851851846</v>
      </c>
      <c r="T3976" s="5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5">
        <f t="shared" si="376"/>
        <v>42534.866875</v>
      </c>
      <c r="T3977" s="5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41830.858344907407</v>
      </c>
      <c r="T3978" s="5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42543.788564814815</v>
      </c>
      <c r="T3979" s="5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41975.642974537041</v>
      </c>
      <c r="T3980" s="5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42069.903437500005</v>
      </c>
      <c r="T3981" s="5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41795.598923611113</v>
      </c>
      <c r="T3982" s="5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42508.179965277777</v>
      </c>
      <c r="T3983" s="5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42132.809953703705</v>
      </c>
      <c r="T3984" s="5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41747.86986111111</v>
      </c>
      <c r="T3985" s="5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41920.963472222218</v>
      </c>
      <c r="T3986" s="5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42399.707407407404</v>
      </c>
      <c r="T3987" s="5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42467.548541666663</v>
      </c>
      <c r="T3988" s="5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41765.92465277778</v>
      </c>
      <c r="T3989" s="5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42230.08116898148</v>
      </c>
      <c r="T3990" s="5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5">
        <f t="shared" si="376"/>
        <v>42286.749780092592</v>
      </c>
      <c r="T3991" s="5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42401.672372685185</v>
      </c>
      <c r="T3992" s="5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42125.644467592589</v>
      </c>
      <c r="T3993" s="5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42289.94049768518</v>
      </c>
      <c r="T3994" s="5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42107.864722222221</v>
      </c>
      <c r="T3995" s="5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41809.389930555553</v>
      </c>
      <c r="T3996" s="5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42019.683761574073</v>
      </c>
      <c r="T3997" s="5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41950.26694444444</v>
      </c>
      <c r="T3998" s="5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5">
        <f t="shared" si="376"/>
        <v>42069.391446759255</v>
      </c>
      <c r="T3999" s="5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42061.963263888887</v>
      </c>
      <c r="T4000" s="5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41842.828680555554</v>
      </c>
      <c r="T4001" s="5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42437.64534722222</v>
      </c>
      <c r="T4002" s="5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42775.964212962965</v>
      </c>
      <c r="T4003" s="5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41879.043530092589</v>
      </c>
      <c r="T4004" s="5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42020.587349537032</v>
      </c>
      <c r="T4005" s="5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41890.16269675926</v>
      </c>
      <c r="T4006" s="5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41872.807696759257</v>
      </c>
      <c r="T4007" s="5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42391.772997685184</v>
      </c>
      <c r="T4008" s="5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41848.772928240738</v>
      </c>
      <c r="T4009" s="5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42177.964201388888</v>
      </c>
      <c r="T4010" s="5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41851.700925925928</v>
      </c>
      <c r="T4011" s="5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41921.770439814813</v>
      </c>
      <c r="T4012" s="5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42002.54488425926</v>
      </c>
      <c r="T4013" s="5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5">
        <f t="shared" si="376"/>
        <v>42096.544548611113</v>
      </c>
      <c r="T4014" s="5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42021.301192129627</v>
      </c>
      <c r="T4015" s="5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5">
        <f t="shared" si="376"/>
        <v>42419.246168981481</v>
      </c>
      <c r="T4016" s="5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42174.780821759254</v>
      </c>
      <c r="T4017" s="5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41869.872685185182</v>
      </c>
      <c r="T4018" s="5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41856.672152777777</v>
      </c>
      <c r="T4019" s="5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42620.91097222222</v>
      </c>
      <c r="T4020" s="5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42417.675879629634</v>
      </c>
      <c r="T4021" s="5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42057.190960648149</v>
      </c>
      <c r="T4022" s="5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41878.911550925928</v>
      </c>
      <c r="T4023" s="5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41990.584108796291</v>
      </c>
      <c r="T4024" s="5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5">
        <f t="shared" si="376"/>
        <v>42408.999571759254</v>
      </c>
      <c r="T4025" s="5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42217.670104166667</v>
      </c>
      <c r="T4026" s="5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42151.237685185188</v>
      </c>
      <c r="T4027" s="5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5">
        <f t="shared" si="376"/>
        <v>42282.655543981484</v>
      </c>
      <c r="T4028" s="5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42768.97084490741</v>
      </c>
      <c r="T4029" s="5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41765.938657407409</v>
      </c>
      <c r="T4030" s="5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5">
        <f t="shared" si="376"/>
        <v>42322.025115740747</v>
      </c>
      <c r="T4031" s="5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42374.655081018514</v>
      </c>
      <c r="T4032" s="5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5">
        <f t="shared" si="376"/>
        <v>41941.585231481484</v>
      </c>
      <c r="T4033" s="5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42293.809212962966</v>
      </c>
      <c r="T4034" s="5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(E4035/D4035)*100</f>
        <v>25.698702928870294</v>
      </c>
      <c r="P4035" s="8">
        <f t="shared" ref="P4035:P4098" si="379">IF(L4035&gt;0,E4035/L4035,0)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RIGHT(N4035,(LEN(N4035)-FIND("/",N4035)))</f>
        <v>plays</v>
      </c>
      <c r="S4035" s="5">
        <f t="shared" ref="S4035:S4098" si="382">(((J4035/60)/60)/24)+DATE(1970,1,1)</f>
        <v>42614.268796296295</v>
      </c>
      <c r="T4035" s="5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42067.947337962964</v>
      </c>
      <c r="T4036" s="5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41903.882951388885</v>
      </c>
      <c r="T4037" s="5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41804.937083333331</v>
      </c>
      <c r="T4038" s="5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42497.070775462969</v>
      </c>
      <c r="T4039" s="5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41869.798726851855</v>
      </c>
      <c r="T4040" s="5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42305.670914351853</v>
      </c>
      <c r="T4041" s="5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42144.231527777782</v>
      </c>
      <c r="T4042" s="5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42559.474004629628</v>
      </c>
      <c r="T4043" s="5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41995.084074074075</v>
      </c>
      <c r="T4044" s="5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5">
        <f t="shared" si="382"/>
        <v>41948.957465277781</v>
      </c>
      <c r="T4045" s="5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42074.219699074078</v>
      </c>
      <c r="T4046" s="5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41842.201261574075</v>
      </c>
      <c r="T4047" s="5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41904.650578703702</v>
      </c>
      <c r="T4048" s="5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41991.022488425922</v>
      </c>
      <c r="T4049" s="5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42436.509108796294</v>
      </c>
      <c r="T4050" s="5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42169.958506944444</v>
      </c>
      <c r="T4051" s="5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41905.636469907404</v>
      </c>
      <c r="T4052" s="5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5">
        <f t="shared" si="382"/>
        <v>41761.810150462967</v>
      </c>
      <c r="T4053" s="5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41865.878657407404</v>
      </c>
      <c r="T4054" s="5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41928.690138888887</v>
      </c>
      <c r="T4055" s="5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5">
        <f t="shared" si="382"/>
        <v>42613.841261574074</v>
      </c>
      <c r="T4056" s="5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41779.648506944446</v>
      </c>
      <c r="T4057" s="5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42534.933321759265</v>
      </c>
      <c r="T4058" s="5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42310.968518518523</v>
      </c>
      <c r="T4059" s="5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42446.060694444444</v>
      </c>
      <c r="T4060" s="5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41866.640648148146</v>
      </c>
      <c r="T4061" s="5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41779.695092592592</v>
      </c>
      <c r="T4062" s="5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5">
        <f t="shared" si="382"/>
        <v>42421.141469907408</v>
      </c>
      <c r="T4063" s="5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42523.739212962959</v>
      </c>
      <c r="T4064" s="5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41787.681527777779</v>
      </c>
      <c r="T4065" s="5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42093.588263888887</v>
      </c>
      <c r="T4066" s="5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41833.951516203706</v>
      </c>
      <c r="T4067" s="5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42479.039212962962</v>
      </c>
      <c r="T4068" s="5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42235.117476851854</v>
      </c>
      <c r="T4069" s="5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42718.963599537034</v>
      </c>
      <c r="T4070" s="5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42022.661527777775</v>
      </c>
      <c r="T4071" s="5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42031.666898148149</v>
      </c>
      <c r="T4072" s="5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5">
        <f t="shared" si="382"/>
        <v>42700.804756944446</v>
      </c>
      <c r="T4073" s="5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41812.77443287037</v>
      </c>
      <c r="T4074" s="5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42078.34520833334</v>
      </c>
      <c r="T4075" s="5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42283.552951388891</v>
      </c>
      <c r="T4076" s="5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41779.045937499999</v>
      </c>
      <c r="T4077" s="5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5">
        <f t="shared" si="382"/>
        <v>41905.795706018522</v>
      </c>
      <c r="T4078" s="5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42695.7105787037</v>
      </c>
      <c r="T4079" s="5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5">
        <f t="shared" si="382"/>
        <v>42732.787523148145</v>
      </c>
      <c r="T4080" s="5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42510.938900462963</v>
      </c>
      <c r="T4081" s="5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5">
        <f t="shared" si="382"/>
        <v>42511.698101851856</v>
      </c>
      <c r="T4082" s="5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42041.581307870365</v>
      </c>
      <c r="T4083" s="5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42307.189270833333</v>
      </c>
      <c r="T4084" s="5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42353.761759259258</v>
      </c>
      <c r="T4085" s="5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42622.436412037037</v>
      </c>
      <c r="T4086" s="5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42058.603877314818</v>
      </c>
      <c r="T4087" s="5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42304.940960648149</v>
      </c>
      <c r="T4088" s="5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5">
        <f t="shared" si="382"/>
        <v>42538.742893518516</v>
      </c>
      <c r="T4089" s="5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41990.612546296295</v>
      </c>
      <c r="T4090" s="5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42122.732499999998</v>
      </c>
      <c r="T4091" s="5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42209.67288194444</v>
      </c>
      <c r="T4092" s="5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41990.506377314814</v>
      </c>
      <c r="T4093" s="5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42039.194988425923</v>
      </c>
      <c r="T4094" s="5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42178.815891203703</v>
      </c>
      <c r="T4095" s="5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41890.086805555555</v>
      </c>
      <c r="T4096" s="5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42693.031828703708</v>
      </c>
      <c r="T4097" s="5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42750.530312499999</v>
      </c>
      <c r="T4098" s="5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(E4099/D4099)*100</f>
        <v>0</v>
      </c>
      <c r="P4099" s="8">
        <f t="shared" ref="P4099:P4115" si="385">IF(L4099&gt;0,E4099/L4099,0)</f>
        <v>0</v>
      </c>
      <c r="Q4099" t="str">
        <f t="shared" ref="Q4099:Q4115" si="386">LEFT(N4099,FIND("/",N4099,1)-1)</f>
        <v>theater</v>
      </c>
      <c r="R4099" t="str">
        <f t="shared" ref="R4099:R4115" si="387">RIGHT(N4099,(LEN(N4099)-FIND("/",N4099)))</f>
        <v>plays</v>
      </c>
      <c r="S4099" s="5">
        <f t="shared" ref="S4099:S4115" si="388">(((J4099/60)/60)/24)+DATE(1970,1,1)</f>
        <v>42344.824502314819</v>
      </c>
      <c r="T4099" s="5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5">
        <f t="shared" si="388"/>
        <v>42495.722187499996</v>
      </c>
      <c r="T4100" s="5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42570.850381944445</v>
      </c>
      <c r="T4101" s="5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5">
        <f t="shared" si="388"/>
        <v>41927.124884259261</v>
      </c>
      <c r="T4102" s="5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5">
        <f t="shared" si="388"/>
        <v>42730.903726851851</v>
      </c>
      <c r="T4103" s="5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42475.848067129627</v>
      </c>
      <c r="T4104" s="5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42188.83293981482</v>
      </c>
      <c r="T4105" s="5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42640.278171296297</v>
      </c>
      <c r="T4106" s="5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42697.010520833333</v>
      </c>
      <c r="T4107" s="5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42053.049375000002</v>
      </c>
      <c r="T4108" s="5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41883.916678240741</v>
      </c>
      <c r="T4109" s="5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42767.031678240746</v>
      </c>
      <c r="T4110" s="5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5">
        <f t="shared" si="388"/>
        <v>42307.539398148147</v>
      </c>
      <c r="T4111" s="5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42512.626747685179</v>
      </c>
      <c r="T4112" s="5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42029.135879629626</v>
      </c>
      <c r="T4113" s="5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42400.946597222224</v>
      </c>
      <c r="T4114" s="5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42358.573182870372</v>
      </c>
      <c r="T4115" s="5">
        <f t="shared" si="389"/>
        <v>42377.273611111115</v>
      </c>
    </row>
  </sheetData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failed">
      <formula>NOT(ISERROR(SEARCH("failed",F1)))</formula>
    </cfRule>
  </conditionalFormatting>
  <conditionalFormatting sqref="O1:O4115">
    <cfRule type="colorScale" priority="5">
      <colorScale>
        <cfvo type="num" val="0"/>
        <cfvo type="num" val="100"/>
        <cfvo type="formula" val="200"/>
        <color rgb="FFFF0000"/>
        <color rgb="FF00B050"/>
        <color rgb="FF0070C0"/>
      </colorScale>
    </cfRule>
  </conditionalFormatting>
  <conditionalFormatting sqref="P1">
    <cfRule type="colorScale" priority="4">
      <colorScale>
        <cfvo type="num" val="0"/>
        <cfvo type="num" val="100"/>
        <cfvo type="formula" val="200"/>
        <color rgb="FFFF0000"/>
        <color rgb="FF00B050"/>
        <color rgb="FF0070C0"/>
      </colorScale>
    </cfRule>
  </conditionalFormatting>
  <conditionalFormatting sqref="Q1:R1">
    <cfRule type="colorScale" priority="3">
      <colorScale>
        <cfvo type="num" val="0"/>
        <cfvo type="num" val="100"/>
        <cfvo type="formula" val="200"/>
        <color rgb="FFFF0000"/>
        <color rgb="FF00B050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formula" val="200"/>
        <color rgb="FFFF0000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formula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4D2D-1980-464B-B7F1-F9BBAF641F49}">
  <sheetPr codeName="Sheet2"/>
  <dimension ref="A1:F14"/>
  <sheetViews>
    <sheetView workbookViewId="0">
      <selection activeCell="F25" sqref="F2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8310</v>
      </c>
    </row>
    <row r="3" spans="1:6" x14ac:dyDescent="0.35">
      <c r="A3" s="11" t="s">
        <v>8311</v>
      </c>
      <c r="B3" s="11" t="s">
        <v>8323</v>
      </c>
    </row>
    <row r="4" spans="1:6" x14ac:dyDescent="0.35">
      <c r="A4" s="11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8322</v>
      </c>
    </row>
    <row r="5" spans="1:6" x14ac:dyDescent="0.35">
      <c r="A5" s="13" t="s">
        <v>8313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35">
      <c r="A6" s="13" t="s">
        <v>8314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35">
      <c r="A7" s="13" t="s">
        <v>8315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35">
      <c r="A8" s="13" t="s">
        <v>8316</v>
      </c>
      <c r="B8" s="12"/>
      <c r="C8" s="12"/>
      <c r="D8" s="12"/>
      <c r="E8" s="12">
        <v>24</v>
      </c>
      <c r="F8" s="12">
        <v>24</v>
      </c>
    </row>
    <row r="9" spans="1:6" x14ac:dyDescent="0.35">
      <c r="A9" s="13" t="s">
        <v>8317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35">
      <c r="A10" s="13" t="s">
        <v>8318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35">
      <c r="A11" s="13" t="s">
        <v>8319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35">
      <c r="A12" s="13" t="s">
        <v>8320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35">
      <c r="A13" s="13" t="s">
        <v>8321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35">
      <c r="A14" s="13" t="s">
        <v>8322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17C6A-84AD-45A6-B010-236D9CEB73FC}">
  <sheetPr codeName="Sheet3"/>
  <dimension ref="A1:F47"/>
  <sheetViews>
    <sheetView topLeftCell="H1" workbookViewId="0">
      <selection activeCell="E8" sqref="E8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8310</v>
      </c>
    </row>
    <row r="2" spans="1:6" x14ac:dyDescent="0.35">
      <c r="A2" s="11" t="s">
        <v>8308</v>
      </c>
      <c r="B2" t="s">
        <v>8310</v>
      </c>
    </row>
    <row r="4" spans="1:6" x14ac:dyDescent="0.35">
      <c r="A4" s="11" t="s">
        <v>8311</v>
      </c>
      <c r="B4" s="11" t="s">
        <v>8323</v>
      </c>
    </row>
    <row r="5" spans="1:6" x14ac:dyDescent="0.35">
      <c r="A5" s="11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8322</v>
      </c>
    </row>
    <row r="6" spans="1:6" x14ac:dyDescent="0.35">
      <c r="A6" s="13" t="s">
        <v>8324</v>
      </c>
      <c r="B6" s="12"/>
      <c r="C6" s="12"/>
      <c r="D6" s="12">
        <v>100</v>
      </c>
      <c r="E6" s="12"/>
      <c r="F6" s="12">
        <v>100</v>
      </c>
    </row>
    <row r="7" spans="1:6" x14ac:dyDescent="0.35">
      <c r="A7" s="13" t="s">
        <v>8325</v>
      </c>
      <c r="B7" s="12"/>
      <c r="C7" s="12"/>
      <c r="D7" s="12"/>
      <c r="E7" s="12">
        <v>20</v>
      </c>
      <c r="F7" s="12">
        <v>20</v>
      </c>
    </row>
    <row r="8" spans="1:6" x14ac:dyDescent="0.35">
      <c r="A8" s="13" t="s">
        <v>8326</v>
      </c>
      <c r="B8" s="12"/>
      <c r="C8" s="12"/>
      <c r="D8" s="12"/>
      <c r="E8" s="12">
        <v>24</v>
      </c>
      <c r="F8" s="12">
        <v>24</v>
      </c>
    </row>
    <row r="9" spans="1:6" x14ac:dyDescent="0.35">
      <c r="A9" s="13" t="s">
        <v>8327</v>
      </c>
      <c r="B9" s="12"/>
      <c r="C9" s="12"/>
      <c r="D9" s="12">
        <v>40</v>
      </c>
      <c r="E9" s="12"/>
      <c r="F9" s="12">
        <v>40</v>
      </c>
    </row>
    <row r="10" spans="1:6" x14ac:dyDescent="0.35">
      <c r="A10" s="13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3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3" t="s">
        <v>8330</v>
      </c>
      <c r="B12" s="12"/>
      <c r="C12" s="12"/>
      <c r="D12" s="12">
        <v>80</v>
      </c>
      <c r="E12" s="12"/>
      <c r="F12" s="12">
        <v>80</v>
      </c>
    </row>
    <row r="13" spans="1:6" x14ac:dyDescent="0.35">
      <c r="A13" s="13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3" t="s">
        <v>8332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35">
      <c r="A15" s="13" t="s">
        <v>8333</v>
      </c>
      <c r="B15" s="12"/>
      <c r="C15" s="12"/>
      <c r="D15" s="12">
        <v>40</v>
      </c>
      <c r="E15" s="12"/>
      <c r="F15" s="12">
        <v>40</v>
      </c>
    </row>
    <row r="16" spans="1:6" x14ac:dyDescent="0.35">
      <c r="A16" s="13" t="s">
        <v>8334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35">
      <c r="A17" s="13" t="s">
        <v>8335</v>
      </c>
      <c r="B17" s="12"/>
      <c r="C17" s="12"/>
      <c r="D17" s="12">
        <v>20</v>
      </c>
      <c r="E17" s="12"/>
      <c r="F17" s="12">
        <v>20</v>
      </c>
    </row>
    <row r="18" spans="1:6" x14ac:dyDescent="0.35">
      <c r="A18" s="13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3" t="s">
        <v>8337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35">
      <c r="A20" s="13" t="s">
        <v>8338</v>
      </c>
      <c r="B20" s="12"/>
      <c r="C20" s="12"/>
      <c r="D20" s="12">
        <v>60</v>
      </c>
      <c r="E20" s="12"/>
      <c r="F20" s="12">
        <v>60</v>
      </c>
    </row>
    <row r="21" spans="1:6" x14ac:dyDescent="0.35">
      <c r="A21" s="13" t="s">
        <v>8339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35">
      <c r="A22" s="13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3" t="s">
        <v>8341</v>
      </c>
      <c r="B23" s="12"/>
      <c r="C23" s="12"/>
      <c r="D23" s="12">
        <v>40</v>
      </c>
      <c r="E23" s="12"/>
      <c r="F23" s="12">
        <v>40</v>
      </c>
    </row>
    <row r="24" spans="1:6" x14ac:dyDescent="0.35">
      <c r="A24" s="13" t="s">
        <v>8342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35">
      <c r="A25" s="13" t="s">
        <v>8343</v>
      </c>
      <c r="B25" s="12"/>
      <c r="C25" s="12"/>
      <c r="D25" s="12">
        <v>20</v>
      </c>
      <c r="E25" s="12"/>
      <c r="F25" s="12">
        <v>20</v>
      </c>
    </row>
    <row r="26" spans="1:6" x14ac:dyDescent="0.35">
      <c r="A26" s="13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3" t="s">
        <v>8345</v>
      </c>
      <c r="B27" s="12"/>
      <c r="C27" s="12"/>
      <c r="D27" s="12">
        <v>20</v>
      </c>
      <c r="E27" s="12"/>
      <c r="F27" s="12">
        <v>20</v>
      </c>
    </row>
    <row r="28" spans="1:6" x14ac:dyDescent="0.35">
      <c r="A28" s="13" t="s">
        <v>8346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35">
      <c r="A29" s="13" t="s">
        <v>8347</v>
      </c>
      <c r="B29" s="12"/>
      <c r="C29" s="12"/>
      <c r="D29" s="12">
        <v>20</v>
      </c>
      <c r="E29" s="12"/>
      <c r="F29" s="12">
        <v>20</v>
      </c>
    </row>
    <row r="30" spans="1:6" x14ac:dyDescent="0.35">
      <c r="A30" s="13" t="s">
        <v>8348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35">
      <c r="A31" s="13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3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3" t="s">
        <v>8351</v>
      </c>
      <c r="B33" s="12"/>
      <c r="C33" s="12"/>
      <c r="D33" s="12">
        <v>20</v>
      </c>
      <c r="E33" s="12"/>
      <c r="F33" s="12">
        <v>20</v>
      </c>
    </row>
    <row r="34" spans="1:6" x14ac:dyDescent="0.35">
      <c r="A34" s="13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3" t="s">
        <v>8353</v>
      </c>
      <c r="B35" s="12"/>
      <c r="C35" s="12"/>
      <c r="D35" s="12"/>
      <c r="E35" s="12">
        <v>40</v>
      </c>
      <c r="F35" s="12">
        <v>40</v>
      </c>
    </row>
    <row r="36" spans="1:6" x14ac:dyDescent="0.35">
      <c r="A36" s="13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3" t="s">
        <v>8355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35">
      <c r="A38" s="13" t="s">
        <v>8356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35">
      <c r="A39" s="13" t="s">
        <v>8357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35">
      <c r="A40" s="13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3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3" t="s">
        <v>8360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35">
      <c r="A43" s="13" t="s">
        <v>8361</v>
      </c>
      <c r="B43" s="12"/>
      <c r="C43" s="12"/>
      <c r="D43" s="12">
        <v>100</v>
      </c>
      <c r="E43" s="12"/>
      <c r="F43" s="12">
        <v>100</v>
      </c>
    </row>
    <row r="44" spans="1:6" x14ac:dyDescent="0.35">
      <c r="A44" s="13" t="s">
        <v>8362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35">
      <c r="A45" s="13" t="s">
        <v>8363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35">
      <c r="A46" s="13" t="s">
        <v>8364</v>
      </c>
      <c r="B46" s="12"/>
      <c r="C46" s="12"/>
      <c r="D46" s="12"/>
      <c r="E46" s="12">
        <v>20</v>
      </c>
      <c r="F46" s="12">
        <v>20</v>
      </c>
    </row>
    <row r="47" spans="1:6" x14ac:dyDescent="0.35">
      <c r="A47" s="13" t="s">
        <v>8322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B6347-7408-4462-94BF-C7C996A09887}">
  <sheetPr codeName="Sheet4"/>
  <dimension ref="A1:F18"/>
  <sheetViews>
    <sheetView workbookViewId="0">
      <selection activeCell="I24" sqref="I2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8308</v>
      </c>
      <c r="B1" t="s">
        <v>8310</v>
      </c>
    </row>
    <row r="2" spans="1:6" x14ac:dyDescent="0.35">
      <c r="A2" s="11" t="s">
        <v>8379</v>
      </c>
      <c r="B2" t="s">
        <v>8310</v>
      </c>
    </row>
    <row r="4" spans="1:6" x14ac:dyDescent="0.35">
      <c r="A4" s="11" t="s">
        <v>8311</v>
      </c>
      <c r="B4" s="11" t="s">
        <v>8323</v>
      </c>
    </row>
    <row r="5" spans="1:6" x14ac:dyDescent="0.35">
      <c r="A5" s="1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35">
      <c r="A6" s="14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5">
      <c r="A7" s="14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5">
      <c r="A8" s="14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5">
      <c r="A9" s="14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5">
      <c r="A10" s="14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5">
      <c r="A11" s="14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5">
      <c r="A12" s="14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5">
      <c r="A13" s="14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5">
      <c r="A14" s="14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5">
      <c r="A15" s="14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5">
      <c r="A16" s="14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5">
      <c r="A17" s="14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5">
      <c r="A18" s="14" t="s">
        <v>8322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C5C87-5C92-49C4-8BB3-969B03105DF7}">
  <sheetPr codeName="Sheet5"/>
  <dimension ref="A1:L13"/>
  <sheetViews>
    <sheetView workbookViewId="0">
      <selection activeCell="O22" sqref="O22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26953125" bestFit="1" customWidth="1"/>
    <col min="5" max="5" width="12.54296875" bestFit="1" customWidth="1"/>
    <col min="6" max="6" width="19.6328125" bestFit="1" customWidth="1"/>
    <col min="7" max="7" width="16" bestFit="1" customWidth="1"/>
    <col min="8" max="8" width="18.7265625" bestFit="1" customWidth="1"/>
    <col min="12" max="12" width="9.1796875" hidden="1" customWidth="1"/>
  </cols>
  <sheetData>
    <row r="1" spans="1:12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12" x14ac:dyDescent="0.35">
      <c r="A2" t="s">
        <v>8388</v>
      </c>
      <c r="B2">
        <f>COUNTIFS(('Kickstarter Table'!D:D),"&lt;1000",('Kickstarter Table'!F:F),L4)</f>
        <v>322</v>
      </c>
      <c r="C2">
        <f>COUNTIFS(('Kickstarter Table'!D:D),"&lt;1000",('Kickstarter Table'!F:F),L5)</f>
        <v>113</v>
      </c>
      <c r="D2">
        <f>COUNTIFS(('Kickstarter Table'!D:D),"&lt;1000",('Kickstarter Table'!F:F),L6)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12" x14ac:dyDescent="0.35">
      <c r="A3" t="s">
        <v>8389</v>
      </c>
      <c r="B3">
        <f>COUNTIFS( 'Kickstarter Table'!D:D, "&gt;999",  'Kickstarter Table'!D:D, "&lt;5000", 'Kickstarter Table'!F:F, "successful")</f>
        <v>932</v>
      </c>
      <c r="C3">
        <f>COUNTIFS('Kickstarter Table'!D:D,"&gt;999",'Kickstarter Table'!D:D,"&lt;5000",'Kickstarter Table'!F:F,L5)</f>
        <v>420</v>
      </c>
      <c r="D3">
        <f>COUNTIFS( 'Kickstarter Table'!D:D, "&gt;999",  'Kickstarter Table'!D:D, "&lt;5000", 'Kickstarter Table'!F:F, L6)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12" x14ac:dyDescent="0.35">
      <c r="A4" t="s">
        <v>8390</v>
      </c>
      <c r="B4">
        <f>COUNTIFS( 'Kickstarter Table'!D:D, "&gt;4999",  'Kickstarter Table'!D:D, "&lt;10000", 'Kickstarter Table'!F:F, "successful")</f>
        <v>381</v>
      </c>
      <c r="C4">
        <f>COUNTIFS( 'Kickstarter Table'!D:D, "&gt;4999",  'Kickstarter Table'!D:D, "&lt;10000", 'Kickstarter Table'!F:F, L5)</f>
        <v>283</v>
      </c>
      <c r="D4">
        <f>COUNTIFS( 'Kickstarter Table'!D:D, "&gt;4999",  'Kickstarter Table'!D:D, "&lt;10000", 'Kickstarter Table'!F:F, L6)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  <c r="L4" t="str">
        <f>'Kickstarter Table'!F2</f>
        <v>successful</v>
      </c>
    </row>
    <row r="5" spans="1:12" x14ac:dyDescent="0.35">
      <c r="A5" t="s">
        <v>8391</v>
      </c>
      <c r="B5">
        <f>COUNTIFS( 'Kickstarter Table'!D:D, "&gt;9999",  'Kickstarter Table'!D:D, "&lt;15000", 'Kickstarter Table'!F:F, "successful")</f>
        <v>168</v>
      </c>
      <c r="C5">
        <f>COUNTIFS('Kickstarter Table'!D:D,"&gt;9999",'Kickstarter Table'!D:D,"&lt;15000",'Kickstarter Table'!F:F,L5)</f>
        <v>144</v>
      </c>
      <c r="D5">
        <f>COUNTIFS( 'Kickstarter Table'!D:D, "&gt;9999",  'Kickstarter Table'!D:D, "&lt;15000", 'Kickstarter Table'!F:F, L6)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  <c r="L5" t="s">
        <v>8221</v>
      </c>
    </row>
    <row r="6" spans="1:12" x14ac:dyDescent="0.35">
      <c r="A6" t="s">
        <v>8392</v>
      </c>
      <c r="B6">
        <f>COUNTIFS( 'Kickstarter Table'!D:D, "&gt;=15000",  'Kickstarter Table'!D:D, "&lt;=19999", 'Kickstarter Table'!F:F, "successful")</f>
        <v>94</v>
      </c>
      <c r="C6">
        <f>COUNTIFS( 'Kickstarter Table'!D:D, "&gt;=15000",  'Kickstarter Table'!D:D, "&lt;=19999", 'Kickstarter Table'!F:F, L5)</f>
        <v>90</v>
      </c>
      <c r="D6">
        <f>COUNTIFS( 'Kickstarter Table'!D:D, "&gt;=15000",  'Kickstarter Table'!D:D, "&lt;=19999", 'Kickstarter Table'!F:F, L6)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  <c r="L6" t="s">
        <v>8220</v>
      </c>
    </row>
    <row r="7" spans="1:12" x14ac:dyDescent="0.35">
      <c r="A7" t="s">
        <v>8393</v>
      </c>
      <c r="B7">
        <f>COUNTIFS( 'Kickstarter Table'!D:D, "&gt;=20000",  'Kickstarter Table'!D:D, "&lt;=24999", 'Kickstarter Table'!F:F, "successful")</f>
        <v>62</v>
      </c>
      <c r="C7">
        <f>COUNTIFS( 'Kickstarter Table'!D:D, "&gt;=20000",  'Kickstarter Table'!D:D, "&lt;=24999", 'Kickstarter Table'!F:F, L5)</f>
        <v>72</v>
      </c>
      <c r="D7">
        <f>COUNTIFS( 'Kickstarter Table'!D:D, "&gt;=20000",  'Kickstarter Table'!D:D, "&lt;=24999", 'Kickstarter Table'!F:F, L6)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12" x14ac:dyDescent="0.35">
      <c r="A8" t="s">
        <v>8394</v>
      </c>
      <c r="B8">
        <f>COUNTIFS( 'Kickstarter Table'!D:D, "&gt;=25000",  'Kickstarter Table'!D:D, "&lt;=29999", 'Kickstarter Table'!F:F, "successful")</f>
        <v>55</v>
      </c>
      <c r="C8">
        <f>COUNTIFS( 'Kickstarter Table'!D:D, "&gt;=25000",  'Kickstarter Table'!D:D, "&lt;=29999", 'Kickstarter Table'!F:F, L5)</f>
        <v>64</v>
      </c>
      <c r="D8">
        <f>COUNTIFS( 'Kickstarter Table'!D:D, "&gt;=25000",  'Kickstarter Table'!D:D, "&lt;=29999", 'Kickstarter Table'!F:F, L6)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12" ht="15" customHeight="1" x14ac:dyDescent="0.35">
      <c r="A9" t="s">
        <v>8395</v>
      </c>
      <c r="B9">
        <f>COUNTIFS( 'Kickstarter Table'!D:D, "&gt;=30000",  'Kickstarter Table'!D:D, "&lt;=34999", 'Kickstarter Table'!F:F, "successful")</f>
        <v>32</v>
      </c>
      <c r="C9">
        <f>COUNTIFS( 'Kickstarter Table'!D:D, "&gt;=30000",  'Kickstarter Table'!D:D, "&lt;=34999", 'Kickstarter Table'!F:F, L5)</f>
        <v>37</v>
      </c>
      <c r="D9">
        <f>COUNTIFS( 'Kickstarter Table'!D:D, "&gt;=30000",  'Kickstarter Table'!D:D, "&lt;=34999", 'Kickstarter Table'!F:F, L6)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12" x14ac:dyDescent="0.35">
      <c r="A10" t="s">
        <v>8396</v>
      </c>
      <c r="B10">
        <f>COUNTIFS( 'Kickstarter Table'!D:D, "&gt;=35000",  'Kickstarter Table'!D:D, "&lt;=39999", 'Kickstarter Table'!F:F, "successful")</f>
        <v>26</v>
      </c>
      <c r="C10">
        <f>COUNTIFS( 'Kickstarter Table'!D:D, "&gt;=35000",  'Kickstarter Table'!D:D, "&lt;=39999", 'Kickstarter Table'!F:F, L5)</f>
        <v>22</v>
      </c>
      <c r="D10">
        <f>COUNTIFS( 'Kickstarter Table'!D:D, "&gt;=35000",  'Kickstarter Table'!D:D, "&lt;=39999", 'Kickstarter Table'!F:F, L6)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12" x14ac:dyDescent="0.35">
      <c r="A11" t="s">
        <v>8397</v>
      </c>
      <c r="B11">
        <f>COUNTIFS( 'Kickstarter Table'!D:D, "&gt;=40000",  'Kickstarter Table'!D:D, "&lt;=44999", 'Kickstarter Table'!F:F, "successful")</f>
        <v>21</v>
      </c>
      <c r="C11">
        <f>COUNTIFS( 'Kickstarter Table'!D:D, "&gt;=40000",  'Kickstarter Table'!D:D, "&lt;=44999", 'Kickstarter Table'!F:F, L5)</f>
        <v>16</v>
      </c>
      <c r="D11">
        <f>COUNTIFS( 'Kickstarter Table'!D:D, "&gt;=40000",  'Kickstarter Table'!D:D, "&lt;=44999", 'Kickstarter Table'!F:F, L6)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12" x14ac:dyDescent="0.35">
      <c r="A12" t="s">
        <v>8398</v>
      </c>
      <c r="B12">
        <f>COUNTIFS( 'Kickstarter Table'!D:D, "&gt;=45000",  'Kickstarter Table'!D:D, "&lt;=49999", 'Kickstarter Table'!F:F, "successful")</f>
        <v>6</v>
      </c>
      <c r="C12">
        <f>COUNTIFS( 'Kickstarter Table'!D:D, "&gt;=45000",  'Kickstarter Table'!D:D, "&lt;=49999", 'Kickstarter Table'!F:F, L5)</f>
        <v>11</v>
      </c>
      <c r="D12">
        <f>COUNTIFS( 'Kickstarter Table'!D:D, "&gt;=45000",  'Kickstarter Table'!D:D, "&lt;=49999", 'Kickstarter Table'!F:F, L6)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12" x14ac:dyDescent="0.35">
      <c r="A13" t="s">
        <v>8399</v>
      </c>
      <c r="B13">
        <f>COUNTIFS( 'Kickstarter Table'!D:D, "&gt;=50000",   'Kickstarter Table'!F:F, "successful")</f>
        <v>86</v>
      </c>
      <c r="C13">
        <f>COUNTIFS( 'Kickstarter Table'!D:D, "&gt;=50000",   'Kickstarter Table'!F:F, L5)</f>
        <v>258</v>
      </c>
      <c r="D13">
        <f>COUNTIFS( 'Kickstarter Table'!D:D, "&gt;=50000",   'Kickstarter Table'!F:F, L6)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Table</vt:lpstr>
      <vt:lpstr> Category Stats </vt:lpstr>
      <vt:lpstr>Subcategory Stats</vt:lpstr>
      <vt:lpstr>Outcomes Based on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Awatramani, Satish</cp:lastModifiedBy>
  <dcterms:created xsi:type="dcterms:W3CDTF">2017-04-20T15:17:24Z</dcterms:created>
  <dcterms:modified xsi:type="dcterms:W3CDTF">2019-11-17T02:55:02Z</dcterms:modified>
</cp:coreProperties>
</file>