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BOM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<sst xmlns="http://schemas.openxmlformats.org/spreadsheetml/2006/main" count="55" uniqueCount="39">
  <si>
    <t>Value</t>
  </si>
  <si>
    <t>Manufacturer Part No</t>
  </si>
  <si>
    <t>Package</t>
  </si>
  <si>
    <t>Description</t>
  </si>
  <si>
    <t>FARNELL</t>
  </si>
  <si>
    <t>Price €</t>
  </si>
  <si>
    <t>Quantity</t>
  </si>
  <si>
    <t>Min. Quantity Cost €</t>
  </si>
  <si>
    <t>-</t>
  </si>
  <si>
    <t>ATMEGA1284P-AU</t>
  </si>
  <si>
    <t>TQFP-44</t>
  </si>
  <si>
    <t>microcontroller</t>
  </si>
  <si>
    <t>16Mhz/18pF</t>
  </si>
  <si>
    <t>MCRSD16000F183000RR</t>
  </si>
  <si>
    <t>SMD 11.4 x 4.7 mm</t>
  </si>
  <si>
    <t>crystal</t>
  </si>
  <si>
    <t>10K</t>
  </si>
  <si>
    <t>ERJ8GEYJ103V</t>
  </si>
  <si>
    <t>resistor</t>
  </si>
  <si>
    <t>22pF</t>
  </si>
  <si>
    <t>MC1206N220J500CT</t>
  </si>
  <si>
    <t>capacitor</t>
  </si>
  <si>
    <t>10uF</t>
  </si>
  <si>
    <t>MC1206X106K250CT</t>
  </si>
  <si>
    <t>1uF</t>
  </si>
  <si>
    <t>MC1206F105Z500CT</t>
  </si>
  <si>
    <t>100nF</t>
  </si>
  <si>
    <t>MC1206B104K500CT</t>
  </si>
  <si>
    <t>green</t>
  </si>
  <si>
    <t>MCL-S250GC</t>
  </si>
  <si>
    <t>green led</t>
  </si>
  <si>
    <t>yellow</t>
  </si>
  <si>
    <t>MCL-S250YC</t>
  </si>
  <si>
    <t>yellow led</t>
  </si>
  <si>
    <t>CRCW1206499RFKEA</t>
  </si>
  <si>
    <t>2.54 mm</t>
  </si>
  <si>
    <t>pin header</t>
  </si>
  <si>
    <t>M20-9990246</t>
  </si>
  <si>
    <t>Total cost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</si>
</sst>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8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  <font>
      <b val="true"/>
      <sz val="10"/>
      <name val="Arial"/>
      <family val="2"/>
      <charset val="1"/>
    </font>
    <font>
      <sz val="11"/>
      <name val="Cambria"/>
      <family val="1"/>
      <charset val="1"/>
    </font>
    <font>
      <u val="single"/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0" activeCellId="0" sqref="H10"/>
    </sheetView>
  </sheetViews>
  <sheetFormatPr defaultRowHeight="15.75"/>
  <cols>
    <col collapsed="false" hidden="false" max="1" min="1" style="0" width="14.1734693877551"/>
    <col collapsed="false" hidden="false" max="2" min="2" style="0" width="27.8061224489796"/>
    <col collapsed="false" hidden="false" max="3" min="3" style="0" width="22.4081632653061"/>
    <col collapsed="false" hidden="false" max="4" min="4" style="0" width="16.469387755102"/>
    <col collapsed="false" hidden="false" max="5" min="5" style="0" width="11.4744897959184"/>
    <col collapsed="false" hidden="false" max="6" min="6" style="0" width="9.17857142857143"/>
    <col collapsed="false" hidden="false" max="7" min="7" style="0" width="11.3418367346939"/>
    <col collapsed="false" hidden="false" max="8" min="8" style="0" width="24.9744897959184"/>
    <col collapsed="false" hidden="false" max="9" min="9" style="0" width="21.5969387755102"/>
    <col collapsed="false" hidden="false" max="1025" min="10" style="0" width="13.632653061224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J2" s="3"/>
    </row>
    <row r="3" customFormat="false" ht="13.8" hidden="false" customHeight="false" outlineLevel="0" collapsed="false">
      <c r="A3" s="4" t="s">
        <v>8</v>
      </c>
      <c r="B3" s="4" t="s">
        <v>9</v>
      </c>
      <c r="C3" s="4" t="s">
        <v>10</v>
      </c>
      <c r="D3" s="4" t="s">
        <v>11</v>
      </c>
      <c r="E3" s="5" t="str">
        <f aca="false">HYPERLINK("http://it.farnell.com/atmel/atmega1284p-au/mcu-8bit-atmega-20mhz-tqfp-44/dp/1715480","1715480")</f>
        <v>1715480</v>
      </c>
      <c r="F3" s="6" t="n">
        <v>7.56</v>
      </c>
      <c r="G3" s="4" t="n">
        <v>1</v>
      </c>
      <c r="H3" s="6" t="n">
        <v>7.56</v>
      </c>
      <c r="J3" s="3"/>
    </row>
    <row r="4" customFormat="false" ht="13.8" hidden="false" customHeight="false" outlineLevel="0" collapsed="false">
      <c r="A4" s="4" t="s">
        <v>12</v>
      </c>
      <c r="B4" s="4" t="s">
        <v>13</v>
      </c>
      <c r="C4" s="4" t="s">
        <v>14</v>
      </c>
      <c r="D4" s="4" t="s">
        <v>15</v>
      </c>
      <c r="E4" s="5" t="str">
        <f aca="false">HYPERLINK("http://it.farnell.com/multicomp/mcrsd16000f183000rr/crystal-16mhz-18pf-hc49-us-smd/dp/2395958","2395958")</f>
        <v>2395958</v>
      </c>
      <c r="F4" s="6" t="n">
        <v>0.2</v>
      </c>
      <c r="G4" s="4" t="n">
        <v>1</v>
      </c>
      <c r="H4" s="6" t="n">
        <v>0.2</v>
      </c>
      <c r="J4" s="3"/>
    </row>
    <row r="5" customFormat="false" ht="13.8" hidden="false" customHeight="false" outlineLevel="0" collapsed="false">
      <c r="A5" s="4" t="s">
        <v>16</v>
      </c>
      <c r="B5" s="4" t="s">
        <v>17</v>
      </c>
      <c r="C5" s="4" t="n">
        <v>1206</v>
      </c>
      <c r="D5" s="4" t="s">
        <v>18</v>
      </c>
      <c r="E5" s="5" t="str">
        <f aca="false">HYPERLINK("http://it.farnell.com/panasonic-electronic-components/erj8geyj103v/resistore-1206-10k-5-0-25w/dp/2057856","2057856")</f>
        <v>2057856</v>
      </c>
      <c r="F5" s="6" t="n">
        <v>0.026</v>
      </c>
      <c r="G5" s="4" t="n">
        <v>1</v>
      </c>
      <c r="H5" s="6" t="n">
        <v>0.26</v>
      </c>
      <c r="J5" s="3"/>
    </row>
    <row r="6" customFormat="false" ht="13.8" hidden="false" customHeight="false" outlineLevel="0" collapsed="false">
      <c r="A6" s="4" t="s">
        <v>19</v>
      </c>
      <c r="B6" s="4" t="s">
        <v>20</v>
      </c>
      <c r="C6" s="4" t="n">
        <v>1206</v>
      </c>
      <c r="D6" s="4" t="s">
        <v>21</v>
      </c>
      <c r="E6" s="5" t="str">
        <f aca="false">HYPERLINK("http://it.farnell.com/multicomp/mc1206n220j500ct/condens-mlcc-c0g-np0-22pf-50v/dp/2320891","2320891")</f>
        <v>2320891</v>
      </c>
      <c r="F6" s="6" t="n">
        <v>0.047</v>
      </c>
      <c r="G6" s="4" t="n">
        <v>2</v>
      </c>
      <c r="H6" s="6" t="n">
        <v>0.47</v>
      </c>
      <c r="J6" s="3"/>
    </row>
    <row r="7" customFormat="false" ht="13.8" hidden="false" customHeight="false" outlineLevel="0" collapsed="false">
      <c r="A7" s="4" t="s">
        <v>22</v>
      </c>
      <c r="B7" s="4" t="s">
        <v>23</v>
      </c>
      <c r="C7" s="4" t="n">
        <v>1206</v>
      </c>
      <c r="D7" s="4" t="s">
        <v>21</v>
      </c>
      <c r="E7" s="5" t="str">
        <f aca="false">HYPERLINK("http://it.farnell.com/multicomp/mc1206x106k250ct/condensatore-mlcc-x5r-10uf-25v/dp/2112753","2112753")</f>
        <v>2112753</v>
      </c>
      <c r="F7" s="6" t="n">
        <v>0.154</v>
      </c>
      <c r="G7" s="4" t="n">
        <v>1</v>
      </c>
      <c r="H7" s="6" t="n">
        <v>0.154</v>
      </c>
      <c r="J7" s="3"/>
    </row>
    <row r="8" customFormat="false" ht="13.8" hidden="false" customHeight="false" outlineLevel="0" collapsed="false">
      <c r="A8" s="4" t="s">
        <v>24</v>
      </c>
      <c r="B8" s="4" t="s">
        <v>25</v>
      </c>
      <c r="C8" s="4" t="n">
        <v>1206</v>
      </c>
      <c r="D8" s="4" t="s">
        <v>21</v>
      </c>
      <c r="E8" s="5" t="str">
        <f aca="false">HYPERLINK("http://it.farnell.com/multicomp/mc1206f105z500ct/condensatore-mlcc-y5v-1uf-50v/dp/1759455","1759455")</f>
        <v>1759455</v>
      </c>
      <c r="F8" s="6" t="n">
        <v>0.0634</v>
      </c>
      <c r="G8" s="4" t="n">
        <v>1</v>
      </c>
      <c r="H8" s="6" t="n">
        <v>0.634</v>
      </c>
      <c r="J8" s="3"/>
    </row>
    <row r="9" customFormat="false" ht="13.8" hidden="false" customHeight="false" outlineLevel="0" collapsed="false">
      <c r="A9" s="4" t="s">
        <v>26</v>
      </c>
      <c r="B9" s="4" t="s">
        <v>27</v>
      </c>
      <c r="C9" s="4" t="n">
        <v>1206</v>
      </c>
      <c r="D9" s="4" t="s">
        <v>21</v>
      </c>
      <c r="E9" s="5" t="str">
        <f aca="false">HYPERLINK("http://it.farnell.com/multicomp/mc1206b104k500ct/condensatore-mlcc-x7r-100nf-50v/dp/1759361","1759361")</f>
        <v>1759361</v>
      </c>
      <c r="F9" s="6" t="n">
        <v>0.0354</v>
      </c>
      <c r="G9" s="4" t="n">
        <v>2</v>
      </c>
      <c r="H9" s="6" t="n">
        <v>0.7</v>
      </c>
      <c r="J9" s="3"/>
    </row>
    <row r="10" customFormat="false" ht="13.8" hidden="false" customHeight="false" outlineLevel="0" collapsed="false">
      <c r="A10" s="4" t="s">
        <v>28</v>
      </c>
      <c r="B10" s="4" t="s">
        <v>29</v>
      </c>
      <c r="C10" s="4" t="n">
        <v>1206</v>
      </c>
      <c r="D10" s="4" t="s">
        <v>30</v>
      </c>
      <c r="E10" s="5" t="str">
        <f aca="false">HYPERLINK("http://it.farnell.com/multicomp/mcl-s250gc/led-smd-1206-verde/dp/1581232","1581232")</f>
        <v>1581232</v>
      </c>
      <c r="F10" s="6" t="n">
        <v>0.12</v>
      </c>
      <c r="G10" s="4" t="n">
        <v>1</v>
      </c>
      <c r="H10" s="6" t="n">
        <v>0.6</v>
      </c>
      <c r="J10" s="3"/>
    </row>
    <row r="11" customFormat="false" ht="13.8" hidden="false" customHeight="false" outlineLevel="0" collapsed="false">
      <c r="A11" s="4" t="s">
        <v>31</v>
      </c>
      <c r="B11" s="4" t="s">
        <v>32</v>
      </c>
      <c r="C11" s="4" t="n">
        <v>1206</v>
      </c>
      <c r="D11" s="4" t="s">
        <v>33</v>
      </c>
      <c r="E11" s="5" t="str">
        <f aca="false">HYPERLINK("http://it.farnell.com/multicomp/mcl-s250yc/led-smd-1206-giallo/dp/1581231","1581231")</f>
        <v>1581231</v>
      </c>
      <c r="F11" s="6" t="n">
        <v>0.05</v>
      </c>
      <c r="G11" s="4" t="n">
        <v>1</v>
      </c>
      <c r="H11" s="6" t="n">
        <v>0.26</v>
      </c>
      <c r="J11" s="3"/>
    </row>
    <row r="12" customFormat="false" ht="13.8" hidden="false" customHeight="false" outlineLevel="0" collapsed="false">
      <c r="A12" s="4" t="n">
        <v>499</v>
      </c>
      <c r="B12" s="4" t="s">
        <v>34</v>
      </c>
      <c r="C12" s="4" t="n">
        <v>1206</v>
      </c>
      <c r="D12" s="4" t="s">
        <v>18</v>
      </c>
      <c r="E12" s="5" t="str">
        <f aca="false">HYPERLINK("http://it.farnell.com/vishay-draloric/crcw1206499rfkea/resistor-1206-499r-1/dp/1470020","1470020")</f>
        <v>1470020</v>
      </c>
      <c r="F12" s="6" t="n">
        <v>0.028</v>
      </c>
      <c r="G12" s="4" t="n">
        <v>2</v>
      </c>
      <c r="H12" s="6" t="n">
        <v>0.28</v>
      </c>
      <c r="J12" s="3"/>
    </row>
    <row r="13" customFormat="false" ht="12.8" hidden="false" customHeight="false" outlineLevel="0" collapsed="false">
      <c r="A13" s="4" t="s">
        <v>8</v>
      </c>
      <c r="B13" s="4" t="n">
        <v>61304011021</v>
      </c>
      <c r="C13" s="4" t="s">
        <v>35</v>
      </c>
      <c r="D13" s="4" t="s">
        <v>36</v>
      </c>
      <c r="E13" s="5" t="str">
        <f aca="false">HYPERLINK("http://it.farnell.com/wurth-elektronik/61304011021/header-2-54mm-pin-tht-r-a-40way/dp/2356192","2356192")</f>
        <v>2356192</v>
      </c>
      <c r="F13" s="6" t="n">
        <v>1.77</v>
      </c>
      <c r="G13" s="4" t="n">
        <v>1</v>
      </c>
      <c r="H13" s="6" t="n">
        <v>1.77</v>
      </c>
    </row>
    <row r="14" customFormat="false" ht="12.8" hidden="false" customHeight="false" outlineLevel="0" collapsed="false">
      <c r="A14" s="4" t="s">
        <v>8</v>
      </c>
      <c r="B14" s="4" t="s">
        <v>37</v>
      </c>
      <c r="C14" s="4" t="s">
        <v>35</v>
      </c>
      <c r="D14" s="4" t="s">
        <v>36</v>
      </c>
      <c r="E14" s="5" t="str">
        <f aca="false">HYPERLINK("http://it.farnell.com/harwin/m20-9990246/header-diritta-2-54mm-1row-bifase/dp/1022247","1022247")</f>
        <v>1022247</v>
      </c>
      <c r="F14" s="6" t="n">
        <v>0.0653</v>
      </c>
      <c r="G14" s="4" t="n">
        <v>1</v>
      </c>
      <c r="H14" s="6" t="n">
        <v>0.65</v>
      </c>
    </row>
    <row r="15" customFormat="false" ht="12.8" hidden="false" customHeight="false" outlineLevel="0" collapsed="false">
      <c r="A15" s="4"/>
      <c r="B15" s="4"/>
      <c r="C15" s="4"/>
      <c r="D15" s="4"/>
      <c r="E15" s="4"/>
      <c r="F15" s="4"/>
      <c r="G15" s="4"/>
      <c r="H15" s="2" t="s">
        <v>38</v>
      </c>
    </row>
    <row r="16" customFormat="false" ht="12.8" hidden="false" customHeight="false" outlineLevel="0" collapsed="false">
      <c r="A16" s="4"/>
      <c r="B16" s="4"/>
      <c r="C16" s="4"/>
      <c r="D16" s="4"/>
      <c r="E16" s="4"/>
      <c r="F16" s="4"/>
      <c r="G16" s="4"/>
      <c r="H16" s="7" t="n">
        <f aca="false">SUM(H3:H15)</f>
        <v>13.538</v>
      </c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2017-01-22T09:48:06Z</dcterms:modified>
  <cp:revision>3</cp:revision>
</cp:coreProperties>
</file>