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/Desktop/EXCEL TO EMAIL/"/>
    </mc:Choice>
  </mc:AlternateContent>
  <xr:revisionPtr revIDLastSave="0" documentId="8_{176715A3-FB7C-7648-977D-91511BC86B1D}" xr6:coauthVersionLast="45" xr6:coauthVersionMax="45" xr10:uidLastSave="{00000000-0000-0000-0000-000000000000}"/>
  <bookViews>
    <workbookView xWindow="2780" yWindow="1560" windowWidth="28040" windowHeight="17440" xr2:uid="{CAEC75EF-A04C-2849-9CD6-5907064A31ED}"/>
  </bookViews>
  <sheets>
    <sheet name="Flyer1" sheetId="1" r:id="rId1"/>
    <sheet name="Vendor Reb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 s="1"/>
  <c r="H7" i="1" s="1"/>
  <c r="E8" i="1"/>
  <c r="F8" i="1"/>
  <c r="G8" i="1" s="1"/>
  <c r="E9" i="1"/>
  <c r="F9" i="1"/>
  <c r="G9" i="1" s="1"/>
  <c r="E10" i="1"/>
  <c r="F10" i="1"/>
  <c r="G10" i="1" s="1"/>
  <c r="H10" i="1" s="1"/>
  <c r="E16" i="1"/>
  <c r="F16" i="1"/>
  <c r="G16" i="1" s="1"/>
  <c r="H16" i="1" s="1"/>
  <c r="E17" i="1"/>
  <c r="F17" i="1"/>
  <c r="G17" i="1" s="1"/>
  <c r="H17" i="1" s="1"/>
  <c r="E18" i="1"/>
  <c r="F18" i="1"/>
  <c r="G18" i="1" s="1"/>
  <c r="H18" i="1" s="1"/>
  <c r="E19" i="1"/>
  <c r="F19" i="1"/>
  <c r="G19" i="1" s="1"/>
  <c r="H19" i="1" s="1"/>
  <c r="E25" i="1"/>
  <c r="E26" i="1"/>
  <c r="E27" i="1"/>
  <c r="E28" i="1"/>
  <c r="E29" i="1"/>
  <c r="B25" i="1"/>
  <c r="B26" i="1" s="1"/>
  <c r="C41" i="2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7" i="2"/>
  <c r="C8" i="2" s="1"/>
  <c r="C9" i="2" s="1"/>
  <c r="E24" i="1"/>
  <c r="E23" i="1"/>
  <c r="E22" i="1"/>
  <c r="E21" i="1"/>
  <c r="E20" i="1"/>
  <c r="E15" i="1"/>
  <c r="E14" i="1"/>
  <c r="E13" i="1"/>
  <c r="E12" i="1"/>
  <c r="E11" i="1"/>
  <c r="E6" i="1"/>
  <c r="E5" i="1"/>
  <c r="E4" i="1"/>
  <c r="E3" i="1"/>
  <c r="E2" i="1"/>
  <c r="F3" i="1"/>
  <c r="G3" i="1" s="1"/>
  <c r="H3" i="1" s="1"/>
  <c r="F4" i="1"/>
  <c r="G4" i="1" s="1"/>
  <c r="F5" i="1"/>
  <c r="G5" i="1" s="1"/>
  <c r="F6" i="1"/>
  <c r="G6" i="1" s="1"/>
  <c r="F2" i="1"/>
  <c r="G2" i="1" s="1"/>
  <c r="B27" i="1" l="1"/>
  <c r="F26" i="1"/>
  <c r="G26" i="1" s="1"/>
  <c r="H26" i="1" s="1"/>
  <c r="F25" i="1"/>
  <c r="G25" i="1" s="1"/>
  <c r="H25" i="1" s="1"/>
  <c r="H9" i="1"/>
  <c r="H8" i="1"/>
  <c r="C10" i="2"/>
  <c r="C11" i="2" s="1"/>
  <c r="C12" i="2" s="1"/>
  <c r="C13" i="2" s="1"/>
  <c r="C14" i="2" s="1"/>
  <c r="C15" i="2" s="1"/>
  <c r="C16" i="2" s="1"/>
  <c r="C17" i="2" s="1"/>
  <c r="C18" i="2" s="1"/>
  <c r="C19" i="2" s="1"/>
  <c r="F22" i="1"/>
  <c r="G22" i="1" s="1"/>
  <c r="H22" i="1" s="1"/>
  <c r="F23" i="1"/>
  <c r="G23" i="1" s="1"/>
  <c r="H23" i="1" s="1"/>
  <c r="F14" i="1"/>
  <c r="G14" i="1" s="1"/>
  <c r="H14" i="1" s="1"/>
  <c r="F11" i="1"/>
  <c r="G11" i="1" s="1"/>
  <c r="H11" i="1" s="1"/>
  <c r="F12" i="1"/>
  <c r="G12" i="1" s="1"/>
  <c r="H12" i="1" s="1"/>
  <c r="H5" i="1"/>
  <c r="H6" i="1"/>
  <c r="H2" i="1"/>
  <c r="H4" i="1"/>
  <c r="B28" i="1" l="1"/>
  <c r="F27" i="1"/>
  <c r="G27" i="1" s="1"/>
  <c r="H27" i="1" s="1"/>
  <c r="F13" i="1"/>
  <c r="G13" i="1" s="1"/>
  <c r="H13" i="1" s="1"/>
  <c r="F20" i="1"/>
  <c r="G20" i="1" s="1"/>
  <c r="H20" i="1" s="1"/>
  <c r="F21" i="1"/>
  <c r="G21" i="1" s="1"/>
  <c r="H21" i="1" s="1"/>
  <c r="F24" i="1"/>
  <c r="G24" i="1" s="1"/>
  <c r="H24" i="1" s="1"/>
  <c r="F15" i="1"/>
  <c r="G15" i="1" s="1"/>
  <c r="H15" i="1" s="1"/>
  <c r="B29" i="1" l="1"/>
  <c r="F29" i="1" s="1"/>
  <c r="G29" i="1" s="1"/>
  <c r="H29" i="1" s="1"/>
  <c r="F28" i="1"/>
  <c r="G28" i="1" s="1"/>
  <c r="H28" i="1" s="1"/>
</calcChain>
</file>

<file path=xl/sharedStrings.xml><?xml version="1.0" encoding="utf-8"?>
<sst xmlns="http://schemas.openxmlformats.org/spreadsheetml/2006/main" count="95" uniqueCount="17">
  <si>
    <t>Revenue</t>
  </si>
  <si>
    <t>Dept</t>
  </si>
  <si>
    <t>Product</t>
  </si>
  <si>
    <t xml:space="preserve">Units </t>
  </si>
  <si>
    <t xml:space="preserve"> Gross Margin </t>
  </si>
  <si>
    <t>Rebate</t>
  </si>
  <si>
    <t>Revised Revenue</t>
  </si>
  <si>
    <t>Threshold</t>
  </si>
  <si>
    <t xml:space="preserve"> Rebate </t>
  </si>
  <si>
    <t>Sporting</t>
  </si>
  <si>
    <t>Toys</t>
  </si>
  <si>
    <t>Hardware</t>
  </si>
  <si>
    <t>Threshold Met</t>
  </si>
  <si>
    <t>Vender</t>
  </si>
  <si>
    <t>ABC</t>
  </si>
  <si>
    <t>DEF</t>
  </si>
  <si>
    <t>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</si>
</sst>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71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wrapText="1"/>
    </xf>
    <xf numFmtId="8" fontId="2" fillId="0" borderId="0" xfId="0" applyNumberFormat="1" applyFont="1" applyAlignment="1">
      <alignment wrapText="1"/>
    </xf>
    <xf numFmtId="171" fontId="2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FFEE-AA36-734C-94D5-735D1E7310E9}">
  <dimension ref="A1:M29"/>
  <sheetViews>
    <sheetView tabSelected="1" workbookViewId="0">
      <selection activeCell="C10" sqref="C10"/>
    </sheetView>
  </sheetViews>
  <sheetFormatPr baseColWidth="10" defaultRowHeight="16" x14ac:dyDescent="0.2"/>
  <cols>
    <col min="6" max="6" width="13.5" customWidth="1"/>
  </cols>
  <sheetData>
    <row r="1" spans="1:13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12</v>
      </c>
      <c r="G1" s="1" t="s">
        <v>5</v>
      </c>
      <c r="H1" s="1" t="s">
        <v>6</v>
      </c>
      <c r="I1" s="1"/>
      <c r="J1" s="1"/>
      <c r="K1" s="1"/>
      <c r="L1" s="1"/>
      <c r="M1" s="1"/>
    </row>
    <row r="2" spans="1:13" ht="17" x14ac:dyDescent="0.2">
      <c r="A2" s="1" t="s">
        <v>9</v>
      </c>
      <c r="B2" s="1">
        <v>123456</v>
      </c>
      <c r="C2" s="1">
        <v>13</v>
      </c>
      <c r="D2" s="2">
        <v>-2</v>
      </c>
      <c r="E2" s="2">
        <f>C2*D2</f>
        <v>-26</v>
      </c>
      <c r="F2" s="3">
        <f>_xlfn.XLOOKUP(B2,'Vendor Rebates'!C:C,'Vendor Rebates'!D:D)</f>
        <v>10</v>
      </c>
      <c r="G2" s="2">
        <f>IF(C2&gt;F2,_xlfn.XLOOKUP(B2,'Vendor Rebates'!C:C,'Vendor Rebates'!B:B), 0)</f>
        <v>100</v>
      </c>
      <c r="H2" s="2">
        <f>E2+G2</f>
        <v>74</v>
      </c>
      <c r="I2" s="1"/>
      <c r="J2" s="2"/>
      <c r="K2" s="1"/>
      <c r="L2" s="1"/>
      <c r="M2" s="2"/>
    </row>
    <row r="3" spans="1:13" ht="17" x14ac:dyDescent="0.2">
      <c r="A3" s="1" t="s">
        <v>9</v>
      </c>
      <c r="B3" s="1">
        <v>123457</v>
      </c>
      <c r="C3" s="1">
        <v>70</v>
      </c>
      <c r="D3" s="2">
        <v>6.48</v>
      </c>
      <c r="E3" s="2">
        <f t="shared" ref="E3:E24" si="0">C3*D3</f>
        <v>453.6</v>
      </c>
      <c r="F3" s="3">
        <f>_xlfn.XLOOKUP(B3,'Vendor Rebates'!C:C,'Vendor Rebates'!D:D)</f>
        <v>75</v>
      </c>
      <c r="G3" s="2">
        <f>IF(C3&gt;F3,_xlfn.XLOOKUP(B3,'Vendor Rebates'!C:C,'Vendor Rebates'!B:B), 0)</f>
        <v>0</v>
      </c>
      <c r="H3" s="2">
        <f t="shared" ref="H3:H24" si="1">E3+G3</f>
        <v>453.6</v>
      </c>
      <c r="I3" s="1"/>
      <c r="J3" s="2"/>
      <c r="K3" s="1"/>
      <c r="L3" s="1"/>
      <c r="M3" s="2"/>
    </row>
    <row r="4" spans="1:13" ht="17" x14ac:dyDescent="0.2">
      <c r="A4" s="1" t="s">
        <v>9</v>
      </c>
      <c r="B4" s="1">
        <v>123458</v>
      </c>
      <c r="C4" s="1">
        <v>87</v>
      </c>
      <c r="D4" s="2">
        <v>6.47</v>
      </c>
      <c r="E4" s="2">
        <f t="shared" si="0"/>
        <v>562.89</v>
      </c>
      <c r="F4" s="3">
        <f>_xlfn.XLOOKUP(B4,'Vendor Rebates'!C:C,'Vendor Rebates'!D:D)</f>
        <v>25</v>
      </c>
      <c r="G4" s="2">
        <f>IF(C4&gt;F4,_xlfn.XLOOKUP(B4,'Vendor Rebates'!C:C,'Vendor Rebates'!B:B), 0)</f>
        <v>35</v>
      </c>
      <c r="H4" s="2">
        <f t="shared" si="1"/>
        <v>597.89</v>
      </c>
      <c r="I4" s="1"/>
      <c r="J4" s="2"/>
      <c r="K4" s="1"/>
      <c r="L4" s="1"/>
      <c r="M4" s="2"/>
    </row>
    <row r="5" spans="1:13" ht="17" x14ac:dyDescent="0.2">
      <c r="A5" s="1" t="s">
        <v>9</v>
      </c>
      <c r="B5" s="1">
        <v>123459</v>
      </c>
      <c r="C5" s="1">
        <v>61</v>
      </c>
      <c r="D5" s="2">
        <v>9.52</v>
      </c>
      <c r="E5" s="2">
        <f t="shared" si="0"/>
        <v>580.72</v>
      </c>
      <c r="F5" s="3">
        <f>_xlfn.XLOOKUP(B5,'Vendor Rebates'!C:C,'Vendor Rebates'!D:D)</f>
        <v>30</v>
      </c>
      <c r="G5" s="2">
        <f>IF(C5&gt;F5,_xlfn.XLOOKUP(B5,'Vendor Rebates'!C:C,'Vendor Rebates'!B:B), 0)</f>
        <v>50</v>
      </c>
      <c r="H5" s="2">
        <f t="shared" si="1"/>
        <v>630.72</v>
      </c>
      <c r="I5" s="1"/>
      <c r="J5" s="2"/>
      <c r="K5" s="1"/>
      <c r="L5" s="1"/>
      <c r="M5" s="2"/>
    </row>
    <row r="6" spans="1:13" ht="17" x14ac:dyDescent="0.2">
      <c r="A6" s="1" t="s">
        <v>9</v>
      </c>
      <c r="B6" s="1">
        <v>123960</v>
      </c>
      <c r="C6" s="1">
        <v>74</v>
      </c>
      <c r="D6" s="2">
        <v>-1.22</v>
      </c>
      <c r="E6" s="2">
        <f t="shared" si="0"/>
        <v>-90.28</v>
      </c>
      <c r="F6" s="3">
        <f>_xlfn.XLOOKUP(B6,'Vendor Rebates'!C:C,'Vendor Rebates'!D:D)</f>
        <v>75</v>
      </c>
      <c r="G6" s="2">
        <f>IF(C6&gt;F6,_xlfn.XLOOKUP(B6,'Vendor Rebates'!C:C,'Vendor Rebates'!B:B), 0)</f>
        <v>0</v>
      </c>
      <c r="H6" s="2">
        <f t="shared" si="1"/>
        <v>-90.28</v>
      </c>
      <c r="I6" s="1"/>
      <c r="J6" s="2"/>
      <c r="K6" s="1"/>
      <c r="L6" s="1"/>
      <c r="M6" s="2"/>
    </row>
    <row r="7" spans="1:13" ht="17" x14ac:dyDescent="0.2">
      <c r="A7" s="1" t="s">
        <v>9</v>
      </c>
      <c r="B7" s="1">
        <v>123961</v>
      </c>
      <c r="C7" s="1">
        <v>67</v>
      </c>
      <c r="D7" s="2">
        <v>3.12</v>
      </c>
      <c r="E7" s="2">
        <f t="shared" ref="E7:E10" si="2">C7*D7</f>
        <v>209.04000000000002</v>
      </c>
      <c r="F7" s="3">
        <f>_xlfn.XLOOKUP(B7,'Vendor Rebates'!C:C,'Vendor Rebates'!D:D)</f>
        <v>87</v>
      </c>
      <c r="G7" s="2">
        <f>IF(C7&gt;F7,_xlfn.XLOOKUP(B7,'Vendor Rebates'!C:C,'Vendor Rebates'!B:B), 0)</f>
        <v>0</v>
      </c>
      <c r="H7" s="2">
        <f t="shared" ref="H7:H10" si="3">E7+G7</f>
        <v>209.04000000000002</v>
      </c>
      <c r="I7" s="1"/>
      <c r="J7" s="2"/>
      <c r="K7" s="1"/>
      <c r="L7" s="1"/>
      <c r="M7" s="2"/>
    </row>
    <row r="8" spans="1:13" ht="17" x14ac:dyDescent="0.2">
      <c r="A8" s="1" t="s">
        <v>9</v>
      </c>
      <c r="B8" s="1">
        <v>123962</v>
      </c>
      <c r="C8" s="1">
        <v>25</v>
      </c>
      <c r="D8" s="2">
        <v>0.55000000000000004</v>
      </c>
      <c r="E8" s="2">
        <f t="shared" si="2"/>
        <v>13.750000000000002</v>
      </c>
      <c r="F8" s="3">
        <f>_xlfn.XLOOKUP(B8,'Vendor Rebates'!C:C,'Vendor Rebates'!D:D)</f>
        <v>29</v>
      </c>
      <c r="G8" s="2">
        <f>IF(C8&gt;F8,_xlfn.XLOOKUP(B8,'Vendor Rebates'!C:C,'Vendor Rebates'!B:B), 0)</f>
        <v>0</v>
      </c>
      <c r="H8" s="2">
        <f t="shared" si="3"/>
        <v>13.750000000000002</v>
      </c>
      <c r="I8" s="1"/>
      <c r="J8" s="2"/>
      <c r="K8" s="1"/>
      <c r="L8" s="1"/>
      <c r="M8" s="2"/>
    </row>
    <row r="9" spans="1:13" ht="17" x14ac:dyDescent="0.2">
      <c r="A9" s="1" t="s">
        <v>9</v>
      </c>
      <c r="B9" s="1">
        <v>123963</v>
      </c>
      <c r="C9" s="1">
        <v>74</v>
      </c>
      <c r="D9" s="2">
        <v>-1</v>
      </c>
      <c r="E9" s="2">
        <f t="shared" si="2"/>
        <v>-74</v>
      </c>
      <c r="F9" s="3">
        <f>_xlfn.XLOOKUP(B9,'Vendor Rebates'!C:C,'Vendor Rebates'!D:D)</f>
        <v>69</v>
      </c>
      <c r="G9" s="2">
        <f>IF(C9&gt;F9,_xlfn.XLOOKUP(B9,'Vendor Rebates'!C:C,'Vendor Rebates'!B:B), 0)</f>
        <v>19</v>
      </c>
      <c r="H9" s="2">
        <f t="shared" si="3"/>
        <v>-55</v>
      </c>
      <c r="I9" s="1"/>
      <c r="J9" s="2"/>
      <c r="K9" s="1"/>
      <c r="L9" s="1"/>
      <c r="M9" s="2"/>
    </row>
    <row r="10" spans="1:13" ht="17" x14ac:dyDescent="0.2">
      <c r="A10" s="1" t="s">
        <v>9</v>
      </c>
      <c r="B10" s="1">
        <v>123964</v>
      </c>
      <c r="C10" s="1">
        <v>74</v>
      </c>
      <c r="D10" s="2">
        <v>-1.22</v>
      </c>
      <c r="E10" s="2">
        <f t="shared" si="2"/>
        <v>-90.28</v>
      </c>
      <c r="F10" s="3">
        <f>_xlfn.XLOOKUP(B10,'Vendor Rebates'!C:C,'Vendor Rebates'!D:D)</f>
        <v>78</v>
      </c>
      <c r="G10" s="2">
        <f>IF(C10&gt;F10,_xlfn.XLOOKUP(B10,'Vendor Rebates'!C:C,'Vendor Rebates'!B:B), 0)</f>
        <v>0</v>
      </c>
      <c r="H10" s="2">
        <f t="shared" si="3"/>
        <v>-90.28</v>
      </c>
      <c r="I10" s="1"/>
      <c r="J10" s="2"/>
      <c r="K10" s="1"/>
      <c r="L10" s="1"/>
      <c r="M10" s="2"/>
    </row>
    <row r="11" spans="1:13" ht="17" x14ac:dyDescent="0.2">
      <c r="A11" s="1" t="s">
        <v>10</v>
      </c>
      <c r="B11" s="1">
        <v>234567</v>
      </c>
      <c r="C11" s="1">
        <v>24</v>
      </c>
      <c r="D11" s="2">
        <v>4.95</v>
      </c>
      <c r="E11" s="2">
        <f t="shared" si="0"/>
        <v>118.80000000000001</v>
      </c>
      <c r="F11" s="3">
        <f>_xlfn.XLOOKUP(B11,'Vendor Rebates'!C:C,'Vendor Rebates'!D:D)</f>
        <v>50</v>
      </c>
      <c r="G11" s="2">
        <f>IF(C11&gt;F11,_xlfn.XLOOKUP(B11,'Vendor Rebates'!C:C,'Vendor Rebates'!B:B), 0)</f>
        <v>0</v>
      </c>
      <c r="H11" s="2">
        <f t="shared" si="1"/>
        <v>118.80000000000001</v>
      </c>
      <c r="I11" s="1"/>
      <c r="J11" s="2"/>
      <c r="K11" s="1"/>
      <c r="L11" s="1"/>
      <c r="M11" s="2"/>
    </row>
    <row r="12" spans="1:13" ht="17" x14ac:dyDescent="0.2">
      <c r="A12" s="1" t="s">
        <v>10</v>
      </c>
      <c r="B12" s="1">
        <v>234568</v>
      </c>
      <c r="C12" s="1">
        <v>27</v>
      </c>
      <c r="D12" s="2">
        <v>3.67</v>
      </c>
      <c r="E12" s="2">
        <f t="shared" si="0"/>
        <v>99.09</v>
      </c>
      <c r="F12" s="3">
        <f>_xlfn.XLOOKUP(B12,'Vendor Rebates'!C:C,'Vendor Rebates'!D:D)</f>
        <v>30</v>
      </c>
      <c r="G12" s="2">
        <f>IF(C12&gt;F12,_xlfn.XLOOKUP(B12,'Vendor Rebates'!C:C,'Vendor Rebates'!B:B), 0)</f>
        <v>0</v>
      </c>
      <c r="H12" s="2">
        <f t="shared" si="1"/>
        <v>99.09</v>
      </c>
      <c r="I12" s="1"/>
      <c r="J12" s="2"/>
      <c r="K12" s="1"/>
      <c r="L12" s="1"/>
      <c r="M12" s="2"/>
    </row>
    <row r="13" spans="1:13" ht="17" x14ac:dyDescent="0.2">
      <c r="A13" s="1" t="s">
        <v>10</v>
      </c>
      <c r="B13" s="1">
        <v>234569</v>
      </c>
      <c r="C13" s="1">
        <v>11</v>
      </c>
      <c r="D13" s="2">
        <v>8.9700000000000006</v>
      </c>
      <c r="E13" s="2">
        <f t="shared" si="0"/>
        <v>98.67</v>
      </c>
      <c r="F13" s="3">
        <f>_xlfn.XLOOKUP(B13,'Vendor Rebates'!C:C,'Vendor Rebates'!D:D)</f>
        <v>10</v>
      </c>
      <c r="G13" s="2">
        <f>IF(C13&gt;F13,_xlfn.XLOOKUP(B13,'Vendor Rebates'!C:C,'Vendor Rebates'!B:B), 0)</f>
        <v>65</v>
      </c>
      <c r="H13" s="2">
        <f t="shared" si="1"/>
        <v>163.67000000000002</v>
      </c>
      <c r="I13" s="1"/>
      <c r="J13" s="2"/>
      <c r="K13" s="1"/>
      <c r="L13" s="1"/>
      <c r="M13" s="2"/>
    </row>
    <row r="14" spans="1:13" ht="17" x14ac:dyDescent="0.2">
      <c r="A14" s="1" t="s">
        <v>10</v>
      </c>
      <c r="B14" s="1">
        <v>234570</v>
      </c>
      <c r="C14" s="1">
        <v>25</v>
      </c>
      <c r="D14" s="2">
        <v>-0.6</v>
      </c>
      <c r="E14" s="2">
        <f t="shared" si="0"/>
        <v>-15</v>
      </c>
      <c r="F14" s="3">
        <f>_xlfn.XLOOKUP(B14,'Vendor Rebates'!C:C,'Vendor Rebates'!D:D)</f>
        <v>60</v>
      </c>
      <c r="G14" s="2">
        <f>IF(C14&gt;F14,_xlfn.XLOOKUP(B14,'Vendor Rebates'!C:C,'Vendor Rebates'!B:B), 0)</f>
        <v>0</v>
      </c>
      <c r="H14" s="2">
        <f t="shared" si="1"/>
        <v>-15</v>
      </c>
      <c r="I14" s="1"/>
      <c r="J14" s="2"/>
      <c r="K14" s="1"/>
      <c r="L14" s="1"/>
      <c r="M14" s="2"/>
    </row>
    <row r="15" spans="1:13" ht="17" x14ac:dyDescent="0.2">
      <c r="A15" s="1" t="s">
        <v>10</v>
      </c>
      <c r="B15" s="1">
        <v>234571</v>
      </c>
      <c r="C15" s="1">
        <v>83</v>
      </c>
      <c r="D15" s="2">
        <v>3.65</v>
      </c>
      <c r="E15" s="2">
        <f t="shared" si="0"/>
        <v>302.95</v>
      </c>
      <c r="F15" s="3">
        <f>_xlfn.XLOOKUP(B15,'Vendor Rebates'!C:C,'Vendor Rebates'!D:D)</f>
        <v>10</v>
      </c>
      <c r="G15" s="2">
        <f>IF(C15&gt;F15,_xlfn.XLOOKUP(B15,'Vendor Rebates'!C:C,'Vendor Rebates'!B:B), 0)</f>
        <v>75</v>
      </c>
      <c r="H15" s="2">
        <f t="shared" si="1"/>
        <v>377.95</v>
      </c>
      <c r="I15" s="1"/>
      <c r="J15" s="2"/>
      <c r="K15" s="1"/>
      <c r="L15" s="1"/>
      <c r="M15" s="2"/>
    </row>
    <row r="16" spans="1:13" ht="17" x14ac:dyDescent="0.2">
      <c r="A16" s="1" t="s">
        <v>10</v>
      </c>
      <c r="B16" s="1">
        <v>234572</v>
      </c>
      <c r="C16" s="1">
        <v>20</v>
      </c>
      <c r="D16" s="2">
        <v>4.6500000000000004</v>
      </c>
      <c r="E16" s="2">
        <f t="shared" ref="E16:E19" si="4">C16*D16</f>
        <v>93</v>
      </c>
      <c r="F16" s="3">
        <f>_xlfn.XLOOKUP(B16,'Vendor Rebates'!C:C,'Vendor Rebates'!D:D)</f>
        <v>86</v>
      </c>
      <c r="G16" s="2">
        <f>IF(C16&gt;F16,_xlfn.XLOOKUP(B16,'Vendor Rebates'!C:C,'Vendor Rebates'!B:B), 0)</f>
        <v>0</v>
      </c>
      <c r="H16" s="2">
        <f t="shared" ref="H16:H19" si="5">E16+G16</f>
        <v>93</v>
      </c>
      <c r="I16" s="1"/>
      <c r="J16" s="2"/>
      <c r="K16" s="1"/>
      <c r="L16" s="1"/>
      <c r="M16" s="2"/>
    </row>
    <row r="17" spans="1:13" ht="17" x14ac:dyDescent="0.2">
      <c r="A17" s="1" t="s">
        <v>10</v>
      </c>
      <c r="B17" s="1">
        <v>234573</v>
      </c>
      <c r="C17" s="1">
        <v>25</v>
      </c>
      <c r="D17" s="2">
        <v>5.65</v>
      </c>
      <c r="E17" s="2">
        <f t="shared" si="4"/>
        <v>141.25</v>
      </c>
      <c r="F17" s="3">
        <f>_xlfn.XLOOKUP(B17,'Vendor Rebates'!C:C,'Vendor Rebates'!D:D)</f>
        <v>60</v>
      </c>
      <c r="G17" s="2">
        <f>IF(C17&gt;F17,_xlfn.XLOOKUP(B17,'Vendor Rebates'!C:C,'Vendor Rebates'!B:B), 0)</f>
        <v>0</v>
      </c>
      <c r="H17" s="2">
        <f t="shared" si="5"/>
        <v>141.25</v>
      </c>
      <c r="I17" s="1"/>
      <c r="J17" s="2"/>
      <c r="K17" s="1"/>
      <c r="L17" s="1"/>
      <c r="M17" s="2"/>
    </row>
    <row r="18" spans="1:13" ht="17" x14ac:dyDescent="0.2">
      <c r="A18" s="1" t="s">
        <v>10</v>
      </c>
      <c r="B18" s="1">
        <v>234574</v>
      </c>
      <c r="C18" s="1">
        <v>43</v>
      </c>
      <c r="D18" s="2">
        <v>6.65</v>
      </c>
      <c r="E18" s="2">
        <f t="shared" si="4"/>
        <v>285.95</v>
      </c>
      <c r="F18" s="3">
        <f>_xlfn.XLOOKUP(B18,'Vendor Rebates'!C:C,'Vendor Rebates'!D:D)</f>
        <v>90</v>
      </c>
      <c r="G18" s="2">
        <f>IF(C18&gt;F18,_xlfn.XLOOKUP(B18,'Vendor Rebates'!C:C,'Vendor Rebates'!B:B), 0)</f>
        <v>0</v>
      </c>
      <c r="H18" s="2">
        <f t="shared" si="5"/>
        <v>285.95</v>
      </c>
      <c r="I18" s="1"/>
      <c r="J18" s="2"/>
      <c r="K18" s="1"/>
      <c r="L18" s="1"/>
      <c r="M18" s="2"/>
    </row>
    <row r="19" spans="1:13" ht="17" x14ac:dyDescent="0.2">
      <c r="A19" s="1" t="s">
        <v>10</v>
      </c>
      <c r="B19" s="1">
        <v>234575</v>
      </c>
      <c r="C19" s="1">
        <v>33</v>
      </c>
      <c r="D19" s="2">
        <v>7.65</v>
      </c>
      <c r="E19" s="2">
        <f t="shared" si="4"/>
        <v>252.45000000000002</v>
      </c>
      <c r="F19" s="3">
        <f>_xlfn.XLOOKUP(B19,'Vendor Rebates'!C:C,'Vendor Rebates'!D:D)</f>
        <v>92</v>
      </c>
      <c r="G19" s="2">
        <f>IF(C19&gt;F19,_xlfn.XLOOKUP(B19,'Vendor Rebates'!C:C,'Vendor Rebates'!B:B), 0)</f>
        <v>0</v>
      </c>
      <c r="H19" s="2">
        <f t="shared" si="5"/>
        <v>252.45000000000002</v>
      </c>
      <c r="I19" s="1"/>
      <c r="J19" s="2"/>
      <c r="K19" s="1"/>
      <c r="L19" s="1"/>
      <c r="M19" s="2"/>
    </row>
    <row r="20" spans="1:13" ht="17" x14ac:dyDescent="0.2">
      <c r="A20" s="1" t="s">
        <v>11</v>
      </c>
      <c r="B20" s="1">
        <v>345678</v>
      </c>
      <c r="C20" s="1">
        <v>66</v>
      </c>
      <c r="D20" s="2">
        <v>4.66</v>
      </c>
      <c r="E20" s="2">
        <f t="shared" si="0"/>
        <v>307.56</v>
      </c>
      <c r="F20" s="3">
        <f>_xlfn.XLOOKUP(B20,'Vendor Rebates'!C:C,'Vendor Rebates'!D:D)</f>
        <v>25</v>
      </c>
      <c r="G20" s="2">
        <f>IF(C20&gt;F20,_xlfn.XLOOKUP(B20,'Vendor Rebates'!C:C,'Vendor Rebates'!B:B), 0)</f>
        <v>55</v>
      </c>
      <c r="H20" s="2">
        <f t="shared" si="1"/>
        <v>362.56</v>
      </c>
      <c r="I20" s="1"/>
      <c r="J20" s="2"/>
      <c r="K20" s="1"/>
      <c r="L20" s="1"/>
      <c r="M20" s="2"/>
    </row>
    <row r="21" spans="1:13" ht="17" x14ac:dyDescent="0.2">
      <c r="A21" s="1" t="s">
        <v>11</v>
      </c>
      <c r="B21" s="1">
        <v>345679</v>
      </c>
      <c r="C21" s="1">
        <v>99</v>
      </c>
      <c r="D21" s="2">
        <v>3.75</v>
      </c>
      <c r="E21" s="2">
        <f t="shared" si="0"/>
        <v>371.25</v>
      </c>
      <c r="F21" s="3">
        <f>_xlfn.XLOOKUP(B21,'Vendor Rebates'!C:C,'Vendor Rebates'!D:D)</f>
        <v>20</v>
      </c>
      <c r="G21" s="2">
        <f>IF(C21&gt;F21,_xlfn.XLOOKUP(B21,'Vendor Rebates'!C:C,'Vendor Rebates'!B:B), 0)</f>
        <v>35</v>
      </c>
      <c r="H21" s="2">
        <f t="shared" si="1"/>
        <v>406.25</v>
      </c>
      <c r="I21" s="1"/>
      <c r="J21" s="2"/>
      <c r="K21" s="1"/>
      <c r="L21" s="1"/>
      <c r="M21" s="2"/>
    </row>
    <row r="22" spans="1:13" ht="17" x14ac:dyDescent="0.2">
      <c r="A22" s="1" t="s">
        <v>11</v>
      </c>
      <c r="B22" s="1">
        <v>345680</v>
      </c>
      <c r="C22" s="1">
        <v>22</v>
      </c>
      <c r="D22" s="2">
        <v>3.91</v>
      </c>
      <c r="E22" s="2">
        <f t="shared" si="0"/>
        <v>86.02000000000001</v>
      </c>
      <c r="F22" s="3">
        <f>_xlfn.XLOOKUP(B22,'Vendor Rebates'!C:C,'Vendor Rebates'!D:D)</f>
        <v>25</v>
      </c>
      <c r="G22" s="2">
        <f>IF(C22&gt;F22,_xlfn.XLOOKUP(B22,'Vendor Rebates'!C:C,'Vendor Rebates'!B:B), 0)</f>
        <v>0</v>
      </c>
      <c r="H22" s="2">
        <f t="shared" si="1"/>
        <v>86.02000000000001</v>
      </c>
      <c r="I22" s="1"/>
      <c r="J22" s="2"/>
      <c r="K22" s="1"/>
      <c r="L22" s="1"/>
      <c r="M22" s="2"/>
    </row>
    <row r="23" spans="1:13" ht="17" x14ac:dyDescent="0.2">
      <c r="A23" s="1" t="s">
        <v>11</v>
      </c>
      <c r="B23" s="1">
        <v>345681</v>
      </c>
      <c r="C23" s="1">
        <v>71</v>
      </c>
      <c r="D23" s="2">
        <v>-0.03</v>
      </c>
      <c r="E23" s="2">
        <f t="shared" si="0"/>
        <v>-2.13</v>
      </c>
      <c r="F23" s="3">
        <f>_xlfn.XLOOKUP(B23,'Vendor Rebates'!C:C,'Vendor Rebates'!D:D)</f>
        <v>30</v>
      </c>
      <c r="G23" s="2">
        <f>IF(C23&gt;F23,_xlfn.XLOOKUP(B23,'Vendor Rebates'!C:C,'Vendor Rebates'!B:B), 0)</f>
        <v>65</v>
      </c>
      <c r="H23" s="2">
        <f t="shared" si="1"/>
        <v>62.87</v>
      </c>
      <c r="I23" s="1"/>
      <c r="J23" s="2"/>
      <c r="K23" s="1"/>
      <c r="L23" s="1"/>
      <c r="M23" s="2"/>
    </row>
    <row r="24" spans="1:13" ht="17" x14ac:dyDescent="0.2">
      <c r="A24" s="1" t="s">
        <v>11</v>
      </c>
      <c r="B24" s="1">
        <v>345682</v>
      </c>
      <c r="C24" s="1">
        <v>15</v>
      </c>
      <c r="D24" s="2">
        <v>3.29</v>
      </c>
      <c r="E24" s="2">
        <f t="shared" si="0"/>
        <v>49.35</v>
      </c>
      <c r="F24" s="3">
        <f>_xlfn.XLOOKUP(B24,'Vendor Rebates'!C:C,'Vendor Rebates'!D:D)</f>
        <v>60</v>
      </c>
      <c r="G24" s="2">
        <f>IF(C24&gt;F24,_xlfn.XLOOKUP(B24,'Vendor Rebates'!C:C,'Vendor Rebates'!B:B), 0)</f>
        <v>0</v>
      </c>
      <c r="H24" s="2">
        <f t="shared" si="1"/>
        <v>49.35</v>
      </c>
      <c r="I24" s="1"/>
      <c r="J24" s="2"/>
      <c r="K24" s="1"/>
      <c r="L24" s="1"/>
      <c r="M24" s="2"/>
    </row>
    <row r="25" spans="1:13" ht="17" x14ac:dyDescent="0.2">
      <c r="A25" s="1" t="s">
        <v>11</v>
      </c>
      <c r="B25" s="1">
        <f>B24+1</f>
        <v>345683</v>
      </c>
      <c r="C25" s="1">
        <v>20</v>
      </c>
      <c r="D25" s="2">
        <v>4.29</v>
      </c>
      <c r="E25" s="2">
        <f t="shared" ref="E25:E29" si="6">C25*D25</f>
        <v>85.8</v>
      </c>
      <c r="F25" s="3">
        <f>_xlfn.XLOOKUP(B25,'Vendor Rebates'!C:C,'Vendor Rebates'!D:D)</f>
        <v>21</v>
      </c>
      <c r="G25" s="2">
        <f>IF(C25&gt;F25,_xlfn.XLOOKUP(B25,'Vendor Rebates'!C:C,'Vendor Rebates'!B:B), 0)</f>
        <v>0</v>
      </c>
      <c r="H25" s="2">
        <f t="shared" ref="H25:H29" si="7">E25+G25</f>
        <v>85.8</v>
      </c>
    </row>
    <row r="26" spans="1:13" ht="17" x14ac:dyDescent="0.2">
      <c r="A26" s="1" t="s">
        <v>11</v>
      </c>
      <c r="B26" s="1">
        <f t="shared" ref="B26:B29" si="8">B25+1</f>
        <v>345684</v>
      </c>
      <c r="C26" s="1">
        <v>99</v>
      </c>
      <c r="D26" s="2">
        <v>5.29</v>
      </c>
      <c r="E26" s="2">
        <f t="shared" si="6"/>
        <v>523.71</v>
      </c>
      <c r="F26" s="3">
        <f>_xlfn.XLOOKUP(B26,'Vendor Rebates'!C:C,'Vendor Rebates'!D:D)</f>
        <v>32</v>
      </c>
      <c r="G26" s="2">
        <f>IF(C26&gt;F26,_xlfn.XLOOKUP(B26,'Vendor Rebates'!C:C,'Vendor Rebates'!B:B), 0)</f>
        <v>93</v>
      </c>
      <c r="H26" s="2">
        <f t="shared" si="7"/>
        <v>616.71</v>
      </c>
    </row>
    <row r="27" spans="1:13" ht="17" x14ac:dyDescent="0.2">
      <c r="A27" s="1" t="s">
        <v>11</v>
      </c>
      <c r="B27" s="1">
        <f t="shared" si="8"/>
        <v>345685</v>
      </c>
      <c r="C27" s="1">
        <v>22</v>
      </c>
      <c r="D27" s="2">
        <v>6.29</v>
      </c>
      <c r="E27" s="2">
        <f t="shared" si="6"/>
        <v>138.38</v>
      </c>
      <c r="F27" s="3">
        <f>_xlfn.XLOOKUP(B27,'Vendor Rebates'!C:C,'Vendor Rebates'!D:D)</f>
        <v>66</v>
      </c>
      <c r="G27" s="2">
        <f>IF(C27&gt;F27,_xlfn.XLOOKUP(B27,'Vendor Rebates'!C:C,'Vendor Rebates'!B:B), 0)</f>
        <v>0</v>
      </c>
      <c r="H27" s="2">
        <f t="shared" si="7"/>
        <v>138.38</v>
      </c>
    </row>
    <row r="28" spans="1:13" ht="17" x14ac:dyDescent="0.2">
      <c r="A28" s="1" t="s">
        <v>11</v>
      </c>
      <c r="B28" s="1">
        <f t="shared" si="8"/>
        <v>345686</v>
      </c>
      <c r="C28" s="1">
        <v>71</v>
      </c>
      <c r="D28" s="2">
        <v>7.29</v>
      </c>
      <c r="E28" s="2">
        <f t="shared" si="6"/>
        <v>517.59</v>
      </c>
      <c r="F28" s="3">
        <f>_xlfn.XLOOKUP(B28,'Vendor Rebates'!C:C,'Vendor Rebates'!D:D)</f>
        <v>15</v>
      </c>
      <c r="G28" s="2">
        <f>IF(C28&gt;F28,_xlfn.XLOOKUP(B28,'Vendor Rebates'!C:C,'Vendor Rebates'!B:B), 0)</f>
        <v>65</v>
      </c>
      <c r="H28" s="2">
        <f t="shared" si="7"/>
        <v>582.59</v>
      </c>
    </row>
    <row r="29" spans="1:13" ht="17" x14ac:dyDescent="0.2">
      <c r="A29" s="1" t="s">
        <v>11</v>
      </c>
      <c r="B29" s="1">
        <f t="shared" si="8"/>
        <v>345687</v>
      </c>
      <c r="C29" s="1">
        <v>15</v>
      </c>
      <c r="D29" s="2">
        <v>8.2899999999999991</v>
      </c>
      <c r="E29" s="2">
        <f t="shared" si="6"/>
        <v>124.35</v>
      </c>
      <c r="F29" s="3">
        <f>_xlfn.XLOOKUP(B29,'Vendor Rebates'!C:C,'Vendor Rebates'!D:D)</f>
        <v>20</v>
      </c>
      <c r="G29" s="2">
        <f>IF(C29&gt;F29,_xlfn.XLOOKUP(B29,'Vendor Rebates'!C:C,'Vendor Rebates'!B:B), 0)</f>
        <v>0</v>
      </c>
      <c r="H29" s="2">
        <f t="shared" si="7"/>
        <v>124.35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1CD7-7F37-B441-AE17-2ED01C48C418}">
  <dimension ref="A1:D56"/>
  <sheetViews>
    <sheetView topLeftCell="A23" workbookViewId="0">
      <selection activeCell="D42" sqref="D42"/>
    </sheetView>
  </sheetViews>
  <sheetFormatPr baseColWidth="10" defaultRowHeight="16" x14ac:dyDescent="0.2"/>
  <cols>
    <col min="4" max="4" width="11.6640625" bestFit="1" customWidth="1"/>
  </cols>
  <sheetData>
    <row r="1" spans="1:4" ht="17" x14ac:dyDescent="0.2">
      <c r="A1" t="s">
        <v>13</v>
      </c>
      <c r="B1" s="1" t="s">
        <v>8</v>
      </c>
      <c r="C1" s="1" t="s">
        <v>2</v>
      </c>
      <c r="D1" s="1" t="s">
        <v>7</v>
      </c>
    </row>
    <row r="2" spans="1:4" x14ac:dyDescent="0.2">
      <c r="A2" t="s">
        <v>14</v>
      </c>
      <c r="B2" s="2">
        <v>100</v>
      </c>
      <c r="C2" s="1">
        <v>123456</v>
      </c>
      <c r="D2" s="1">
        <v>10</v>
      </c>
    </row>
    <row r="3" spans="1:4" x14ac:dyDescent="0.2">
      <c r="A3" t="s">
        <v>14</v>
      </c>
      <c r="B3" s="2">
        <v>75</v>
      </c>
      <c r="C3" s="1">
        <v>123457</v>
      </c>
      <c r="D3" s="1">
        <v>75</v>
      </c>
    </row>
    <row r="4" spans="1:4" x14ac:dyDescent="0.2">
      <c r="A4" t="s">
        <v>14</v>
      </c>
      <c r="B4" s="2">
        <v>35</v>
      </c>
      <c r="C4" s="1">
        <v>123458</v>
      </c>
      <c r="D4" s="1">
        <v>25</v>
      </c>
    </row>
    <row r="5" spans="1:4" x14ac:dyDescent="0.2">
      <c r="A5" t="s">
        <v>14</v>
      </c>
      <c r="B5" s="2">
        <v>50</v>
      </c>
      <c r="C5" s="1">
        <v>123459</v>
      </c>
      <c r="D5" s="1">
        <v>30</v>
      </c>
    </row>
    <row r="6" spans="1:4" x14ac:dyDescent="0.2">
      <c r="A6" t="s">
        <v>14</v>
      </c>
      <c r="B6" s="2">
        <v>25</v>
      </c>
      <c r="C6" s="1">
        <v>123960</v>
      </c>
      <c r="D6" s="1">
        <v>75</v>
      </c>
    </row>
    <row r="7" spans="1:4" x14ac:dyDescent="0.2">
      <c r="A7" t="s">
        <v>14</v>
      </c>
      <c r="B7" s="2">
        <v>82</v>
      </c>
      <c r="C7" s="1">
        <f>C6+1</f>
        <v>123961</v>
      </c>
      <c r="D7" s="1">
        <v>87</v>
      </c>
    </row>
    <row r="8" spans="1:4" x14ac:dyDescent="0.2">
      <c r="A8" t="s">
        <v>14</v>
      </c>
      <c r="B8" s="2">
        <v>75</v>
      </c>
      <c r="C8" s="1">
        <f t="shared" ref="C8:C19" si="0">C7+1</f>
        <v>123962</v>
      </c>
      <c r="D8" s="1">
        <v>29</v>
      </c>
    </row>
    <row r="9" spans="1:4" x14ac:dyDescent="0.2">
      <c r="A9" t="s">
        <v>14</v>
      </c>
      <c r="B9" s="2">
        <v>19</v>
      </c>
      <c r="C9" s="1">
        <f t="shared" si="0"/>
        <v>123963</v>
      </c>
      <c r="D9" s="1">
        <v>69</v>
      </c>
    </row>
    <row r="10" spans="1:4" x14ac:dyDescent="0.2">
      <c r="A10" t="s">
        <v>14</v>
      </c>
      <c r="B10" s="2">
        <v>23</v>
      </c>
      <c r="C10" s="1">
        <f t="shared" si="0"/>
        <v>123964</v>
      </c>
      <c r="D10" s="1">
        <v>78</v>
      </c>
    </row>
    <row r="11" spans="1:4" x14ac:dyDescent="0.2">
      <c r="A11" t="s">
        <v>14</v>
      </c>
      <c r="B11" s="2">
        <v>63</v>
      </c>
      <c r="C11" s="1">
        <f t="shared" si="0"/>
        <v>123965</v>
      </c>
      <c r="D11" s="1">
        <v>22</v>
      </c>
    </row>
    <row r="12" spans="1:4" x14ac:dyDescent="0.2">
      <c r="A12" t="s">
        <v>14</v>
      </c>
      <c r="B12" s="2">
        <v>87</v>
      </c>
      <c r="C12" s="1">
        <f t="shared" si="0"/>
        <v>123966</v>
      </c>
      <c r="D12" s="1">
        <v>63</v>
      </c>
    </row>
    <row r="13" spans="1:4" x14ac:dyDescent="0.2">
      <c r="A13" t="s">
        <v>14</v>
      </c>
      <c r="B13" s="2">
        <v>36</v>
      </c>
      <c r="C13" s="1">
        <f t="shared" si="0"/>
        <v>123967</v>
      </c>
      <c r="D13" s="1">
        <v>92</v>
      </c>
    </row>
    <row r="14" spans="1:4" x14ac:dyDescent="0.2">
      <c r="A14" t="s">
        <v>14</v>
      </c>
      <c r="B14" s="2">
        <v>85</v>
      </c>
      <c r="C14" s="1">
        <f t="shared" si="0"/>
        <v>123968</v>
      </c>
      <c r="D14" s="1">
        <v>56</v>
      </c>
    </row>
    <row r="15" spans="1:4" x14ac:dyDescent="0.2">
      <c r="A15" t="s">
        <v>14</v>
      </c>
      <c r="B15" s="2">
        <v>12</v>
      </c>
      <c r="C15" s="1">
        <f t="shared" si="0"/>
        <v>123969</v>
      </c>
      <c r="D15" s="1">
        <v>19</v>
      </c>
    </row>
    <row r="16" spans="1:4" x14ac:dyDescent="0.2">
      <c r="A16" t="s">
        <v>14</v>
      </c>
      <c r="B16" s="2">
        <v>95</v>
      </c>
      <c r="C16" s="1">
        <f t="shared" si="0"/>
        <v>123970</v>
      </c>
      <c r="D16" s="1">
        <v>10</v>
      </c>
    </row>
    <row r="17" spans="1:4" x14ac:dyDescent="0.2">
      <c r="A17" t="s">
        <v>14</v>
      </c>
      <c r="B17" s="2">
        <v>19</v>
      </c>
      <c r="C17" s="1">
        <f t="shared" si="0"/>
        <v>123971</v>
      </c>
      <c r="D17" s="1">
        <v>62</v>
      </c>
    </row>
    <row r="18" spans="1:4" x14ac:dyDescent="0.2">
      <c r="A18" t="s">
        <v>14</v>
      </c>
      <c r="B18" s="2">
        <v>57</v>
      </c>
      <c r="C18" s="1">
        <f t="shared" si="0"/>
        <v>123972</v>
      </c>
      <c r="D18" s="1">
        <v>47</v>
      </c>
    </row>
    <row r="19" spans="1:4" x14ac:dyDescent="0.2">
      <c r="A19" t="s">
        <v>14</v>
      </c>
      <c r="B19" s="2">
        <v>93</v>
      </c>
      <c r="C19" s="1">
        <f t="shared" si="0"/>
        <v>123973</v>
      </c>
      <c r="D19" s="1">
        <v>66</v>
      </c>
    </row>
    <row r="20" spans="1:4" x14ac:dyDescent="0.2">
      <c r="A20" t="s">
        <v>15</v>
      </c>
      <c r="B20" s="2">
        <v>45</v>
      </c>
      <c r="C20" s="1">
        <v>234567</v>
      </c>
      <c r="D20" s="1">
        <v>50</v>
      </c>
    </row>
    <row r="21" spans="1:4" x14ac:dyDescent="0.2">
      <c r="A21" t="s">
        <v>15</v>
      </c>
      <c r="B21" s="2">
        <v>45</v>
      </c>
      <c r="C21" s="1">
        <v>234568</v>
      </c>
      <c r="D21" s="1">
        <v>30</v>
      </c>
    </row>
    <row r="22" spans="1:4" x14ac:dyDescent="0.2">
      <c r="A22" t="s">
        <v>15</v>
      </c>
      <c r="B22" s="2">
        <v>65</v>
      </c>
      <c r="C22" s="1">
        <v>234569</v>
      </c>
      <c r="D22" s="1">
        <v>10</v>
      </c>
    </row>
    <row r="23" spans="1:4" x14ac:dyDescent="0.2">
      <c r="A23" t="s">
        <v>15</v>
      </c>
      <c r="B23" s="2">
        <v>45</v>
      </c>
      <c r="C23" s="1">
        <v>234570</v>
      </c>
      <c r="D23" s="1">
        <v>60</v>
      </c>
    </row>
    <row r="24" spans="1:4" x14ac:dyDescent="0.2">
      <c r="A24" t="s">
        <v>15</v>
      </c>
      <c r="B24" s="2">
        <v>75</v>
      </c>
      <c r="C24" s="1">
        <v>234571</v>
      </c>
      <c r="D24" s="1">
        <v>10</v>
      </c>
    </row>
    <row r="25" spans="1:4" x14ac:dyDescent="0.2">
      <c r="A25" t="s">
        <v>15</v>
      </c>
      <c r="B25" s="2">
        <v>23</v>
      </c>
      <c r="C25" s="1">
        <f>C24+1</f>
        <v>234572</v>
      </c>
      <c r="D25" s="1">
        <v>86</v>
      </c>
    </row>
    <row r="26" spans="1:4" x14ac:dyDescent="0.2">
      <c r="A26" t="s">
        <v>15</v>
      </c>
      <c r="B26" s="2">
        <v>63</v>
      </c>
      <c r="C26" s="1">
        <f t="shared" ref="C26:C35" si="1">C25+1</f>
        <v>234573</v>
      </c>
      <c r="D26" s="1">
        <v>60</v>
      </c>
    </row>
    <row r="27" spans="1:4" x14ac:dyDescent="0.2">
      <c r="A27" t="s">
        <v>15</v>
      </c>
      <c r="B27" s="2">
        <v>87</v>
      </c>
      <c r="C27" s="1">
        <f t="shared" si="1"/>
        <v>234574</v>
      </c>
      <c r="D27" s="1">
        <v>90</v>
      </c>
    </row>
    <row r="28" spans="1:4" x14ac:dyDescent="0.2">
      <c r="A28" t="s">
        <v>15</v>
      </c>
      <c r="B28" s="2">
        <v>36</v>
      </c>
      <c r="C28" s="1">
        <f t="shared" si="1"/>
        <v>234575</v>
      </c>
      <c r="D28" s="1">
        <v>92</v>
      </c>
    </row>
    <row r="29" spans="1:4" x14ac:dyDescent="0.2">
      <c r="A29" t="s">
        <v>15</v>
      </c>
      <c r="B29" s="2">
        <v>85</v>
      </c>
      <c r="C29" s="1">
        <f t="shared" si="1"/>
        <v>234576</v>
      </c>
      <c r="D29" s="1">
        <v>88</v>
      </c>
    </row>
    <row r="30" spans="1:4" x14ac:dyDescent="0.2">
      <c r="A30" t="s">
        <v>15</v>
      </c>
      <c r="B30" s="2">
        <v>12</v>
      </c>
      <c r="C30" s="1">
        <f t="shared" si="1"/>
        <v>234577</v>
      </c>
      <c r="D30" s="1">
        <v>33</v>
      </c>
    </row>
    <row r="31" spans="1:4" x14ac:dyDescent="0.2">
      <c r="A31" t="s">
        <v>15</v>
      </c>
      <c r="B31" s="2">
        <v>95</v>
      </c>
      <c r="C31" s="1">
        <f t="shared" si="1"/>
        <v>234578</v>
      </c>
      <c r="D31" s="1">
        <v>76</v>
      </c>
    </row>
    <row r="32" spans="1:4" x14ac:dyDescent="0.2">
      <c r="A32" t="s">
        <v>15</v>
      </c>
      <c r="B32" s="2">
        <v>19</v>
      </c>
      <c r="C32" s="1">
        <f t="shared" si="1"/>
        <v>234579</v>
      </c>
      <c r="D32" s="1">
        <v>21</v>
      </c>
    </row>
    <row r="33" spans="1:4" x14ac:dyDescent="0.2">
      <c r="A33" t="s">
        <v>15</v>
      </c>
      <c r="B33" s="2">
        <v>57</v>
      </c>
      <c r="C33" s="1">
        <f t="shared" si="1"/>
        <v>234580</v>
      </c>
      <c r="D33" s="1">
        <v>16</v>
      </c>
    </row>
    <row r="34" spans="1:4" x14ac:dyDescent="0.2">
      <c r="A34" t="s">
        <v>15</v>
      </c>
      <c r="B34" s="2">
        <v>93</v>
      </c>
      <c r="C34" s="1">
        <f t="shared" si="1"/>
        <v>234581</v>
      </c>
      <c r="D34" s="1">
        <v>83</v>
      </c>
    </row>
    <row r="35" spans="1:4" x14ac:dyDescent="0.2">
      <c r="A35" t="s">
        <v>15</v>
      </c>
      <c r="B35" s="2">
        <v>45</v>
      </c>
      <c r="C35" s="1">
        <f t="shared" si="1"/>
        <v>234582</v>
      </c>
      <c r="D35" s="1">
        <v>97</v>
      </c>
    </row>
    <row r="36" spans="1:4" x14ac:dyDescent="0.2">
      <c r="A36" t="s">
        <v>16</v>
      </c>
      <c r="B36" s="2">
        <v>55</v>
      </c>
      <c r="C36" s="1">
        <v>345678</v>
      </c>
      <c r="D36" s="1">
        <v>25</v>
      </c>
    </row>
    <row r="37" spans="1:4" x14ac:dyDescent="0.2">
      <c r="A37" t="s">
        <v>16</v>
      </c>
      <c r="B37" s="2">
        <v>35</v>
      </c>
      <c r="C37" s="1">
        <v>345679</v>
      </c>
      <c r="D37" s="1">
        <v>20</v>
      </c>
    </row>
    <row r="38" spans="1:4" x14ac:dyDescent="0.2">
      <c r="A38" t="s">
        <v>16</v>
      </c>
      <c r="B38" s="2">
        <v>85</v>
      </c>
      <c r="C38" s="1">
        <v>345680</v>
      </c>
      <c r="D38" s="1">
        <v>25</v>
      </c>
    </row>
    <row r="39" spans="1:4" x14ac:dyDescent="0.2">
      <c r="A39" t="s">
        <v>16</v>
      </c>
      <c r="B39" s="2">
        <v>65</v>
      </c>
      <c r="C39" s="1">
        <v>345681</v>
      </c>
      <c r="D39" s="1">
        <v>30</v>
      </c>
    </row>
    <row r="40" spans="1:4" x14ac:dyDescent="0.2">
      <c r="A40" t="s">
        <v>16</v>
      </c>
      <c r="B40" s="2">
        <v>45</v>
      </c>
      <c r="C40" s="1">
        <v>345682</v>
      </c>
      <c r="D40" s="1">
        <v>60</v>
      </c>
    </row>
    <row r="41" spans="1:4" x14ac:dyDescent="0.2">
      <c r="A41" t="s">
        <v>16</v>
      </c>
      <c r="B41" s="2">
        <v>57</v>
      </c>
      <c r="C41">
        <f>C40+1</f>
        <v>345683</v>
      </c>
      <c r="D41">
        <v>21</v>
      </c>
    </row>
    <row r="42" spans="1:4" x14ac:dyDescent="0.2">
      <c r="A42" t="s">
        <v>16</v>
      </c>
      <c r="B42" s="2">
        <v>93</v>
      </c>
      <c r="C42">
        <f t="shared" ref="C42:C56" si="2">C41+1</f>
        <v>345684</v>
      </c>
      <c r="D42">
        <v>32</v>
      </c>
    </row>
    <row r="43" spans="1:4" x14ac:dyDescent="0.2">
      <c r="A43" t="s">
        <v>16</v>
      </c>
      <c r="B43" s="2">
        <v>45</v>
      </c>
      <c r="C43">
        <f t="shared" si="2"/>
        <v>345685</v>
      </c>
      <c r="D43">
        <v>66</v>
      </c>
    </row>
    <row r="44" spans="1:4" x14ac:dyDescent="0.2">
      <c r="A44" t="s">
        <v>16</v>
      </c>
      <c r="B44" s="2">
        <v>65</v>
      </c>
      <c r="C44">
        <f t="shared" si="2"/>
        <v>345686</v>
      </c>
      <c r="D44">
        <v>15</v>
      </c>
    </row>
    <row r="45" spans="1:4" x14ac:dyDescent="0.2">
      <c r="A45" t="s">
        <v>16</v>
      </c>
      <c r="B45" s="2">
        <v>45</v>
      </c>
      <c r="C45">
        <f t="shared" si="2"/>
        <v>345687</v>
      </c>
      <c r="D45">
        <v>20</v>
      </c>
    </row>
    <row r="46" spans="1:4" x14ac:dyDescent="0.2">
      <c r="A46" t="s">
        <v>16</v>
      </c>
      <c r="B46" s="2">
        <v>75</v>
      </c>
      <c r="C46">
        <f t="shared" si="2"/>
        <v>345688</v>
      </c>
      <c r="D46">
        <v>94</v>
      </c>
    </row>
    <row r="47" spans="1:4" x14ac:dyDescent="0.2">
      <c r="A47" t="s">
        <v>16</v>
      </c>
      <c r="B47" s="2">
        <v>23</v>
      </c>
      <c r="C47">
        <f t="shared" si="2"/>
        <v>345689</v>
      </c>
      <c r="D47">
        <v>93</v>
      </c>
    </row>
    <row r="48" spans="1:4" x14ac:dyDescent="0.2">
      <c r="A48" t="s">
        <v>16</v>
      </c>
      <c r="B48" s="2">
        <v>63</v>
      </c>
      <c r="C48">
        <f t="shared" si="2"/>
        <v>345690</v>
      </c>
      <c r="D48">
        <v>25</v>
      </c>
    </row>
    <row r="49" spans="1:4" x14ac:dyDescent="0.2">
      <c r="A49" t="s">
        <v>16</v>
      </c>
      <c r="B49" s="2">
        <v>87</v>
      </c>
      <c r="C49">
        <f t="shared" si="2"/>
        <v>345691</v>
      </c>
      <c r="D49">
        <v>70</v>
      </c>
    </row>
    <row r="50" spans="1:4" x14ac:dyDescent="0.2">
      <c r="A50" t="s">
        <v>16</v>
      </c>
      <c r="B50" s="2">
        <v>36</v>
      </c>
      <c r="C50">
        <f t="shared" si="2"/>
        <v>345692</v>
      </c>
      <c r="D50">
        <v>96</v>
      </c>
    </row>
    <row r="51" spans="1:4" x14ac:dyDescent="0.2">
      <c r="A51" t="s">
        <v>16</v>
      </c>
      <c r="B51" s="2">
        <v>85</v>
      </c>
      <c r="C51">
        <f t="shared" si="2"/>
        <v>345693</v>
      </c>
      <c r="D51">
        <v>90</v>
      </c>
    </row>
    <row r="52" spans="1:4" x14ac:dyDescent="0.2">
      <c r="A52" t="s">
        <v>16</v>
      </c>
      <c r="B52" s="2">
        <v>12</v>
      </c>
      <c r="C52">
        <f t="shared" si="2"/>
        <v>345694</v>
      </c>
      <c r="D52">
        <v>78</v>
      </c>
    </row>
    <row r="53" spans="1:4" x14ac:dyDescent="0.2">
      <c r="A53" t="s">
        <v>16</v>
      </c>
      <c r="B53" s="2">
        <v>95</v>
      </c>
      <c r="C53">
        <f t="shared" si="2"/>
        <v>345695</v>
      </c>
      <c r="D53">
        <v>70</v>
      </c>
    </row>
    <row r="54" spans="1:4" x14ac:dyDescent="0.2">
      <c r="A54" t="s">
        <v>16</v>
      </c>
      <c r="B54" s="2">
        <v>19</v>
      </c>
      <c r="C54">
        <f t="shared" si="2"/>
        <v>345696</v>
      </c>
      <c r="D54">
        <v>73</v>
      </c>
    </row>
    <row r="55" spans="1:4" x14ac:dyDescent="0.2">
      <c r="A55" t="s">
        <v>16</v>
      </c>
      <c r="B55" s="2">
        <v>57</v>
      </c>
      <c r="C55">
        <f t="shared" si="2"/>
        <v>345697</v>
      </c>
      <c r="D55">
        <v>83</v>
      </c>
    </row>
    <row r="56" spans="1:4" x14ac:dyDescent="0.2">
      <c r="A56" t="s">
        <v>16</v>
      </c>
      <c r="B56" s="2">
        <v>93</v>
      </c>
      <c r="C56">
        <f t="shared" si="2"/>
        <v>345698</v>
      </c>
      <c r="D5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Flyer1</vt:lpstr>
      <vt:lpstr>Vendor Rebates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 S</cp:lastModifiedBy>
  <dcterms:created xsi:type="dcterms:W3CDTF">2020-10-26T17:36:41Z</dcterms:created>
  <dcterms:modified xsi:type="dcterms:W3CDTF">2020-10-26T18:13:19Z</dcterms:modified>
</cp:coreProperties>
</file>