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<sst xmlns="http://schemas.openxmlformats.org/spreadsheetml/2006/main" count="64" uniqueCount="43">
  <si>
    <t>Value</t>
  </si>
  <si>
    <t>Manufacturer Part No</t>
  </si>
  <si>
    <t>Package</t>
  </si>
  <si>
    <t>Description</t>
  </si>
  <si>
    <t>Link</t>
  </si>
  <si>
    <t>Unit Price $</t>
  </si>
  <si>
    <t>Quantity</t>
  </si>
  <si>
    <t>Price $</t>
  </si>
  <si>
    <t>Total price $:</t>
  </si>
  <si>
    <t>-</t>
  </si>
  <si>
    <t xml:space="preserve">TMC2660-PA-T </t>
  </si>
  <si>
    <t>44-LQFP</t>
  </si>
  <si>
    <t>stepper driver IC</t>
  </si>
  <si>
    <t>470nF 100V</t>
  </si>
  <si>
    <t>smd capacitor</t>
  </si>
  <si>
    <t>100nF 100V</t>
  </si>
  <si>
    <t>10nF 100V</t>
  </si>
  <si>
    <t>220uF 63V</t>
  </si>
  <si>
    <t>10x16mm</t>
  </si>
  <si>
    <t>trough hole capacitor</t>
  </si>
  <si>
    <t>15pF 100V</t>
  </si>
  <si>
    <t>green</t>
  </si>
  <si>
    <t>smd led</t>
  </si>
  <si>
    <t>red</t>
  </si>
  <si>
    <t>5V to 3.3V</t>
  </si>
  <si>
    <t>MCP1703</t>
  </si>
  <si>
    <t>SOT223</t>
  </si>
  <si>
    <t>smd stepdown regulator</t>
  </si>
  <si>
    <t>smd resistor</t>
  </si>
  <si>
    <t>4.99K</t>
  </si>
  <si>
    <t>16Mhz</t>
  </si>
  <si>
    <t>XO91050UITA</t>
  </si>
  <si>
    <t>7 x 5mm SMD HCMOS</t>
  </si>
  <si>
    <t>smd oscillator</t>
  </si>
  <si>
    <t>2 poles</t>
  </si>
  <si>
    <t>KF128-5.08-2P</t>
  </si>
  <si>
    <t>5.08mm</t>
  </si>
  <si>
    <t>screw terminal block</t>
  </si>
  <si>
    <t>40 poles</t>
  </si>
  <si>
    <t>2.54mm</t>
  </si>
  <si>
    <t>straight pin headers</t>
  </si>
  <si>
    <t>14x14x8mm</t>
  </si>
  <si>
    <t>aluminum heatsink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</si>
</sst>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name val="Arial"/>
    </font>
    <font>
      <b/>
    </font>
    <font>
      <color rgb="FF000000"/>
      <name val="Arial"/>
    </font>
    <font/>
    <font>
      <u/>
      <color rgb="FF0000FF"/>
      <name val="Arial"/>
    </font>
    <font>
      <u/>
      <color rgb="FF0000FF"/>
    </font>
    <font>
      <u/>
      <color rgb="FF0000FF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/>
    </xf>
    <xf borderId="1" fillId="0" fontId="3" numFmtId="4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0"/>
    <col customWidth="1" min="3" max="3" width="20.29"/>
    <col customWidth="1" min="4" max="4" width="21.43"/>
    <col customWidth="1" min="5" max="5" width="9.57"/>
    <col customWidth="1" min="6" max="6" width="14.14"/>
    <col customWidth="1" min="8" max="8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 t="s">
        <v>10</v>
      </c>
      <c r="C2" s="4" t="s">
        <v>11</v>
      </c>
      <c r="D2" s="3" t="s">
        <v>12</v>
      </c>
      <c r="E2" s="5" t="str">
        <f>HYPERLINK("https://www.digikey.com/product-detail/en/trinamic-motion-control-gmbh/TMC2660-PA-T/1460-1062-1-ND/4500217","digikey")</f>
        <v>digikey</v>
      </c>
      <c r="F2" s="3">
        <v>6.98</v>
      </c>
      <c r="G2" s="3">
        <v>1.0</v>
      </c>
      <c r="H2" s="3">
        <f t="shared" ref="H2:H17" si="1">G2*F2</f>
        <v>6.98</v>
      </c>
      <c r="I2" s="6">
        <f>sum(H2:H18)</f>
        <v>11.2161</v>
      </c>
    </row>
    <row r="3">
      <c r="A3" s="3" t="s">
        <v>13</v>
      </c>
      <c r="B3" s="3" t="s">
        <v>9</v>
      </c>
      <c r="C3" s="3">
        <v>1206.0</v>
      </c>
      <c r="D3" s="3" t="s">
        <v>14</v>
      </c>
      <c r="E3" s="5" t="str">
        <f>HYPERLINK("https://www.aliexpress.com/item/100pcs-1206-470nF-0-47uF-100V-10-Thick-Film-Chip-Multilayer-Ceramic-Capacitor/32862247889.html?spm=2114.search0104.3.8.5e90cea6j712gB&amp;ws_ab_test=searchweb0_0,searchweb201602_6_10065_10870_10068_319_10867_10059_10884_317_108"&amp;"87_10696_321_322_10084_453_10083_454_10103_10618_10307_537_536,searchweb201603_6,ppcSwitch_0&amp;algo_expid=48d95292-537d-4eab-a8dd-c31b8cb41dbc-1&amp;algo_pvid=48d95292-537d-4eab-a8dd-c31b8cb41dbc&amp;transAbTest=ae803_4","aliexpress")</f>
        <v>aliexpress</v>
      </c>
      <c r="F3" s="7">
        <v>0.031</v>
      </c>
      <c r="G3" s="3">
        <v>1.0</v>
      </c>
      <c r="H3" s="3">
        <f t="shared" si="1"/>
        <v>0.031</v>
      </c>
    </row>
    <row r="4">
      <c r="A4" s="3" t="s">
        <v>15</v>
      </c>
      <c r="B4" s="3" t="s">
        <v>9</v>
      </c>
      <c r="C4" s="3">
        <v>1206.0</v>
      </c>
      <c r="D4" s="3" t="s">
        <v>14</v>
      </c>
      <c r="E4" s="5" t="str">
        <f>HYPERLINK("https://www.aliexpress.com/item/Free-Shipping-100pcs-lot-1206-SMD-Capacitor-100V-100NF-10-X7R-CL31B104KCFNNNE/32751150463.html?spm=2114.search0104.3.7.ba211029IGUIed&amp;ws_ab_test=searchweb0_0,searchweb201602_6_10065_10870_10068_319_10867_10059_10884_317_108"&amp;"87_10696_321_322_10084_453_10083_454_10103_10618_10307_537_536,searchweb201603_6,ppcSwitch_0&amp;algo_expid=4bb189e9-ae52-4c65-8792-7f7d06d67b44-1&amp;algo_pvid=4bb189e9-ae52-4c65-8792-7f7d06d67b44&amp;transAbTest=ae803_4","aliexpress")</f>
        <v>aliexpress</v>
      </c>
      <c r="F4" s="7">
        <v>0.0594</v>
      </c>
      <c r="G4" s="3">
        <v>3.0</v>
      </c>
      <c r="H4" s="3">
        <f t="shared" si="1"/>
        <v>0.1782</v>
      </c>
    </row>
    <row r="5">
      <c r="A5" s="3" t="s">
        <v>16</v>
      </c>
      <c r="B5" s="3" t="s">
        <v>9</v>
      </c>
      <c r="C5" s="3">
        <v>1206.0</v>
      </c>
      <c r="D5" s="3" t="s">
        <v>14</v>
      </c>
      <c r="E5" s="5" t="str">
        <f>HYPERLINK("https://www.aliexpress.com/item/100pcs-1206-10000pF-10nF-0-01uF-100V-10-Thick-Film-Chip-Multilayer-Ceramic-Capacitor/32860016976.html?spm=2114.search0104.3.7.3a6b6089MFN1RB&amp;ws_ab_test=searchweb0_0,searchweb201602_6_10065_10870_10068_319_10867_10059_10884_"&amp;"317_10887_10696_321_322_10084_453_10083_454_10103_10618_10307_537_536,searchweb201603_6,ppcSwitch_0&amp;algo_expid=2b898090-02a9-46f0-b04f-5ecc5ff7a53a-1&amp;algo_pvid=2b898090-02a9-46f0-b04f-5ecc5ff7a53a&amp;transAbTest=ae803_4","aliexpress")</f>
        <v>aliexpress</v>
      </c>
      <c r="F5" s="7">
        <v>0.03</v>
      </c>
      <c r="G5" s="3">
        <v>4.0</v>
      </c>
      <c r="H5" s="3">
        <f t="shared" si="1"/>
        <v>0.12</v>
      </c>
    </row>
    <row r="6">
      <c r="A6" s="3" t="s">
        <v>17</v>
      </c>
      <c r="B6" s="3" t="s">
        <v>9</v>
      </c>
      <c r="C6" s="3" t="s">
        <v>18</v>
      </c>
      <c r="D6" s="3" t="s">
        <v>19</v>
      </c>
      <c r="E6" s="5" t="str">
        <f>HYPERLINK("https://www.aliexpress.com/item/Free-Shipping-20PCS-Electrolytic-capacitor-63V-220UF-10x16mm/32234266260.html?spm=2114.search0104.3.16.2a04596eLF2zEZ&amp;ws_ab_test=searchweb0_0,searchweb201602_6_10065_10870_10068_319_10867_10059_10884_317_10887_10696_321_322"&amp;"_10084_453_10083_454_10103_10618_10307_537_536,searchweb201603_6,ppcSwitch_0&amp;algo_expid=8e369b76-eeac-4c2c-9cc8-1da0d5183655-2&amp;algo_pvid=8e369b76-eeac-4c2c-9cc8-1da0d5183655&amp;transAbTest=ae803_4","aliexpress")</f>
        <v>aliexpress</v>
      </c>
      <c r="F6" s="7">
        <v>0.1195</v>
      </c>
      <c r="G6" s="3">
        <v>2.0</v>
      </c>
      <c r="H6" s="3">
        <f t="shared" si="1"/>
        <v>0.239</v>
      </c>
    </row>
    <row r="7">
      <c r="A7" s="3" t="s">
        <v>20</v>
      </c>
      <c r="B7" s="3" t="s">
        <v>9</v>
      </c>
      <c r="C7" s="3">
        <v>1206.0</v>
      </c>
      <c r="D7" s="3" t="s">
        <v>14</v>
      </c>
      <c r="E7" s="5" t="str">
        <f>HYPERLINK("https://www.aliexpress.com/item/100pcs-1206-15PF-2KV-2000V-5-Thick-Film-Chip-Multilayer-Ceramic-Capacitor/32860906507.html?spm=2114.search0104.3.29.47c97fb0JxsCY7&amp;ws_ab_test=searchweb0_0,searchweb201602_6_10065_10870_10068_319_10867_10059_10884_317_10887_"&amp;"10696_321_322_10084_453_10083_454_10103_10618_10307_537_536,searchweb201603_6,ppcSwitch_0&amp;algo_expid=81e9ee54-19d3-4102-aea4-c16f21ec6afc-4&amp;algo_pvid=81e9ee54-19d3-4102-aea4-c16f21ec6afc&amp;transAbTest=ae803_4","aliexpress")</f>
        <v>aliexpress</v>
      </c>
      <c r="F7" s="7">
        <v>0.036</v>
      </c>
      <c r="G7" s="3">
        <v>1.0</v>
      </c>
      <c r="H7" s="3">
        <f t="shared" si="1"/>
        <v>0.036</v>
      </c>
    </row>
    <row r="8">
      <c r="A8" s="3" t="s">
        <v>21</v>
      </c>
      <c r="B8" s="3" t="s">
        <v>9</v>
      </c>
      <c r="C8" s="3">
        <v>1206.0</v>
      </c>
      <c r="D8" s="3" t="s">
        <v>22</v>
      </c>
      <c r="E8" s="5" t="str">
        <f t="shared" ref="E8:E9" si="2">HYPERLINK("https://www.aliexpress.com/item/Smd-leds-led-smd-red-ray-1206-languang-bright-double-red-red/2031685194.html?spm=2114.search0104.3.1.79d71076xl6FNh&amp;ws_ab_test=searchweb0_0,searchweb201602_6_10065_10870_10068_319_10867_10059_10884_317_10887_10696_321_322_1"&amp;"0084_453_10083_454_10103_10618_10307_537_536,searchweb201603_6,ppcSwitch_0&amp;algo_expid=41b86426-759b-4809-9d64-86b8ff4e2b7f-0&amp;algo_pvid=41b86426-759b-4809-9d64-86b8ff4e2b7f&amp;transAbTest=ae803_4","aliexpress")</f>
        <v>aliexpress</v>
      </c>
      <c r="F8" s="7">
        <v>0.006</v>
      </c>
      <c r="G8" s="3">
        <v>1.0</v>
      </c>
      <c r="H8" s="3">
        <f t="shared" si="1"/>
        <v>0.006</v>
      </c>
    </row>
    <row r="9">
      <c r="A9" s="3" t="s">
        <v>23</v>
      </c>
      <c r="B9" s="3" t="s">
        <v>9</v>
      </c>
      <c r="C9" s="3">
        <v>1206.0</v>
      </c>
      <c r="D9" s="3" t="s">
        <v>22</v>
      </c>
      <c r="E9" s="5" t="str">
        <f t="shared" si="2"/>
        <v>aliexpress</v>
      </c>
      <c r="F9" s="7">
        <v>0.006</v>
      </c>
      <c r="G9" s="3">
        <v>1.0</v>
      </c>
      <c r="H9" s="3">
        <f t="shared" si="1"/>
        <v>0.006</v>
      </c>
    </row>
    <row r="10">
      <c r="A10" s="3" t="s">
        <v>24</v>
      </c>
      <c r="B10" s="3" t="s">
        <v>25</v>
      </c>
      <c r="C10" s="3" t="s">
        <v>26</v>
      </c>
      <c r="D10" s="3" t="s">
        <v>27</v>
      </c>
      <c r="E10" s="5" t="str">
        <f>HYPERLINK("https://www.aliexpress.com/item/MCP1703T-3302E-DB-MCP1703T-3302E-D-MCP1703T-3302E-MCP1703T-3302-3302-10pcs-lot/32762444428.html?spm=2114.search0104.3.2.1b69298eta04Sr&amp;ws_ab_test=searchweb0_0,searchweb201602_5_10320_10321_10065_10344_10068_10342_10547_1034"&amp;"3_10322_10340_10548_10341_10193_10194_10084_10083_10618_10304_10307_10302_10180_5722315_10313_10059_10184_10534_100031_10319_10103_441_10624_442_10623_10622_10186_10621_10620_10142,searchweb201603_40,ppcSwitch_7&amp;algo_expid=bc0c251e-5766-44a3-8754-092b871e"&amp;"f54d-0&amp;algo_pvid=bc0c251e-5766-44a3-8754-092b871ef54d&amp;priceBeautifyAB=0","aliexpress")</f>
        <v>aliexpress</v>
      </c>
      <c r="F10" s="7">
        <v>0.32</v>
      </c>
      <c r="G10" s="3">
        <v>1.0</v>
      </c>
      <c r="H10" s="3">
        <f t="shared" si="1"/>
        <v>0.32</v>
      </c>
    </row>
    <row r="11">
      <c r="A11" s="3">
        <v>22.0</v>
      </c>
      <c r="B11" s="3" t="s">
        <v>9</v>
      </c>
      <c r="C11" s="3">
        <v>1206.0</v>
      </c>
      <c r="D11" s="3" t="s">
        <v>28</v>
      </c>
      <c r="E11" s="5" t="str">
        <f>HYPERLINK("https://www.aliexpress.com/item/100PCS-1206-SMD-Resistor-5-22-ohm-220-22ohm-free-shipping/32881584288.html?spm=2114.search0104.3.1.460777acxrfPY1&amp;ws_ab_test=searchweb0_0,searchweb201602_6_10065_10870_10068_319_10867_10059_10884_317_10887_10696_321_322_100"&amp;"84_453_10083_454_10103_10618_10307_537_536,searchweb201603_6,ppcSwitch_0&amp;algo_expid=f0d33feb-c791-4a86-9b9c-66deca3afb3e-0&amp;algo_pvid=f0d33feb-c791-4a86-9b9c-66deca3afb3e&amp;transAbTest=ae803_4","aliexpress")</f>
        <v>aliexpress</v>
      </c>
      <c r="F11" s="7">
        <v>0.0089</v>
      </c>
      <c r="G11" s="3">
        <v>2.0</v>
      </c>
      <c r="H11" s="3">
        <f t="shared" si="1"/>
        <v>0.0178</v>
      </c>
    </row>
    <row r="12">
      <c r="A12" s="3" t="s">
        <v>29</v>
      </c>
      <c r="B12" s="3" t="s">
        <v>9</v>
      </c>
      <c r="C12" s="3">
        <v>1206.0</v>
      </c>
      <c r="D12" s="3" t="s">
        <v>28</v>
      </c>
      <c r="E12" s="5" t="str">
        <f>HYPERLINK("https://www.aliexpress.com/item/200pcs-1206-1-SMD-Resistor-4-99k-4-99K-ohm-Chip-Resistors-0-25W-1-4W/32956961040.html?spm=2114.search0104.3.14.874f44d2O1Ab3v&amp;ws_ab_test=searchweb0_0,searchweb201602_6_10065_10870_10068_319_10867_10059_10884_317_10887_10696"&amp;"_321_322_10084_453_10083_454_10103_10618_10307_537_536,searchweb201603_6,ppcSwitch_0&amp;algo_expid=0ac41a6e-1ab9-4c1f-970e-87830e92109d-2&amp;algo_pvid=0ac41a6e-1ab9-4c1f-970e-87830e92109d&amp;transAbTest=ae803_4","aliexpress")</f>
        <v>aliexpress</v>
      </c>
      <c r="F12" s="7">
        <v>0.01</v>
      </c>
      <c r="G12" s="3">
        <v>1.0</v>
      </c>
      <c r="H12" s="3">
        <f t="shared" si="1"/>
        <v>0.01</v>
      </c>
    </row>
    <row r="13">
      <c r="A13" s="3">
        <v>499.0</v>
      </c>
      <c r="B13" s="3" t="s">
        <v>9</v>
      </c>
      <c r="C13" s="3">
        <v>1206.0</v>
      </c>
      <c r="D13" s="3" t="s">
        <v>28</v>
      </c>
      <c r="E13" s="5" t="str">
        <f>HYPERLINK("https://www.aliexpress.com/item/200pcs-1206-1-SMD-Resistor-499R-499-ohms-ohm-Chip-Resistors-0-25W-1-4W/32960539874.html?spm=2114.search0104.3.1.1f575b65a2aYt7&amp;ws_ab_test=searchweb0_0,searchweb201602_6_10065_10870_10068_319_10867_10059_10884_317_10887_1069"&amp;"6_321_322_10084_453_10083_454_10103_10618_10307_537_536,searchweb201603_6,ppcSwitch_0&amp;algo_expid=27719a79-b682-4391-9e62-9b182b9f3ac9-0&amp;algo_pvid=27719a79-b682-4391-9e62-9b182b9f3ac9&amp;transAbTest=ae803_4","aliexpress")</f>
        <v>aliexpress</v>
      </c>
      <c r="F13" s="7">
        <v>0.01</v>
      </c>
      <c r="G13" s="3">
        <v>2.0</v>
      </c>
      <c r="H13" s="3">
        <f t="shared" si="1"/>
        <v>0.02</v>
      </c>
    </row>
    <row r="14">
      <c r="A14" s="3">
        <v>0.1</v>
      </c>
      <c r="B14" s="3" t="s">
        <v>9</v>
      </c>
      <c r="C14" s="3">
        <v>1206.0</v>
      </c>
      <c r="D14" s="3" t="s">
        <v>28</v>
      </c>
      <c r="E14" s="5" t="str">
        <f>HYPERLINK("https://www.aliexpress.com/item/200pcs-1-1206-SMD-resistor-0R-10M-1-4W-0-0-1-1-10-100-150/32844350889.html?spm=2114.search0104.3.1.7a747a5aVLSGhv&amp;ws_ab_test=searchweb0_0,searchweb201602_6_10065_10870_10068_319_10867_10059_10884_317_10887_10696_321_322_100"&amp;"84_453_10083_454_10103_10618_10307_537_536,searchweb201603_6,ppcSwitch_0&amp;algo_expid=f0ba41fc-461e-4718-b374-94f1efda0d98-0&amp;algo_pvid=f0ba41fc-461e-4718-b374-94f1efda0d98&amp;transAbTest=ae803_4","aliexpress")</f>
        <v>aliexpress</v>
      </c>
      <c r="F14" s="7">
        <v>0.01</v>
      </c>
      <c r="G14" s="3">
        <v>2.0</v>
      </c>
      <c r="H14" s="3">
        <f t="shared" si="1"/>
        <v>0.02</v>
      </c>
    </row>
    <row r="15">
      <c r="A15" s="3" t="s">
        <v>30</v>
      </c>
      <c r="B15" s="3" t="s">
        <v>31</v>
      </c>
      <c r="C15" s="3" t="s">
        <v>32</v>
      </c>
      <c r="D15" s="3" t="s">
        <v>33</v>
      </c>
      <c r="E15" s="5" t="str">
        <f>HYPERLINK("https://www.newark.com/euroquartz/16-000mhz-xo91050uita/osc-5x7mm-smd-cer-16-000mhz/dp/15P4131?ost=XO91050UITA+16+mhz&amp;krypto=qfUBzrpzPKPwEV6QcuNo0mxB3a86wviFh%2F2tpWHucP3A3YxjtUPfwo9igm87O52lW%2BRxrsmNyRE2uqFDi2%2FvXg%3D%3D&amp;ddkey=https%3Aen-US%2FElement14"&amp;"_US%2Fsearch","farnell")</f>
        <v>farnell</v>
      </c>
      <c r="F15" s="7">
        <v>2.84</v>
      </c>
      <c r="G15" s="3">
        <v>1.0</v>
      </c>
      <c r="H15" s="3">
        <f t="shared" si="1"/>
        <v>2.84</v>
      </c>
    </row>
    <row r="16">
      <c r="A16" s="3" t="s">
        <v>34</v>
      </c>
      <c r="B16" s="4" t="s">
        <v>35</v>
      </c>
      <c r="C16" s="3" t="s">
        <v>36</v>
      </c>
      <c r="D16" s="3" t="s">
        <v>37</v>
      </c>
      <c r="E16" s="8" t="str">
        <f>HYPERLINK("https://www.aliexpress.com/item/100PCS-KF128-5-08-2P-KF128-2Pin-5-08mm-Straight-Pin-PCB-Screw-Terminal-Block-ROHS/32223216761.html?spm=2114.search0104.3.21.45b3adfcapy8xg&amp;ws_ab_test=searchweb0_0,searchweb201602_6_10065_10870_10068_319_10867_10059_10884_31"&amp;"7_10887_10696_321_322_10084_453_10083_454_10103_10618_10307_537_536,searchweb201603_6,ppcSwitch_0&amp;algo_expid=37e46353-d930-465c-9e55-f1df28173fca-3&amp;algo_pvid=37e46353-d930-465c-9e55-f1df28173fca&amp;transAbTest=ae803_4","aliexpress")</f>
        <v>aliexpress</v>
      </c>
      <c r="F16" s="7">
        <v>0.0387</v>
      </c>
      <c r="G16" s="3">
        <v>3.0</v>
      </c>
      <c r="H16" s="3">
        <f t="shared" si="1"/>
        <v>0.1161</v>
      </c>
    </row>
    <row r="17">
      <c r="A17" s="3" t="s">
        <v>38</v>
      </c>
      <c r="B17" s="3" t="s">
        <v>9</v>
      </c>
      <c r="C17" s="3" t="s">
        <v>39</v>
      </c>
      <c r="D17" s="3" t="s">
        <v>40</v>
      </c>
      <c r="E17" s="5" t="str">
        <f>HYPERLINK("https://www.aliexpress.com/item/Free-Shipping-Pins-Multipurpose-Male-Male-5-strips-of-40/32651418137.html?spm=2114.search0104.3.21.79d92766kdtHW9&amp;ws_ab_test=searchweb0_0,searchweb201602_6_10065_10870_10068_319_10867_10059_10884_317_10887_10696_321_322_100"&amp;"84_453_10083_454_10103_10618_10307_537_536,searchweb201603_6,ppcSwitch_0&amp;algo_expid=3e4b7903-eeb6-416a-b921-0ffc2ff3aadd-3&amp;algo_pvid=3e4b7903-eeb6-416a-b921-0ffc2ff3aadd&amp;transAbTest=ae803_4","aliexpress")</f>
        <v>aliexpress</v>
      </c>
      <c r="F17" s="7">
        <v>0.146</v>
      </c>
      <c r="G17" s="3">
        <v>1.0</v>
      </c>
      <c r="H17" s="3">
        <f t="shared" si="1"/>
        <v>0.146</v>
      </c>
    </row>
    <row r="18">
      <c r="A18" s="3" t="s">
        <v>9</v>
      </c>
      <c r="B18" s="3" t="s">
        <v>9</v>
      </c>
      <c r="C18" s="9" t="s">
        <v>41</v>
      </c>
      <c r="D18" s="3" t="s">
        <v>42</v>
      </c>
      <c r="E18" s="5" t="str">
        <f>HYPERLINK("https://www.aliexpress.com/item/10pcs-Computer-Cooler-Radiator-Aluminum-Heatsink-Heat-sink-for-Electronic-Chip-Heat-dissipation-Cooling-Pads-14/32890197245.html?spm=2114.search0104.3.1.7f623b402Jgzvn&amp;ws_ab_test=searchweb0_0,searchweb201602_6_10065_10870_1"&amp;"0068_319_10867_10059_10884_317_10887_10696_321_322_10084_453_10083_454_10103_10618_10307_537_536,searchweb201603_6,ppcSwitch_0&amp;algo_expid=a0ea8e4a-62c6-44d5-b78e-3e23d17f6787-3&amp;algo_pvid=a0ea8e4a-62c6-44d5-b78e-3e23d17f6787&amp;transAbTest=ae803_4","aliexpress")</f>
        <v>aliexpress</v>
      </c>
      <c r="F18" s="7">
        <v>0.13</v>
      </c>
      <c r="G18" s="3">
        <v>1.0</v>
      </c>
      <c r="H18" s="7">
        <v>0.13</v>
      </c>
    </row>
    <row r="19">
      <c r="A19" s="10"/>
      <c r="B19" s="11"/>
      <c r="C19" s="10"/>
      <c r="D19" s="10"/>
      <c r="E19" s="12"/>
      <c r="F19" s="10"/>
      <c r="G19" s="10"/>
      <c r="H19" s="10"/>
    </row>
    <row r="20">
      <c r="A20" s="10"/>
      <c r="B20" s="11"/>
      <c r="C20" s="10"/>
      <c r="D20" s="10"/>
      <c r="E20" s="12"/>
      <c r="F20" s="10"/>
      <c r="G20" s="10"/>
      <c r="H20" s="10"/>
    </row>
    <row r="21">
      <c r="A21" s="10"/>
      <c r="B21" s="11"/>
      <c r="C21" s="10"/>
      <c r="D21" s="10"/>
      <c r="E21" s="12"/>
      <c r="F21" s="10"/>
      <c r="G21" s="10"/>
      <c r="H21" s="10"/>
    </row>
    <row r="22">
      <c r="A22" s="10"/>
      <c r="B22" s="11"/>
      <c r="C22" s="10"/>
      <c r="D22" s="10"/>
      <c r="E22" s="12"/>
      <c r="F22" s="10"/>
      <c r="G22" s="10"/>
      <c r="H22" s="10"/>
    </row>
    <row r="23">
      <c r="A23" s="10"/>
      <c r="B23" s="11"/>
      <c r="C23" s="10"/>
      <c r="D23" s="10"/>
      <c r="E23" s="12"/>
      <c r="F23" s="10"/>
      <c r="G23" s="10"/>
      <c r="H23" s="10"/>
    </row>
    <row r="24">
      <c r="A24" s="10"/>
      <c r="B24" s="11"/>
      <c r="C24" s="10"/>
      <c r="D24" s="10"/>
      <c r="E24" s="12"/>
      <c r="F24" s="10"/>
      <c r="G24" s="10"/>
      <c r="H24" s="10"/>
    </row>
    <row r="25">
      <c r="A25" s="10"/>
      <c r="B25" s="11"/>
      <c r="C25" s="10"/>
      <c r="D25" s="10"/>
      <c r="E25" s="12"/>
      <c r="F25" s="10"/>
      <c r="G25" s="10"/>
      <c r="H25" s="10"/>
    </row>
    <row r="26">
      <c r="A26" s="11"/>
      <c r="B26" s="11"/>
      <c r="C26" s="10"/>
      <c r="D26" s="10"/>
      <c r="E26" s="12"/>
      <c r="F26" s="10"/>
      <c r="G26" s="10"/>
      <c r="H26" s="13"/>
    </row>
    <row r="27">
      <c r="A27" s="10"/>
      <c r="B27" s="11"/>
      <c r="C27" s="10"/>
      <c r="D27" s="10"/>
      <c r="E27" s="12"/>
      <c r="F27" s="14"/>
      <c r="G27" s="10"/>
      <c r="H27" s="13"/>
    </row>
    <row r="28">
      <c r="A28" s="10"/>
      <c r="B28" s="11"/>
      <c r="C28" s="10"/>
      <c r="D28" s="10"/>
      <c r="E28" s="12"/>
      <c r="F28" s="10"/>
      <c r="G28" s="10"/>
      <c r="H28" s="13"/>
    </row>
    <row r="29">
      <c r="A29" s="10"/>
      <c r="B29" s="11"/>
      <c r="C29" s="10"/>
      <c r="D29" s="10"/>
      <c r="E29" s="12"/>
      <c r="F29" s="10"/>
      <c r="G29" s="10"/>
      <c r="H29" s="13"/>
    </row>
    <row r="30">
      <c r="A30" s="10"/>
      <c r="B30" s="11"/>
      <c r="C30" s="10"/>
      <c r="D30" s="10"/>
      <c r="E30" s="12"/>
      <c r="F30" s="10"/>
      <c r="G30" s="10"/>
      <c r="H30" s="13"/>
    </row>
    <row r="31">
      <c r="A31" s="10"/>
      <c r="B31" s="11"/>
      <c r="C31" s="10"/>
      <c r="D31" s="10"/>
      <c r="E31" s="12"/>
      <c r="F31" s="10"/>
      <c r="G31" s="10"/>
      <c r="H31" s="13"/>
    </row>
    <row r="32">
      <c r="A32" s="10"/>
      <c r="B32" s="11"/>
      <c r="C32" s="10"/>
      <c r="D32" s="10"/>
      <c r="E32" s="12"/>
      <c r="F32" s="10"/>
      <c r="G32" s="10"/>
      <c r="H32" s="13"/>
    </row>
    <row r="33">
      <c r="A33" s="10"/>
      <c r="B33" s="10"/>
      <c r="C33" s="10"/>
      <c r="D33" s="10"/>
      <c r="E33" s="12"/>
      <c r="F33" s="10"/>
      <c r="G33" s="10"/>
      <c r="H33" s="13"/>
    </row>
    <row r="34">
      <c r="A34" s="10"/>
      <c r="B34" s="11"/>
      <c r="C34" s="10"/>
      <c r="D34" s="10"/>
      <c r="E34" s="12"/>
      <c r="F34" s="10"/>
      <c r="G34" s="10"/>
      <c r="H34" s="13"/>
    </row>
    <row r="35">
      <c r="A35" s="10"/>
      <c r="B35" s="11"/>
      <c r="C35" s="10"/>
      <c r="D35" s="10"/>
      <c r="E35" s="12"/>
      <c r="F35" s="10"/>
      <c r="G35" s="10"/>
      <c r="H35" s="13"/>
    </row>
    <row r="36">
      <c r="A36" s="10"/>
      <c r="B36" s="11"/>
      <c r="C36" s="10"/>
      <c r="D36" s="10"/>
      <c r="E36" s="12"/>
      <c r="F36" s="10"/>
      <c r="G36" s="10"/>
      <c r="H36" s="13"/>
    </row>
    <row r="37">
      <c r="A37" s="10"/>
      <c r="B37" s="11"/>
      <c r="C37" s="10"/>
      <c r="D37" s="10"/>
      <c r="E37" s="12"/>
      <c r="F37" s="10"/>
      <c r="G37" s="10"/>
      <c r="H37" s="13"/>
    </row>
    <row r="38">
      <c r="A38" s="10"/>
      <c r="B38" s="11"/>
      <c r="C38" s="10"/>
      <c r="D38" s="10"/>
      <c r="E38" s="12"/>
      <c r="F38" s="10"/>
      <c r="G38" s="10"/>
      <c r="H38" s="13"/>
    </row>
    <row r="39">
      <c r="A39" s="10"/>
      <c r="B39" s="10"/>
      <c r="C39" s="10"/>
      <c r="D39" s="10"/>
      <c r="E39" s="12"/>
      <c r="F39" s="10"/>
      <c r="G39" s="10"/>
      <c r="H39" s="13"/>
    </row>
  </sheetData>
  <drawing r:id="rId1"/>
</worksheet>
</file>