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Mass" sheetId="3" state="visible" r:id="rId4"/>
    <sheet name="EC" sheetId="4" state="visible" r:id="rId5"/>
    <sheet name="HC" sheetId="5" state="visible" r:id="rId6"/>
    <sheet name="Pulse_time" sheetId="6" state="visible" r:id="rId7"/>
    <sheet name="voltTca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<sst xmlns="http://schemas.openxmlformats.org/spreadsheetml/2006/main" count="68" uniqueCount="42">
  <si>
    <t xml:space="preserve">Sample</t>
  </si>
  <si>
    <t xml:space="preserve">CB_per</t>
  </si>
  <si>
    <t xml:space="preserve">MC_per</t>
  </si>
  <si>
    <t xml:space="preserve">PA_per</t>
  </si>
  <si>
    <t xml:space="preserve">TCB_per</t>
  </si>
  <si>
    <t xml:space="preserve">Atmosphere_type</t>
  </si>
  <si>
    <t xml:space="preserve">Mass</t>
  </si>
  <si>
    <t xml:space="preserve">Pretreat_voltage</t>
  </si>
  <si>
    <t xml:space="preserve">Voltage</t>
  </si>
  <si>
    <t xml:space="preserve">PulseTime</t>
  </si>
  <si>
    <t xml:space="preserve">Cap</t>
  </si>
  <si>
    <t xml:space="preserve">Tempv1</t>
  </si>
  <si>
    <t xml:space="preserve">Tempv2</t>
  </si>
  <si>
    <t xml:space="preserve">Graphene Yield</t>
  </si>
  <si>
    <t xml:space="preserve">I2D/IG</t>
  </si>
  <si>
    <t xml:space="preserve">ID/IG</t>
  </si>
  <si>
    <t xml:space="preserve">FWHM of 2D</t>
  </si>
  <si>
    <t xml:space="preserve">Pretreatment Voltage (V)</t>
  </si>
  <si>
    <t xml:space="preserve">Voltage After Pretreatment (V) </t>
  </si>
  <si>
    <t xml:space="preserve">Imax for Pretreatment (A)</t>
  </si>
  <si>
    <t xml:space="preserve">Flash Voltage (V)</t>
  </si>
  <si>
    <t xml:space="preserve">Voltage after Flash (V)</t>
  </si>
  <si>
    <t xml:space="preserve">Flash Imax (A)</t>
  </si>
  <si>
    <t xml:space="preserve">Initial Resistance (Ω)</t>
  </si>
  <si>
    <t xml:space="preserve">Final Resistance (Ω)</t>
  </si>
  <si>
    <t xml:space="preserve">vac</t>
  </si>
  <si>
    <t xml:space="preserve">air</t>
  </si>
  <si>
    <t xml:space="preserve">arg</t>
  </si>
  <si>
    <t xml:space="preserve">Conv_mass</t>
  </si>
  <si>
    <t xml:space="preserve">EC(Sm-1)</t>
  </si>
  <si>
    <t xml:space="preserve">HC</t>
  </si>
  <si>
    <t xml:space="preserve">voltage_cap_dev100</t>
  </si>
  <si>
    <t xml:space="preserve">min_mass</t>
  </si>
  <si>
    <t xml:space="preserve">EC(S/m)</t>
  </si>
  <si>
    <t xml:space="preserve">HC(W/(mK))</t>
  </si>
  <si>
    <t xml:space="preserve">max_mass</t>
  </si>
  <si>
    <t xml:space="preserve">CB</t>
  </si>
  <si>
    <t xml:space="preserve">PA</t>
  </si>
  <si>
    <t xml:space="preserve">MC</t>
  </si>
  <si>
    <t xml:space="preserve">TCB</t>
  </si>
  <si>
    <t xml:space="preserve">particle_size_um</t>
  </si>
  <si>
    <t xml:space="preserve">Norm_particle_size_um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</si>
</sst>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36" activeCellId="0" sqref="K36"/>
    </sheetView>
  </sheetViews>
  <sheetFormatPr defaultColWidth="8.5390625" defaultRowHeight="15" zeroHeight="false" outlineLevelRow="0" outlineLevelCol="0"/>
  <cols>
    <col collapsed="false" customWidth="true" hidden="false" outlineLevel="0" max="14" min="14" style="0" width="14.71"/>
    <col collapsed="false" customWidth="true" hidden="false" outlineLevel="0" max="18" min="18" style="0" width="20"/>
    <col collapsed="false" customWidth="true" hidden="false" outlineLevel="0" max="19" min="19" style="0" width="25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.65" hidden="false" customHeight="false" outlineLevel="0" collapsed="false">
      <c r="A2" s="1" t="n">
        <v>1</v>
      </c>
      <c r="B2" s="1" t="n">
        <v>0.5</v>
      </c>
      <c r="C2" s="1" t="n">
        <v>0</v>
      </c>
      <c r="D2" s="1" t="n">
        <v>0.5</v>
      </c>
      <c r="E2" s="1" t="n">
        <v>0</v>
      </c>
      <c r="F2" s="1" t="s">
        <v>25</v>
      </c>
      <c r="G2" s="1" t="n">
        <v>218</v>
      </c>
      <c r="H2" s="1" t="n">
        <v>156</v>
      </c>
      <c r="I2" s="1" t="n">
        <v>180.2</v>
      </c>
      <c r="J2" s="1" t="n">
        <v>616</v>
      </c>
      <c r="K2" s="1" t="n">
        <v>221.2</v>
      </c>
      <c r="L2" s="0" t="n">
        <v>2783.55403478903</v>
      </c>
      <c r="M2" s="0" t="n">
        <v>4431.14647260561</v>
      </c>
      <c r="N2" s="0" t="n">
        <v>0.787878787878787</v>
      </c>
      <c r="O2" s="0" t="n">
        <v>0.577512481422446</v>
      </c>
      <c r="P2" s="0" t="n">
        <v>0.722251868694777</v>
      </c>
      <c r="Q2" s="0" t="n">
        <v>48.2793009523855</v>
      </c>
      <c r="R2" s="3" t="n">
        <v>156</v>
      </c>
      <c r="S2" s="4" t="n">
        <v>112</v>
      </c>
      <c r="T2" s="4" t="n">
        <v>106</v>
      </c>
      <c r="U2" s="4" t="n">
        <v>180.2</v>
      </c>
      <c r="V2" s="4" t="n">
        <v>81</v>
      </c>
      <c r="W2" s="4" t="n">
        <v>110</v>
      </c>
      <c r="X2" s="4" t="n">
        <v>1.5</v>
      </c>
      <c r="Y2" s="4" t="n">
        <v>5.6</v>
      </c>
    </row>
    <row r="3" customFormat="false" ht="15.65" hidden="false" customHeight="false" outlineLevel="0" collapsed="false">
      <c r="A3" s="1" t="n">
        <v>2</v>
      </c>
      <c r="B3" s="1" t="n">
        <v>0.5</v>
      </c>
      <c r="C3" s="1" t="n">
        <v>0</v>
      </c>
      <c r="D3" s="1" t="n">
        <v>0.5</v>
      </c>
      <c r="E3" s="1" t="n">
        <v>0</v>
      </c>
      <c r="F3" s="1" t="s">
        <v>25</v>
      </c>
      <c r="G3" s="1" t="n">
        <v>162</v>
      </c>
      <c r="H3" s="1" t="n">
        <v>111</v>
      </c>
      <c r="I3" s="1" t="n">
        <v>175.95</v>
      </c>
      <c r="J3" s="1" t="n">
        <v>259</v>
      </c>
      <c r="K3" s="1" t="n">
        <v>113.2</v>
      </c>
      <c r="L3" s="0" t="n">
        <v>774.860202140078</v>
      </c>
      <c r="M3" s="0" t="n">
        <v>1252.03618934286</v>
      </c>
      <c r="N3" s="0" t="n">
        <v>0.959595959595959</v>
      </c>
      <c r="O3" s="0" t="n">
        <v>0.752051610542558</v>
      </c>
      <c r="P3" s="0" t="n">
        <v>0.609836705285311</v>
      </c>
      <c r="Q3" s="0" t="n">
        <v>53.2033290838781</v>
      </c>
      <c r="R3" s="5" t="n">
        <v>111</v>
      </c>
      <c r="S3" s="6" t="n">
        <v>69</v>
      </c>
      <c r="T3" s="6" t="n">
        <v>110</v>
      </c>
      <c r="U3" s="6" t="n">
        <v>175.95</v>
      </c>
      <c r="V3" s="6" t="n">
        <v>121</v>
      </c>
      <c r="W3" s="6" t="n">
        <v>190</v>
      </c>
      <c r="X3" s="6" t="n">
        <v>1.8</v>
      </c>
      <c r="Y3" s="6" t="n">
        <v>4</v>
      </c>
    </row>
    <row r="4" customFormat="false" ht="15.65" hidden="false" customHeight="false" outlineLevel="0" collapsed="false">
      <c r="A4" s="1" t="n">
        <v>3</v>
      </c>
      <c r="B4" s="1" t="n">
        <v>0</v>
      </c>
      <c r="C4" s="1" t="n">
        <v>0.5</v>
      </c>
      <c r="D4" s="1" t="n">
        <v>0</v>
      </c>
      <c r="E4" s="1" t="n">
        <v>0.5</v>
      </c>
      <c r="F4" s="1" t="s">
        <v>25</v>
      </c>
      <c r="G4" s="1" t="n">
        <v>311</v>
      </c>
      <c r="H4" s="1" t="n">
        <v>132</v>
      </c>
      <c r="I4" s="1" t="n">
        <v>185.3</v>
      </c>
      <c r="J4" s="1" t="n">
        <v>439</v>
      </c>
      <c r="K4" s="1" t="n">
        <v>203.2</v>
      </c>
      <c r="L4" s="0" t="n">
        <v>792.916450750906</v>
      </c>
      <c r="M4" s="0" t="n">
        <v>1030.40153991368</v>
      </c>
      <c r="N4" s="0" t="n">
        <v>0.808080808080808</v>
      </c>
      <c r="O4" s="0" t="n">
        <v>0.56793742894707</v>
      </c>
      <c r="P4" s="0" t="n">
        <v>0.535356680807304</v>
      </c>
      <c r="Q4" s="0" t="n">
        <v>41.6241467664927</v>
      </c>
      <c r="R4" s="5" t="n">
        <v>132</v>
      </c>
      <c r="S4" s="6" t="n">
        <v>1.8</v>
      </c>
      <c r="T4" s="6" t="n">
        <v>189</v>
      </c>
      <c r="U4" s="6" t="n">
        <v>185.3</v>
      </c>
      <c r="V4" s="6" t="n">
        <v>29</v>
      </c>
      <c r="W4" s="6" t="n">
        <v>387</v>
      </c>
      <c r="X4" s="6" t="n">
        <v>1.8</v>
      </c>
      <c r="Y4" s="6" t="n">
        <v>0.3</v>
      </c>
    </row>
    <row r="5" customFormat="false" ht="15.65" hidden="false" customHeight="false" outlineLevel="0" collapsed="false">
      <c r="A5" s="1" t="n">
        <v>4</v>
      </c>
      <c r="B5" s="1" t="n">
        <v>0</v>
      </c>
      <c r="C5" s="1" t="n">
        <v>0</v>
      </c>
      <c r="D5" s="1" t="n">
        <v>0.5</v>
      </c>
      <c r="E5" s="1" t="n">
        <v>0.5</v>
      </c>
      <c r="F5" s="1" t="s">
        <v>25</v>
      </c>
      <c r="G5" s="1" t="n">
        <v>233</v>
      </c>
      <c r="H5" s="1" t="n">
        <v>90</v>
      </c>
      <c r="I5" s="1" t="n">
        <v>139.4</v>
      </c>
      <c r="J5" s="1" t="n">
        <v>154</v>
      </c>
      <c r="K5" s="1" t="n">
        <v>113.2</v>
      </c>
      <c r="L5" s="0" t="n">
        <v>353.684487367807</v>
      </c>
      <c r="M5" s="0" t="n">
        <v>387.974011617691</v>
      </c>
      <c r="N5" s="0" t="n">
        <v>0.347368421052631</v>
      </c>
      <c r="O5" s="0" t="n">
        <v>0.444557495181883</v>
      </c>
      <c r="P5" s="0" t="n">
        <v>0.599248873072076</v>
      </c>
      <c r="Q5" s="0" t="n">
        <v>32.8097064395639</v>
      </c>
      <c r="R5" s="5" t="n">
        <v>90</v>
      </c>
      <c r="S5" s="6" t="n">
        <v>57</v>
      </c>
      <c r="T5" s="6" t="n">
        <v>387</v>
      </c>
      <c r="U5" s="6" t="n">
        <v>139.4</v>
      </c>
      <c r="V5" s="6" t="n">
        <v>79</v>
      </c>
      <c r="W5" s="6" t="n">
        <v>387</v>
      </c>
      <c r="X5" s="6" t="n">
        <v>3.6</v>
      </c>
      <c r="Y5" s="6" t="n">
        <v>0.5</v>
      </c>
    </row>
    <row r="6" customFormat="false" ht="15.65" hidden="false" customHeight="false" outlineLevel="0" collapsed="false">
      <c r="A6" s="1" t="n">
        <v>5</v>
      </c>
      <c r="B6" s="1" t="n">
        <v>0</v>
      </c>
      <c r="C6" s="1" t="n">
        <v>0.5</v>
      </c>
      <c r="D6" s="1" t="n">
        <v>0.5</v>
      </c>
      <c r="E6" s="1" t="n">
        <v>0</v>
      </c>
      <c r="F6" s="1" t="s">
        <v>25</v>
      </c>
      <c r="G6" s="1" t="n">
        <v>231</v>
      </c>
      <c r="H6" s="1" t="n">
        <v>198</v>
      </c>
      <c r="I6" s="1" t="n">
        <v>167.45</v>
      </c>
      <c r="J6" s="1" t="n">
        <v>380</v>
      </c>
      <c r="K6" s="1" t="n">
        <v>95.2</v>
      </c>
      <c r="L6" s="0" t="n">
        <v>481.367868475801</v>
      </c>
      <c r="M6" s="0" t="n">
        <v>534.219296032355</v>
      </c>
      <c r="N6" s="0" t="n">
        <v>0.979591836734693</v>
      </c>
      <c r="O6" s="0" t="n">
        <v>0.752002988560418</v>
      </c>
      <c r="P6" s="0" t="n">
        <v>0.353317733190787</v>
      </c>
      <c r="Q6" s="0" t="n">
        <v>44.189898016762</v>
      </c>
      <c r="R6" s="5" t="n">
        <v>198</v>
      </c>
      <c r="S6" s="6" t="n">
        <v>82</v>
      </c>
      <c r="T6" s="6" t="n">
        <v>387</v>
      </c>
      <c r="U6" s="6" t="n">
        <v>167.45</v>
      </c>
      <c r="V6" s="6" t="n">
        <v>88</v>
      </c>
      <c r="W6" s="6" t="n">
        <v>423</v>
      </c>
      <c r="X6" s="6" t="n">
        <v>1.8</v>
      </c>
      <c r="Y6" s="6" t="n">
        <v>0.4</v>
      </c>
    </row>
    <row r="7" customFormat="false" ht="15.65" hidden="false" customHeight="false" outlineLevel="0" collapsed="false">
      <c r="A7" s="1" t="n">
        <v>6</v>
      </c>
      <c r="B7" s="1" t="n">
        <v>0</v>
      </c>
      <c r="C7" s="1" t="n">
        <v>0.5</v>
      </c>
      <c r="D7" s="1" t="n">
        <v>0</v>
      </c>
      <c r="E7" s="1" t="n">
        <v>0.5</v>
      </c>
      <c r="F7" s="1" t="s">
        <v>25</v>
      </c>
      <c r="G7" s="1" t="n">
        <v>211</v>
      </c>
      <c r="H7" s="1" t="n">
        <v>97.2</v>
      </c>
      <c r="I7" s="1" t="n">
        <v>181.9</v>
      </c>
      <c r="J7" s="1" t="n">
        <v>222</v>
      </c>
      <c r="K7" s="1" t="n">
        <v>203.2</v>
      </c>
      <c r="L7" s="0" t="n">
        <v>876.853883710649</v>
      </c>
      <c r="M7" s="0" t="n">
        <v>1196.00354897737</v>
      </c>
      <c r="N7" s="0" t="n">
        <v>0.785714285714285</v>
      </c>
      <c r="O7" s="0" t="n">
        <v>0.540828451165674</v>
      </c>
      <c r="P7" s="0" t="n">
        <v>0.464182486679562</v>
      </c>
      <c r="Q7" s="0" t="n">
        <v>35.9676963435003</v>
      </c>
      <c r="R7" s="5" t="n">
        <v>97.2</v>
      </c>
      <c r="S7" s="6" t="n">
        <v>2</v>
      </c>
      <c r="T7" s="6" t="n">
        <v>207</v>
      </c>
      <c r="U7" s="6" t="n">
        <v>181.9</v>
      </c>
      <c r="V7" s="6" t="n">
        <v>98</v>
      </c>
      <c r="W7" s="6" t="n">
        <v>462</v>
      </c>
      <c r="X7" s="6" t="n">
        <v>1</v>
      </c>
      <c r="Y7" s="6" t="n">
        <v>1.8</v>
      </c>
    </row>
    <row r="8" customFormat="false" ht="15.65" hidden="false" customHeight="false" outlineLevel="0" collapsed="false">
      <c r="A8" s="1" t="n">
        <v>7</v>
      </c>
      <c r="B8" s="1" t="n">
        <v>0.5</v>
      </c>
      <c r="C8" s="1" t="n">
        <v>0.5</v>
      </c>
      <c r="D8" s="1" t="n">
        <v>0</v>
      </c>
      <c r="E8" s="1" t="n">
        <v>0</v>
      </c>
      <c r="F8" s="1" t="s">
        <v>26</v>
      </c>
      <c r="G8" s="1" t="n">
        <v>242</v>
      </c>
      <c r="H8" s="1" t="n">
        <v>165</v>
      </c>
      <c r="I8" s="1" t="n">
        <v>176.8</v>
      </c>
      <c r="J8" s="1" t="n">
        <v>77</v>
      </c>
      <c r="K8" s="1" t="n">
        <v>131.2</v>
      </c>
      <c r="L8" s="0" t="n">
        <v>355.130637012344</v>
      </c>
      <c r="M8" s="0" t="n">
        <v>386.641403650116</v>
      </c>
      <c r="N8" s="0" t="n">
        <v>0.822916666666666</v>
      </c>
      <c r="O8" s="0" t="n">
        <v>0.561614494869341</v>
      </c>
      <c r="P8" s="0" t="n">
        <v>0.744666763726638</v>
      </c>
      <c r="Q8" s="0" t="n">
        <v>42.9777037943998</v>
      </c>
      <c r="R8" s="5" t="n">
        <v>165</v>
      </c>
      <c r="S8" s="6" t="n">
        <v>150</v>
      </c>
      <c r="T8" s="6" t="n">
        <v>462</v>
      </c>
      <c r="U8" s="6" t="n">
        <v>176.8</v>
      </c>
      <c r="V8" s="6" t="n">
        <v>156</v>
      </c>
      <c r="W8" s="6" t="n">
        <v>462</v>
      </c>
      <c r="X8" s="6" t="n">
        <v>1</v>
      </c>
      <c r="Y8" s="6" t="n">
        <v>2.3</v>
      </c>
    </row>
    <row r="9" customFormat="false" ht="15.65" hidden="false" customHeight="false" outlineLevel="0" collapsed="false">
      <c r="A9" s="1" t="n">
        <v>8</v>
      </c>
      <c r="B9" s="1" t="n">
        <v>0.5</v>
      </c>
      <c r="C9" s="1" t="n">
        <v>0.5</v>
      </c>
      <c r="D9" s="1" t="n">
        <v>0</v>
      </c>
      <c r="E9" s="1" t="n">
        <v>0</v>
      </c>
      <c r="F9" s="1" t="s">
        <v>25</v>
      </c>
      <c r="G9" s="1" t="n">
        <v>222</v>
      </c>
      <c r="H9" s="1" t="n">
        <v>90</v>
      </c>
      <c r="I9" s="1" t="n">
        <v>150.45</v>
      </c>
      <c r="J9" s="1" t="n">
        <v>168</v>
      </c>
      <c r="K9" s="1" t="n">
        <v>95.2</v>
      </c>
      <c r="L9" s="0" t="n">
        <v>369.229700408717</v>
      </c>
      <c r="M9" s="0" t="n">
        <v>411.372924768891</v>
      </c>
      <c r="N9" s="0" t="n">
        <v>0.888888888888888</v>
      </c>
      <c r="O9" s="0" t="n">
        <v>0.596104523120064</v>
      </c>
      <c r="P9" s="0" t="n">
        <v>0.75279773850058</v>
      </c>
      <c r="Q9" s="0" t="n">
        <v>49.1925271519757</v>
      </c>
      <c r="R9" s="5" t="n">
        <v>90</v>
      </c>
      <c r="S9" s="6" t="n">
        <v>60</v>
      </c>
      <c r="T9" s="6" t="n">
        <v>462</v>
      </c>
      <c r="U9" s="6" t="n">
        <v>150.45</v>
      </c>
      <c r="V9" s="6" t="n">
        <v>99</v>
      </c>
      <c r="W9" s="6" t="n">
        <v>462</v>
      </c>
      <c r="X9" s="6" t="n">
        <v>0.9</v>
      </c>
      <c r="Y9" s="6" t="n">
        <v>0.7</v>
      </c>
    </row>
    <row r="10" customFormat="false" ht="15.65" hidden="false" customHeight="false" outlineLevel="0" collapsed="false">
      <c r="A10" s="1" t="n">
        <v>9</v>
      </c>
      <c r="B10" s="1" t="n">
        <v>0</v>
      </c>
      <c r="C10" s="1" t="n">
        <v>0.5</v>
      </c>
      <c r="D10" s="1" t="n">
        <v>0.5</v>
      </c>
      <c r="E10" s="1" t="n">
        <v>0</v>
      </c>
      <c r="F10" s="1" t="s">
        <v>26</v>
      </c>
      <c r="G10" s="1" t="n">
        <v>289</v>
      </c>
      <c r="H10" s="1" t="n">
        <v>144</v>
      </c>
      <c r="I10" s="1" t="n">
        <v>157.25</v>
      </c>
      <c r="J10" s="1" t="n">
        <v>216</v>
      </c>
      <c r="K10" s="1" t="n">
        <v>113.2</v>
      </c>
      <c r="L10" s="0" t="n">
        <v>369.2007183053</v>
      </c>
      <c r="M10" s="0" t="n">
        <v>389.302054108675</v>
      </c>
      <c r="N10" s="0" t="n">
        <v>0.868686868686868</v>
      </c>
      <c r="O10" s="0" t="n">
        <v>0.699753141180609</v>
      </c>
      <c r="P10" s="0" t="n">
        <v>0.423472093209041</v>
      </c>
      <c r="Q10" s="0" t="n">
        <v>46.2040766791937</v>
      </c>
      <c r="R10" s="5" t="n">
        <v>144</v>
      </c>
      <c r="S10" s="6" t="n">
        <v>55</v>
      </c>
      <c r="T10" s="6" t="n">
        <v>462</v>
      </c>
      <c r="U10" s="6" t="n">
        <v>157.25</v>
      </c>
      <c r="V10" s="6" t="n">
        <v>3</v>
      </c>
      <c r="W10" s="6" t="n">
        <v>462</v>
      </c>
      <c r="X10" s="6" t="n">
        <v>1.4</v>
      </c>
      <c r="Y10" s="6" t="n">
        <v>0.3</v>
      </c>
    </row>
    <row r="11" customFormat="false" ht="15.65" hidden="false" customHeight="false" outlineLevel="0" collapsed="false">
      <c r="A11" s="1" t="n">
        <v>10</v>
      </c>
      <c r="B11" s="1" t="n">
        <v>0.5</v>
      </c>
      <c r="C11" s="1" t="n">
        <v>0.5</v>
      </c>
      <c r="D11" s="1" t="n">
        <v>0</v>
      </c>
      <c r="E11" s="1" t="n">
        <v>0</v>
      </c>
      <c r="F11" s="1" t="s">
        <v>26</v>
      </c>
      <c r="G11" s="1" t="n">
        <v>240</v>
      </c>
      <c r="H11" s="1" t="n">
        <v>144</v>
      </c>
      <c r="I11" s="1" t="n">
        <v>165.75</v>
      </c>
      <c r="J11" s="1" t="n">
        <v>318</v>
      </c>
      <c r="K11" s="1" t="n">
        <v>131.2</v>
      </c>
      <c r="L11" s="0" t="n">
        <v>570.448192317061</v>
      </c>
      <c r="M11" s="0" t="n">
        <v>712.552633871204</v>
      </c>
      <c r="N11" s="0" t="n">
        <v>1</v>
      </c>
      <c r="O11" s="0" t="n">
        <v>0.870422927279294</v>
      </c>
      <c r="P11" s="0" t="n">
        <v>0.506898268795382</v>
      </c>
      <c r="Q11" s="0" t="n">
        <v>50.2952474595287</v>
      </c>
      <c r="R11" s="5" t="n">
        <v>144</v>
      </c>
      <c r="S11" s="6" t="n">
        <v>104</v>
      </c>
      <c r="T11" s="6" t="n">
        <v>120</v>
      </c>
      <c r="U11" s="6" t="n">
        <v>167.75</v>
      </c>
      <c r="V11" s="6" t="n">
        <v>104</v>
      </c>
      <c r="W11" s="6" t="n">
        <v>179</v>
      </c>
      <c r="X11" s="6" t="n">
        <v>1</v>
      </c>
      <c r="Y11" s="6" t="n">
        <v>3.4</v>
      </c>
    </row>
    <row r="12" customFormat="false" ht="15.65" hidden="false" customHeight="false" outlineLevel="0" collapsed="false">
      <c r="A12" s="1" t="n">
        <v>11</v>
      </c>
      <c r="B12" s="1" t="n">
        <v>0.5</v>
      </c>
      <c r="C12" s="1" t="n">
        <v>0</v>
      </c>
      <c r="D12" s="1" t="n">
        <v>0.5</v>
      </c>
      <c r="E12" s="1" t="n">
        <v>0</v>
      </c>
      <c r="F12" s="1" t="s">
        <v>25</v>
      </c>
      <c r="G12" s="1" t="n">
        <v>246</v>
      </c>
      <c r="H12" s="1" t="n">
        <v>112.2</v>
      </c>
      <c r="I12" s="1" t="n">
        <v>161.5</v>
      </c>
      <c r="J12" s="1" t="n">
        <v>163</v>
      </c>
      <c r="K12" s="1" t="n">
        <v>149.2</v>
      </c>
      <c r="L12" s="0" t="n">
        <v>479.653225349309</v>
      </c>
      <c r="M12" s="0" t="n">
        <v>586.842955866831</v>
      </c>
      <c r="N12" s="0" t="n">
        <v>0.666666666666666</v>
      </c>
      <c r="O12" s="0" t="n">
        <v>0.477001289749974</v>
      </c>
      <c r="P12" s="0" t="n">
        <v>0.818655895879196</v>
      </c>
      <c r="Q12" s="0" t="n">
        <v>23.6370390749278</v>
      </c>
      <c r="R12" s="5" t="n">
        <v>112.2</v>
      </c>
      <c r="S12" s="6" t="n">
        <v>88</v>
      </c>
      <c r="T12" s="6" t="n">
        <v>179</v>
      </c>
      <c r="U12" s="6" t="n">
        <v>161.5</v>
      </c>
      <c r="V12" s="6" t="n">
        <v>122</v>
      </c>
      <c r="W12" s="6" t="n">
        <v>179</v>
      </c>
      <c r="X12" s="6" t="n">
        <v>2.1</v>
      </c>
      <c r="Y12" s="6" t="n">
        <v>1.6</v>
      </c>
    </row>
    <row r="13" customFormat="false" ht="15.65" hidden="false" customHeight="false" outlineLevel="0" collapsed="false">
      <c r="A13" s="1" t="n">
        <v>12</v>
      </c>
      <c r="B13" s="1" t="n">
        <v>0.5</v>
      </c>
      <c r="C13" s="1" t="n">
        <v>0.5</v>
      </c>
      <c r="D13" s="1" t="n">
        <v>0</v>
      </c>
      <c r="E13" s="1" t="n">
        <v>0</v>
      </c>
      <c r="F13" s="1" t="s">
        <v>27</v>
      </c>
      <c r="G13" s="1" t="n">
        <v>188</v>
      </c>
      <c r="H13" s="1" t="n">
        <v>144</v>
      </c>
      <c r="I13" s="1" t="n">
        <v>153</v>
      </c>
      <c r="J13" s="1" t="n">
        <v>295</v>
      </c>
      <c r="K13" s="1" t="n">
        <v>59.2</v>
      </c>
      <c r="L13" s="0" t="n">
        <v>369.94742750132</v>
      </c>
      <c r="M13" s="0" t="n">
        <v>420.903531739268</v>
      </c>
      <c r="N13" s="0" t="n">
        <v>1</v>
      </c>
      <c r="O13" s="0" t="n">
        <v>0.834798791862543</v>
      </c>
      <c r="P13" s="0" t="n">
        <v>0.523211209227878</v>
      </c>
      <c r="Q13" s="0" t="n">
        <v>51.7723172794717</v>
      </c>
      <c r="R13" s="5" t="n">
        <v>144</v>
      </c>
      <c r="S13" s="6" t="n">
        <v>94</v>
      </c>
      <c r="T13" s="6" t="n">
        <v>179</v>
      </c>
      <c r="U13" s="6" t="n">
        <v>153</v>
      </c>
      <c r="V13" s="6" t="n">
        <v>73</v>
      </c>
      <c r="W13" s="6" t="n">
        <v>179</v>
      </c>
      <c r="X13" s="6" t="n">
        <v>0.9</v>
      </c>
      <c r="Y13" s="6" t="n">
        <v>6</v>
      </c>
    </row>
    <row r="14" customFormat="false" ht="15.65" hidden="false" customHeight="false" outlineLevel="0" collapsed="false">
      <c r="A14" s="1" t="n">
        <v>13</v>
      </c>
      <c r="B14" s="1" t="n">
        <v>0</v>
      </c>
      <c r="C14" s="1" t="n">
        <v>0.5</v>
      </c>
      <c r="D14" s="1" t="n">
        <v>0</v>
      </c>
      <c r="E14" s="1" t="n">
        <v>0.5</v>
      </c>
      <c r="F14" s="1" t="s">
        <v>25</v>
      </c>
      <c r="G14" s="1" t="n">
        <v>326</v>
      </c>
      <c r="H14" s="1" t="n">
        <v>97.2</v>
      </c>
      <c r="I14" s="1" t="n">
        <v>156.4</v>
      </c>
      <c r="J14" s="1" t="n">
        <v>294</v>
      </c>
      <c r="K14" s="1" t="n">
        <v>131.2</v>
      </c>
      <c r="L14" s="0" t="n">
        <v>382.722053218086</v>
      </c>
      <c r="M14" s="0" t="n">
        <v>424.733279453768</v>
      </c>
      <c r="N14" s="0" t="n">
        <v>0.849462365591397</v>
      </c>
      <c r="O14" s="0" t="n">
        <v>0.591174689512739</v>
      </c>
      <c r="P14" s="0" t="n">
        <v>0.517758519617205</v>
      </c>
      <c r="Q14" s="0" t="n">
        <v>31.8805005218553</v>
      </c>
      <c r="R14" s="5" t="n">
        <v>97.2</v>
      </c>
      <c r="S14" s="6" t="n">
        <v>1</v>
      </c>
      <c r="T14" s="6" t="n">
        <v>179</v>
      </c>
      <c r="U14" s="6" t="n">
        <v>156.4</v>
      </c>
      <c r="V14" s="6" t="n">
        <v>45</v>
      </c>
      <c r="W14" s="6" t="n">
        <v>381</v>
      </c>
      <c r="X14" s="6" t="n">
        <v>1.2</v>
      </c>
      <c r="Y14" s="6" t="n">
        <v>0.4</v>
      </c>
    </row>
    <row r="15" customFormat="false" ht="15.65" hidden="false" customHeight="false" outlineLevel="0" collapsed="false">
      <c r="A15" s="1" t="n">
        <v>14</v>
      </c>
      <c r="B15" s="1" t="n">
        <v>0.5</v>
      </c>
      <c r="C15" s="1" t="n">
        <v>0.5</v>
      </c>
      <c r="D15" s="1" t="n">
        <v>0</v>
      </c>
      <c r="E15" s="1" t="n">
        <v>0</v>
      </c>
      <c r="F15" s="1" t="s">
        <v>25</v>
      </c>
      <c r="G15" s="1" t="n">
        <v>219</v>
      </c>
      <c r="H15" s="1" t="n">
        <v>61.2</v>
      </c>
      <c r="I15" s="1" t="n">
        <v>156.4</v>
      </c>
      <c r="J15" s="1" t="n">
        <v>179</v>
      </c>
      <c r="K15" s="1" t="n">
        <v>113.2</v>
      </c>
      <c r="L15" s="0" t="n">
        <v>412.88868911203</v>
      </c>
      <c r="M15" s="0" t="n">
        <v>480.144559671597</v>
      </c>
      <c r="N15" s="0" t="n">
        <v>0.683673469387755</v>
      </c>
      <c r="O15" s="0" t="n">
        <v>0.492490499158482</v>
      </c>
      <c r="P15" s="0" t="n">
        <v>0.830075290184859</v>
      </c>
      <c r="Q15" s="0" t="n">
        <v>30.4307492153829</v>
      </c>
      <c r="R15" s="5" t="n">
        <v>61.2</v>
      </c>
      <c r="S15" s="6" t="n">
        <v>18</v>
      </c>
      <c r="T15" s="6" t="n">
        <v>74</v>
      </c>
      <c r="U15" s="6" t="n">
        <v>156.4</v>
      </c>
      <c r="V15" s="6" t="n">
        <v>93</v>
      </c>
      <c r="W15" s="6" t="n">
        <v>232</v>
      </c>
      <c r="X15" s="6" t="n">
        <v>0.9</v>
      </c>
      <c r="Y15" s="6" t="n">
        <v>0.5</v>
      </c>
    </row>
    <row r="16" customFormat="false" ht="15.65" hidden="false" customHeight="false" outlineLevel="0" collapsed="false">
      <c r="A16" s="1" t="n">
        <v>15</v>
      </c>
      <c r="B16" s="1" t="n">
        <v>0.5</v>
      </c>
      <c r="C16" s="1" t="n">
        <v>0.5</v>
      </c>
      <c r="D16" s="1" t="n">
        <v>0</v>
      </c>
      <c r="E16" s="1" t="n">
        <v>0</v>
      </c>
      <c r="F16" s="1" t="s">
        <v>25</v>
      </c>
      <c r="G16" s="1" t="n">
        <v>231</v>
      </c>
      <c r="H16" s="1" t="n">
        <v>78</v>
      </c>
      <c r="I16" s="1" t="n">
        <v>136</v>
      </c>
      <c r="J16" s="1" t="n">
        <v>95</v>
      </c>
      <c r="K16" s="1" t="n">
        <v>95.2</v>
      </c>
      <c r="L16" s="0" t="n">
        <v>321.664339477754</v>
      </c>
      <c r="M16" s="0" t="n">
        <v>336.842367859015</v>
      </c>
      <c r="N16" s="0" t="n">
        <v>0.636363636363636</v>
      </c>
      <c r="O16" s="0" t="n">
        <v>0.440690415353838</v>
      </c>
      <c r="P16" s="0" t="n">
        <v>0.755581562219354</v>
      </c>
      <c r="Q16" s="0" t="n">
        <v>7.04131860083706</v>
      </c>
      <c r="R16" s="5" t="n">
        <v>78</v>
      </c>
      <c r="S16" s="6" t="n">
        <v>51</v>
      </c>
      <c r="T16" s="6" t="n">
        <v>91</v>
      </c>
      <c r="U16" s="6" t="n">
        <v>136</v>
      </c>
      <c r="V16" s="6" t="n">
        <v>96</v>
      </c>
      <c r="W16" s="6" t="n">
        <v>156</v>
      </c>
      <c r="X16" s="6" t="n">
        <v>1</v>
      </c>
      <c r="Y16" s="6" t="n">
        <v>1.5</v>
      </c>
    </row>
    <row r="17" customFormat="false" ht="15.65" hidden="false" customHeight="false" outlineLevel="0" collapsed="false">
      <c r="A17" s="1" t="n">
        <v>16</v>
      </c>
      <c r="B17" s="1" t="n">
        <v>0.5</v>
      </c>
      <c r="C17" s="1" t="n">
        <v>0</v>
      </c>
      <c r="D17" s="1" t="n">
        <v>0</v>
      </c>
      <c r="E17" s="1" t="n">
        <v>0.5</v>
      </c>
      <c r="F17" s="1" t="s">
        <v>25</v>
      </c>
      <c r="G17" s="1" t="n">
        <v>219</v>
      </c>
      <c r="H17" s="1" t="n">
        <v>139.2</v>
      </c>
      <c r="I17" s="1" t="n">
        <v>180.2</v>
      </c>
      <c r="J17" s="1" t="n">
        <v>209</v>
      </c>
      <c r="K17" s="1" t="n">
        <v>221.2</v>
      </c>
      <c r="L17" s="0" t="n">
        <v>988.605615958964</v>
      </c>
      <c r="M17" s="0" t="n">
        <v>1645.18464246121</v>
      </c>
      <c r="N17" s="0" t="n">
        <v>0.919191919191919</v>
      </c>
      <c r="O17" s="0" t="n">
        <v>0.614913456236261</v>
      </c>
      <c r="P17" s="0" t="n">
        <v>0.756847709386737</v>
      </c>
      <c r="Q17" s="0" t="n">
        <v>41.1759015065223</v>
      </c>
      <c r="R17" s="5" t="n">
        <v>139.2</v>
      </c>
      <c r="S17" s="6" t="n">
        <v>113</v>
      </c>
      <c r="T17" s="6" t="n">
        <v>97</v>
      </c>
      <c r="U17" s="6" t="n">
        <v>180.2</v>
      </c>
      <c r="V17" s="6" t="n">
        <v>135</v>
      </c>
      <c r="W17" s="6" t="n">
        <v>173</v>
      </c>
      <c r="X17" s="6" t="n">
        <v>2</v>
      </c>
      <c r="Y17" s="6" t="n">
        <v>2.6</v>
      </c>
    </row>
    <row r="18" customFormat="false" ht="15.65" hidden="false" customHeight="false" outlineLevel="0" collapsed="false">
      <c r="A18" s="1" t="n">
        <v>17</v>
      </c>
      <c r="B18" s="1" t="n">
        <v>0.5</v>
      </c>
      <c r="C18" s="1" t="n">
        <v>0.5</v>
      </c>
      <c r="D18" s="1" t="n">
        <v>0</v>
      </c>
      <c r="E18" s="1" t="n">
        <v>0</v>
      </c>
      <c r="F18" s="1" t="s">
        <v>25</v>
      </c>
      <c r="G18" s="1" t="n">
        <v>191</v>
      </c>
      <c r="H18" s="1" t="n">
        <v>126</v>
      </c>
      <c r="I18" s="1" t="n">
        <v>192.95</v>
      </c>
      <c r="J18" s="1" t="n">
        <v>538</v>
      </c>
      <c r="K18" s="1" t="n">
        <v>167.2</v>
      </c>
      <c r="L18" s="0" t="n">
        <v>2040.31311700841</v>
      </c>
      <c r="M18" s="0" t="n">
        <v>3178.81486880953</v>
      </c>
      <c r="N18" s="0" t="n">
        <v>1</v>
      </c>
      <c r="O18" s="0" t="n">
        <v>0.745390986766461</v>
      </c>
      <c r="P18" s="0" t="n">
        <v>0.620447126728059</v>
      </c>
      <c r="Q18" s="0" t="n">
        <v>53.918234402414</v>
      </c>
      <c r="R18" s="5" t="n">
        <v>126</v>
      </c>
      <c r="S18" s="6" t="n">
        <v>50</v>
      </c>
      <c r="T18" s="6" t="n">
        <v>146</v>
      </c>
      <c r="U18" s="6" t="n">
        <v>192.95</v>
      </c>
      <c r="V18" s="6" t="n">
        <v>75</v>
      </c>
      <c r="W18" s="6" t="n">
        <v>268</v>
      </c>
      <c r="X18" s="6" t="n">
        <v>1</v>
      </c>
      <c r="Y18" s="6" t="n">
        <v>5</v>
      </c>
    </row>
    <row r="19" customFormat="false" ht="15.65" hidden="false" customHeight="false" outlineLevel="0" collapsed="false">
      <c r="A19" s="1" t="n">
        <v>18</v>
      </c>
      <c r="B19" s="1" t="n">
        <v>0.5</v>
      </c>
      <c r="C19" s="1" t="n">
        <v>0.5</v>
      </c>
      <c r="D19" s="1" t="n">
        <v>0</v>
      </c>
      <c r="E19" s="1" t="n">
        <v>0</v>
      </c>
      <c r="F19" s="1" t="s">
        <v>25</v>
      </c>
      <c r="G19" s="1" t="n">
        <v>236</v>
      </c>
      <c r="H19" s="1" t="n">
        <v>120.6</v>
      </c>
      <c r="I19" s="1" t="n">
        <v>187</v>
      </c>
      <c r="J19" s="1" t="n">
        <v>489</v>
      </c>
      <c r="K19" s="1" t="n">
        <v>185.2</v>
      </c>
      <c r="L19" s="0" t="n">
        <v>1460.03088029634</v>
      </c>
      <c r="M19" s="0" t="n">
        <v>2067.81631264969</v>
      </c>
      <c r="N19" s="0" t="n">
        <v>0.929292929292929</v>
      </c>
      <c r="O19" s="0" t="n">
        <v>0.768503992582054</v>
      </c>
      <c r="P19" s="0" t="n">
        <v>0.581932638685578</v>
      </c>
      <c r="Q19" s="0" t="n">
        <v>50.8408319867949</v>
      </c>
      <c r="R19" s="5" t="n">
        <v>120.6</v>
      </c>
      <c r="S19" s="6" t="n">
        <v>67</v>
      </c>
      <c r="T19" s="6" t="n">
        <v>129</v>
      </c>
      <c r="U19" s="6" t="n">
        <v>187</v>
      </c>
      <c r="V19" s="6" t="n">
        <v>99</v>
      </c>
      <c r="W19" s="6" t="n">
        <v>196</v>
      </c>
      <c r="X19" s="6" t="n">
        <v>1</v>
      </c>
      <c r="Y19" s="6" t="n">
        <v>2.4</v>
      </c>
    </row>
    <row r="20" customFormat="false" ht="15.65" hidden="false" customHeight="false" outlineLevel="0" collapsed="false">
      <c r="A20" s="1" t="n">
        <v>19</v>
      </c>
      <c r="B20" s="1" t="n">
        <v>0</v>
      </c>
      <c r="C20" s="1" t="n">
        <v>0.5</v>
      </c>
      <c r="D20" s="1" t="n">
        <v>0</v>
      </c>
      <c r="E20" s="1" t="n">
        <v>0.5</v>
      </c>
      <c r="F20" s="1" t="s">
        <v>25</v>
      </c>
      <c r="G20" s="1" t="n">
        <v>322</v>
      </c>
      <c r="H20" s="1" t="n">
        <v>139.2</v>
      </c>
      <c r="I20" s="1" t="n">
        <v>198.9</v>
      </c>
      <c r="J20" s="1" t="n">
        <v>102</v>
      </c>
      <c r="K20" s="1" t="n">
        <v>167.2</v>
      </c>
      <c r="L20" s="0" t="n">
        <v>379.395981686094</v>
      </c>
      <c r="M20" s="0" t="n">
        <v>419.983682797669</v>
      </c>
      <c r="N20" s="0" t="n">
        <v>0.775510204081632</v>
      </c>
      <c r="O20" s="0" t="n">
        <v>0.590384569479729</v>
      </c>
      <c r="P20" s="0" t="n">
        <v>0.434542814171902</v>
      </c>
      <c r="Q20" s="0" t="n">
        <v>36.537223769115</v>
      </c>
      <c r="R20" s="5" t="n">
        <v>139.2</v>
      </c>
      <c r="S20" s="6" t="n">
        <v>89</v>
      </c>
      <c r="T20" s="6" t="n">
        <v>202</v>
      </c>
      <c r="U20" s="6" t="n">
        <v>198.9</v>
      </c>
      <c r="V20" s="6" t="n">
        <v>136</v>
      </c>
      <c r="W20" s="6" t="n">
        <v>447</v>
      </c>
      <c r="X20" s="6" t="n">
        <v>2</v>
      </c>
      <c r="Y20" s="6" t="n">
        <v>0.5</v>
      </c>
    </row>
    <row r="21" customFormat="false" ht="15.65" hidden="false" customHeight="false" outlineLevel="0" collapsed="false">
      <c r="A21" s="1" t="n">
        <v>20</v>
      </c>
      <c r="B21" s="1" t="n">
        <v>0.5</v>
      </c>
      <c r="C21" s="1" t="n">
        <v>0</v>
      </c>
      <c r="D21" s="1" t="n">
        <v>0</v>
      </c>
      <c r="E21" s="1" t="n">
        <v>0.5</v>
      </c>
      <c r="F21" s="1" t="s">
        <v>25</v>
      </c>
      <c r="G21" s="1" t="n">
        <v>213</v>
      </c>
      <c r="H21" s="1" t="n">
        <v>85.2</v>
      </c>
      <c r="I21" s="1" t="n">
        <v>150.45</v>
      </c>
      <c r="J21" s="1" t="n">
        <v>197</v>
      </c>
      <c r="K21" s="1" t="n">
        <v>131.2</v>
      </c>
      <c r="L21" s="0" t="n">
        <v>456.224071935504</v>
      </c>
      <c r="M21" s="0" t="n">
        <v>615.983020276111</v>
      </c>
      <c r="N21" s="0" t="n">
        <v>0.917647058823529</v>
      </c>
      <c r="O21" s="0" t="n">
        <v>0.643398065368958</v>
      </c>
      <c r="P21" s="0" t="n">
        <v>0.73277195048815</v>
      </c>
      <c r="Q21" s="0" t="n">
        <v>40.6443327826805</v>
      </c>
      <c r="R21" s="5" t="n">
        <v>85.2</v>
      </c>
      <c r="S21" s="6" t="n">
        <v>59</v>
      </c>
      <c r="T21" s="6" t="n">
        <v>52</v>
      </c>
      <c r="U21" s="6" t="n">
        <v>150.45</v>
      </c>
      <c r="V21" s="6" t="n">
        <v>109</v>
      </c>
      <c r="W21" s="6" t="n">
        <v>169</v>
      </c>
      <c r="X21" s="6" t="n">
        <v>2</v>
      </c>
      <c r="Y21" s="6" t="n">
        <v>0.8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1" activeCellId="0" sqref="I21"/>
    </sheetView>
  </sheetViews>
  <sheetFormatPr defaultColWidth="8.5390625" defaultRowHeight="15" zeroHeight="false" outlineLevelRow="0" outlineLevelCol="0"/>
  <cols>
    <col collapsed="false" customWidth="true" hidden="false" outlineLevel="0" max="12" min="12" style="0" width="13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6</v>
      </c>
      <c r="G1" s="0" t="s">
        <v>28</v>
      </c>
      <c r="H1" s="0" t="s">
        <v>29</v>
      </c>
      <c r="I1" s="0" t="s">
        <v>30</v>
      </c>
      <c r="J1" s="0" t="s">
        <v>8</v>
      </c>
      <c r="K1" s="0" t="s">
        <v>10</v>
      </c>
      <c r="L1" s="0" t="s">
        <v>31</v>
      </c>
      <c r="M1" s="1" t="s">
        <v>9</v>
      </c>
    </row>
    <row r="2" customFormat="false" ht="15" hidden="false" customHeight="false" outlineLevel="0" collapsed="false">
      <c r="A2" s="0" t="n">
        <v>1</v>
      </c>
      <c r="B2" s="0" t="n">
        <v>0.5</v>
      </c>
      <c r="C2" s="0" t="n">
        <v>0</v>
      </c>
      <c r="D2" s="0" t="n">
        <v>0.5</v>
      </c>
      <c r="E2" s="0" t="n">
        <v>0</v>
      </c>
      <c r="F2" s="1" t="n">
        <v>218</v>
      </c>
      <c r="G2" s="0" t="n">
        <f aca="false">0.05*(B2*$Q$39+C2*$Q$41+D2*$Q$40+E2*$Q$42)+0.2*((F2-$V$31)/($V$32-$V$31))</f>
        <v>0.098423967774421</v>
      </c>
      <c r="H2" s="0" t="n">
        <f aca="false">B2*$Y$32+C2*$Y$34+D2*$Y$33+E2*$Y$35</f>
        <v>725</v>
      </c>
      <c r="I2" s="0" t="n">
        <f aca="false">B2*$Z$32+C2*$Z$34+D2*$Z$33+E2*$Z$35</f>
        <v>1.25</v>
      </c>
      <c r="J2" s="1" t="n">
        <v>180.2</v>
      </c>
      <c r="K2" s="1" t="n">
        <v>221.2</v>
      </c>
      <c r="L2" s="0" t="n">
        <f aca="false">J2*K2/100</f>
        <v>398.6024</v>
      </c>
      <c r="M2" s="1" t="n">
        <v>616</v>
      </c>
    </row>
    <row r="3" customFormat="false" ht="15" hidden="false" customHeight="false" outlineLevel="0" collapsed="false">
      <c r="A3" s="0" t="n">
        <v>2</v>
      </c>
      <c r="B3" s="0" t="n">
        <v>0.5</v>
      </c>
      <c r="C3" s="0" t="n">
        <v>0</v>
      </c>
      <c r="D3" s="0" t="n">
        <v>0.5</v>
      </c>
      <c r="E3" s="0" t="n">
        <v>0</v>
      </c>
      <c r="F3" s="1" t="n">
        <v>162</v>
      </c>
      <c r="G3" s="0" t="n">
        <f aca="false">0.05*(B3*$Q$39+C3*$Q$41+D3*$Q$40+E3*$Q$42)+0.2*((F3-$V$31)/($V$32-$V$31))</f>
        <v>0.0645871097683786</v>
      </c>
      <c r="H3" s="0" t="n">
        <f aca="false">B3*$Y$32+C3*$Y$34+D3*$Y$33+E3*$Y$35</f>
        <v>725</v>
      </c>
      <c r="I3" s="0" t="n">
        <f aca="false">B3*$Z$32+C3*$Z$34+D3*$Z$33+E3*$Z$35</f>
        <v>1.25</v>
      </c>
      <c r="J3" s="1" t="n">
        <v>175.95</v>
      </c>
      <c r="K3" s="1" t="n">
        <v>113.2</v>
      </c>
      <c r="L3" s="0" t="n">
        <f aca="false">J3*K3/100</f>
        <v>199.1754</v>
      </c>
      <c r="M3" s="1" t="n">
        <v>259</v>
      </c>
    </row>
    <row r="4" customFormat="false" ht="15" hidden="false" customHeight="false" outlineLevel="0" collapsed="false">
      <c r="A4" s="0" t="n">
        <v>3</v>
      </c>
      <c r="B4" s="0" t="n">
        <v>0</v>
      </c>
      <c r="C4" s="0" t="n">
        <v>0.5</v>
      </c>
      <c r="D4" s="0" t="n">
        <v>0</v>
      </c>
      <c r="E4" s="0" t="n">
        <v>0.5</v>
      </c>
      <c r="F4" s="1" t="n">
        <v>311</v>
      </c>
      <c r="G4" s="0" t="n">
        <f aca="false">0.05*(B4*$Q$39+C4*$Q$41+D4*$Q$40+E4*$Q$42)+0.2*((F4-$V$31)/($V$32-$V$31))</f>
        <v>0.168950654582075</v>
      </c>
      <c r="H4" s="0" t="n">
        <f aca="false">B4*$Y$32+C4*$Y$34+D4*$Y$33+E4*$Y$35</f>
        <v>610</v>
      </c>
      <c r="I4" s="0" t="n">
        <f aca="false">B4*$Z$32+C4*$Z$34+D4*$Z$33+E4*$Z$35</f>
        <v>2.75</v>
      </c>
      <c r="J4" s="1" t="n">
        <v>185.3</v>
      </c>
      <c r="K4" s="1" t="n">
        <v>203.2</v>
      </c>
      <c r="L4" s="0" t="n">
        <f aca="false">J4*K4/100</f>
        <v>376.5296</v>
      </c>
      <c r="M4" s="1" t="n">
        <v>439</v>
      </c>
    </row>
    <row r="5" customFormat="false" ht="15" hidden="false" customHeight="false" outlineLevel="0" collapsed="false">
      <c r="A5" s="0" t="n">
        <v>4</v>
      </c>
      <c r="B5" s="0" t="n">
        <v>0</v>
      </c>
      <c r="C5" s="0" t="n">
        <v>0</v>
      </c>
      <c r="D5" s="0" t="n">
        <v>0.5</v>
      </c>
      <c r="E5" s="0" t="n">
        <v>0.5</v>
      </c>
      <c r="F5" s="1" t="n">
        <v>233</v>
      </c>
      <c r="G5" s="0" t="n">
        <f aca="false">0.05*(B5*$Q$39+C5*$Q$41+D5*$Q$40+E5*$Q$42)+0.2*((F5-$V$31)/($V$32-$V$31))</f>
        <v>0.117654078549849</v>
      </c>
      <c r="H5" s="0" t="n">
        <f aca="false">B5*$Y$32+C5*$Y$34+D5*$Y$33+E5*$Y$35</f>
        <v>650</v>
      </c>
      <c r="I5" s="0" t="n">
        <f aca="false">B5*$Z$32+C5*$Z$34+D5*$Z$33+E5*$Z$35</f>
        <v>2.25</v>
      </c>
      <c r="J5" s="1" t="n">
        <v>139.4</v>
      </c>
      <c r="K5" s="1" t="n">
        <v>113.2</v>
      </c>
      <c r="L5" s="0" t="n">
        <f aca="false">J5*K5/100</f>
        <v>157.8008</v>
      </c>
      <c r="M5" s="1" t="n">
        <v>154</v>
      </c>
    </row>
    <row r="6" customFormat="false" ht="15" hidden="false" customHeight="false" outlineLevel="0" collapsed="false">
      <c r="A6" s="0" t="n">
        <v>5</v>
      </c>
      <c r="B6" s="0" t="n">
        <v>0</v>
      </c>
      <c r="C6" s="0" t="n">
        <v>0.5</v>
      </c>
      <c r="D6" s="0" t="n">
        <v>0.5</v>
      </c>
      <c r="E6" s="0" t="n">
        <v>0</v>
      </c>
      <c r="F6" s="1" t="n">
        <v>231</v>
      </c>
      <c r="G6" s="0" t="n">
        <f aca="false">0.05*(B6*$Q$39+C6*$Q$41+D6*$Q$40+E6*$Q$42)+0.2*((F6-$V$31)/($V$32-$V$31))</f>
        <v>0.123778952668681</v>
      </c>
      <c r="H6" s="0" t="n">
        <f aca="false">B6*$Y$32+C6*$Y$34+D6*$Y$33+E6*$Y$35</f>
        <v>660</v>
      </c>
      <c r="I6" s="0" t="n">
        <f aca="false">B6*$Z$32+C6*$Z$34+D6*$Z$33+E6*$Z$35</f>
        <v>2</v>
      </c>
      <c r="J6" s="1" t="n">
        <v>167.45</v>
      </c>
      <c r="K6" s="1" t="n">
        <v>95.2</v>
      </c>
      <c r="L6" s="0" t="n">
        <f aca="false">J6*K6/100</f>
        <v>159.4124</v>
      </c>
      <c r="M6" s="1" t="n">
        <v>380</v>
      </c>
    </row>
    <row r="7" customFormat="false" ht="15" hidden="false" customHeight="false" outlineLevel="0" collapsed="false">
      <c r="A7" s="0" t="n">
        <v>6</v>
      </c>
      <c r="B7" s="0" t="n">
        <v>0</v>
      </c>
      <c r="C7" s="0" t="n">
        <v>0.5</v>
      </c>
      <c r="D7" s="0" t="n">
        <v>0</v>
      </c>
      <c r="E7" s="0" t="n">
        <v>0.5</v>
      </c>
      <c r="F7" s="1" t="n">
        <v>211</v>
      </c>
      <c r="G7" s="0" t="n">
        <f aca="false">0.05*(B7*$Q$39+C7*$Q$41+D7*$Q$40+E7*$Q$42)+0.2*((F7-$V$31)/($V$32-$V$31))</f>
        <v>0.108527693856999</v>
      </c>
      <c r="H7" s="0" t="n">
        <f aca="false">B7*$Y$32+C7*$Y$34+D7*$Y$33+E7*$Y$35</f>
        <v>610</v>
      </c>
      <c r="I7" s="0" t="n">
        <f aca="false">B7*$Z$32+C7*$Z$34+D7*$Z$33+E7*$Z$35</f>
        <v>2.75</v>
      </c>
      <c r="J7" s="1" t="n">
        <v>181.9</v>
      </c>
      <c r="K7" s="1" t="n">
        <v>203.2</v>
      </c>
      <c r="L7" s="0" t="n">
        <f aca="false">J7*K7/100</f>
        <v>369.6208</v>
      </c>
      <c r="M7" s="1" t="n">
        <v>222</v>
      </c>
    </row>
    <row r="8" customFormat="false" ht="15" hidden="false" customHeight="false" outlineLevel="0" collapsed="false">
      <c r="A8" s="0" t="n">
        <v>7</v>
      </c>
      <c r="B8" s="0" t="n">
        <v>0.5</v>
      </c>
      <c r="C8" s="0" t="n">
        <v>0.5</v>
      </c>
      <c r="D8" s="0" t="n">
        <v>0</v>
      </c>
      <c r="E8" s="0" t="n">
        <v>0</v>
      </c>
      <c r="F8" s="1" t="n">
        <v>242</v>
      </c>
      <c r="G8" s="0" t="n">
        <f aca="false">0.05*(B8*$Q$39+C8*$Q$41+D8*$Q$40+E8*$Q$42)+0.2*((F8-$V$31)/($V$32-$V$31))</f>
        <v>0.117092145015106</v>
      </c>
      <c r="H8" s="0" t="n">
        <f aca="false">B8*$Y$32+C8*$Y$34+D8*$Y$33+E8*$Y$35</f>
        <v>685</v>
      </c>
      <c r="I8" s="0" t="n">
        <f aca="false">B8*$Z$32+C8*$Z$34+D8*$Z$33+E8*$Z$35</f>
        <v>1.75</v>
      </c>
      <c r="J8" s="1" t="n">
        <v>176.8</v>
      </c>
      <c r="K8" s="1" t="n">
        <v>131.2</v>
      </c>
      <c r="L8" s="0" t="n">
        <f aca="false">J8*K8/100</f>
        <v>231.9616</v>
      </c>
      <c r="M8" s="1" t="n">
        <v>77</v>
      </c>
    </row>
    <row r="9" customFormat="false" ht="15" hidden="false" customHeight="false" outlineLevel="0" collapsed="false">
      <c r="A9" s="0" t="n">
        <v>8</v>
      </c>
      <c r="B9" s="0" t="n">
        <v>0.5</v>
      </c>
      <c r="C9" s="0" t="n">
        <v>0.5</v>
      </c>
      <c r="D9" s="0" t="n">
        <v>0</v>
      </c>
      <c r="E9" s="0" t="n">
        <v>0</v>
      </c>
      <c r="F9" s="1" t="n">
        <v>222</v>
      </c>
      <c r="G9" s="0" t="n">
        <f aca="false">0.05*(B9*$Q$39+C9*$Q$41+D9*$Q$40+E9*$Q$42)+0.2*((F9-$V$31)/($V$32-$V$31))</f>
        <v>0.105007552870091</v>
      </c>
      <c r="H9" s="0" t="n">
        <f aca="false">B9*$Y$32+C9*$Y$34+D9*$Y$33+E9*$Y$35</f>
        <v>685</v>
      </c>
      <c r="I9" s="0" t="n">
        <f aca="false">B9*$Z$32+C9*$Z$34+D9*$Z$33+E9*$Z$35</f>
        <v>1.75</v>
      </c>
      <c r="J9" s="1" t="n">
        <v>150.45</v>
      </c>
      <c r="K9" s="1" t="n">
        <v>95.2</v>
      </c>
      <c r="L9" s="0" t="n">
        <f aca="false">J9*K9/100</f>
        <v>143.2284</v>
      </c>
      <c r="M9" s="1" t="n">
        <v>168</v>
      </c>
    </row>
    <row r="10" customFormat="false" ht="15" hidden="false" customHeight="false" outlineLevel="0" collapsed="false">
      <c r="A10" s="0" t="n">
        <v>9</v>
      </c>
      <c r="B10" s="0" t="n">
        <v>0</v>
      </c>
      <c r="C10" s="0" t="n">
        <v>0.5</v>
      </c>
      <c r="D10" s="0" t="n">
        <v>0.5</v>
      </c>
      <c r="E10" s="0" t="n">
        <v>0</v>
      </c>
      <c r="F10" s="1" t="n">
        <v>289</v>
      </c>
      <c r="G10" s="0" t="n">
        <f aca="false">0.05*(B10*$Q$39+C10*$Q$41+D10*$Q$40+E10*$Q$42)+0.2*((F10-$V$31)/($V$32-$V$31))</f>
        <v>0.158824269889225</v>
      </c>
      <c r="H10" s="0" t="n">
        <f aca="false">B10*$Y$32+C10*$Y$34+D10*$Y$33+E10*$Y$35</f>
        <v>660</v>
      </c>
      <c r="I10" s="0" t="n">
        <f aca="false">B10*$Z$32+C10*$Z$34+D10*$Z$33+E10*$Z$35</f>
        <v>2</v>
      </c>
      <c r="J10" s="1" t="n">
        <v>157.25</v>
      </c>
      <c r="K10" s="1" t="n">
        <v>113.2</v>
      </c>
      <c r="L10" s="0" t="n">
        <f aca="false">J10*K10/100</f>
        <v>178.007</v>
      </c>
      <c r="M10" s="1" t="n">
        <v>216</v>
      </c>
    </row>
    <row r="11" customFormat="false" ht="15" hidden="false" customHeight="false" outlineLevel="0" collapsed="false">
      <c r="A11" s="0" t="n">
        <v>10</v>
      </c>
      <c r="B11" s="0" t="n">
        <v>0.5</v>
      </c>
      <c r="C11" s="0" t="n">
        <v>0.5</v>
      </c>
      <c r="D11" s="0" t="n">
        <v>0</v>
      </c>
      <c r="E11" s="0" t="n">
        <v>0</v>
      </c>
      <c r="F11" s="1" t="n">
        <v>240</v>
      </c>
      <c r="G11" s="0" t="n">
        <f aca="false">0.05*(B11*$Q$39+C11*$Q$41+D11*$Q$40+E11*$Q$42)+0.2*((F11-$V$31)/($V$32-$V$31))</f>
        <v>0.115883685800604</v>
      </c>
      <c r="H11" s="0" t="n">
        <f aca="false">B11*$Y$32+C11*$Y$34+D11*$Y$33+E11*$Y$35</f>
        <v>685</v>
      </c>
      <c r="I11" s="0" t="n">
        <f aca="false">B11*$Z$32+C11*$Z$34+D11*$Z$33+E11*$Z$35</f>
        <v>1.75</v>
      </c>
      <c r="J11" s="1" t="n">
        <v>165.75</v>
      </c>
      <c r="K11" s="1" t="n">
        <v>131.2</v>
      </c>
      <c r="L11" s="0" t="n">
        <f aca="false">J11*K11/100</f>
        <v>217.464</v>
      </c>
      <c r="M11" s="1" t="n">
        <v>318</v>
      </c>
    </row>
    <row r="12" customFormat="false" ht="15" hidden="false" customHeight="false" outlineLevel="0" collapsed="false">
      <c r="A12" s="0" t="n">
        <v>11</v>
      </c>
      <c r="B12" s="0" t="n">
        <v>0.5</v>
      </c>
      <c r="C12" s="0" t="n">
        <v>0</v>
      </c>
      <c r="D12" s="0" t="n">
        <v>0.5</v>
      </c>
      <c r="E12" s="0" t="n">
        <v>0</v>
      </c>
      <c r="F12" s="1" t="n">
        <v>246</v>
      </c>
      <c r="G12" s="0" t="n">
        <f aca="false">0.05*(B12*$Q$39+C12*$Q$41+D12*$Q$40+E12*$Q$42)+0.2*((F12-$V$31)/($V$32-$V$31))</f>
        <v>0.115342396777442</v>
      </c>
      <c r="H12" s="0" t="n">
        <f aca="false">B12*$Y$32+C12*$Y$34+D12*$Y$33+E12*$Y$35</f>
        <v>725</v>
      </c>
      <c r="I12" s="0" t="n">
        <f aca="false">B12*$Z$32+C12*$Z$34+D12*$Z$33+E12*$Z$35</f>
        <v>1.25</v>
      </c>
      <c r="J12" s="1" t="n">
        <v>161.5</v>
      </c>
      <c r="K12" s="1" t="n">
        <v>149.2</v>
      </c>
      <c r="L12" s="0" t="n">
        <f aca="false">J12*K12/100</f>
        <v>240.958</v>
      </c>
      <c r="M12" s="1" t="n">
        <v>163</v>
      </c>
    </row>
    <row r="13" customFormat="false" ht="15" hidden="false" customHeight="false" outlineLevel="0" collapsed="false">
      <c r="A13" s="0" t="n">
        <v>12</v>
      </c>
      <c r="B13" s="0" t="n">
        <v>0.5</v>
      </c>
      <c r="C13" s="0" t="n">
        <v>0.5</v>
      </c>
      <c r="D13" s="0" t="n">
        <v>0</v>
      </c>
      <c r="E13" s="0" t="n">
        <v>0</v>
      </c>
      <c r="F13" s="1" t="n">
        <v>188</v>
      </c>
      <c r="G13" s="0" t="n">
        <f aca="false">0.05*(B13*$Q$39+C13*$Q$41+D13*$Q$40+E13*$Q$42)+0.2*((F13-$V$31)/($V$32-$V$31))</f>
        <v>0.084463746223565</v>
      </c>
      <c r="H13" s="0" t="n">
        <f aca="false">B13*$Y$32+C13*$Y$34+D13*$Y$33+E13*$Y$35</f>
        <v>685</v>
      </c>
      <c r="I13" s="0" t="n">
        <f aca="false">B13*$Z$32+C13*$Z$34+D13*$Z$33+E13*$Z$35</f>
        <v>1.75</v>
      </c>
      <c r="J13" s="1" t="n">
        <v>153</v>
      </c>
      <c r="K13" s="1" t="n">
        <v>59.2</v>
      </c>
      <c r="L13" s="0" t="n">
        <f aca="false">J13*K13/100</f>
        <v>90.576</v>
      </c>
      <c r="M13" s="1" t="n">
        <v>295</v>
      </c>
    </row>
    <row r="14" customFormat="false" ht="15" hidden="false" customHeight="false" outlineLevel="0" collapsed="false">
      <c r="A14" s="0" t="n">
        <v>13</v>
      </c>
      <c r="B14" s="0" t="n">
        <v>0</v>
      </c>
      <c r="C14" s="0" t="n">
        <v>0.5</v>
      </c>
      <c r="D14" s="0" t="n">
        <v>0</v>
      </c>
      <c r="E14" s="0" t="n">
        <v>0.5</v>
      </c>
      <c r="F14" s="1" t="n">
        <v>326</v>
      </c>
      <c r="G14" s="0" t="n">
        <f aca="false">0.05*(B14*$Q$39+C14*$Q$41+D14*$Q$40+E14*$Q$42)+0.2*((F14-$V$31)/($V$32-$V$31))</f>
        <v>0.178014098690836</v>
      </c>
      <c r="H14" s="0" t="n">
        <f aca="false">B14*$Y$32+C14*$Y$34+D14*$Y$33+E14*$Y$35</f>
        <v>610</v>
      </c>
      <c r="I14" s="0" t="n">
        <f aca="false">B14*$Z$32+C14*$Z$34+D14*$Z$33+E14*$Z$35</f>
        <v>2.75</v>
      </c>
      <c r="J14" s="1" t="n">
        <v>156.4</v>
      </c>
      <c r="K14" s="1" t="n">
        <v>131.2</v>
      </c>
      <c r="L14" s="0" t="n">
        <f aca="false">J14*K14/100</f>
        <v>205.1968</v>
      </c>
      <c r="M14" s="1" t="n">
        <v>294</v>
      </c>
    </row>
    <row r="15" customFormat="false" ht="15" hidden="false" customHeight="false" outlineLevel="0" collapsed="false">
      <c r="A15" s="0" t="n">
        <v>14</v>
      </c>
      <c r="B15" s="0" t="n">
        <v>0.5</v>
      </c>
      <c r="C15" s="0" t="n">
        <v>0.5</v>
      </c>
      <c r="D15" s="0" t="n">
        <v>0</v>
      </c>
      <c r="E15" s="0" t="n">
        <v>0</v>
      </c>
      <c r="F15" s="1" t="n">
        <v>219</v>
      </c>
      <c r="G15" s="0" t="n">
        <f aca="false">0.05*(B15*$Q$39+C15*$Q$41+D15*$Q$40+E15*$Q$42)+0.2*((F15-$V$31)/($V$32-$V$31))</f>
        <v>0.103194864048338</v>
      </c>
      <c r="H15" s="0" t="n">
        <f aca="false">B15*$Y$32+C15*$Y$34+D15*$Y$33+E15*$Y$35</f>
        <v>685</v>
      </c>
      <c r="I15" s="0" t="n">
        <f aca="false">B15*$Z$32+C15*$Z$34+D15*$Z$33+E15*$Z$35</f>
        <v>1.75</v>
      </c>
      <c r="J15" s="1" t="n">
        <v>156.4</v>
      </c>
      <c r="K15" s="1" t="n">
        <v>113.2</v>
      </c>
      <c r="L15" s="0" t="n">
        <f aca="false">J15*K15/100</f>
        <v>177.0448</v>
      </c>
      <c r="M15" s="1" t="n">
        <v>179</v>
      </c>
    </row>
    <row r="16" customFormat="false" ht="15" hidden="false" customHeight="false" outlineLevel="0" collapsed="false">
      <c r="A16" s="0" t="n">
        <v>15</v>
      </c>
      <c r="B16" s="0" t="n">
        <v>0.5</v>
      </c>
      <c r="C16" s="0" t="n">
        <v>0.5</v>
      </c>
      <c r="D16" s="0" t="n">
        <v>0</v>
      </c>
      <c r="E16" s="0" t="n">
        <v>0</v>
      </c>
      <c r="F16" s="1" t="n">
        <v>231</v>
      </c>
      <c r="G16" s="0" t="n">
        <f aca="false">0.05*(B16*$Q$39+C16*$Q$41+D16*$Q$40+E16*$Q$42)+0.2*((F16-$V$31)/($V$32-$V$31))</f>
        <v>0.110445619335347</v>
      </c>
      <c r="H16" s="0" t="n">
        <f aca="false">B16*$Y$32+C16*$Y$34+D16*$Y$33+E16*$Y$35</f>
        <v>685</v>
      </c>
      <c r="I16" s="0" t="n">
        <f aca="false">B16*$Z$32+C16*$Z$34+D16*$Z$33+E16*$Z$35</f>
        <v>1.75</v>
      </c>
      <c r="J16" s="1" t="n">
        <v>136</v>
      </c>
      <c r="K16" s="1" t="n">
        <v>95.2</v>
      </c>
      <c r="L16" s="0" t="n">
        <f aca="false">J16*K16/100</f>
        <v>129.472</v>
      </c>
      <c r="M16" s="1" t="n">
        <v>95</v>
      </c>
    </row>
    <row r="17" customFormat="false" ht="15" hidden="false" customHeight="false" outlineLevel="0" collapsed="false">
      <c r="A17" s="0" t="n">
        <v>16</v>
      </c>
      <c r="B17" s="0" t="n">
        <v>0.5</v>
      </c>
      <c r="C17" s="0" t="n">
        <v>0</v>
      </c>
      <c r="D17" s="0" t="n">
        <v>0</v>
      </c>
      <c r="E17" s="0" t="n">
        <v>0.5</v>
      </c>
      <c r="F17" s="1" t="n">
        <v>219</v>
      </c>
      <c r="G17" s="0" t="n">
        <f aca="false">0.05*(B17*$Q$39+C17*$Q$41+D17*$Q$40+E17*$Q$42)+0.2*((F17-$V$31)/($V$32-$V$31))</f>
        <v>0.095861530715005</v>
      </c>
      <c r="H17" s="0" t="n">
        <f aca="false">B17*$Y$32+C17*$Y$34+D17*$Y$33+E17*$Y$35</f>
        <v>675</v>
      </c>
      <c r="I17" s="0" t="n">
        <f aca="false">B17*$Z$32+C17*$Z$34+D17*$Z$33+E17*$Z$35</f>
        <v>2</v>
      </c>
      <c r="J17" s="1" t="n">
        <v>180.2</v>
      </c>
      <c r="K17" s="1" t="n">
        <v>221.2</v>
      </c>
      <c r="L17" s="0" t="n">
        <f aca="false">J17*K17/100</f>
        <v>398.6024</v>
      </c>
      <c r="M17" s="1" t="n">
        <v>209</v>
      </c>
    </row>
    <row r="18" customFormat="false" ht="15" hidden="false" customHeight="false" outlineLevel="0" collapsed="false">
      <c r="A18" s="0" t="n">
        <v>17</v>
      </c>
      <c r="B18" s="0" t="n">
        <v>0.5</v>
      </c>
      <c r="C18" s="0" t="n">
        <v>0.5</v>
      </c>
      <c r="D18" s="0" t="n">
        <v>0</v>
      </c>
      <c r="E18" s="0" t="n">
        <v>0</v>
      </c>
      <c r="F18" s="1" t="n">
        <v>191</v>
      </c>
      <c r="G18" s="0" t="n">
        <f aca="false">0.05*(B18*$Q$39+C18*$Q$41+D18*$Q$40+E18*$Q$42)+0.2*((F18-$V$31)/($V$32-$V$31))</f>
        <v>0.0862764350453172</v>
      </c>
      <c r="H18" s="0" t="n">
        <f aca="false">B18*$Y$32+C18*$Y$34+D18*$Y$33+E18*$Y$35</f>
        <v>685</v>
      </c>
      <c r="I18" s="0" t="n">
        <f aca="false">B18*$Z$32+C18*$Z$34+D18*$Z$33+E18*$Z$35</f>
        <v>1.75</v>
      </c>
      <c r="J18" s="1" t="n">
        <v>192.95</v>
      </c>
      <c r="K18" s="1" t="n">
        <v>167.2</v>
      </c>
      <c r="L18" s="0" t="n">
        <f aca="false">J18*K18/100</f>
        <v>322.6124</v>
      </c>
      <c r="M18" s="1" t="n">
        <v>538</v>
      </c>
    </row>
    <row r="19" customFormat="false" ht="15" hidden="false" customHeight="false" outlineLevel="0" collapsed="false">
      <c r="A19" s="0" t="n">
        <v>18</v>
      </c>
      <c r="B19" s="0" t="n">
        <v>0.5</v>
      </c>
      <c r="C19" s="0" t="n">
        <v>0.5</v>
      </c>
      <c r="D19" s="0" t="n">
        <v>0</v>
      </c>
      <c r="E19" s="0" t="n">
        <v>0</v>
      </c>
      <c r="F19" s="1" t="n">
        <v>236</v>
      </c>
      <c r="G19" s="0" t="n">
        <f aca="false">0.05*(B19*$Q$39+C19*$Q$41+D19*$Q$40+E19*$Q$42)+0.2*((F19-$V$31)/($V$32-$V$31))</f>
        <v>0.113466767371601</v>
      </c>
      <c r="H19" s="0" t="n">
        <f aca="false">B19*$Y$32+C19*$Y$34+D19*$Y$33+E19*$Y$35</f>
        <v>685</v>
      </c>
      <c r="I19" s="0" t="n">
        <f aca="false">B19*$Z$32+C19*$Z$34+D19*$Z$33+E19*$Z$35</f>
        <v>1.75</v>
      </c>
      <c r="J19" s="1" t="n">
        <v>187</v>
      </c>
      <c r="K19" s="1" t="n">
        <v>185.2</v>
      </c>
      <c r="L19" s="0" t="n">
        <f aca="false">J19*K19/100</f>
        <v>346.324</v>
      </c>
      <c r="M19" s="1" t="n">
        <v>489</v>
      </c>
    </row>
    <row r="20" customFormat="false" ht="15" hidden="false" customHeight="false" outlineLevel="0" collapsed="false">
      <c r="A20" s="0" t="n">
        <v>19</v>
      </c>
      <c r="B20" s="0" t="n">
        <v>0</v>
      </c>
      <c r="C20" s="0" t="n">
        <v>0.5</v>
      </c>
      <c r="D20" s="0" t="n">
        <v>0</v>
      </c>
      <c r="E20" s="0" t="n">
        <v>0.5</v>
      </c>
      <c r="F20" s="1" t="n">
        <v>322</v>
      </c>
      <c r="G20" s="0" t="n">
        <f aca="false">0.05*(B20*$Q$39+C20*$Q$41+D20*$Q$40+E20*$Q$42)+0.2*((F20-$V$31)/($V$32-$V$31))</f>
        <v>0.175597180261833</v>
      </c>
      <c r="H20" s="0" t="n">
        <f aca="false">B20*$Y$32+C20*$Y$34+D20*$Y$33+E20*$Y$35</f>
        <v>610</v>
      </c>
      <c r="I20" s="0" t="n">
        <f aca="false">B20*$Z$32+C20*$Z$34+D20*$Z$33+E20*$Z$35</f>
        <v>2.75</v>
      </c>
      <c r="J20" s="1" t="n">
        <v>198.9</v>
      </c>
      <c r="K20" s="1" t="n">
        <v>167.2</v>
      </c>
      <c r="L20" s="0" t="n">
        <f aca="false">J20*K20/100</f>
        <v>332.5608</v>
      </c>
      <c r="M20" s="1" t="n">
        <v>102</v>
      </c>
    </row>
    <row r="21" customFormat="false" ht="15" hidden="false" customHeight="false" outlineLevel="0" collapsed="false">
      <c r="A21" s="0" t="n">
        <v>20</v>
      </c>
      <c r="B21" s="0" t="n">
        <v>0.5</v>
      </c>
      <c r="C21" s="0" t="n">
        <v>0</v>
      </c>
      <c r="D21" s="0" t="n">
        <v>0</v>
      </c>
      <c r="E21" s="0" t="n">
        <v>0.5</v>
      </c>
      <c r="F21" s="1" t="n">
        <v>213</v>
      </c>
      <c r="G21" s="0" t="n">
        <f aca="false">0.05*(B21*$Q$39+C21*$Q$41+D21*$Q$40+E21*$Q$42)+0.2*((F21-$V$31)/($V$32-$V$31))</f>
        <v>0.0922361530715005</v>
      </c>
      <c r="H21" s="0" t="n">
        <f aca="false">B21*$Y$32+C21*$Y$34+D21*$Y$33+E21*$Y$35</f>
        <v>675</v>
      </c>
      <c r="I21" s="0" t="n">
        <f aca="false">B21*$Z$32+C21*$Z$34+D21*$Z$33+E21*$Z$35</f>
        <v>2</v>
      </c>
      <c r="J21" s="1" t="n">
        <v>150.45</v>
      </c>
      <c r="K21" s="1" t="n">
        <v>131.2</v>
      </c>
      <c r="L21" s="0" t="n">
        <f aca="false">J21*K21/100</f>
        <v>197.3904</v>
      </c>
      <c r="M21" s="1" t="n">
        <v>197</v>
      </c>
    </row>
    <row r="22" customFormat="false" ht="15" hidden="false" customHeight="false" outlineLevel="0" collapsed="false">
      <c r="F22" s="1"/>
    </row>
    <row r="31" customFormat="false" ht="15" hidden="false" customHeight="false" outlineLevel="0" collapsed="false">
      <c r="U31" s="0" t="s">
        <v>32</v>
      </c>
      <c r="V31" s="0" t="n">
        <v>102</v>
      </c>
      <c r="Y31" s="0" t="s">
        <v>33</v>
      </c>
      <c r="Z31" s="0" t="s">
        <v>34</v>
      </c>
    </row>
    <row r="32" customFormat="false" ht="15" hidden="false" customHeight="false" outlineLevel="0" collapsed="false">
      <c r="U32" s="0" t="s">
        <v>35</v>
      </c>
      <c r="V32" s="0" t="n">
        <v>433</v>
      </c>
      <c r="X32" s="0" t="s">
        <v>36</v>
      </c>
      <c r="Y32" s="0" t="n">
        <v>750</v>
      </c>
      <c r="Z32" s="0" t="n">
        <v>1</v>
      </c>
    </row>
    <row r="33" customFormat="false" ht="15" hidden="false" customHeight="false" outlineLevel="0" collapsed="false">
      <c r="X33" s="0" t="s">
        <v>37</v>
      </c>
      <c r="Y33" s="0" t="n">
        <v>700</v>
      </c>
      <c r="Z33" s="0" t="n">
        <v>1.5</v>
      </c>
    </row>
    <row r="34" customFormat="false" ht="15" hidden="false" customHeight="false" outlineLevel="0" collapsed="false">
      <c r="X34" s="0" t="s">
        <v>38</v>
      </c>
      <c r="Y34" s="0" t="n">
        <v>620</v>
      </c>
      <c r="Z34" s="0" t="n">
        <v>2.5</v>
      </c>
    </row>
    <row r="35" customFormat="false" ht="15" hidden="false" customHeight="false" outlineLevel="0" collapsed="false">
      <c r="X35" s="0" t="s">
        <v>39</v>
      </c>
      <c r="Y35" s="0" t="n">
        <v>600</v>
      </c>
      <c r="Z35" s="0" t="n">
        <v>3</v>
      </c>
    </row>
    <row r="38" customFormat="false" ht="15" hidden="false" customHeight="false" outlineLevel="0" collapsed="false">
      <c r="P38" s="0" t="s">
        <v>40</v>
      </c>
      <c r="Q38" s="0" t="s">
        <v>41</v>
      </c>
    </row>
    <row r="39" customFormat="false" ht="15" hidden="false" customHeight="false" outlineLevel="0" collapsed="false">
      <c r="P39" s="0" t="n">
        <v>45</v>
      </c>
      <c r="Q39" s="0" t="n">
        <v>0.3</v>
      </c>
    </row>
    <row r="40" customFormat="false" ht="15" hidden="false" customHeight="false" outlineLevel="0" collapsed="false">
      <c r="P40" s="0" t="n">
        <v>125</v>
      </c>
      <c r="Q40" s="0" t="n">
        <v>0.833333333333333</v>
      </c>
    </row>
    <row r="41" customFormat="false" ht="15" hidden="false" customHeight="false" outlineLevel="0" collapsed="false">
      <c r="P41" s="0" t="n">
        <v>150</v>
      </c>
      <c r="Q41" s="0" t="n">
        <v>1</v>
      </c>
    </row>
    <row r="42" customFormat="false" ht="15" hidden="false" customHeight="false" outlineLevel="0" collapsed="false">
      <c r="P42" s="0" t="n">
        <v>106</v>
      </c>
      <c r="Q42" s="0" t="n">
        <v>0.706666666666667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0.098423967774421</v>
      </c>
      <c r="B1" s="0" t="n">
        <v>0.0645871097683786</v>
      </c>
      <c r="C1" s="0" t="n">
        <v>0.168950654582075</v>
      </c>
      <c r="D1" s="0" t="n">
        <v>0.117654078549849</v>
      </c>
      <c r="E1" s="0" t="n">
        <v>0.123778952668681</v>
      </c>
      <c r="F1" s="0" t="n">
        <v>0.108527693856999</v>
      </c>
      <c r="G1" s="0" t="n">
        <v>0.117092145015106</v>
      </c>
      <c r="H1" s="0" t="n">
        <v>0.105007552870091</v>
      </c>
      <c r="I1" s="0" t="n">
        <v>0.158824269889225</v>
      </c>
      <c r="J1" s="0" t="n">
        <v>0.115883685800604</v>
      </c>
      <c r="K1" s="0" t="n">
        <v>0.115342396777442</v>
      </c>
      <c r="L1" s="0" t="n">
        <v>0.084463746223565</v>
      </c>
      <c r="M1" s="0" t="n">
        <v>0.178014098690836</v>
      </c>
      <c r="N1" s="0" t="n">
        <v>0.103194864048338</v>
      </c>
      <c r="O1" s="0" t="n">
        <v>0.110445619335347</v>
      </c>
      <c r="P1" s="0" t="n">
        <v>0.095861530715005</v>
      </c>
      <c r="Q1" s="0" t="n">
        <v>0.0862764350453172</v>
      </c>
      <c r="R1" s="0" t="n">
        <v>0.113466767371601</v>
      </c>
      <c r="S1" s="0" t="n">
        <v>0.175597180261833</v>
      </c>
      <c r="T1" s="0" t="n">
        <v>0.0922361530715005</v>
      </c>
    </row>
    <row r="2" customFormat="false" ht="15" hidden="false" customHeight="false" outlineLevel="0" collapsed="false">
      <c r="A2" s="0" t="str">
        <f aca="false">ROUND(A1, 4)&amp;","</f>
        <v>0.0984,</v>
      </c>
      <c r="B2" s="0" t="str">
        <f aca="false">ROUND(B1, 4)&amp;","</f>
        <v>0.0646,</v>
      </c>
      <c r="C2" s="0" t="str">
        <f aca="false">ROUND(C1, 4)&amp;","</f>
        <v>0.169,</v>
      </c>
      <c r="D2" s="0" t="str">
        <f aca="false">ROUND(D1, 4)&amp;","</f>
        <v>0.1177,</v>
      </c>
      <c r="E2" s="0" t="str">
        <f aca="false">ROUND(E1, 4)&amp;","</f>
        <v>0.1238,</v>
      </c>
      <c r="F2" s="0" t="str">
        <f aca="false">ROUND(F1, 4)&amp;","</f>
        <v>0.1085,</v>
      </c>
      <c r="G2" s="0" t="str">
        <f aca="false">ROUND(G1, 4)&amp;","</f>
        <v>0.1171,</v>
      </c>
      <c r="H2" s="0" t="str">
        <f aca="false">ROUND(H1, 4)&amp;","</f>
        <v>0.105,</v>
      </c>
      <c r="I2" s="0" t="str">
        <f aca="false">ROUND(I1, 4)&amp;","</f>
        <v>0.1588,</v>
      </c>
      <c r="J2" s="0" t="str">
        <f aca="false">ROUND(J1, 4)&amp;","</f>
        <v>0.1159,</v>
      </c>
      <c r="K2" s="0" t="str">
        <f aca="false">ROUND(K1, 4)&amp;","</f>
        <v>0.1153,</v>
      </c>
      <c r="L2" s="0" t="str">
        <f aca="false">ROUND(L1, 4)&amp;","</f>
        <v>0.0845,</v>
      </c>
      <c r="M2" s="0" t="str">
        <f aca="false">ROUND(M1, 4)&amp;","</f>
        <v>0.178,</v>
      </c>
      <c r="N2" s="0" t="str">
        <f aca="false">ROUND(N1, 4)&amp;","</f>
        <v>0.1032,</v>
      </c>
      <c r="O2" s="0" t="str">
        <f aca="false">ROUND(O1, 4)&amp;","</f>
        <v>0.1104,</v>
      </c>
      <c r="P2" s="0" t="str">
        <f aca="false">ROUND(P1, 4)&amp;","</f>
        <v>0.0959,</v>
      </c>
      <c r="Q2" s="0" t="str">
        <f aca="false">ROUND(Q1, 4)&amp;","</f>
        <v>0.0863,</v>
      </c>
      <c r="R2" s="0" t="str">
        <f aca="false">ROUND(R1, 4)&amp;","</f>
        <v>0.1135,</v>
      </c>
      <c r="S2" s="0" t="str">
        <f aca="false">ROUND(S1, 4)&amp;","</f>
        <v>0.1756,</v>
      </c>
      <c r="T2" s="0" t="n">
        <f aca="false">ROUND(T1, 4)</f>
        <v>0.0922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725</v>
      </c>
      <c r="B1" s="0" t="n">
        <v>725</v>
      </c>
      <c r="C1" s="0" t="n">
        <v>610</v>
      </c>
      <c r="D1" s="0" t="n">
        <v>650</v>
      </c>
      <c r="E1" s="0" t="n">
        <v>660</v>
      </c>
      <c r="F1" s="0" t="n">
        <v>610</v>
      </c>
      <c r="G1" s="0" t="n">
        <v>685</v>
      </c>
      <c r="H1" s="0" t="n">
        <v>685</v>
      </c>
      <c r="I1" s="0" t="n">
        <v>660</v>
      </c>
      <c r="J1" s="0" t="n">
        <v>685</v>
      </c>
      <c r="K1" s="0" t="n">
        <v>725</v>
      </c>
      <c r="L1" s="0" t="n">
        <v>685</v>
      </c>
      <c r="M1" s="0" t="n">
        <v>610</v>
      </c>
      <c r="N1" s="0" t="n">
        <v>685</v>
      </c>
      <c r="O1" s="0" t="n">
        <v>685</v>
      </c>
      <c r="P1" s="0" t="n">
        <v>675</v>
      </c>
      <c r="Q1" s="0" t="n">
        <v>685</v>
      </c>
      <c r="R1" s="0" t="n">
        <v>685</v>
      </c>
      <c r="S1" s="0" t="n">
        <v>610</v>
      </c>
      <c r="T1" s="0" t="n">
        <v>675</v>
      </c>
    </row>
    <row r="2" customFormat="false" ht="15" hidden="false" customHeight="false" outlineLevel="0" collapsed="false">
      <c r="A2" s="0" t="str">
        <f aca="false">ROUND(A1, 4)&amp;","</f>
        <v>725,</v>
      </c>
      <c r="B2" s="0" t="str">
        <f aca="false">ROUND(B1, 4)&amp;","</f>
        <v>725,</v>
      </c>
      <c r="C2" s="0" t="str">
        <f aca="false">ROUND(C1, 4)&amp;","</f>
        <v>610,</v>
      </c>
      <c r="D2" s="0" t="str">
        <f aca="false">ROUND(D1, 4)&amp;","</f>
        <v>650,</v>
      </c>
      <c r="E2" s="0" t="str">
        <f aca="false">ROUND(E1, 4)&amp;","</f>
        <v>660,</v>
      </c>
      <c r="F2" s="0" t="str">
        <f aca="false">ROUND(F1, 4)&amp;","</f>
        <v>610,</v>
      </c>
      <c r="G2" s="0" t="str">
        <f aca="false">ROUND(G1, 4)&amp;","</f>
        <v>685,</v>
      </c>
      <c r="H2" s="0" t="str">
        <f aca="false">ROUND(H1, 4)&amp;","</f>
        <v>685,</v>
      </c>
      <c r="I2" s="0" t="str">
        <f aca="false">ROUND(I1, 4)&amp;","</f>
        <v>660,</v>
      </c>
      <c r="J2" s="0" t="str">
        <f aca="false">ROUND(J1, 4)&amp;","</f>
        <v>685,</v>
      </c>
      <c r="K2" s="0" t="str">
        <f aca="false">ROUND(K1, 4)&amp;","</f>
        <v>725,</v>
      </c>
      <c r="L2" s="0" t="str">
        <f aca="false">ROUND(L1, 4)&amp;","</f>
        <v>685,</v>
      </c>
      <c r="M2" s="0" t="str">
        <f aca="false">ROUND(M1, 4)&amp;","</f>
        <v>610,</v>
      </c>
      <c r="N2" s="0" t="str">
        <f aca="false">ROUND(N1, 4)&amp;","</f>
        <v>685,</v>
      </c>
      <c r="O2" s="0" t="str">
        <f aca="false">ROUND(O1, 4)&amp;","</f>
        <v>685,</v>
      </c>
      <c r="P2" s="0" t="str">
        <f aca="false">ROUND(P1, 4)&amp;","</f>
        <v>675,</v>
      </c>
      <c r="Q2" s="0" t="str">
        <f aca="false">ROUND(Q1, 4)&amp;","</f>
        <v>685,</v>
      </c>
      <c r="R2" s="0" t="str">
        <f aca="false">ROUND(R1, 4)&amp;","</f>
        <v>685,</v>
      </c>
      <c r="S2" s="0" t="str">
        <f aca="false">ROUND(S1, 4)&amp;","</f>
        <v>610,</v>
      </c>
      <c r="T2" s="0" t="n">
        <f aca="false">ROUND(T1, 4)</f>
        <v>675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1.25</v>
      </c>
      <c r="B1" s="0" t="n">
        <v>1.25</v>
      </c>
      <c r="C1" s="0" t="n">
        <v>2.75</v>
      </c>
      <c r="D1" s="0" t="n">
        <v>2.25</v>
      </c>
      <c r="E1" s="0" t="n">
        <v>2</v>
      </c>
      <c r="F1" s="0" t="n">
        <v>2.75</v>
      </c>
      <c r="G1" s="0" t="n">
        <v>1.75</v>
      </c>
      <c r="H1" s="0" t="n">
        <v>1.75</v>
      </c>
      <c r="I1" s="0" t="n">
        <v>2</v>
      </c>
      <c r="J1" s="0" t="n">
        <v>1.75</v>
      </c>
      <c r="K1" s="0" t="n">
        <v>1.25</v>
      </c>
      <c r="L1" s="0" t="n">
        <v>1.75</v>
      </c>
      <c r="M1" s="0" t="n">
        <v>2.75</v>
      </c>
      <c r="N1" s="0" t="n">
        <v>1.75</v>
      </c>
      <c r="O1" s="0" t="n">
        <v>1.75</v>
      </c>
      <c r="P1" s="0" t="n">
        <v>2</v>
      </c>
      <c r="Q1" s="0" t="n">
        <v>1.75</v>
      </c>
      <c r="R1" s="0" t="n">
        <v>1.75</v>
      </c>
      <c r="S1" s="0" t="n">
        <v>2.75</v>
      </c>
      <c r="T1" s="0" t="n">
        <v>2</v>
      </c>
    </row>
    <row r="2" customFormat="false" ht="15" hidden="false" customHeight="false" outlineLevel="0" collapsed="false">
      <c r="A2" s="0" t="str">
        <f aca="false">A1&amp;","</f>
        <v>1.25,</v>
      </c>
      <c r="B2" s="0" t="str">
        <f aca="false">B1&amp;","</f>
        <v>1.25,</v>
      </c>
      <c r="C2" s="0" t="str">
        <f aca="false">C1&amp;","</f>
        <v>2.75,</v>
      </c>
      <c r="D2" s="0" t="str">
        <f aca="false">D1&amp;","</f>
        <v>2.25,</v>
      </c>
      <c r="E2" s="0" t="str">
        <f aca="false">E1&amp;","</f>
        <v>2,</v>
      </c>
      <c r="F2" s="0" t="str">
        <f aca="false">F1&amp;","</f>
        <v>2.75,</v>
      </c>
      <c r="G2" s="0" t="str">
        <f aca="false">G1&amp;","</f>
        <v>1.75,</v>
      </c>
      <c r="H2" s="0" t="str">
        <f aca="false">H1&amp;","</f>
        <v>1.75,</v>
      </c>
      <c r="I2" s="0" t="str">
        <f aca="false">I1&amp;","</f>
        <v>2,</v>
      </c>
      <c r="J2" s="0" t="str">
        <f aca="false">J1&amp;","</f>
        <v>1.75,</v>
      </c>
      <c r="K2" s="0" t="str">
        <f aca="false">K1&amp;","</f>
        <v>1.25,</v>
      </c>
      <c r="L2" s="0" t="str">
        <f aca="false">L1&amp;","</f>
        <v>1.75,</v>
      </c>
      <c r="M2" s="0" t="str">
        <f aca="false">M1&amp;","</f>
        <v>2.75,</v>
      </c>
      <c r="N2" s="0" t="str">
        <f aca="false">N1&amp;","</f>
        <v>1.75,</v>
      </c>
      <c r="O2" s="0" t="str">
        <f aca="false">O1&amp;","</f>
        <v>1.75,</v>
      </c>
      <c r="P2" s="0" t="str">
        <f aca="false">P1&amp;","</f>
        <v>2,</v>
      </c>
      <c r="Q2" s="0" t="str">
        <f aca="false">Q1&amp;","</f>
        <v>1.75,</v>
      </c>
      <c r="R2" s="0" t="str">
        <f aca="false">R1&amp;","</f>
        <v>1.75,</v>
      </c>
      <c r="S2" s="0" t="str">
        <f aca="false">S1&amp;","</f>
        <v>2.75,</v>
      </c>
      <c r="T2" s="0" t="n">
        <f aca="false">T1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n">
        <v>616</v>
      </c>
      <c r="B1" s="1" t="n">
        <v>259</v>
      </c>
      <c r="C1" s="1" t="n">
        <v>439</v>
      </c>
      <c r="D1" s="1" t="n">
        <v>154</v>
      </c>
      <c r="E1" s="1" t="n">
        <v>380</v>
      </c>
      <c r="F1" s="1" t="n">
        <v>222</v>
      </c>
      <c r="G1" s="1" t="n">
        <v>77</v>
      </c>
      <c r="H1" s="1" t="n">
        <v>168</v>
      </c>
      <c r="I1" s="1" t="n">
        <v>216</v>
      </c>
      <c r="J1" s="1" t="n">
        <v>318</v>
      </c>
      <c r="K1" s="1" t="n">
        <v>163</v>
      </c>
      <c r="L1" s="1" t="n">
        <v>295</v>
      </c>
      <c r="M1" s="1" t="n">
        <v>294</v>
      </c>
      <c r="N1" s="1" t="n">
        <v>179</v>
      </c>
      <c r="O1" s="1" t="n">
        <v>95</v>
      </c>
      <c r="P1" s="1" t="n">
        <v>209</v>
      </c>
      <c r="Q1" s="1" t="n">
        <v>538</v>
      </c>
      <c r="R1" s="1" t="n">
        <v>489</v>
      </c>
      <c r="S1" s="1" t="n">
        <v>102</v>
      </c>
      <c r="T1" s="1" t="n">
        <v>197</v>
      </c>
    </row>
    <row r="2" customFormat="false" ht="15" hidden="false" customHeight="false" outlineLevel="0" collapsed="false">
      <c r="A2" s="0" t="str">
        <f aca="false">(A1/1000)&amp;","</f>
        <v>0.616,</v>
      </c>
      <c r="B2" s="0" t="str">
        <f aca="false">(B1/1000)&amp;","</f>
        <v>0.259,</v>
      </c>
      <c r="C2" s="0" t="str">
        <f aca="false">(C1/1000)&amp;","</f>
        <v>0.439,</v>
      </c>
      <c r="D2" s="0" t="str">
        <f aca="false">(D1/1000)&amp;","</f>
        <v>0.154,</v>
      </c>
      <c r="E2" s="0" t="str">
        <f aca="false">(E1/1000)&amp;","</f>
        <v>0.38,</v>
      </c>
      <c r="F2" s="0" t="str">
        <f aca="false">(F1/1000)&amp;","</f>
        <v>0.222,</v>
      </c>
      <c r="G2" s="0" t="str">
        <f aca="false">(G1/1000)&amp;","</f>
        <v>0.077,</v>
      </c>
      <c r="H2" s="0" t="str">
        <f aca="false">(H1/1000)&amp;","</f>
        <v>0.168,</v>
      </c>
      <c r="I2" s="0" t="str">
        <f aca="false">(I1/1000)&amp;","</f>
        <v>0.216,</v>
      </c>
      <c r="J2" s="0" t="str">
        <f aca="false">(J1/1000)&amp;","</f>
        <v>0.318,</v>
      </c>
      <c r="K2" s="0" t="str">
        <f aca="false">(K1/1000)&amp;","</f>
        <v>0.163,</v>
      </c>
      <c r="L2" s="0" t="str">
        <f aca="false">(L1/1000)&amp;","</f>
        <v>0.295,</v>
      </c>
      <c r="M2" s="0" t="str">
        <f aca="false">(M1/1000)&amp;","</f>
        <v>0.294,</v>
      </c>
      <c r="N2" s="0" t="str">
        <f aca="false">(N1/1000)&amp;","</f>
        <v>0.179,</v>
      </c>
      <c r="O2" s="0" t="str">
        <f aca="false">(O1/1000)&amp;","</f>
        <v>0.095,</v>
      </c>
      <c r="P2" s="0" t="str">
        <f aca="false">(P1/1000)&amp;","</f>
        <v>0.209,</v>
      </c>
      <c r="Q2" s="0" t="str">
        <f aca="false">(Q1/1000)&amp;","</f>
        <v>0.538,</v>
      </c>
      <c r="R2" s="0" t="str">
        <f aca="false">(R1/1000)&amp;","</f>
        <v>0.489,</v>
      </c>
      <c r="S2" s="0" t="str">
        <f aca="false">(S1/1000)&amp;","</f>
        <v>0.102,</v>
      </c>
      <c r="T2" s="0" t="n">
        <f aca="false">(T1/1000)</f>
        <v>0.197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" activeCellId="0" sqref="T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398.6024</v>
      </c>
      <c r="B1" s="0" t="n">
        <v>199.1754</v>
      </c>
      <c r="C1" s="0" t="n">
        <v>376.5296</v>
      </c>
      <c r="D1" s="0" t="n">
        <v>157.8008</v>
      </c>
      <c r="E1" s="0" t="n">
        <v>159.4124</v>
      </c>
      <c r="F1" s="0" t="n">
        <v>369.6208</v>
      </c>
      <c r="G1" s="0" t="n">
        <v>231.9616</v>
      </c>
      <c r="H1" s="0" t="n">
        <v>143.2284</v>
      </c>
      <c r="I1" s="0" t="n">
        <v>178.007</v>
      </c>
      <c r="J1" s="0" t="n">
        <v>217.464</v>
      </c>
      <c r="K1" s="0" t="n">
        <v>240.958</v>
      </c>
      <c r="L1" s="0" t="n">
        <v>90.576</v>
      </c>
      <c r="M1" s="0" t="n">
        <v>205.1968</v>
      </c>
      <c r="N1" s="0" t="n">
        <v>177.0448</v>
      </c>
      <c r="O1" s="0" t="n">
        <v>129.472</v>
      </c>
      <c r="P1" s="0" t="n">
        <v>398.6024</v>
      </c>
      <c r="Q1" s="0" t="n">
        <v>322.6124</v>
      </c>
      <c r="R1" s="0" t="n">
        <v>346.324</v>
      </c>
      <c r="S1" s="0" t="n">
        <v>332.5608</v>
      </c>
      <c r="T1" s="0" t="n">
        <v>197.3904</v>
      </c>
    </row>
    <row r="2" customFormat="false" ht="15" hidden="false" customHeight="false" outlineLevel="0" collapsed="false">
      <c r="A2" s="0" t="str">
        <f aca="false">A1&amp;","</f>
        <v>398.6024,</v>
      </c>
      <c r="B2" s="0" t="str">
        <f aca="false">B1&amp;","</f>
        <v>199.1754,</v>
      </c>
      <c r="C2" s="0" t="str">
        <f aca="false">C1&amp;","</f>
        <v>376.5296,</v>
      </c>
      <c r="D2" s="0" t="str">
        <f aca="false">D1&amp;","</f>
        <v>157.8008,</v>
      </c>
      <c r="E2" s="0" t="str">
        <f aca="false">E1&amp;","</f>
        <v>159.4124,</v>
      </c>
      <c r="F2" s="0" t="str">
        <f aca="false">F1&amp;","</f>
        <v>369.6208,</v>
      </c>
      <c r="G2" s="0" t="str">
        <f aca="false">G1&amp;","</f>
        <v>231.9616,</v>
      </c>
      <c r="H2" s="0" t="str">
        <f aca="false">H1&amp;","</f>
        <v>143.2284,</v>
      </c>
      <c r="I2" s="0" t="str">
        <f aca="false">I1&amp;","</f>
        <v>178.007,</v>
      </c>
      <c r="J2" s="0" t="str">
        <f aca="false">J1&amp;","</f>
        <v>217.464,</v>
      </c>
      <c r="K2" s="0" t="str">
        <f aca="false">K1&amp;","</f>
        <v>240.958,</v>
      </c>
      <c r="L2" s="0" t="str">
        <f aca="false">L1&amp;","</f>
        <v>90.576,</v>
      </c>
      <c r="M2" s="0" t="str">
        <f aca="false">M1&amp;","</f>
        <v>205.1968,</v>
      </c>
      <c r="N2" s="0" t="str">
        <f aca="false">N1&amp;","</f>
        <v>177.0448,</v>
      </c>
      <c r="O2" s="0" t="str">
        <f aca="false">O1&amp;","</f>
        <v>129.472,</v>
      </c>
      <c r="P2" s="0" t="str">
        <f aca="false">P1&amp;","</f>
        <v>398.6024,</v>
      </c>
      <c r="Q2" s="0" t="str">
        <f aca="false">Q1&amp;","</f>
        <v>322.6124,</v>
      </c>
      <c r="R2" s="0" t="str">
        <f aca="false">R1&amp;","</f>
        <v>346.324,</v>
      </c>
      <c r="S2" s="0" t="str">
        <f aca="false">S1&amp;","</f>
        <v>332.5608,</v>
      </c>
      <c r="T2" s="0" t="n">
        <f aca="false">T1</f>
        <v>197.3904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2023-01-17T19:45:34Z</dcterms:created>
  <dc:creator>Lucas</dc:creator>
  <dc:description/>
  <dc:language>en-US</dc:language>
  <cp:lastModifiedBy/>
  <dcterms:modified xsi:type="dcterms:W3CDTF">2023-01-19T15:22:59Z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