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xr:revisionPtr revIDLastSave="0" documentId="8_{280AB37A-392B-4A33-A3B8-300BCF48B1D0}" xr6:coauthVersionLast="47" xr6:coauthVersionMax="47" xr10:uidLastSave="{00000000-0000-0000-0000-000000000000}"/>
  <bookViews>
    <workbookView xWindow="0" yWindow="0" windowWidth="0" windowHeight="0" activeTab="5" xr2:uid="{00000000-000D-0000-FFFF-FFFF00000000}"/>
  </bookViews>
  <sheets>
    <sheet name="Daily Sales DATA" sheetId="1" r:id="rId1"/>
    <sheet name="Weekly Sales Data" sheetId="5" r:id="rId2"/>
    <sheet name="Monthly Sales Data" sheetId="7" r:id="rId3"/>
    <sheet name="Revenue DATA" sheetId="6" r:id="rId4"/>
    <sheet name="Calculations" sheetId="4" r:id="rId5"/>
    <sheet name="Visuals" sheetId="3" r:id="rId6"/>
  </sheets>
  <definedNames>
    <definedName name="_xlnm._FilterDatabase" localSheetId="4" hidden="1">Calculations!$F$61:$G$61</definedName>
    <definedName name="_xlchart.v1.0" hidden="1">Calculations!$Q$4:$Q$19</definedName>
    <definedName name="_xlchart.v1.1" hidden="1">Calculations!$R$3</definedName>
    <definedName name="_xlchart.v1.10" hidden="1">Calculations!$H$61</definedName>
    <definedName name="_xlchart.v1.11" hidden="1">Calculations!$H$62:$H$78</definedName>
    <definedName name="_xlchart.v1.12" hidden="1">Calculations!$I$61</definedName>
    <definedName name="_xlchart.v1.13" hidden="1">Calculations!$I$62:$I$78</definedName>
    <definedName name="_xlchart.v1.2" hidden="1">Calculations!$R$4:$R$19</definedName>
    <definedName name="_xlchart.v1.3" hidden="1">Calculations!$S$3</definedName>
    <definedName name="_xlchart.v1.4" hidden="1">Calculations!$S$4:$S$19</definedName>
    <definedName name="_xlchart.v1.5" hidden="1">Calculations!$T$3</definedName>
    <definedName name="_xlchart.v1.6" hidden="1">Calculations!$T$4:$T$19</definedName>
    <definedName name="_xlchart.v1.7" hidden="1">Calculations!$F$62:$F$78</definedName>
    <definedName name="_xlchart.v1.8" hidden="1">Calculations!$G$61</definedName>
    <definedName name="_xlchart.v1.9" hidden="1">Calculations!$G$62:$G$78</definedName>
  </definedNames>
  <calcPr calcId="191028"/>
  <pivotCaches>
    <pivotCache cacheId="309" r:id="rId7"/>
    <pivotCache cacheId="3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4" l="1"/>
  <c r="Z42" i="4"/>
  <c r="Y20" i="4"/>
  <c r="F2" i="6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62" i="4"/>
  <c r="F74" i="6"/>
  <c r="F68" i="6"/>
  <c r="F64" i="6"/>
  <c r="F61" i="6"/>
  <c r="F58" i="6"/>
  <c r="F55" i="6"/>
  <c r="F50" i="6"/>
  <c r="F47" i="6"/>
  <c r="F42" i="6"/>
  <c r="F35" i="6"/>
  <c r="F26" i="6"/>
  <c r="F23" i="6"/>
  <c r="F10" i="6"/>
  <c r="F67" i="6"/>
  <c r="F57" i="6"/>
  <c r="E25" i="6"/>
  <c r="E13" i="6"/>
  <c r="E14" i="6"/>
  <c r="E15" i="6"/>
  <c r="E16" i="6"/>
  <c r="E17" i="6"/>
  <c r="E18" i="6"/>
  <c r="E19" i="6"/>
  <c r="E20" i="6"/>
  <c r="E21" i="6"/>
  <c r="E22" i="6"/>
  <c r="E24" i="6"/>
  <c r="E27" i="6"/>
  <c r="E28" i="6"/>
  <c r="E29" i="6"/>
  <c r="E30" i="6"/>
  <c r="E31" i="6"/>
  <c r="E32" i="6"/>
  <c r="E33" i="6"/>
  <c r="E34" i="6"/>
  <c r="E36" i="6"/>
  <c r="E37" i="6"/>
  <c r="E38" i="6"/>
  <c r="E39" i="6"/>
  <c r="E40" i="6"/>
  <c r="E41" i="6"/>
  <c r="E43" i="6"/>
  <c r="E44" i="6"/>
  <c r="E45" i="6"/>
  <c r="E46" i="6"/>
  <c r="E48" i="6"/>
  <c r="E49" i="6"/>
  <c r="E51" i="6"/>
  <c r="E52" i="6"/>
  <c r="E53" i="6"/>
  <c r="E54" i="6"/>
  <c r="E56" i="6"/>
  <c r="E57" i="6"/>
  <c r="E59" i="6"/>
  <c r="E60" i="6"/>
  <c r="E62" i="6"/>
  <c r="E63" i="6"/>
  <c r="E65" i="6"/>
  <c r="E66" i="6"/>
  <c r="E67" i="6"/>
  <c r="E69" i="6"/>
  <c r="E70" i="6"/>
  <c r="E71" i="6"/>
  <c r="E72" i="6"/>
  <c r="E73" i="6"/>
  <c r="E75" i="6"/>
  <c r="E76" i="6"/>
  <c r="E77" i="6"/>
  <c r="E4" i="6"/>
  <c r="E5" i="6"/>
  <c r="E6" i="6"/>
  <c r="E7" i="6"/>
  <c r="E8" i="6"/>
  <c r="E9" i="6"/>
  <c r="E11" i="6"/>
  <c r="E12" i="6"/>
  <c r="E3" i="6"/>
  <c r="DV3" i="1"/>
  <c r="DV77" i="1"/>
  <c r="DV69" i="1"/>
  <c r="DV70" i="1"/>
  <c r="DV71" i="1"/>
  <c r="DV72" i="1"/>
  <c r="DV73" i="1"/>
  <c r="DV75" i="1"/>
  <c r="DV76" i="1"/>
  <c r="DV4" i="1"/>
  <c r="DV5" i="1"/>
  <c r="DV6" i="1"/>
  <c r="DV7" i="1"/>
  <c r="DV8" i="1"/>
  <c r="DV9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4" i="1"/>
  <c r="DV25" i="1"/>
  <c r="DV27" i="1"/>
  <c r="DV28" i="1"/>
  <c r="DV29" i="1"/>
  <c r="DV30" i="1"/>
  <c r="DV31" i="1"/>
  <c r="DV32" i="1"/>
  <c r="DV33" i="1"/>
  <c r="DV34" i="1"/>
  <c r="DV36" i="1"/>
  <c r="DV37" i="1"/>
  <c r="DV38" i="1"/>
  <c r="DV39" i="1"/>
  <c r="DV40" i="1"/>
  <c r="DV41" i="1"/>
  <c r="DV43" i="1"/>
  <c r="DV44" i="1"/>
  <c r="DV45" i="1"/>
  <c r="DV46" i="1"/>
  <c r="DV48" i="1"/>
  <c r="DV49" i="1"/>
  <c r="DV51" i="1"/>
  <c r="DV52" i="1"/>
  <c r="DV53" i="1"/>
  <c r="DV54" i="1"/>
  <c r="DV56" i="1"/>
  <c r="DV57" i="1"/>
  <c r="DV59" i="1"/>
  <c r="DV60" i="1"/>
  <c r="DV62" i="1"/>
  <c r="DV63" i="1"/>
  <c r="DV65" i="1"/>
  <c r="DV66" i="1"/>
  <c r="DV67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C74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C68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C64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C61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C58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C55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C50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C47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C42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C3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C26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C23" i="1"/>
  <c r="DU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C10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2" i="1"/>
  <c r="E2" i="1"/>
  <c r="F2" i="1"/>
  <c r="G2" i="1"/>
  <c r="C2" i="1"/>
  <c r="H63" i="4" l="1"/>
  <c r="DV2" i="1"/>
  <c r="DV10" i="1"/>
  <c r="DV23" i="1"/>
  <c r="DV26" i="1"/>
  <c r="C2" i="4" s="1"/>
  <c r="DV35" i="1"/>
  <c r="DV42" i="1"/>
  <c r="DV47" i="1"/>
  <c r="C3" i="4" s="1"/>
  <c r="DV50" i="1"/>
  <c r="DV55" i="1"/>
  <c r="DV58" i="1"/>
  <c r="DV61" i="1"/>
  <c r="DV64" i="1"/>
  <c r="DV68" i="1"/>
  <c r="C7" i="4" s="1"/>
  <c r="C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DV74" i="1"/>
  <c r="H64" i="4" l="1"/>
  <c r="C6" i="4"/>
  <c r="DV78" i="1"/>
  <c r="DV80" i="1"/>
  <c r="C4" i="4"/>
  <c r="C5" i="4"/>
  <c r="H65" i="4" l="1"/>
  <c r="H66" i="4" l="1"/>
  <c r="H67" i="4" l="1"/>
  <c r="H68" i="4" l="1"/>
  <c r="H69" i="4" l="1"/>
  <c r="H70" i="4" l="1"/>
  <c r="H71" i="4" l="1"/>
  <c r="H72" i="4" l="1"/>
  <c r="H73" i="4" l="1"/>
  <c r="H74" i="4" l="1"/>
  <c r="H75" i="4" l="1"/>
  <c r="H76" i="4" l="1"/>
  <c r="H77" i="4" l="1"/>
  <c r="I77" i="4" l="1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</calcChain>
</file>

<file path=xl/sharedStrings.xml><?xml version="1.0" encoding="utf-8"?>
<sst xmlns="http://schemas.openxmlformats.org/spreadsheetml/2006/main" count="659" uniqueCount="215">
  <si>
    <t>Name of the Item</t>
  </si>
  <si>
    <t>Selling Rate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</si>
  <si>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</si>
  <si>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</si>
  <si>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</si>
  <si>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</si>
  <si>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</si>
  <si>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</si>
  <si>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</si>
  <si>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</si>
  <si>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</si>
  <si>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</si>
  <si>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</si>
  <si>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</si>
  <si>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</si>
  <si>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</si>
  <si>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</si>
  <si>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</si>
  <si>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</si>
  <si>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</si>
  <si>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</si>
  <si>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</si>
  <si>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</si>
  <si>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</si>
  <si>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</si>
  <si>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</si>
  <si>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</si>
  <si>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</si>
  <si>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</si>
  <si>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</si>
  <si>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</si>
  <si>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</si>
  <si>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</si>
  <si>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</si>
  <si>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</si>
  <si>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</si>
  <si>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</si>
  <si>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</si>
  <si>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</si>
  <si>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</si>
  <si>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</si>
  <si>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</si>
  <si>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</si>
  <si>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</si>
  <si>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</si>
  <si>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</si>
  <si>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</si>
  <si>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</si>
  <si>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</si>
  <si>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</si>
  <si>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</si>
  <si>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</si>
  <si>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</si>
  <si>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</si>
  <si>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</si>
  <si>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</si>
  <si>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</si>
  <si>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</si>
  <si>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</si>
  <si>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</si>
  <si>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</si>
  <si>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</si>
  <si>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</si>
  <si>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</si>
  <si>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</si>
  <si>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</si>
  <si>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</si>
  <si>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</si>
  <si>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</si>
  <si>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</si>
  <si>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</si>
  <si>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</si>
  <si>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</si>
  <si>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</si>
  <si>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</si>
  <si>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</si>
  <si>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</si>
  <si>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TOTAL</t>
  </si>
  <si>
    <t>Exide Automotive Battery</t>
  </si>
  <si>
    <t>ML40LBH</t>
  </si>
  <si>
    <t>ML38B20L</t>
  </si>
  <si>
    <t>55LC</t>
  </si>
  <si>
    <t>DIN-55R</t>
  </si>
  <si>
    <t>DIN-50R</t>
  </si>
  <si>
    <t>DIN-60</t>
  </si>
  <si>
    <t>EY-105D31R</t>
  </si>
  <si>
    <t>Exide Motorcycle Battery</t>
  </si>
  <si>
    <t>XLTZ5</t>
  </si>
  <si>
    <t>XLTZ4</t>
  </si>
  <si>
    <t>XLTZ9</t>
  </si>
  <si>
    <t>12XL9-B</t>
  </si>
  <si>
    <t>12XL7-B</t>
  </si>
  <si>
    <t>12XL5-B</t>
  </si>
  <si>
    <t>XLTX14</t>
  </si>
  <si>
    <t>12V-9AH</t>
  </si>
  <si>
    <t>Dynex DY-TZ4</t>
  </si>
  <si>
    <t>ECO-32</t>
  </si>
  <si>
    <t>Drive 80R</t>
  </si>
  <si>
    <t>SMF</t>
  </si>
  <si>
    <t>Exide Inverter</t>
  </si>
  <si>
    <t>1125VA</t>
  </si>
  <si>
    <t>1625VA</t>
  </si>
  <si>
    <t>Exide Inverter Battery</t>
  </si>
  <si>
    <t>6LMS180</t>
  </si>
  <si>
    <t>6EL150</t>
  </si>
  <si>
    <t>6LMS150</t>
  </si>
  <si>
    <t>IT500</t>
  </si>
  <si>
    <t>6EL200</t>
  </si>
  <si>
    <t>6EL180</t>
  </si>
  <si>
    <t>6LMS200</t>
  </si>
  <si>
    <t>Dynex 100AH</t>
  </si>
  <si>
    <t>Amaron Automotive Battery</t>
  </si>
  <si>
    <t>38B20L</t>
  </si>
  <si>
    <t>700LMF</t>
  </si>
  <si>
    <t>85D23R</t>
  </si>
  <si>
    <t>FLO DIN50</t>
  </si>
  <si>
    <t>BH40B20L</t>
  </si>
  <si>
    <t>105D31L</t>
  </si>
  <si>
    <t>Amaron Motorcycle Battery</t>
  </si>
  <si>
    <t>BTZ5L</t>
  </si>
  <si>
    <t>BTZ4L</t>
  </si>
  <si>
    <t>BTZ7L</t>
  </si>
  <si>
    <t>AP-BTX9</t>
  </si>
  <si>
    <t>Amaron Inverter Battery</t>
  </si>
  <si>
    <t>200TT</t>
  </si>
  <si>
    <t>150TT</t>
  </si>
  <si>
    <t>Luminous Inverter</t>
  </si>
  <si>
    <t>900VA</t>
  </si>
  <si>
    <t>700VA</t>
  </si>
  <si>
    <t>1050VA</t>
  </si>
  <si>
    <t>800VA</t>
  </si>
  <si>
    <t>Luminous Inverter Batttery</t>
  </si>
  <si>
    <t>Battery Trolley</t>
  </si>
  <si>
    <t>Livguard Automotive Battery</t>
  </si>
  <si>
    <t>AR32</t>
  </si>
  <si>
    <t>AR60</t>
  </si>
  <si>
    <t>Livguard  Inverter</t>
  </si>
  <si>
    <t>1000VA</t>
  </si>
  <si>
    <t>950VA</t>
  </si>
  <si>
    <t>Livguard Inverter Battery</t>
  </si>
  <si>
    <t>1645TT</t>
  </si>
  <si>
    <t>1578TT</t>
  </si>
  <si>
    <t>Battery Water(1 gallen)</t>
  </si>
  <si>
    <t>Microtek Inverter</t>
  </si>
  <si>
    <t>1025VA</t>
  </si>
  <si>
    <t>825VA</t>
  </si>
  <si>
    <t>1700VA</t>
  </si>
  <si>
    <t>Sukam Inverter</t>
  </si>
  <si>
    <t>750VA</t>
  </si>
  <si>
    <t>TOTAL QUANTITY</t>
  </si>
  <si>
    <t xml:space="preserve">Week </t>
  </si>
  <si>
    <t>1 (1/7/24 - 7/7/24)</t>
  </si>
  <si>
    <t>2 (8/7/24 - 14/7/24)</t>
  </si>
  <si>
    <t>3 (15/7/24 - 21/7/24)</t>
  </si>
  <si>
    <t>4 (22/7/24 - 28/7/24)</t>
  </si>
  <si>
    <t>5 (29/7/24 - 4/8/24)</t>
  </si>
  <si>
    <t>6 (5/8/24 - 11/8/24)</t>
  </si>
  <si>
    <t>7 (12/8/24 - 18/8/24)</t>
  </si>
  <si>
    <t>8 (19/8/24 - 25/8/24)</t>
  </si>
  <si>
    <t>9 (26/8/24 - 1/9/24)</t>
  </si>
  <si>
    <t>10 (2/9/24 - 8/9/24)</t>
  </si>
  <si>
    <t>11 (9/9/24 - 15/9/24)</t>
  </si>
  <si>
    <t>12 (16/9/24 - 22/9/24)</t>
  </si>
  <si>
    <t>13 (23/9/24 - 29/9/24)</t>
  </si>
  <si>
    <t>14 (30/9/24 - 6/10/24)</t>
  </si>
  <si>
    <t>15 (7/10/24 - 13/10/24)</t>
  </si>
  <si>
    <t>16 (14/10/24 - 20/10/24)</t>
  </si>
  <si>
    <t>17 (21/10/24 - 27/10/24)</t>
  </si>
  <si>
    <t>18 (28/10/24 - 31/10/24)</t>
  </si>
  <si>
    <t>Months</t>
  </si>
  <si>
    <t>July</t>
  </si>
  <si>
    <t>August</t>
  </si>
  <si>
    <t>September</t>
  </si>
  <si>
    <t>October</t>
  </si>
  <si>
    <t>Buying Rate</t>
  </si>
  <si>
    <t>TOTAL QUANTITY SOLD</t>
  </si>
  <si>
    <t xml:space="preserve">PROFIT </t>
  </si>
  <si>
    <t>PROFIT (Individually)</t>
  </si>
  <si>
    <t>BRANDS</t>
  </si>
  <si>
    <t>QUANTITY</t>
  </si>
  <si>
    <t>Sum of PROFIT (Individually)</t>
  </si>
  <si>
    <t>EXIDE</t>
  </si>
  <si>
    <t>Pareto chart of Revenue</t>
  </si>
  <si>
    <t>Descriptive Statistics</t>
  </si>
  <si>
    <t>AMARON</t>
  </si>
  <si>
    <t>Cummulative Profit</t>
  </si>
  <si>
    <t>Cummulative Profit Percentage</t>
  </si>
  <si>
    <t>Max</t>
  </si>
  <si>
    <t>Profit Generated</t>
  </si>
  <si>
    <t>LIVGAURD</t>
  </si>
  <si>
    <t>LUMINOUS</t>
  </si>
  <si>
    <t>Grand Total</t>
  </si>
  <si>
    <t>SUKAM</t>
  </si>
  <si>
    <t>MICROTEK</t>
  </si>
  <si>
    <t>Sum of Amaron Automotive Battery</t>
  </si>
  <si>
    <t>Sum of Exide Automotive Battery</t>
  </si>
  <si>
    <t>Sum of Exide Motorcycle Battery</t>
  </si>
  <si>
    <t>Sum of Exide Inverter</t>
  </si>
  <si>
    <t>Sum of Sukam Inverter</t>
  </si>
  <si>
    <t>Sum of Exide Inverter Battery</t>
  </si>
  <si>
    <t>Sum of Amaron Inverter Battery</t>
  </si>
  <si>
    <t>Sum of Microtek Inverter</t>
  </si>
  <si>
    <t>Sum of Amaron Motorcycle Battery</t>
  </si>
  <si>
    <t>Sum of Livguard Automotive Battery</t>
  </si>
  <si>
    <t>Sum of Luminous Inverter Batttery</t>
  </si>
  <si>
    <t>Sum of Battery Water(1 gallen)</t>
  </si>
  <si>
    <t>Sum of Battery Trolley</t>
  </si>
  <si>
    <t>Sum of Livguard Inverter Battery</t>
  </si>
  <si>
    <t>Sum of Livguard  Inverter</t>
  </si>
  <si>
    <t>Sum of Microtek Motorcycle Battery</t>
  </si>
  <si>
    <t>Sum of TOTAL QUANTITY</t>
  </si>
  <si>
    <t>Sum of Luminous Inverter</t>
  </si>
  <si>
    <t>Average Quantiy sales Daily</t>
  </si>
  <si>
    <t>Cummulative Quantity</t>
  </si>
  <si>
    <t>Cummulative Quantity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</si>
</sst>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\-dd\-yyyy"/>
    <numFmt numFmtId="165" formatCode="&quot;₹&quot;\ #,##0.00"/>
    <numFmt numFmtId="166" formatCode="[$-14009]dd/mm/yyyy;@"/>
    <numFmt numFmtId="167" formatCode="_ [$₹-439]* #,##0.00_ ;_ [$₹-439]* \-#,##0.00_ ;_ [$₹-439]* &quot;-&quot;??_ ;_ @_ 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" fillId="0" borderId="9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0" borderId="2" xfId="0" applyFont="1" applyBorder="1"/>
    <xf numFmtId="0" fontId="5" fillId="0" borderId="1" xfId="0" applyFont="1" applyBorder="1"/>
    <xf numFmtId="164" fontId="3" fillId="0" borderId="4" xfId="0" applyNumberFormat="1" applyFont="1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5" fillId="0" borderId="10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1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20" xfId="0" applyFont="1" applyBorder="1"/>
    <xf numFmtId="0" fontId="5" fillId="0" borderId="18" xfId="0" applyFont="1" applyBorder="1"/>
    <xf numFmtId="0" fontId="4" fillId="0" borderId="21" xfId="0" applyFont="1" applyBorder="1"/>
    <xf numFmtId="167" fontId="0" fillId="0" borderId="0" xfId="0" applyNumberFormat="1"/>
    <xf numFmtId="0" fontId="0" fillId="0" borderId="0" xfId="0" applyNumberFormat="1"/>
    <xf numFmtId="167" fontId="4" fillId="0" borderId="6" xfId="0" applyNumberFormat="1" applyFont="1" applyBorder="1" applyAlignment="1"/>
    <xf numFmtId="167" fontId="0" fillId="0" borderId="0" xfId="0" applyNumberFormat="1" applyAlignment="1"/>
    <xf numFmtId="167" fontId="0" fillId="0" borderId="5" xfId="0" applyNumberFormat="1" applyBorder="1" applyAlignment="1"/>
    <xf numFmtId="167" fontId="4" fillId="0" borderId="5" xfId="0" applyNumberFormat="1" applyFont="1" applyBorder="1" applyAlignment="1"/>
    <xf numFmtId="167" fontId="0" fillId="0" borderId="7" xfId="0" applyNumberFormat="1" applyBorder="1" applyAlignment="1"/>
    <xf numFmtId="167" fontId="4" fillId="0" borderId="8" xfId="0" applyNumberFormat="1" applyFont="1" applyBorder="1" applyAlignment="1"/>
    <xf numFmtId="167" fontId="0" fillId="0" borderId="18" xfId="0" applyNumberFormat="1" applyBorder="1" applyAlignment="1"/>
    <xf numFmtId="167" fontId="0" fillId="0" borderId="2" xfId="0" applyNumberFormat="1" applyBorder="1" applyAlignment="1"/>
    <xf numFmtId="0" fontId="5" fillId="0" borderId="20" xfId="0" applyFont="1" applyBorder="1" applyAlignment="1">
      <alignment horizontal="center"/>
    </xf>
    <xf numFmtId="167" fontId="4" fillId="0" borderId="7" xfId="0" applyNumberFormat="1" applyFont="1" applyBorder="1" applyAlignment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5" xfId="0" applyBorder="1"/>
    <xf numFmtId="164" fontId="3" fillId="0" borderId="17" xfId="0" applyNumberFormat="1" applyFont="1" applyBorder="1" applyAlignment="1">
      <alignment horizontal="right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167" fontId="0" fillId="0" borderId="24" xfId="0" applyNumberFormat="1" applyBorder="1"/>
    <xf numFmtId="0" fontId="0" fillId="0" borderId="26" xfId="0" applyBorder="1"/>
    <xf numFmtId="167" fontId="0" fillId="0" borderId="25" xfId="0" applyNumberFormat="1" applyBorder="1"/>
    <xf numFmtId="0" fontId="0" fillId="0" borderId="26" xfId="0" applyBorder="1" applyAlignment="1">
      <alignment wrapText="1"/>
    </xf>
    <xf numFmtId="167" fontId="0" fillId="0" borderId="0" xfId="0" applyNumberFormat="1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3" xfId="0" applyBorder="1"/>
    <xf numFmtId="0" fontId="0" fillId="0" borderId="34" xfId="0" applyBorder="1"/>
    <xf numFmtId="0" fontId="6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4" fillId="0" borderId="29" xfId="0" applyFont="1" applyBorder="1"/>
    <xf numFmtId="0" fontId="4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31" xfId="0" applyFont="1" applyBorder="1" applyAlignment="1">
      <alignment horizontal="left" wrapText="1"/>
    </xf>
    <xf numFmtId="0" fontId="2" fillId="0" borderId="33" xfId="0" applyFont="1" applyBorder="1" applyAlignment="1">
      <alignment horizontal="left"/>
    </xf>
    <xf numFmtId="164" fontId="3" fillId="0" borderId="17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" fillId="0" borderId="40" xfId="0" applyFont="1" applyBorder="1"/>
    <xf numFmtId="0" fontId="2" fillId="0" borderId="27" xfId="0" applyFont="1" applyBorder="1"/>
    <xf numFmtId="167" fontId="0" fillId="0" borderId="32" xfId="0" applyNumberFormat="1" applyBorder="1"/>
    <xf numFmtId="0" fontId="4" fillId="0" borderId="27" xfId="0" applyFont="1" applyBorder="1"/>
    <xf numFmtId="0" fontId="4" fillId="0" borderId="36" xfId="0" applyFont="1" applyBorder="1"/>
    <xf numFmtId="167" fontId="0" fillId="0" borderId="41" xfId="0" applyNumberFormat="1" applyBorder="1"/>
    <xf numFmtId="0" fontId="5" fillId="0" borderId="27" xfId="0" applyFont="1" applyBorder="1"/>
    <xf numFmtId="167" fontId="0" fillId="0" borderId="42" xfId="0" applyNumberFormat="1" applyBorder="1"/>
    <xf numFmtId="0" fontId="4" fillId="0" borderId="35" xfId="0" applyFont="1" applyBorder="1"/>
    <xf numFmtId="0" fontId="5" fillId="0" borderId="43" xfId="0" applyFont="1" applyBorder="1" applyAlignment="1">
      <alignment horizontal="center"/>
    </xf>
    <xf numFmtId="167" fontId="0" fillId="0" borderId="44" xfId="0" applyNumberFormat="1" applyBorder="1"/>
    <xf numFmtId="0" fontId="0" fillId="0" borderId="45" xfId="0" applyBorder="1"/>
    <xf numFmtId="0" fontId="0" fillId="0" borderId="22" xfId="0" applyBorder="1" applyAlignment="1">
      <alignment wrapText="1"/>
    </xf>
    <xf numFmtId="2" fontId="0" fillId="0" borderId="11" xfId="0" applyNumberFormat="1" applyBorder="1"/>
    <xf numFmtId="2" fontId="0" fillId="0" borderId="9" xfId="0" applyNumberFormat="1" applyBorder="1"/>
    <xf numFmtId="0" fontId="1" fillId="0" borderId="10" xfId="0" applyFont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6" xfId="0" applyBorder="1"/>
    <xf numFmtId="0" fontId="0" fillId="0" borderId="46" xfId="0" applyBorder="1" applyAlignment="1">
      <alignment wrapText="1"/>
    </xf>
    <xf numFmtId="0" fontId="0" fillId="0" borderId="42" xfId="0" applyBorder="1"/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4" xfId="0" applyBorder="1"/>
    <xf numFmtId="0" fontId="5" fillId="0" borderId="9" xfId="0" applyFont="1" applyBorder="1" applyAlignment="1">
      <alignment horizontal="center"/>
    </xf>
    <xf numFmtId="0" fontId="0" fillId="0" borderId="9" xfId="0" applyBorder="1"/>
    <xf numFmtId="0" fontId="5" fillId="0" borderId="35" xfId="0" applyFont="1" applyBorder="1"/>
  </cellXfs>
  <cellStyles count="1">
    <cellStyle name="Normal" xfId="0" builtinId="0"/>
  </cellStyles>
  <dxfs count="34">
    <dxf>
      <numFmt numFmtId="2" formatCode="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₹&quot;\ #,##0.00"/>
      <alignment horizontal="center"/>
      <border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</border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Different Brands of Automotive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D-4594-BCCF-7AC326961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D-4594-BCCF-7AC326961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D-4594-BCCF-7AC326961B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('Daily Sales DATA'!$A$2,'Daily Sales DATA'!$A$35,'Daily Sales DATA'!$A$58)</c:f>
              <c:strCache>
                <c:ptCount val="3"/>
                <c:pt idx="0">
                  <c:v>Exide Automotive Battery</c:v>
                </c:pt>
                <c:pt idx="1">
                  <c:v>Amaron Automotive Battery</c:v>
                </c:pt>
                <c:pt idx="2">
                  <c:v>Livguard Automotive Battery</c:v>
                </c:pt>
              </c:strCache>
            </c:strRef>
          </c:cat>
          <c:val>
            <c:numRef>
              <c:f>('Daily Sales DATA'!$DV$2,'Daily Sales DATA'!$DV$35,'Daily Sales DATA'!$DV$58)</c:f>
              <c:numCache>
                <c:formatCode>General</c:formatCode>
                <c:ptCount val="3"/>
                <c:pt idx="0">
                  <c:v>15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B-446A-8913-4890107A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Different Brands Inverter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C-4883-B223-D48E1A271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C-4883-B223-D48E1A271A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1C-4883-B223-D48E1A271A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C-4883-B223-D48E1A271A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1C-4883-B223-D48E1A271A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('Daily Sales DATA'!$A$23,'Daily Sales DATA'!$A$50,'Daily Sales DATA'!$A$61,'Daily Sales DATA'!$A$68,'Daily Sales DATA'!$A$74)</c:f>
              <c:strCache>
                <c:ptCount val="5"/>
                <c:pt idx="0">
                  <c:v>Exide Inverter</c:v>
                </c:pt>
                <c:pt idx="1">
                  <c:v>Luminous Inverter</c:v>
                </c:pt>
                <c:pt idx="2">
                  <c:v>Livguard  Inverter</c:v>
                </c:pt>
                <c:pt idx="3">
                  <c:v>Microtek Inverter</c:v>
                </c:pt>
                <c:pt idx="4">
                  <c:v>Sukam Inverter</c:v>
                </c:pt>
              </c:strCache>
            </c:strRef>
          </c:cat>
          <c:val>
            <c:numRef>
              <c:f>('Daily Sales DATA'!$DV$23,'Daily Sales DATA'!$DV$50,'Daily Sales DATA'!$DV$61,'Daily Sales DATA'!$DV$68,'Daily Sales DATA'!$DV$74)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1-482A-AE52-1408344D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Different Brands of Inverter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0-4E88-AA55-CACB0B5C9F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0-4E88-AA55-CACB0B5C9F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0-4E88-AA55-CACB0B5C9F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10-4E88-AA55-CACB0B5C9F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('Daily Sales DATA'!$A$26,'Daily Sales DATA'!$A$47,'Daily Sales DATA'!$A$55,'Daily Sales DATA'!$A$64)</c:f>
              <c:strCache>
                <c:ptCount val="4"/>
                <c:pt idx="0">
                  <c:v>Exide Inverter Battery</c:v>
                </c:pt>
                <c:pt idx="1">
                  <c:v>Amaron Inverter Battery</c:v>
                </c:pt>
                <c:pt idx="2">
                  <c:v>Luminous Inverter Batttery</c:v>
                </c:pt>
                <c:pt idx="3">
                  <c:v>Livguard Inverter Battery</c:v>
                </c:pt>
              </c:strCache>
            </c:strRef>
          </c:cat>
          <c:val>
            <c:numRef>
              <c:f>('Daily Sales DATA'!$DV$26,'Daily Sales DATA'!$DV$47,'Daily Sales DATA'!$DV$55,'Daily Sales DATA'!$DV$64)</c:f>
              <c:numCache>
                <c:formatCode>General</c:formatCode>
                <c:ptCount val="4"/>
                <c:pt idx="0">
                  <c:v>43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7-40CD-A39E-9BD5A0AF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Different Brands of Motorcycle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7-47AC-A4C0-1729421D5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7-47AC-A4C0-1729421D54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('Daily Sales DATA'!$A$10,'Daily Sales DATA'!$A$42)</c:f>
              <c:strCache>
                <c:ptCount val="2"/>
                <c:pt idx="0">
                  <c:v>Exide Motorcycle Battery</c:v>
                </c:pt>
                <c:pt idx="1">
                  <c:v>Amaron Motorcycle Battery</c:v>
                </c:pt>
              </c:strCache>
            </c:strRef>
          </c:cat>
          <c:val>
            <c:numRef>
              <c:f>('Daily Sales DATA'!$DV$10,'Daily Sales DATA'!$DV$42)</c:f>
              <c:numCache>
                <c:formatCode>General</c:formatCode>
                <c:ptCount val="2"/>
                <c:pt idx="0">
                  <c:v>62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A-460A-8B50-43A05AB2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Calculations!$B$2:$B$7</c:f>
              <c:strCache>
                <c:ptCount val="6"/>
                <c:pt idx="0">
                  <c:v>EXIDE</c:v>
                </c:pt>
                <c:pt idx="1">
                  <c:v>AMARON</c:v>
                </c:pt>
                <c:pt idx="2">
                  <c:v>LIVGAURD</c:v>
                </c:pt>
                <c:pt idx="3">
                  <c:v>LUMINOUS</c:v>
                </c:pt>
                <c:pt idx="4">
                  <c:v>SUKAM</c:v>
                </c:pt>
                <c:pt idx="5">
                  <c:v>MICROTEK</c:v>
                </c:pt>
              </c:strCache>
            </c:strRef>
          </c:cat>
          <c:val>
            <c:numRef>
              <c:f>Calculations!$C$2:$C$7</c:f>
              <c:numCache>
                <c:formatCode>General</c:formatCode>
                <c:ptCount val="6"/>
                <c:pt idx="0">
                  <c:v>126</c:v>
                </c:pt>
                <c:pt idx="1">
                  <c:v>57</c:v>
                </c:pt>
                <c:pt idx="2">
                  <c:v>11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46EC-9296-443B7A02D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208903"/>
        <c:axId val="1424211463"/>
      </c:barChart>
      <c:catAx>
        <c:axId val="142420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11463"/>
        <c:crosses val="autoZero"/>
        <c:auto val="1"/>
        <c:lblAlgn val="ctr"/>
        <c:lblOffset val="100"/>
        <c:noMultiLvlLbl val="0"/>
      </c:catAx>
      <c:valAx>
        <c:axId val="1424211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0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Calculations!$C$61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Calculations!$B$62:$B$78</c:f>
              <c:strCache>
                <c:ptCount val="17"/>
                <c:pt idx="0">
                  <c:v>1 (1/7/24 - 7/7/24)</c:v>
                </c:pt>
                <c:pt idx="1">
                  <c:v>2 (8/7/24 - 14/7/24)</c:v>
                </c:pt>
                <c:pt idx="2">
                  <c:v>3 (15/7/24 - 21/7/24)</c:v>
                </c:pt>
                <c:pt idx="3">
                  <c:v>4 (22/7/24 - 28/7/24)</c:v>
                </c:pt>
                <c:pt idx="4">
                  <c:v>5 (29/7/24 - 4/8/24)</c:v>
                </c:pt>
                <c:pt idx="5">
                  <c:v>6 (5/8/24 - 11/8/24)</c:v>
                </c:pt>
                <c:pt idx="6">
                  <c:v>7 (12/8/24 - 18/8/24)</c:v>
                </c:pt>
                <c:pt idx="7">
                  <c:v>8 (19/8/24 - 25/8/24)</c:v>
                </c:pt>
                <c:pt idx="8">
                  <c:v>9 (26/8/24 - 1/9/24)</c:v>
                </c:pt>
                <c:pt idx="9">
                  <c:v>10 (2/9/24 - 8/9/24)</c:v>
                </c:pt>
                <c:pt idx="10">
                  <c:v>11 (9/9/24 - 15/9/24)</c:v>
                </c:pt>
                <c:pt idx="11">
                  <c:v>12 (16/9/24 - 22/9/24)</c:v>
                </c:pt>
                <c:pt idx="12">
                  <c:v>13 (23/9/24 - 29/9/24)</c:v>
                </c:pt>
                <c:pt idx="13">
                  <c:v>14 (30/9/24 - 6/10/24)</c:v>
                </c:pt>
                <c:pt idx="14">
                  <c:v>15 (7/10/24 - 13/10/24)</c:v>
                </c:pt>
                <c:pt idx="15">
                  <c:v>16 (14/10/24 - 20/10/24)</c:v>
                </c:pt>
                <c:pt idx="16">
                  <c:v>17 (21/10/24 - 27/10/24)</c:v>
                </c:pt>
              </c:strCache>
            </c:strRef>
          </c:cat>
          <c:val>
            <c:numRef>
              <c:f>Calculations!$C$62:$C$78</c:f>
              <c:numCache>
                <c:formatCode>General</c:formatCode>
                <c:ptCount val="17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13</c:v>
                </c:pt>
                <c:pt idx="4">
                  <c:v>24</c:v>
                </c:pt>
                <c:pt idx="5">
                  <c:v>13</c:v>
                </c:pt>
                <c:pt idx="6">
                  <c:v>10</c:v>
                </c:pt>
                <c:pt idx="7">
                  <c:v>23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23</c:v>
                </c:pt>
                <c:pt idx="13">
                  <c:v>13</c:v>
                </c:pt>
                <c:pt idx="14">
                  <c:v>12</c:v>
                </c:pt>
                <c:pt idx="15">
                  <c:v>18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E41-BAE1-7A45C9C4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959751"/>
        <c:axId val="1396962311"/>
      </c:lineChart>
      <c:catAx>
        <c:axId val="1396959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62311"/>
        <c:crosses val="autoZero"/>
        <c:auto val="1"/>
        <c:lblAlgn val="ctr"/>
        <c:lblOffset val="100"/>
        <c:noMultiLvlLbl val="0"/>
      </c:catAx>
      <c:valAx>
        <c:axId val="1396962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9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Calculations!$AC$9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Calculations!$AB$10:$AB$13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Calculations!$AC$10:$AC$13</c:f>
              <c:numCache>
                <c:formatCode>General</c:formatCode>
                <c:ptCount val="4"/>
                <c:pt idx="0">
                  <c:v>87</c:v>
                </c:pt>
                <c:pt idx="1">
                  <c:v>81</c:v>
                </c:pt>
                <c:pt idx="2">
                  <c:v>76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F-4079-A219-DA00B1BB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900168"/>
        <c:axId val="1903912456"/>
      </c:lineChart>
      <c:catAx>
        <c:axId val="19039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2456"/>
        <c:crosses val="autoZero"/>
        <c:auto val="1"/>
        <c:lblAlgn val="ctr"/>
        <c:lblOffset val="100"/>
        <c:noMultiLvlLbl val="0"/>
      </c:catAx>
      <c:valAx>
        <c:axId val="19039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Calculations!$C$1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0-4A8D-AA8C-52F05DA5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0-4A8D-AA8C-52F05DA5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00-4A8D-AA8C-52F05DA5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00-4A8D-AA8C-52F05DA5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00-4A8D-AA8C-52F05DA5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00-4A8D-AA8C-52F05DA5FE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Calculations!$B$2:$B$7</c:f>
              <c:strCache>
                <c:ptCount val="6"/>
                <c:pt idx="0">
                  <c:v>EXIDE</c:v>
                </c:pt>
                <c:pt idx="1">
                  <c:v>AMARON</c:v>
                </c:pt>
                <c:pt idx="2">
                  <c:v>LIVGAURD</c:v>
                </c:pt>
                <c:pt idx="3">
                  <c:v>LUMINOUS</c:v>
                </c:pt>
                <c:pt idx="4">
                  <c:v>SUKAM</c:v>
                </c:pt>
                <c:pt idx="5">
                  <c:v>MICROTEK</c:v>
                </c:pt>
              </c:strCache>
            </c:strRef>
          </c:cat>
          <c:val>
            <c:numRef>
              <c:f>Calculations!$C$2:$C$7</c:f>
              <c:numCache>
                <c:formatCode>General</c:formatCode>
                <c:ptCount val="6"/>
                <c:pt idx="0">
                  <c:v>126</c:v>
                </c:pt>
                <c:pt idx="1">
                  <c:v>57</c:v>
                </c:pt>
                <c:pt idx="2">
                  <c:v>11</c:v>
                </c:pt>
                <c:pt idx="3">
                  <c:v>13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00-4A8D-AA8C-52F05DA5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Calculations!$Z$25</c:f>
              <c:strCache>
                <c:ptCount val="1"/>
                <c:pt idx="0">
                  <c:v>Profit Generated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6-4544-97E9-0C7E74362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6-4544-97E9-0C7E74362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6-4544-97E9-0C7E74362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6-4544-97E9-0C7E74362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6-4544-97E9-0C7E743620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E6-4544-97E9-0C7E743620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E6-4544-97E9-0C7E743620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E6-4544-97E9-0C7E743620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E6-4544-97E9-0C7E743620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E6-4544-97E9-0C7E743620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E6-4544-97E9-0C7E743620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0E6-4544-97E9-0C7E743620E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0E6-4544-97E9-0C7E743620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0E6-4544-97E9-0C7E743620E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0E6-4544-97E9-0C7E743620E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0E6-4544-97E9-0C7E74362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Calculations!$Y$26:$Y$41</c:f>
              <c:strCache>
                <c:ptCount val="16"/>
                <c:pt idx="0">
                  <c:v>Exide Automotive Battery</c:v>
                </c:pt>
                <c:pt idx="1">
                  <c:v>Exide Motorcycle Battery</c:v>
                </c:pt>
                <c:pt idx="2">
                  <c:v>Exide Inverter</c:v>
                </c:pt>
                <c:pt idx="3">
                  <c:v>Exide Inverter Battery</c:v>
                </c:pt>
                <c:pt idx="4">
                  <c:v>Amaron Automotive Battery</c:v>
                </c:pt>
                <c:pt idx="5">
                  <c:v>Amaron Motorcycle Battery</c:v>
                </c:pt>
                <c:pt idx="6">
                  <c:v>Amaron Inverter Battery</c:v>
                </c:pt>
                <c:pt idx="7">
                  <c:v>Luminous Inverter</c:v>
                </c:pt>
                <c:pt idx="8">
                  <c:v>Luminous Inverter Batttery</c:v>
                </c:pt>
                <c:pt idx="9">
                  <c:v>Battery Trolley</c:v>
                </c:pt>
                <c:pt idx="10">
                  <c:v>Livguard Automotive Battery</c:v>
                </c:pt>
                <c:pt idx="11">
                  <c:v>Livguard  Inverter</c:v>
                </c:pt>
                <c:pt idx="12">
                  <c:v>Livguard Inverter Battery</c:v>
                </c:pt>
                <c:pt idx="13">
                  <c:v>Battery Water(1 gallen)</c:v>
                </c:pt>
                <c:pt idx="14">
                  <c:v>Microtek Inverter</c:v>
                </c:pt>
                <c:pt idx="15">
                  <c:v>Sukam Inverter</c:v>
                </c:pt>
              </c:strCache>
            </c:strRef>
          </c:cat>
          <c:val>
            <c:numRef>
              <c:f>Calculations!$Z$26:$Z$41</c:f>
              <c:numCache>
                <c:formatCode>_ [$₹-439]* #,##0.00_ ;_ [$₹-439]* \-#,##0.00_ ;_ [$₹-439]* "-"??_ ;_ @_ </c:formatCode>
                <c:ptCount val="16"/>
                <c:pt idx="0">
                  <c:v>6808</c:v>
                </c:pt>
                <c:pt idx="1">
                  <c:v>8309</c:v>
                </c:pt>
                <c:pt idx="2">
                  <c:v>3400</c:v>
                </c:pt>
                <c:pt idx="3">
                  <c:v>47000</c:v>
                </c:pt>
                <c:pt idx="4">
                  <c:v>7281</c:v>
                </c:pt>
                <c:pt idx="5">
                  <c:v>3990</c:v>
                </c:pt>
                <c:pt idx="6">
                  <c:v>1800</c:v>
                </c:pt>
                <c:pt idx="7">
                  <c:v>1800</c:v>
                </c:pt>
                <c:pt idx="8">
                  <c:v>4200</c:v>
                </c:pt>
                <c:pt idx="9">
                  <c:v>2958</c:v>
                </c:pt>
                <c:pt idx="10">
                  <c:v>1600</c:v>
                </c:pt>
                <c:pt idx="11">
                  <c:v>1350</c:v>
                </c:pt>
                <c:pt idx="12">
                  <c:v>4400</c:v>
                </c:pt>
                <c:pt idx="13">
                  <c:v>1136</c:v>
                </c:pt>
                <c:pt idx="14">
                  <c:v>4050</c:v>
                </c:pt>
                <c:pt idx="15">
                  <c:v>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0E6-4544-97E9-0C7E7436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Pareto Chart (Profit)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Pareto Chart (Profit) </a:t>
          </a:r>
        </a:p>
      </cx:txPr>
    </cx:title>
    <cx:plotArea>
      <cx:plotAreaRegion>
        <cx:series layoutId="clusteredColumn" uniqueId="{A934401C-1EF2-4878-B33B-05CD15FDF8EF}" formatIdx="0">
          <cx:tx>
            <cx:txData>
              <cx:f>_xlchart.v1.1</cx:f>
              <cx:v>Sum of PROFIT (Individually)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49971055-6CE1-446C-8D81-A9366D4858C9}" formatIdx="1">
          <cx:spPr>
            <a:ln w="12700">
              <a:solidFill>
                <a:srgbClr val="EA4335"/>
              </a:solidFill>
              <a:prstDash val="solid"/>
            </a:ln>
          </cx:spPr>
          <cx:axisId val="2"/>
        </cx:series>
        <cx:series layoutId="clusteredColumn" hidden="1" uniqueId="{5025998F-C8A6-4C9D-8ED9-BC9BB9B1D117}" formatIdx="2">
          <cx:tx>
            <cx:txData>
              <cx:f>_xlchart.v1.3</cx:f>
              <cx:v>Cummulative Profit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69D14BB-587D-4A6A-9F6A-61B09263F8E1}" formatIdx="3">
          <cx:axisId val="2"/>
        </cx:series>
        <cx:series layoutId="clusteredColumn" hidden="1" uniqueId="{8D46FF3E-1235-4D53-A9C0-AB61D89E54C1}" formatIdx="4">
          <cx:tx>
            <cx:txData>
              <cx:f>_xlchart.v1.5</cx:f>
              <cx:v>Cummulative Profit Percentage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D67B2FB4-E3E9-4218-B4E8-74E55DBDA6DB}" formatIdx="5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Pareto Chart (Quantity)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Pareto Chart (Quantity)</a:t>
          </a:r>
        </a:p>
      </cx:txPr>
    </cx:title>
    <cx:plotArea>
      <cx:plotAreaRegion>
        <cx:series layoutId="clusteredColumn" uniqueId="{8D67F48F-8F9E-442B-95FF-60FEA8B07915}" formatIdx="0">
          <cx:tx>
            <cx:txData>
              <cx:f>_xlchart.v1.8</cx:f>
              <cx:v>TOTAL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C7ED6D3D-3DC6-4F4C-BB36-26B1F6D85397}" formatIdx="1">
          <cx:axisId val="2"/>
        </cx:series>
        <cx:series layoutId="clusteredColumn" hidden="1" uniqueId="{385DAE3A-F0DB-4F7E-A2C7-F8D24F47EE66}" formatIdx="2">
          <cx:tx>
            <cx:txData>
              <cx:f>_xlchart.v1.10</cx:f>
              <cx:v>Cummulative Quantity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8C2FE97-10DD-4477-A12C-4ECCF9ED3ACE}" formatIdx="3">
          <cx:axisId val="2"/>
        </cx:series>
        <cx:series layoutId="clusteredColumn" hidden="1" uniqueId="{4740B081-70E8-4E78-B565-7CCCCD109342}" formatIdx="4">
          <cx:tx>
            <cx:txData>
              <cx:f>_xlchart.v1.12</cx:f>
              <cx:v>Cummulative Quantity percentage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F0234D7-1CCD-4580-95FC-477F4EB75DE0}" formatIdx="5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2F08-32D2-008A-D823-96432D94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</xdr:row>
      <xdr:rowOff>9525</xdr:rowOff>
    </xdr:from>
    <xdr:to>
      <xdr:col>16</xdr:col>
      <xdr:colOff>590550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91C08-94C8-8361-3E33-C17EA5AED38A}"/>
            </a:ext>
            <a:ext uri="{147F2762-F138-4A5C-976F-8EAC2B608ADB}">
              <a16:predDERef xmlns:a16="http://schemas.microsoft.com/office/drawing/2014/main" pred="{1F8D2F08-32D2-008A-D823-96432D94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</xdr:row>
      <xdr:rowOff>0</xdr:rowOff>
    </xdr:from>
    <xdr:to>
      <xdr:col>25</xdr:col>
      <xdr:colOff>190500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8F038-AA63-8305-3563-F528D9AE3FE7}"/>
            </a:ext>
            <a:ext uri="{147F2762-F138-4A5C-976F-8EAC2B608ADB}">
              <a16:predDERef xmlns:a16="http://schemas.microsoft.com/office/drawing/2014/main" pred="{CFC91C08-94C8-8361-3E33-C17EA5AED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161925</xdr:colOff>
      <xdr:row>1</xdr:row>
      <xdr:rowOff>9525</xdr:rowOff>
    </xdr:from>
    <xdr:to>
      <xdr:col>33</xdr:col>
      <xdr:colOff>333375</xdr:colOff>
      <xdr:row>17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115535-C311-4815-8332-4EA8CF5B5B35}"/>
            </a:ext>
            <a:ext uri="{147F2762-F138-4A5C-976F-8EAC2B608ADB}">
              <a16:predDERef xmlns:a16="http://schemas.microsoft.com/office/drawing/2014/main" pred="{B2C8F038-AA63-8305-3563-F528D9AE3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590550</xdr:colOff>
      <xdr:row>20</xdr:row>
      <xdr:rowOff>47625</xdr:rowOff>
    </xdr:from>
    <xdr:to>
      <xdr:col>9</xdr:col>
      <xdr:colOff>285750</xdr:colOff>
      <xdr:row>37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742A0E-65C3-40E5-A640-7C3D6F850B3A}"/>
            </a:ext>
            <a:ext uri="{147F2762-F138-4A5C-976F-8EAC2B608ADB}">
              <a16:predDERef xmlns:a16="http://schemas.microsoft.com/office/drawing/2014/main" pred="{D5115535-C311-4815-8332-4EA8CF5B5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600075</xdr:colOff>
      <xdr:row>43</xdr:row>
      <xdr:rowOff>19050</xdr:rowOff>
    </xdr:from>
    <xdr:to>
      <xdr:col>17</xdr:col>
      <xdr:colOff>428625</xdr:colOff>
      <xdr:row>63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F4127383-EF4C-4590-A989-33B5C51B51FD}"/>
                </a:ext>
                <a:ext uri="{147F2762-F138-4A5C-976F-8EAC2B608ADB}">
                  <a16:predDERef xmlns:a16="http://schemas.microsoft.com/office/drawing/2014/main" pred="{C3742A0E-65C3-40E5-A640-7C3D6F850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6981825"/>
              <a:ext cx="714375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47625</xdr:colOff>
      <xdr:row>19</xdr:row>
      <xdr:rowOff>85725</xdr:rowOff>
    </xdr:from>
    <xdr:to>
      <xdr:col>21</xdr:col>
      <xdr:colOff>352425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526EB-1177-4B09-9639-B697255FAD27}"/>
            </a:ext>
            <a:ext uri="{147F2762-F138-4A5C-976F-8EAC2B608ADB}">
              <a16:predDERef xmlns:a16="http://schemas.microsoft.com/office/drawing/2014/main" pred="{F4127383-EF4C-4590-A989-33B5C51B5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419100</xdr:colOff>
      <xdr:row>19</xdr:row>
      <xdr:rowOff>76200</xdr:rowOff>
    </xdr:from>
    <xdr:to>
      <xdr:col>33</xdr:col>
      <xdr:colOff>114300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9C449-8638-4ABF-978A-413C9FFD3998}"/>
            </a:ext>
            <a:ext uri="{147F2762-F138-4A5C-976F-8EAC2B608ADB}">
              <a16:predDERef xmlns:a16="http://schemas.microsoft.com/office/drawing/2014/main" pred="{BC4526EB-1177-4B09-9639-B697255F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533400</xdr:colOff>
      <xdr:row>1</xdr:row>
      <xdr:rowOff>57150</xdr:rowOff>
    </xdr:from>
    <xdr:to>
      <xdr:col>42</xdr:col>
      <xdr:colOff>228600</xdr:colOff>
      <xdr:row>18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76C1F8-A905-48D9-8BBC-9C0BF945C23F}"/>
            </a:ext>
            <a:ext uri="{147F2762-F138-4A5C-976F-8EAC2B608ADB}">
              <a16:predDERef xmlns:a16="http://schemas.microsoft.com/office/drawing/2014/main" pred="{E399C449-8638-4ABF-978A-413C9FFD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28575</xdr:colOff>
      <xdr:row>0</xdr:row>
      <xdr:rowOff>152400</xdr:rowOff>
    </xdr:from>
    <xdr:to>
      <xdr:col>51</xdr:col>
      <xdr:colOff>333375</xdr:colOff>
      <xdr:row>17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4536C-C514-49B4-819B-0481CB64D74B}"/>
            </a:ext>
            <a:ext uri="{147F2762-F138-4A5C-976F-8EAC2B608ADB}">
              <a16:predDERef xmlns:a16="http://schemas.microsoft.com/office/drawing/2014/main" pred="{1E76C1F8-A905-48D9-8BBC-9C0BF945C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390525</xdr:colOff>
      <xdr:row>42</xdr:row>
      <xdr:rowOff>19050</xdr:rowOff>
    </xdr:from>
    <xdr:to>
      <xdr:col>34</xdr:col>
      <xdr:colOff>19050</xdr:colOff>
      <xdr:row>65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2">
              <a:extLst>
                <a:ext uri="{FF2B5EF4-FFF2-40B4-BE49-F238E27FC236}">
                  <a16:creationId xmlns:a16="http://schemas.microsoft.com/office/drawing/2014/main" id="{E94CE07B-BB5A-4BBF-9F71-B2C25C089739}"/>
                </a:ext>
                <a:ext uri="{147F2762-F138-4A5C-976F-8EAC2B608ADB}">
                  <a16:predDERef xmlns:a16="http://schemas.microsoft.com/office/drawing/2014/main" pred="{EA94536C-C514-49B4-819B-0481CB64D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1725" y="6819900"/>
              <a:ext cx="6943725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4.036123379628" createdVersion="8" refreshedVersion="8" minRefreshableVersion="3" recordCount="76" xr:uid="{82DF0227-3E30-4B6C-A155-E8B8B5C49F5E}">
  <cacheSource type="worksheet">
    <worksheetSource ref="A1:F77" sheet="Revenue DATA"/>
  </cacheSource>
  <cacheFields count="6">
    <cacheField name="Name of the Item" numFmtId="0">
      <sharedItems containsMixedTypes="1" containsNumber="1" containsInteger="1" minValue="18060" maxValue="18060" count="72">
        <s v="Exide Automotive Battery"/>
        <s v="ML40LBH"/>
        <s v="ML38B20L"/>
        <s v="55LC"/>
        <s v="DIN-55R"/>
        <s v="DIN-50R"/>
        <s v="DIN-60"/>
        <s v="EY-105D31R"/>
        <s v="Exide Motorcycle Battery"/>
        <s v="XLTZ5"/>
        <s v="XLTZ4"/>
        <s v="XLTZ9"/>
        <s v="12XL9-B"/>
        <s v="12XL7-B"/>
        <s v="12XL5-B"/>
        <s v="XLTX14"/>
        <s v="12V-9AH"/>
        <s v="Dynex DY-TZ4"/>
        <s v="ECO-32"/>
        <s v="Drive 80R"/>
        <s v="SMF"/>
        <s v="Exide Inverter"/>
        <s v="1125VA"/>
        <s v="1625VA"/>
        <s v="Exide Inverter Battery"/>
        <s v="6LMS180"/>
        <s v="6EL150"/>
        <s v="6LMS150"/>
        <s v="IT500"/>
        <s v="6EL200"/>
        <s v="6EL180"/>
        <s v="6LMS200"/>
        <s v="Dynex 100AH"/>
        <s v="Amaron Automotive Battery"/>
        <s v="38B20L"/>
        <s v="700LMF"/>
        <s v="85D23R"/>
        <s v="FLO DIN50"/>
        <s v="BH40B20L"/>
        <s v="105D31L"/>
        <s v="Amaron Motorcycle Battery"/>
        <s v="BTZ5L"/>
        <s v="BTZ4L"/>
        <s v="BTZ7L"/>
        <s v="AP-BTX9"/>
        <s v="Amaron Inverter Battery"/>
        <s v="200TT"/>
        <s v="150TT"/>
        <s v="Luminous Inverter"/>
        <s v="900VA"/>
        <s v="700VA"/>
        <s v="1050VA"/>
        <s v="800VA"/>
        <s v="Luminous Inverter Batttery"/>
        <n v="18060"/>
        <s v="Battery Trolley"/>
        <s v="Livguard Automotive Battery"/>
        <s v="AR32"/>
        <s v="AR60"/>
        <s v="Livguard  Inverter"/>
        <s v="1000VA"/>
        <s v="950VA"/>
        <s v="Livguard Inverter Battery"/>
        <s v="1645TT"/>
        <s v="1578TT"/>
        <s v="Battery Water(1 gallen)"/>
        <s v="Microtek Inverter"/>
        <s v="1025VA"/>
        <s v="825VA"/>
        <s v="1700VA"/>
        <s v="Sukam Inverter"/>
        <s v="750VA"/>
      </sharedItems>
    </cacheField>
    <cacheField name="Selling Rate" numFmtId="0">
      <sharedItems containsString="0" containsBlank="1" containsNumber="1" containsInteger="1" minValue="40" maxValue="17200"/>
    </cacheField>
    <cacheField name="Buying Rate" numFmtId="0">
      <sharedItems containsString="0" containsBlank="1" containsNumber="1" containsInteger="1" minValue="24" maxValue="16200"/>
    </cacheField>
    <cacheField name="TOTAL QUANTITY SOLD" numFmtId="0">
      <sharedItems containsSemiMixedTypes="0" containsString="0" containsNumber="1" containsInteger="1" minValue="1" maxValue="71"/>
    </cacheField>
    <cacheField name="PROFIT " numFmtId="0">
      <sharedItems containsString="0" containsBlank="1" containsNumber="1" containsInteger="1" minValue="30" maxValue="11200"/>
    </cacheField>
    <cacheField name="PROFIT (Individually)" numFmtId="167">
      <sharedItems containsString="0" containsBlank="1" containsNumber="1" containsInteger="1" minValue="1136" maxValue="47000" count="16">
        <n v="6808"/>
        <m/>
        <n v="8309"/>
        <n v="3400"/>
        <n v="47000"/>
        <n v="7281"/>
        <n v="3990"/>
        <n v="1800"/>
        <n v="4200"/>
        <n v="2958"/>
        <n v="1600"/>
        <n v="1350"/>
        <n v="4400"/>
        <n v="1136"/>
        <n v="4050"/>
        <n v="15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4.13554398148" createdVersion="8" refreshedVersion="8" minRefreshableVersion="3" recordCount="18" xr:uid="{04761C2E-FC5F-475C-8E02-82824C198259}">
  <cacheSource type="worksheet">
    <worksheetSource ref="A1:BZ19" sheet="Weekly Sales Data"/>
  </cacheSource>
  <cacheFields count="80">
    <cacheField name="Week " numFmtId="0">
      <sharedItems count="18">
        <s v="1 (1/7/24 - 7/7/24)"/>
        <s v="2 (8/7/24 - 14/7/24)"/>
        <s v="3 (15/7/24 - 21/7/24)"/>
        <s v="4 (22/7/24 - 28/7/24)"/>
        <s v="5 (29/7/24 - 4/8/24)"/>
        <s v="6 (5/8/24 - 11/8/24)"/>
        <s v="7 (12/8/24 - 18/8/24)"/>
        <s v="8 (19/8/24 - 25/8/24)"/>
        <s v="9 (26/8/24 - 1/9/24)"/>
        <s v="10 (2/9/24 - 8/9/24)"/>
        <s v="11 (9/9/24 - 15/9/24)"/>
        <s v="12 (16/9/24 - 22/9/24)"/>
        <s v="13 (23/9/24 - 29/9/24)"/>
        <s v="14 (30/9/24 - 6/10/24)"/>
        <s v="15 (7/10/24 - 13/10/24)"/>
        <s v="16 (14/10/24 - 20/10/24)"/>
        <s v="17 (21/10/24 - 27/10/24)"/>
        <s v="18 (28/10/24 - 31/10/24)"/>
      </sharedItems>
    </cacheField>
    <cacheField name="Exide Automotive Battery" numFmtId="0">
      <sharedItems containsSemiMixedTypes="0" containsString="0" containsNumber="1" containsInteger="1" minValue="0" maxValue="3" count="4">
        <n v="3"/>
        <n v="1"/>
        <n v="2"/>
        <n v="0"/>
      </sharedItems>
    </cacheField>
    <cacheField name="ML40LBH" numFmtId="0">
      <sharedItems containsSemiMixedTypes="0" containsString="0" containsNumber="1" containsInteger="1" minValue="0" maxValue="1"/>
    </cacheField>
    <cacheField name="ML38B20L" numFmtId="0">
      <sharedItems containsSemiMixedTypes="0" containsString="0" containsNumber="1" containsInteger="1" minValue="0" maxValue="2"/>
    </cacheField>
    <cacheField name="55LC" numFmtId="0">
      <sharedItems containsSemiMixedTypes="0" containsString="0" containsNumber="1" containsInteger="1" minValue="0" maxValue="1"/>
    </cacheField>
    <cacheField name="DIN-55R" numFmtId="0">
      <sharedItems containsSemiMixedTypes="0" containsString="0" containsNumber="1" containsInteger="1" minValue="0" maxValue="2"/>
    </cacheField>
    <cacheField name="DIN-50R" numFmtId="0">
      <sharedItems containsSemiMixedTypes="0" containsString="0" containsNumber="1" containsInteger="1" minValue="0" maxValue="1"/>
    </cacheField>
    <cacheField name="DIN-60" numFmtId="0">
      <sharedItems containsSemiMixedTypes="0" containsString="0" containsNumber="1" containsInteger="1" minValue="0" maxValue="1"/>
    </cacheField>
    <cacheField name="EY-105D31R" numFmtId="0">
      <sharedItems containsSemiMixedTypes="0" containsString="0" containsNumber="1" containsInteger="1" minValue="0" maxValue="1"/>
    </cacheField>
    <cacheField name="Exide Motorcycle Battery" numFmtId="0">
      <sharedItems containsSemiMixedTypes="0" containsString="0" containsNumber="1" containsInteger="1" minValue="0" maxValue="11" count="8">
        <n v="3"/>
        <n v="0"/>
        <n v="2"/>
        <n v="1"/>
        <n v="5"/>
        <n v="4"/>
        <n v="11"/>
        <n v="6"/>
      </sharedItems>
    </cacheField>
    <cacheField name="XLTZ5" numFmtId="0">
      <sharedItems containsSemiMixedTypes="0" containsString="0" containsNumber="1" containsInteger="1" minValue="0" maxValue="2"/>
    </cacheField>
    <cacheField name="XLTZ4" numFmtId="0">
      <sharedItems containsSemiMixedTypes="0" containsString="0" containsNumber="1" containsInteger="1" minValue="0" maxValue="5"/>
    </cacheField>
    <cacheField name="XLTZ9" numFmtId="0">
      <sharedItems containsSemiMixedTypes="0" containsString="0" containsNumber="1" containsInteger="1" minValue="0" maxValue="3"/>
    </cacheField>
    <cacheField name="12XL9-B" numFmtId="0">
      <sharedItems containsSemiMixedTypes="0" containsString="0" containsNumber="1" containsInteger="1" minValue="0" maxValue="1"/>
    </cacheField>
    <cacheField name="12XL7-B" numFmtId="0">
      <sharedItems containsSemiMixedTypes="0" containsString="0" containsNumber="1" containsInteger="1" minValue="0" maxValue="1"/>
    </cacheField>
    <cacheField name="12XL5-B" numFmtId="0">
      <sharedItems containsSemiMixedTypes="0" containsString="0" containsNumber="1" containsInteger="1" minValue="0" maxValue="2"/>
    </cacheField>
    <cacheField name="XLTX14" numFmtId="0">
      <sharedItems containsSemiMixedTypes="0" containsString="0" containsNumber="1" containsInteger="1" minValue="0" maxValue="1"/>
    </cacheField>
    <cacheField name="12V-9AH" numFmtId="0">
      <sharedItems containsSemiMixedTypes="0" containsString="0" containsNumber="1" containsInteger="1" minValue="0" maxValue="4"/>
    </cacheField>
    <cacheField name="Dynex DY-TZ4" numFmtId="0">
      <sharedItems containsSemiMixedTypes="0" containsString="0" containsNumber="1" containsInteger="1" minValue="0" maxValue="1"/>
    </cacheField>
    <cacheField name="ECO-32" numFmtId="0">
      <sharedItems containsSemiMixedTypes="0" containsString="0" containsNumber="1" containsInteger="1" minValue="0" maxValue="1"/>
    </cacheField>
    <cacheField name="Drive 80R" numFmtId="0">
      <sharedItems containsSemiMixedTypes="0" containsString="0" containsNumber="1" containsInteger="1" minValue="0" maxValue="1"/>
    </cacheField>
    <cacheField name="SMF" numFmtId="0">
      <sharedItems containsSemiMixedTypes="0" containsString="0" containsNumber="1" containsInteger="1" minValue="0" maxValue="1"/>
    </cacheField>
    <cacheField name="Exide Inverter" numFmtId="0">
      <sharedItems containsSemiMixedTypes="0" containsString="0" containsNumber="1" containsInteger="1" minValue="0" maxValue="1" count="2">
        <n v="1"/>
        <n v="0"/>
      </sharedItems>
    </cacheField>
    <cacheField name="1125VA" numFmtId="0">
      <sharedItems containsSemiMixedTypes="0" containsString="0" containsNumber="1" containsInteger="1" minValue="0" maxValue="1"/>
    </cacheField>
    <cacheField name="1625VA" numFmtId="0">
      <sharedItems containsSemiMixedTypes="0" containsString="0" containsNumber="1" containsInteger="1" minValue="0" maxValue="1"/>
    </cacheField>
    <cacheField name="Exide Inverter Battery" numFmtId="0">
      <sharedItems containsSemiMixedTypes="0" containsString="0" containsNumber="1" containsInteger="1" minValue="0" maxValue="6" count="7">
        <n v="1"/>
        <n v="6"/>
        <n v="3"/>
        <n v="2"/>
        <n v="5"/>
        <n v="0"/>
        <n v="4"/>
      </sharedItems>
    </cacheField>
    <cacheField name="6LMS180" numFmtId="0">
      <sharedItems containsSemiMixedTypes="0" containsString="0" containsNumber="1" containsInteger="1" minValue="0" maxValue="2"/>
    </cacheField>
    <cacheField name="6EL150" numFmtId="0">
      <sharedItems containsSemiMixedTypes="0" containsString="0" containsNumber="1" containsInteger="1" minValue="0" maxValue="3"/>
    </cacheField>
    <cacheField name="6LMS150" numFmtId="0">
      <sharedItems containsSemiMixedTypes="0" containsString="0" containsNumber="1" containsInteger="1" minValue="0" maxValue="3"/>
    </cacheField>
    <cacheField name="IT500" numFmtId="0">
      <sharedItems containsSemiMixedTypes="0" containsString="0" containsNumber="1" containsInteger="1" minValue="0" maxValue="2"/>
    </cacheField>
    <cacheField name="6EL200" numFmtId="0">
      <sharedItems containsSemiMixedTypes="0" containsString="0" containsNumber="1" containsInteger="1" minValue="0" maxValue="1"/>
    </cacheField>
    <cacheField name="6EL180" numFmtId="0">
      <sharedItems containsSemiMixedTypes="0" containsString="0" containsNumber="1" containsInteger="1" minValue="0" maxValue="1"/>
    </cacheField>
    <cacheField name="6LMS200" numFmtId="0">
      <sharedItems containsSemiMixedTypes="0" containsString="0" containsNumber="1" containsInteger="1" minValue="0" maxValue="2"/>
    </cacheField>
    <cacheField name="Dynex 100AH" numFmtId="0">
      <sharedItems containsSemiMixedTypes="0" containsString="0" containsNumber="1" containsInteger="1" minValue="0" maxValue="1"/>
    </cacheField>
    <cacheField name="Amaron Automotive Battery" numFmtId="0">
      <sharedItems containsSemiMixedTypes="0" containsString="0" containsNumber="1" containsInteger="1" minValue="0" maxValue="4" count="5">
        <n v="1"/>
        <n v="0"/>
        <n v="3"/>
        <n v="4"/>
        <n v="2"/>
      </sharedItems>
    </cacheField>
    <cacheField name="38B20L" numFmtId="0">
      <sharedItems containsSemiMixedTypes="0" containsString="0" containsNumber="1" containsInteger="1" minValue="0" maxValue="3"/>
    </cacheField>
    <cacheField name="700LMF" numFmtId="0">
      <sharedItems containsSemiMixedTypes="0" containsString="0" containsNumber="1" containsInteger="1" minValue="0" maxValue="1"/>
    </cacheField>
    <cacheField name="85D23R" numFmtId="0">
      <sharedItems containsSemiMixedTypes="0" containsString="0" containsNumber="1" containsInteger="1" minValue="0" maxValue="1"/>
    </cacheField>
    <cacheField name="FLO DIN50" numFmtId="0">
      <sharedItems containsSemiMixedTypes="0" containsString="0" containsNumber="1" containsInteger="1" minValue="0" maxValue="1"/>
    </cacheField>
    <cacheField name="BH40B20L" numFmtId="0">
      <sharedItems containsSemiMixedTypes="0" containsString="0" containsNumber="1" containsInteger="1" minValue="0" maxValue="1"/>
    </cacheField>
    <cacheField name="105D31L" numFmtId="0">
      <sharedItems containsSemiMixedTypes="0" containsString="0" containsNumber="1" containsInteger="1" minValue="0" maxValue="1"/>
    </cacheField>
    <cacheField name="Amaron Motorcycle Battery" numFmtId="0">
      <sharedItems containsSemiMixedTypes="0" containsString="0" containsNumber="1" containsInteger="1" minValue="0" maxValue="5" count="6">
        <n v="2"/>
        <n v="0"/>
        <n v="4"/>
        <n v="3"/>
        <n v="5"/>
        <n v="1"/>
      </sharedItems>
    </cacheField>
    <cacheField name="BTZ5L" numFmtId="0">
      <sharedItems containsSemiMixedTypes="0" containsString="0" containsNumber="1" containsInteger="1" minValue="0" maxValue="2"/>
    </cacheField>
    <cacheField name="BTZ4L" numFmtId="0">
      <sharedItems containsSemiMixedTypes="0" containsString="0" containsNumber="1" containsInteger="1" minValue="0" maxValue="3"/>
    </cacheField>
    <cacheField name="BTZ7L" numFmtId="0">
      <sharedItems containsSemiMixedTypes="0" containsString="0" containsNumber="1" containsInteger="1" minValue="0" maxValue="1"/>
    </cacheField>
    <cacheField name="AP-BTX9" numFmtId="0">
      <sharedItems containsSemiMixedTypes="0" containsString="0" containsNumber="1" containsInteger="1" minValue="0" maxValue="1"/>
    </cacheField>
    <cacheField name="Amaron Inverter Battery" numFmtId="0">
      <sharedItems containsSemiMixedTypes="0" containsString="0" containsNumber="1" containsInteger="1" minValue="0" maxValue="2" count="3">
        <n v="0"/>
        <n v="2"/>
        <n v="1"/>
      </sharedItems>
    </cacheField>
    <cacheField name="200TT" numFmtId="0">
      <sharedItems containsSemiMixedTypes="0" containsString="0" containsNumber="1" containsInteger="1" minValue="0" maxValue="1"/>
    </cacheField>
    <cacheField name="150TT" numFmtId="0">
      <sharedItems containsSemiMixedTypes="0" containsString="0" containsNumber="1" containsInteger="1" minValue="0" maxValue="1"/>
    </cacheField>
    <cacheField name="Luminous Inverter" numFmtId="0">
      <sharedItems containsSemiMixedTypes="0" containsString="0" containsNumber="1" containsInteger="1" minValue="0" maxValue="2" count="3">
        <n v="0"/>
        <n v="2"/>
        <n v="1"/>
      </sharedItems>
    </cacheField>
    <cacheField name="900VA" numFmtId="0">
      <sharedItems containsSemiMixedTypes="0" containsString="0" containsNumber="1" containsInteger="1" minValue="0" maxValue="1"/>
    </cacheField>
    <cacheField name="700VA" numFmtId="0">
      <sharedItems containsSemiMixedTypes="0" containsString="0" containsNumber="1" containsInteger="1" minValue="0" maxValue="1"/>
    </cacheField>
    <cacheField name="1050VA" numFmtId="0">
      <sharedItems containsSemiMixedTypes="0" containsString="0" containsNumber="1" containsInteger="1" minValue="0" maxValue="1"/>
    </cacheField>
    <cacheField name="800VA" numFmtId="0">
      <sharedItems containsSemiMixedTypes="0" containsString="0" containsNumber="1" containsInteger="1" minValue="0" maxValue="1"/>
    </cacheField>
    <cacheField name="Luminous Inverter Batttery" numFmtId="0">
      <sharedItems containsSemiMixedTypes="0" containsString="0" containsNumber="1" containsInteger="1" minValue="0" maxValue="2" count="3">
        <n v="2"/>
        <n v="0"/>
        <n v="1"/>
      </sharedItems>
    </cacheField>
    <cacheField name="18060" numFmtId="0">
      <sharedItems containsSemiMixedTypes="0" containsString="0" containsNumber="1" containsInteger="1" minValue="0" maxValue="2"/>
    </cacheField>
    <cacheField name="Battery Trolley" numFmtId="0">
      <sharedItems containsSemiMixedTypes="0" containsString="0" containsNumber="1" containsInteger="1" minValue="0" maxValue="2" count="3">
        <n v="2"/>
        <n v="1"/>
        <n v="0"/>
      </sharedItems>
    </cacheField>
    <cacheField name="Livguard Automotive Battery" numFmtId="0">
      <sharedItems containsSemiMixedTypes="0" containsString="0" containsNumber="1" containsInteger="1" minValue="0" maxValue="1" count="2">
        <n v="1"/>
        <n v="0"/>
      </sharedItems>
    </cacheField>
    <cacheField name="AR32" numFmtId="0">
      <sharedItems containsSemiMixedTypes="0" containsString="0" containsNumber="1" containsInteger="1" minValue="0" maxValue="1"/>
    </cacheField>
    <cacheField name="AR60" numFmtId="0">
      <sharedItems containsSemiMixedTypes="0" containsString="0" containsNumber="1" containsInteger="1" minValue="0" maxValue="1"/>
    </cacheField>
    <cacheField name="Livguard  Inverter" numFmtId="0">
      <sharedItems containsSemiMixedTypes="0" containsString="0" containsNumber="1" containsInteger="1" minValue="0" maxValue="1" count="2">
        <n v="0"/>
        <n v="1"/>
      </sharedItems>
    </cacheField>
    <cacheField name="1000VA" numFmtId="0">
      <sharedItems containsSemiMixedTypes="0" containsString="0" containsNumber="1" containsInteger="1" minValue="0" maxValue="1"/>
    </cacheField>
    <cacheField name="950VA" numFmtId="0">
      <sharedItems containsSemiMixedTypes="0" containsString="0" containsNumber="1" containsInteger="1" minValue="0" maxValue="1"/>
    </cacheField>
    <cacheField name="Livguard Inverter Battery" numFmtId="0">
      <sharedItems containsSemiMixedTypes="0" containsString="0" containsNumber="1" containsInteger="1" minValue="0" maxValue="4" count="3">
        <n v="0"/>
        <n v="1"/>
        <n v="4"/>
      </sharedItems>
    </cacheField>
    <cacheField name="1645TT" numFmtId="0">
      <sharedItems containsSemiMixedTypes="0" containsString="0" containsNumber="1" containsInteger="1" minValue="0" maxValue="1"/>
    </cacheField>
    <cacheField name="1578TT" numFmtId="0">
      <sharedItems containsSemiMixedTypes="0" containsString="0" containsNumber="1" containsInteger="1" minValue="0" maxValue="4"/>
    </cacheField>
    <cacheField name="Battery Water(1 gallen)" numFmtId="0">
      <sharedItems containsSemiMixedTypes="0" containsString="0" containsNumber="1" containsInteger="1" minValue="0" maxValue="12" count="8">
        <n v="2"/>
        <n v="9"/>
        <n v="5"/>
        <n v="0"/>
        <n v="12"/>
        <n v="7"/>
        <n v="4"/>
        <n v="1"/>
      </sharedItems>
    </cacheField>
    <cacheField name="Microtek Motorcycle Battery" numFmtId="0">
      <sharedItems containsSemiMixedTypes="0" containsString="0" containsNumber="1" containsInteger="1" minValue="0" maxValue="2" count="3">
        <n v="1"/>
        <n v="2"/>
        <n v="0"/>
      </sharedItems>
    </cacheField>
    <cacheField name="12V7An" numFmtId="0">
      <sharedItems containsSemiMixedTypes="0" containsString="0" containsNumber="1" containsInteger="1" minValue="0" maxValue="1"/>
    </cacheField>
    <cacheField name="Microtek Inverter" numFmtId="0">
      <sharedItems containsSemiMixedTypes="0" containsString="0" containsNumber="1" containsInteger="1" minValue="0" maxValue="1" count="2">
        <n v="1"/>
        <n v="0"/>
      </sharedItems>
    </cacheField>
    <cacheField name="1025VA" numFmtId="0">
      <sharedItems containsSemiMixedTypes="0" containsString="0" containsNumber="1" containsInteger="1" minValue="0" maxValue="2"/>
    </cacheField>
    <cacheField name="1000VA2" numFmtId="0">
      <sharedItems containsSemiMixedTypes="0" containsString="0" containsNumber="1" containsInteger="1" minValue="0" maxValue="1"/>
    </cacheField>
    <cacheField name="825VA" numFmtId="0">
      <sharedItems containsSemiMixedTypes="0" containsString="0" containsNumber="1" containsInteger="1" minValue="0" maxValue="1"/>
    </cacheField>
    <cacheField name="800VA2" numFmtId="0">
      <sharedItems containsSemiMixedTypes="0" containsString="0" containsNumber="1" containsInteger="1" minValue="0" maxValue="1"/>
    </cacheField>
    <cacheField name="1700VA" numFmtId="0">
      <sharedItems containsSemiMixedTypes="0" containsString="0" containsNumber="1" containsInteger="1" minValue="0" maxValue="1"/>
    </cacheField>
    <cacheField name="Sukam Inverter" numFmtId="0">
      <sharedItems containsSemiMixedTypes="0" containsString="0" containsNumber="1" containsInteger="1" minValue="0" maxValue="1" count="2">
        <n v="0"/>
        <n v="1"/>
      </sharedItems>
    </cacheField>
    <cacheField name="1050VA2" numFmtId="0">
      <sharedItems containsSemiMixedTypes="0" containsString="0" containsNumber="1" containsInteger="1" minValue="0" maxValue="1"/>
    </cacheField>
    <cacheField name="950VA2" numFmtId="0">
      <sharedItems containsSemiMixedTypes="0" containsString="0" containsNumber="1" containsInteger="1" minValue="0" maxValue="1"/>
    </cacheField>
    <cacheField name="750VA" numFmtId="0">
      <sharedItems containsSemiMixedTypes="0" containsString="0" containsNumber="1" containsInteger="1" minValue="0" maxValue="1"/>
    </cacheField>
    <cacheField name="TOTAL QUANTITY" numFmtId="0">
      <sharedItems containsSemiMixedTypes="0" containsString="0" containsNumber="1" containsInteger="1" minValue="7" maxValue="24" count="11">
        <n v="20"/>
        <n v="23"/>
        <n v="24"/>
        <n v="13"/>
        <n v="10"/>
        <n v="18"/>
        <n v="15"/>
        <n v="21"/>
        <n v="12"/>
        <n v="14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m/>
    <m/>
    <n v="15"/>
    <m/>
    <x v="0"/>
  </r>
  <r>
    <x v="1"/>
    <n v="4900"/>
    <n v="4487"/>
    <n v="2"/>
    <n v="826"/>
    <x v="1"/>
  </r>
  <r>
    <x v="2"/>
    <n v="4200"/>
    <n v="3663"/>
    <n v="7"/>
    <n v="3759"/>
    <x v="1"/>
  </r>
  <r>
    <x v="3"/>
    <n v="6100"/>
    <n v="6000"/>
    <n v="1"/>
    <n v="100"/>
    <x v="1"/>
  </r>
  <r>
    <x v="4"/>
    <n v="7100"/>
    <n v="6801"/>
    <n v="2"/>
    <n v="598"/>
    <x v="1"/>
  </r>
  <r>
    <x v="5"/>
    <n v="6300"/>
    <n v="5945"/>
    <n v="1"/>
    <n v="355"/>
    <x v="1"/>
  </r>
  <r>
    <x v="6"/>
    <n v="7600"/>
    <n v="6966"/>
    <n v="1"/>
    <n v="634"/>
    <x v="1"/>
  </r>
  <r>
    <x v="7"/>
    <n v="7850"/>
    <n v="7314"/>
    <n v="1"/>
    <n v="536"/>
    <x v="1"/>
  </r>
  <r>
    <x v="8"/>
    <m/>
    <m/>
    <n v="62"/>
    <m/>
    <x v="2"/>
  </r>
  <r>
    <x v="9"/>
    <n v="1250"/>
    <n v="1176"/>
    <n v="13"/>
    <n v="962"/>
    <x v="1"/>
  </r>
  <r>
    <x v="10"/>
    <n v="1000"/>
    <n v="915"/>
    <n v="27"/>
    <n v="2295"/>
    <x v="1"/>
  </r>
  <r>
    <x v="11"/>
    <n v="2150"/>
    <n v="1785"/>
    <n v="4"/>
    <n v="1460"/>
    <x v="1"/>
  </r>
  <r>
    <x v="12"/>
    <n v="2000"/>
    <n v="1836"/>
    <n v="2"/>
    <n v="328"/>
    <x v="1"/>
  </r>
  <r>
    <x v="13"/>
    <n v="1500"/>
    <n v="1301"/>
    <n v="3"/>
    <n v="597"/>
    <x v="1"/>
  </r>
  <r>
    <x v="14"/>
    <n v="1350"/>
    <n v="1191"/>
    <n v="4"/>
    <n v="636"/>
    <x v="1"/>
  </r>
  <r>
    <x v="15"/>
    <n v="3000"/>
    <n v="2570"/>
    <n v="1"/>
    <n v="430"/>
    <x v="1"/>
  </r>
  <r>
    <x v="16"/>
    <n v="1550"/>
    <n v="1340"/>
    <n v="4"/>
    <n v="840"/>
    <x v="1"/>
  </r>
  <r>
    <x v="17"/>
    <n v="900"/>
    <n v="870"/>
    <n v="1"/>
    <n v="30"/>
    <x v="1"/>
  </r>
  <r>
    <x v="18"/>
    <n v="3200"/>
    <n v="3037"/>
    <n v="1"/>
    <n v="163"/>
    <x v="1"/>
  </r>
  <r>
    <x v="19"/>
    <n v="6700"/>
    <n v="6182"/>
    <n v="1"/>
    <n v="518"/>
    <x v="1"/>
  </r>
  <r>
    <x v="20"/>
    <n v="900"/>
    <n v="850"/>
    <n v="1"/>
    <n v="50"/>
    <x v="1"/>
  </r>
  <r>
    <x v="21"/>
    <m/>
    <m/>
    <n v="6"/>
    <m/>
    <x v="3"/>
  </r>
  <r>
    <x v="22"/>
    <n v="5000"/>
    <n v="4500"/>
    <n v="4"/>
    <n v="2000"/>
    <x v="1"/>
  </r>
  <r>
    <x v="23"/>
    <n v="7200"/>
    <n v="6500"/>
    <n v="2"/>
    <n v="1400"/>
    <x v="1"/>
  </r>
  <r>
    <x v="24"/>
    <m/>
    <m/>
    <n v="43"/>
    <m/>
    <x v="4"/>
  </r>
  <r>
    <x v="25"/>
    <n v="15000"/>
    <n v="13200"/>
    <n v="5"/>
    <n v="9000"/>
    <x v="1"/>
  </r>
  <r>
    <x v="26"/>
    <n v="14000"/>
    <n v="13200"/>
    <n v="14"/>
    <n v="11200"/>
    <x v="1"/>
  </r>
  <r>
    <x v="27"/>
    <n v="12200"/>
    <n v="11200"/>
    <n v="11"/>
    <n v="11000"/>
    <x v="1"/>
  </r>
  <r>
    <x v="28"/>
    <n v="16200"/>
    <n v="15200"/>
    <n v="2"/>
    <n v="2000"/>
    <x v="1"/>
  </r>
  <r>
    <x v="29"/>
    <n v="17200"/>
    <n v="16200"/>
    <n v="5"/>
    <n v="5000"/>
    <x v="1"/>
  </r>
  <r>
    <x v="30"/>
    <n v="16800"/>
    <n v="15200"/>
    <n v="3"/>
    <n v="4800"/>
    <x v="1"/>
  </r>
  <r>
    <x v="31"/>
    <n v="15500"/>
    <n v="14600"/>
    <n v="2"/>
    <n v="1800"/>
    <x v="1"/>
  </r>
  <r>
    <x v="32"/>
    <n v="10400"/>
    <n v="8200"/>
    <n v="1"/>
    <n v="2200"/>
    <x v="1"/>
  </r>
  <r>
    <x v="33"/>
    <m/>
    <m/>
    <n v="17"/>
    <m/>
    <x v="5"/>
  </r>
  <r>
    <x v="34"/>
    <n v="3800"/>
    <n v="3448"/>
    <n v="10"/>
    <n v="3520"/>
    <x v="1"/>
  </r>
  <r>
    <x v="35"/>
    <n v="6300"/>
    <n v="5907"/>
    <n v="1"/>
    <n v="393"/>
    <x v="1"/>
  </r>
  <r>
    <x v="36"/>
    <n v="6400"/>
    <n v="5963"/>
    <n v="2"/>
    <n v="874"/>
    <x v="1"/>
  </r>
  <r>
    <x v="37"/>
    <n v="6200"/>
    <n v="5621"/>
    <n v="1"/>
    <n v="579"/>
    <x v="1"/>
  </r>
  <r>
    <x v="38"/>
    <n v="4500"/>
    <n v="4154"/>
    <n v="2"/>
    <n v="692"/>
    <x v="1"/>
  </r>
  <r>
    <x v="39"/>
    <n v="8000"/>
    <n v="6777"/>
    <n v="1"/>
    <n v="1223"/>
    <x v="1"/>
  </r>
  <r>
    <x v="40"/>
    <m/>
    <m/>
    <n v="35"/>
    <m/>
    <x v="6"/>
  </r>
  <r>
    <x v="41"/>
    <n v="1250"/>
    <n v="1100"/>
    <n v="12"/>
    <n v="1800"/>
    <x v="1"/>
  </r>
  <r>
    <x v="42"/>
    <n v="1000"/>
    <n v="910"/>
    <n v="21"/>
    <n v="1890"/>
    <x v="1"/>
  </r>
  <r>
    <x v="43"/>
    <n v="1600"/>
    <n v="1450"/>
    <n v="1"/>
    <n v="150"/>
    <x v="1"/>
  </r>
  <r>
    <x v="44"/>
    <n v="2100"/>
    <n v="1950"/>
    <n v="1"/>
    <n v="150"/>
    <x v="1"/>
  </r>
  <r>
    <x v="45"/>
    <m/>
    <m/>
    <n v="5"/>
    <m/>
    <x v="7"/>
  </r>
  <r>
    <x v="46"/>
    <n v="15000"/>
    <n v="14800"/>
    <n v="3"/>
    <n v="600"/>
    <x v="1"/>
  </r>
  <r>
    <x v="47"/>
    <n v="12700"/>
    <n v="12100"/>
    <n v="2"/>
    <n v="1200"/>
    <x v="1"/>
  </r>
  <r>
    <x v="48"/>
    <m/>
    <m/>
    <n v="7"/>
    <m/>
    <x v="7"/>
  </r>
  <r>
    <x v="49"/>
    <n v="4300"/>
    <n v="4200"/>
    <n v="3"/>
    <n v="300"/>
    <x v="1"/>
  </r>
  <r>
    <x v="50"/>
    <n v="4000"/>
    <n v="3700"/>
    <n v="1"/>
    <n v="300"/>
    <x v="1"/>
  </r>
  <r>
    <x v="51"/>
    <n v="4800"/>
    <n v="4500"/>
    <n v="2"/>
    <n v="600"/>
    <x v="1"/>
  </r>
  <r>
    <x v="52"/>
    <n v="4600"/>
    <n v="4000"/>
    <n v="1"/>
    <n v="600"/>
    <x v="1"/>
  </r>
  <r>
    <x v="53"/>
    <m/>
    <m/>
    <n v="6"/>
    <m/>
    <x v="8"/>
  </r>
  <r>
    <x v="54"/>
    <n v="13200"/>
    <n v="12500"/>
    <n v="6"/>
    <n v="4200"/>
    <x v="1"/>
  </r>
  <r>
    <x v="55"/>
    <n v="700"/>
    <n v="526"/>
    <n v="17"/>
    <n v="2958"/>
    <x v="9"/>
  </r>
  <r>
    <x v="56"/>
    <m/>
    <m/>
    <n v="3"/>
    <m/>
    <x v="10"/>
  </r>
  <r>
    <x v="57"/>
    <n v="3200"/>
    <n v="2700"/>
    <n v="2"/>
    <n v="1000"/>
    <x v="1"/>
  </r>
  <r>
    <x v="58"/>
    <n v="5300"/>
    <n v="4700"/>
    <n v="1"/>
    <n v="600"/>
    <x v="1"/>
  </r>
  <r>
    <x v="59"/>
    <m/>
    <m/>
    <n v="2"/>
    <m/>
    <x v="11"/>
  </r>
  <r>
    <x v="60"/>
    <n v="5600"/>
    <n v="4400"/>
    <n v="1"/>
    <n v="1200"/>
    <x v="1"/>
  </r>
  <r>
    <x v="61"/>
    <n v="4400"/>
    <n v="4250"/>
    <n v="1"/>
    <n v="150"/>
    <x v="1"/>
  </r>
  <r>
    <x v="62"/>
    <m/>
    <m/>
    <n v="6"/>
    <m/>
    <x v="12"/>
  </r>
  <r>
    <x v="63"/>
    <n v="11000"/>
    <n v="10600"/>
    <n v="1"/>
    <n v="400"/>
    <x v="1"/>
  </r>
  <r>
    <x v="64"/>
    <n v="13400"/>
    <n v="12600"/>
    <n v="5"/>
    <n v="4000"/>
    <x v="1"/>
  </r>
  <r>
    <x v="65"/>
    <n v="40"/>
    <n v="24"/>
    <n v="71"/>
    <n v="1136"/>
    <x v="13"/>
  </r>
  <r>
    <x v="66"/>
    <m/>
    <m/>
    <n v="7"/>
    <m/>
    <x v="14"/>
  </r>
  <r>
    <x v="67"/>
    <n v="4800"/>
    <n v="4350"/>
    <n v="1"/>
    <n v="450"/>
    <x v="1"/>
  </r>
  <r>
    <x v="60"/>
    <n v="4500"/>
    <n v="4300"/>
    <n v="2"/>
    <n v="400"/>
    <x v="1"/>
  </r>
  <r>
    <x v="68"/>
    <n v="4600"/>
    <n v="3850"/>
    <n v="2"/>
    <n v="1500"/>
    <x v="1"/>
  </r>
  <r>
    <x v="52"/>
    <n v="4300"/>
    <n v="3700"/>
    <n v="1"/>
    <n v="600"/>
    <x v="1"/>
  </r>
  <r>
    <x v="69"/>
    <n v="7200"/>
    <n v="6100"/>
    <n v="1"/>
    <n v="1100"/>
    <x v="1"/>
  </r>
  <r>
    <x v="70"/>
    <m/>
    <m/>
    <n v="4"/>
    <m/>
    <x v="15"/>
  </r>
  <r>
    <x v="51"/>
    <n v="4650"/>
    <n v="4400"/>
    <n v="1"/>
    <n v="250"/>
    <x v="1"/>
  </r>
  <r>
    <x v="61"/>
    <n v="4800"/>
    <n v="4300"/>
    <n v="2"/>
    <n v="1000"/>
    <x v="1"/>
  </r>
  <r>
    <x v="71"/>
    <n v="4000"/>
    <n v="3700"/>
    <n v="1"/>
    <n v="3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"/>
    <n v="2"/>
    <n v="0"/>
    <n v="0"/>
    <n v="0"/>
    <n v="0"/>
    <n v="0"/>
    <x v="0"/>
    <n v="1"/>
    <n v="2"/>
    <n v="0"/>
    <n v="0"/>
    <n v="0"/>
    <n v="0"/>
    <n v="0"/>
    <n v="0"/>
    <n v="0"/>
    <n v="0"/>
    <n v="0"/>
    <n v="0"/>
    <x v="0"/>
    <n v="1"/>
    <n v="0"/>
    <x v="0"/>
    <n v="1"/>
    <n v="0"/>
    <n v="0"/>
    <n v="0"/>
    <n v="0"/>
    <n v="0"/>
    <n v="0"/>
    <n v="0"/>
    <x v="0"/>
    <n v="1"/>
    <n v="0"/>
    <n v="0"/>
    <n v="0"/>
    <n v="0"/>
    <n v="0"/>
    <x v="0"/>
    <n v="1"/>
    <n v="1"/>
    <n v="0"/>
    <n v="0"/>
    <x v="0"/>
    <n v="0"/>
    <n v="0"/>
    <x v="0"/>
    <n v="0"/>
    <n v="0"/>
    <n v="0"/>
    <n v="0"/>
    <x v="0"/>
    <n v="2"/>
    <x v="0"/>
    <x v="0"/>
    <n v="1"/>
    <n v="0"/>
    <x v="0"/>
    <n v="0"/>
    <n v="0"/>
    <x v="0"/>
    <n v="0"/>
    <n v="0"/>
    <x v="0"/>
    <x v="0"/>
    <n v="0"/>
    <x v="0"/>
    <n v="0"/>
    <n v="0"/>
    <n v="0"/>
    <n v="0"/>
    <n v="0"/>
    <x v="0"/>
    <n v="0"/>
    <n v="0"/>
    <n v="0"/>
    <x v="0"/>
  </r>
  <r>
    <x v="1"/>
    <x v="1"/>
    <n v="0"/>
    <n v="1"/>
    <n v="0"/>
    <n v="0"/>
    <n v="0"/>
    <n v="0"/>
    <n v="0"/>
    <x v="1"/>
    <n v="0"/>
    <n v="0"/>
    <n v="0"/>
    <n v="0"/>
    <n v="0"/>
    <n v="0"/>
    <n v="0"/>
    <n v="0"/>
    <n v="0"/>
    <n v="0"/>
    <n v="0"/>
    <n v="0"/>
    <x v="1"/>
    <n v="0"/>
    <n v="0"/>
    <x v="1"/>
    <n v="1"/>
    <n v="1"/>
    <n v="2"/>
    <n v="2"/>
    <n v="0"/>
    <n v="0"/>
    <n v="0"/>
    <n v="0"/>
    <x v="0"/>
    <n v="0"/>
    <n v="1"/>
    <n v="0"/>
    <n v="0"/>
    <n v="0"/>
    <n v="0"/>
    <x v="1"/>
    <n v="0"/>
    <n v="0"/>
    <n v="0"/>
    <n v="0"/>
    <x v="1"/>
    <n v="1"/>
    <n v="1"/>
    <x v="0"/>
    <n v="0"/>
    <n v="0"/>
    <n v="0"/>
    <n v="0"/>
    <x v="1"/>
    <n v="0"/>
    <x v="1"/>
    <x v="1"/>
    <n v="0"/>
    <n v="0"/>
    <x v="0"/>
    <n v="0"/>
    <n v="0"/>
    <x v="1"/>
    <n v="1"/>
    <n v="0"/>
    <x v="1"/>
    <x v="1"/>
    <n v="0"/>
    <x v="1"/>
    <n v="2"/>
    <n v="0"/>
    <n v="0"/>
    <n v="1"/>
    <n v="1"/>
    <x v="0"/>
    <n v="0"/>
    <n v="0"/>
    <n v="0"/>
    <x v="1"/>
  </r>
  <r>
    <x v="2"/>
    <x v="1"/>
    <n v="0"/>
    <n v="1"/>
    <n v="0"/>
    <n v="0"/>
    <n v="0"/>
    <n v="0"/>
    <n v="0"/>
    <x v="2"/>
    <n v="0"/>
    <n v="2"/>
    <n v="0"/>
    <n v="0"/>
    <n v="0"/>
    <n v="0"/>
    <n v="0"/>
    <n v="0"/>
    <n v="0"/>
    <n v="0"/>
    <n v="0"/>
    <n v="0"/>
    <x v="0"/>
    <n v="0"/>
    <n v="1"/>
    <x v="2"/>
    <n v="2"/>
    <n v="0"/>
    <n v="1"/>
    <n v="0"/>
    <n v="0"/>
    <n v="0"/>
    <n v="0"/>
    <n v="0"/>
    <x v="0"/>
    <n v="1"/>
    <n v="0"/>
    <n v="0"/>
    <n v="0"/>
    <n v="0"/>
    <n v="0"/>
    <x v="2"/>
    <n v="2"/>
    <n v="2"/>
    <n v="0"/>
    <n v="0"/>
    <x v="0"/>
    <n v="0"/>
    <n v="0"/>
    <x v="1"/>
    <n v="1"/>
    <n v="1"/>
    <n v="0"/>
    <n v="0"/>
    <x v="0"/>
    <n v="2"/>
    <x v="2"/>
    <x v="0"/>
    <n v="1"/>
    <n v="0"/>
    <x v="0"/>
    <n v="0"/>
    <n v="0"/>
    <x v="1"/>
    <n v="0"/>
    <n v="1"/>
    <x v="2"/>
    <x v="0"/>
    <n v="0"/>
    <x v="1"/>
    <n v="0"/>
    <n v="1"/>
    <n v="0"/>
    <n v="0"/>
    <n v="0"/>
    <x v="0"/>
    <n v="0"/>
    <n v="0"/>
    <n v="0"/>
    <x v="2"/>
  </r>
  <r>
    <x v="3"/>
    <x v="1"/>
    <n v="1"/>
    <n v="0"/>
    <n v="0"/>
    <n v="0"/>
    <n v="0"/>
    <n v="0"/>
    <n v="0"/>
    <x v="0"/>
    <n v="0"/>
    <n v="2"/>
    <n v="0"/>
    <n v="1"/>
    <n v="0"/>
    <n v="0"/>
    <n v="0"/>
    <n v="0"/>
    <n v="0"/>
    <n v="0"/>
    <n v="0"/>
    <n v="0"/>
    <x v="0"/>
    <n v="1"/>
    <n v="0"/>
    <x v="3"/>
    <n v="0"/>
    <n v="1"/>
    <n v="0"/>
    <n v="0"/>
    <n v="1"/>
    <n v="0"/>
    <n v="0"/>
    <n v="0"/>
    <x v="1"/>
    <n v="0"/>
    <n v="0"/>
    <n v="0"/>
    <n v="0"/>
    <n v="0"/>
    <n v="0"/>
    <x v="1"/>
    <n v="0"/>
    <n v="0"/>
    <n v="0"/>
    <n v="0"/>
    <x v="2"/>
    <n v="0"/>
    <n v="1"/>
    <x v="2"/>
    <n v="1"/>
    <n v="0"/>
    <n v="0"/>
    <n v="0"/>
    <x v="2"/>
    <n v="1"/>
    <x v="1"/>
    <x v="1"/>
    <n v="0"/>
    <n v="0"/>
    <x v="0"/>
    <n v="0"/>
    <n v="0"/>
    <x v="0"/>
    <n v="0"/>
    <n v="0"/>
    <x v="0"/>
    <x v="2"/>
    <n v="0"/>
    <x v="1"/>
    <n v="0"/>
    <n v="0"/>
    <n v="0"/>
    <n v="0"/>
    <n v="0"/>
    <x v="0"/>
    <n v="0"/>
    <n v="0"/>
    <n v="0"/>
    <x v="3"/>
  </r>
  <r>
    <x v="4"/>
    <x v="1"/>
    <n v="0"/>
    <n v="0"/>
    <n v="1"/>
    <n v="0"/>
    <n v="0"/>
    <n v="0"/>
    <n v="0"/>
    <x v="0"/>
    <n v="2"/>
    <n v="0"/>
    <n v="0"/>
    <n v="0"/>
    <n v="0"/>
    <n v="0"/>
    <n v="1"/>
    <n v="0"/>
    <n v="0"/>
    <n v="0"/>
    <n v="0"/>
    <n v="0"/>
    <x v="1"/>
    <n v="0"/>
    <n v="0"/>
    <x v="4"/>
    <n v="0"/>
    <n v="1"/>
    <n v="3"/>
    <n v="0"/>
    <n v="0"/>
    <n v="1"/>
    <n v="0"/>
    <n v="0"/>
    <x v="0"/>
    <n v="1"/>
    <n v="0"/>
    <n v="0"/>
    <n v="0"/>
    <n v="0"/>
    <n v="0"/>
    <x v="0"/>
    <n v="1"/>
    <n v="1"/>
    <n v="0"/>
    <n v="0"/>
    <x v="0"/>
    <n v="0"/>
    <n v="0"/>
    <x v="1"/>
    <n v="0"/>
    <n v="0"/>
    <n v="1"/>
    <n v="1"/>
    <x v="1"/>
    <n v="0"/>
    <x v="2"/>
    <x v="1"/>
    <n v="0"/>
    <n v="0"/>
    <x v="1"/>
    <n v="1"/>
    <n v="0"/>
    <x v="2"/>
    <n v="0"/>
    <n v="4"/>
    <x v="2"/>
    <x v="2"/>
    <n v="0"/>
    <x v="1"/>
    <n v="0"/>
    <n v="0"/>
    <n v="0"/>
    <n v="0"/>
    <n v="0"/>
    <x v="0"/>
    <n v="0"/>
    <n v="0"/>
    <n v="0"/>
    <x v="2"/>
  </r>
  <r>
    <x v="5"/>
    <x v="2"/>
    <n v="0"/>
    <n v="0"/>
    <n v="0"/>
    <n v="2"/>
    <n v="0"/>
    <n v="0"/>
    <n v="0"/>
    <x v="0"/>
    <n v="1"/>
    <n v="2"/>
    <n v="0"/>
    <n v="0"/>
    <n v="0"/>
    <n v="0"/>
    <n v="0"/>
    <n v="0"/>
    <n v="0"/>
    <n v="0"/>
    <n v="0"/>
    <n v="0"/>
    <x v="1"/>
    <n v="0"/>
    <n v="0"/>
    <x v="2"/>
    <n v="0"/>
    <n v="1"/>
    <n v="0"/>
    <n v="0"/>
    <n v="0"/>
    <n v="0"/>
    <n v="2"/>
    <n v="0"/>
    <x v="1"/>
    <n v="0"/>
    <n v="0"/>
    <n v="0"/>
    <n v="0"/>
    <n v="0"/>
    <n v="0"/>
    <x v="1"/>
    <n v="0"/>
    <n v="0"/>
    <n v="0"/>
    <n v="0"/>
    <x v="0"/>
    <n v="0"/>
    <n v="0"/>
    <x v="2"/>
    <n v="0"/>
    <n v="0"/>
    <n v="1"/>
    <n v="0"/>
    <x v="1"/>
    <n v="0"/>
    <x v="2"/>
    <x v="1"/>
    <n v="0"/>
    <n v="0"/>
    <x v="0"/>
    <n v="0"/>
    <n v="0"/>
    <x v="0"/>
    <n v="0"/>
    <n v="0"/>
    <x v="0"/>
    <x v="0"/>
    <n v="0"/>
    <x v="0"/>
    <n v="0"/>
    <n v="0"/>
    <n v="0"/>
    <n v="0"/>
    <n v="0"/>
    <x v="0"/>
    <n v="0"/>
    <n v="0"/>
    <n v="0"/>
    <x v="3"/>
  </r>
  <r>
    <x v="6"/>
    <x v="1"/>
    <n v="0"/>
    <n v="1"/>
    <n v="0"/>
    <n v="0"/>
    <n v="0"/>
    <n v="0"/>
    <n v="0"/>
    <x v="3"/>
    <n v="0"/>
    <n v="1"/>
    <n v="0"/>
    <n v="0"/>
    <n v="0"/>
    <n v="0"/>
    <n v="0"/>
    <n v="0"/>
    <n v="0"/>
    <n v="0"/>
    <n v="0"/>
    <n v="0"/>
    <x v="1"/>
    <n v="0"/>
    <n v="0"/>
    <x v="2"/>
    <n v="0"/>
    <n v="2"/>
    <n v="0"/>
    <n v="0"/>
    <n v="1"/>
    <n v="0"/>
    <n v="0"/>
    <n v="0"/>
    <x v="1"/>
    <n v="0"/>
    <n v="0"/>
    <n v="0"/>
    <n v="0"/>
    <n v="0"/>
    <n v="0"/>
    <x v="3"/>
    <n v="2"/>
    <n v="1"/>
    <n v="0"/>
    <n v="0"/>
    <x v="0"/>
    <n v="0"/>
    <n v="0"/>
    <x v="0"/>
    <n v="0"/>
    <n v="0"/>
    <n v="0"/>
    <n v="0"/>
    <x v="1"/>
    <n v="0"/>
    <x v="1"/>
    <x v="1"/>
    <n v="0"/>
    <n v="0"/>
    <x v="0"/>
    <n v="0"/>
    <n v="0"/>
    <x v="0"/>
    <n v="0"/>
    <n v="0"/>
    <x v="3"/>
    <x v="2"/>
    <n v="0"/>
    <x v="1"/>
    <n v="0"/>
    <n v="0"/>
    <n v="0"/>
    <n v="1"/>
    <n v="0"/>
    <x v="1"/>
    <n v="0"/>
    <n v="1"/>
    <n v="0"/>
    <x v="4"/>
  </r>
  <r>
    <x v="7"/>
    <x v="1"/>
    <n v="0"/>
    <n v="0"/>
    <n v="0"/>
    <n v="0"/>
    <n v="1"/>
    <n v="0"/>
    <n v="0"/>
    <x v="1"/>
    <n v="0"/>
    <n v="0"/>
    <n v="0"/>
    <n v="0"/>
    <n v="0"/>
    <n v="0"/>
    <n v="0"/>
    <n v="0"/>
    <n v="0"/>
    <n v="0"/>
    <n v="0"/>
    <n v="0"/>
    <x v="1"/>
    <n v="0"/>
    <n v="0"/>
    <x v="0"/>
    <n v="0"/>
    <n v="0"/>
    <n v="1"/>
    <n v="0"/>
    <n v="0"/>
    <n v="0"/>
    <n v="0"/>
    <n v="0"/>
    <x v="2"/>
    <n v="3"/>
    <n v="0"/>
    <n v="0"/>
    <n v="0"/>
    <n v="0"/>
    <n v="0"/>
    <x v="0"/>
    <n v="0"/>
    <n v="2"/>
    <n v="0"/>
    <n v="0"/>
    <x v="2"/>
    <n v="1"/>
    <n v="0"/>
    <x v="0"/>
    <n v="0"/>
    <n v="0"/>
    <n v="0"/>
    <n v="0"/>
    <x v="1"/>
    <n v="0"/>
    <x v="0"/>
    <x v="1"/>
    <n v="0"/>
    <n v="0"/>
    <x v="0"/>
    <n v="0"/>
    <n v="0"/>
    <x v="0"/>
    <n v="0"/>
    <n v="0"/>
    <x v="4"/>
    <x v="0"/>
    <n v="0"/>
    <x v="1"/>
    <n v="0"/>
    <n v="0"/>
    <n v="1"/>
    <n v="0"/>
    <n v="0"/>
    <x v="0"/>
    <n v="0"/>
    <n v="0"/>
    <n v="0"/>
    <x v="1"/>
  </r>
  <r>
    <x v="8"/>
    <x v="3"/>
    <n v="0"/>
    <n v="0"/>
    <n v="0"/>
    <n v="0"/>
    <n v="0"/>
    <n v="0"/>
    <n v="0"/>
    <x v="2"/>
    <n v="1"/>
    <n v="1"/>
    <n v="0"/>
    <n v="0"/>
    <n v="0"/>
    <n v="0"/>
    <n v="0"/>
    <n v="0"/>
    <n v="0"/>
    <n v="0"/>
    <n v="0"/>
    <n v="0"/>
    <x v="1"/>
    <n v="0"/>
    <n v="0"/>
    <x v="2"/>
    <n v="0"/>
    <n v="1"/>
    <n v="0"/>
    <n v="0"/>
    <n v="1"/>
    <n v="1"/>
    <n v="0"/>
    <n v="0"/>
    <x v="3"/>
    <n v="2"/>
    <n v="0"/>
    <n v="1"/>
    <n v="1"/>
    <n v="0"/>
    <n v="0"/>
    <x v="1"/>
    <n v="0"/>
    <n v="0"/>
    <n v="0"/>
    <n v="0"/>
    <x v="0"/>
    <n v="0"/>
    <n v="0"/>
    <x v="0"/>
    <n v="0"/>
    <n v="0"/>
    <n v="0"/>
    <n v="0"/>
    <x v="1"/>
    <n v="0"/>
    <x v="0"/>
    <x v="1"/>
    <n v="0"/>
    <n v="0"/>
    <x v="0"/>
    <n v="0"/>
    <n v="0"/>
    <x v="0"/>
    <n v="0"/>
    <n v="0"/>
    <x v="5"/>
    <x v="2"/>
    <n v="0"/>
    <x v="1"/>
    <n v="0"/>
    <n v="0"/>
    <n v="0"/>
    <n v="1"/>
    <n v="0"/>
    <x v="0"/>
    <n v="1"/>
    <n v="0"/>
    <n v="1"/>
    <x v="5"/>
  </r>
  <r>
    <x v="9"/>
    <x v="1"/>
    <n v="0"/>
    <n v="1"/>
    <n v="0"/>
    <n v="0"/>
    <n v="0"/>
    <n v="0"/>
    <n v="0"/>
    <x v="4"/>
    <n v="1"/>
    <n v="2"/>
    <n v="1"/>
    <n v="0"/>
    <n v="1"/>
    <n v="0"/>
    <n v="0"/>
    <n v="0"/>
    <n v="0"/>
    <n v="0"/>
    <n v="0"/>
    <n v="0"/>
    <x v="1"/>
    <n v="0"/>
    <n v="0"/>
    <x v="5"/>
    <n v="0"/>
    <n v="0"/>
    <n v="0"/>
    <n v="0"/>
    <n v="0"/>
    <n v="0"/>
    <n v="0"/>
    <n v="0"/>
    <x v="1"/>
    <n v="0"/>
    <n v="0"/>
    <n v="0"/>
    <n v="0"/>
    <n v="0"/>
    <n v="0"/>
    <x v="0"/>
    <n v="0"/>
    <n v="2"/>
    <n v="0"/>
    <n v="0"/>
    <x v="0"/>
    <n v="0"/>
    <n v="0"/>
    <x v="2"/>
    <n v="1"/>
    <n v="0"/>
    <n v="0"/>
    <n v="0"/>
    <x v="1"/>
    <n v="0"/>
    <x v="1"/>
    <x v="1"/>
    <n v="0"/>
    <n v="0"/>
    <x v="0"/>
    <n v="0"/>
    <n v="0"/>
    <x v="0"/>
    <n v="0"/>
    <n v="0"/>
    <x v="2"/>
    <x v="2"/>
    <n v="0"/>
    <x v="1"/>
    <n v="0"/>
    <n v="0"/>
    <n v="0"/>
    <n v="0"/>
    <n v="0"/>
    <x v="0"/>
    <n v="0"/>
    <n v="0"/>
    <n v="0"/>
    <x v="6"/>
  </r>
  <r>
    <x v="10"/>
    <x v="3"/>
    <n v="0"/>
    <n v="0"/>
    <n v="0"/>
    <n v="0"/>
    <n v="0"/>
    <n v="0"/>
    <n v="0"/>
    <x v="5"/>
    <n v="1"/>
    <n v="2"/>
    <n v="0"/>
    <n v="0"/>
    <n v="0"/>
    <n v="1"/>
    <n v="0"/>
    <n v="0"/>
    <n v="0"/>
    <n v="0"/>
    <n v="0"/>
    <n v="0"/>
    <x v="1"/>
    <n v="0"/>
    <n v="0"/>
    <x v="3"/>
    <n v="0"/>
    <n v="1"/>
    <n v="1"/>
    <n v="0"/>
    <n v="0"/>
    <n v="0"/>
    <n v="0"/>
    <n v="0"/>
    <x v="0"/>
    <n v="0"/>
    <n v="0"/>
    <n v="1"/>
    <n v="0"/>
    <n v="0"/>
    <n v="0"/>
    <x v="0"/>
    <n v="0"/>
    <n v="2"/>
    <n v="0"/>
    <n v="0"/>
    <x v="0"/>
    <n v="0"/>
    <n v="0"/>
    <x v="0"/>
    <n v="0"/>
    <n v="0"/>
    <n v="0"/>
    <n v="0"/>
    <x v="1"/>
    <n v="0"/>
    <x v="1"/>
    <x v="1"/>
    <n v="0"/>
    <n v="0"/>
    <x v="0"/>
    <n v="0"/>
    <n v="0"/>
    <x v="0"/>
    <n v="0"/>
    <n v="0"/>
    <x v="6"/>
    <x v="0"/>
    <n v="1"/>
    <x v="1"/>
    <n v="0"/>
    <n v="0"/>
    <n v="0"/>
    <n v="0"/>
    <n v="0"/>
    <x v="0"/>
    <n v="0"/>
    <n v="0"/>
    <n v="0"/>
    <x v="6"/>
  </r>
  <r>
    <x v="11"/>
    <x v="3"/>
    <n v="0"/>
    <n v="0"/>
    <n v="0"/>
    <n v="0"/>
    <n v="0"/>
    <n v="0"/>
    <n v="0"/>
    <x v="4"/>
    <n v="0"/>
    <n v="1"/>
    <n v="0"/>
    <n v="0"/>
    <n v="0"/>
    <n v="0"/>
    <n v="0"/>
    <n v="4"/>
    <n v="0"/>
    <n v="0"/>
    <n v="0"/>
    <n v="0"/>
    <x v="0"/>
    <n v="1"/>
    <n v="0"/>
    <x v="6"/>
    <n v="1"/>
    <n v="0"/>
    <n v="1"/>
    <n v="0"/>
    <n v="0"/>
    <n v="1"/>
    <n v="0"/>
    <n v="1"/>
    <x v="1"/>
    <n v="0"/>
    <n v="0"/>
    <n v="0"/>
    <n v="0"/>
    <n v="0"/>
    <n v="0"/>
    <x v="4"/>
    <n v="1"/>
    <n v="3"/>
    <n v="0"/>
    <n v="1"/>
    <x v="0"/>
    <n v="0"/>
    <n v="0"/>
    <x v="0"/>
    <n v="0"/>
    <n v="0"/>
    <n v="0"/>
    <n v="0"/>
    <x v="1"/>
    <n v="0"/>
    <x v="0"/>
    <x v="1"/>
    <n v="0"/>
    <n v="0"/>
    <x v="1"/>
    <n v="0"/>
    <n v="1"/>
    <x v="0"/>
    <n v="0"/>
    <n v="0"/>
    <x v="0"/>
    <x v="2"/>
    <n v="0"/>
    <x v="1"/>
    <n v="0"/>
    <n v="0"/>
    <n v="0"/>
    <n v="1"/>
    <n v="0"/>
    <x v="1"/>
    <n v="0"/>
    <n v="1"/>
    <n v="0"/>
    <x v="7"/>
  </r>
  <r>
    <x v="12"/>
    <x v="1"/>
    <n v="0"/>
    <n v="0"/>
    <n v="0"/>
    <n v="0"/>
    <n v="0"/>
    <n v="0"/>
    <n v="1"/>
    <x v="6"/>
    <n v="1"/>
    <n v="5"/>
    <n v="3"/>
    <n v="0"/>
    <n v="0"/>
    <n v="0"/>
    <n v="0"/>
    <n v="0"/>
    <n v="1"/>
    <n v="1"/>
    <n v="0"/>
    <n v="0"/>
    <x v="0"/>
    <n v="0"/>
    <n v="1"/>
    <x v="4"/>
    <n v="0"/>
    <n v="3"/>
    <n v="1"/>
    <n v="0"/>
    <n v="1"/>
    <n v="0"/>
    <n v="0"/>
    <n v="0"/>
    <x v="1"/>
    <n v="0"/>
    <n v="0"/>
    <n v="0"/>
    <n v="0"/>
    <n v="0"/>
    <n v="0"/>
    <x v="5"/>
    <n v="1"/>
    <n v="0"/>
    <n v="0"/>
    <n v="0"/>
    <x v="0"/>
    <n v="0"/>
    <n v="0"/>
    <x v="0"/>
    <n v="0"/>
    <n v="0"/>
    <n v="0"/>
    <n v="0"/>
    <x v="1"/>
    <n v="0"/>
    <x v="0"/>
    <x v="1"/>
    <n v="0"/>
    <n v="0"/>
    <x v="0"/>
    <n v="0"/>
    <n v="0"/>
    <x v="0"/>
    <n v="0"/>
    <n v="0"/>
    <x v="0"/>
    <x v="2"/>
    <n v="0"/>
    <x v="1"/>
    <n v="0"/>
    <n v="0"/>
    <n v="0"/>
    <n v="0"/>
    <n v="0"/>
    <x v="0"/>
    <n v="0"/>
    <n v="0"/>
    <n v="0"/>
    <x v="1"/>
  </r>
  <r>
    <x v="13"/>
    <x v="3"/>
    <n v="0"/>
    <n v="0"/>
    <n v="0"/>
    <n v="0"/>
    <n v="0"/>
    <n v="0"/>
    <n v="0"/>
    <x v="5"/>
    <n v="2"/>
    <n v="1"/>
    <n v="0"/>
    <n v="0"/>
    <n v="0"/>
    <n v="0"/>
    <n v="0"/>
    <n v="0"/>
    <n v="0"/>
    <n v="0"/>
    <n v="1"/>
    <n v="0"/>
    <x v="1"/>
    <n v="0"/>
    <n v="0"/>
    <x v="3"/>
    <n v="0"/>
    <n v="2"/>
    <n v="0"/>
    <n v="0"/>
    <n v="0"/>
    <n v="0"/>
    <n v="0"/>
    <n v="0"/>
    <x v="4"/>
    <n v="2"/>
    <n v="0"/>
    <n v="0"/>
    <n v="0"/>
    <n v="0"/>
    <n v="0"/>
    <x v="0"/>
    <n v="1"/>
    <n v="1"/>
    <n v="0"/>
    <n v="0"/>
    <x v="2"/>
    <n v="1"/>
    <n v="0"/>
    <x v="0"/>
    <n v="0"/>
    <n v="0"/>
    <n v="0"/>
    <n v="0"/>
    <x v="1"/>
    <n v="0"/>
    <x v="2"/>
    <x v="1"/>
    <n v="0"/>
    <n v="0"/>
    <x v="0"/>
    <n v="0"/>
    <n v="0"/>
    <x v="0"/>
    <n v="0"/>
    <n v="0"/>
    <x v="0"/>
    <x v="2"/>
    <n v="0"/>
    <x v="1"/>
    <n v="0"/>
    <n v="0"/>
    <n v="0"/>
    <n v="0"/>
    <n v="0"/>
    <x v="0"/>
    <n v="0"/>
    <n v="0"/>
    <n v="0"/>
    <x v="3"/>
  </r>
  <r>
    <x v="14"/>
    <x v="3"/>
    <n v="0"/>
    <n v="0"/>
    <n v="0"/>
    <n v="0"/>
    <n v="0"/>
    <n v="0"/>
    <n v="0"/>
    <x v="0"/>
    <n v="1"/>
    <n v="2"/>
    <n v="0"/>
    <n v="0"/>
    <n v="0"/>
    <n v="0"/>
    <n v="0"/>
    <n v="0"/>
    <n v="0"/>
    <n v="0"/>
    <n v="0"/>
    <n v="0"/>
    <x v="1"/>
    <n v="0"/>
    <n v="0"/>
    <x v="0"/>
    <n v="0"/>
    <n v="0"/>
    <n v="0"/>
    <n v="0"/>
    <n v="1"/>
    <n v="0"/>
    <n v="0"/>
    <n v="0"/>
    <x v="1"/>
    <n v="0"/>
    <n v="0"/>
    <n v="0"/>
    <n v="0"/>
    <n v="0"/>
    <n v="0"/>
    <x v="0"/>
    <n v="1"/>
    <n v="1"/>
    <n v="0"/>
    <n v="0"/>
    <x v="0"/>
    <n v="0"/>
    <n v="0"/>
    <x v="0"/>
    <n v="0"/>
    <n v="0"/>
    <n v="0"/>
    <n v="0"/>
    <x v="2"/>
    <n v="1"/>
    <x v="2"/>
    <x v="0"/>
    <n v="0"/>
    <n v="1"/>
    <x v="0"/>
    <n v="0"/>
    <n v="0"/>
    <x v="0"/>
    <n v="0"/>
    <n v="0"/>
    <x v="6"/>
    <x v="2"/>
    <n v="0"/>
    <x v="1"/>
    <n v="0"/>
    <n v="0"/>
    <n v="0"/>
    <n v="0"/>
    <n v="0"/>
    <x v="0"/>
    <n v="0"/>
    <n v="0"/>
    <n v="0"/>
    <x v="8"/>
  </r>
  <r>
    <x v="15"/>
    <x v="1"/>
    <n v="0"/>
    <n v="0"/>
    <n v="0"/>
    <n v="0"/>
    <n v="0"/>
    <n v="1"/>
    <n v="0"/>
    <x v="4"/>
    <n v="1"/>
    <n v="1"/>
    <n v="0"/>
    <n v="0"/>
    <n v="1"/>
    <n v="2"/>
    <n v="0"/>
    <n v="0"/>
    <n v="0"/>
    <n v="0"/>
    <n v="0"/>
    <n v="0"/>
    <x v="0"/>
    <n v="1"/>
    <n v="0"/>
    <x v="3"/>
    <n v="0"/>
    <n v="1"/>
    <n v="1"/>
    <n v="0"/>
    <n v="0"/>
    <n v="0"/>
    <n v="0"/>
    <n v="0"/>
    <x v="0"/>
    <n v="0"/>
    <n v="0"/>
    <n v="0"/>
    <n v="0"/>
    <n v="1"/>
    <n v="0"/>
    <x v="3"/>
    <n v="0"/>
    <n v="2"/>
    <n v="1"/>
    <n v="0"/>
    <x v="0"/>
    <n v="0"/>
    <n v="0"/>
    <x v="0"/>
    <n v="0"/>
    <n v="0"/>
    <n v="0"/>
    <n v="0"/>
    <x v="1"/>
    <n v="0"/>
    <x v="2"/>
    <x v="1"/>
    <n v="0"/>
    <n v="0"/>
    <x v="0"/>
    <n v="0"/>
    <n v="0"/>
    <x v="0"/>
    <n v="0"/>
    <n v="0"/>
    <x v="2"/>
    <x v="2"/>
    <n v="0"/>
    <x v="1"/>
    <n v="0"/>
    <n v="0"/>
    <n v="0"/>
    <n v="0"/>
    <n v="0"/>
    <x v="0"/>
    <n v="0"/>
    <n v="0"/>
    <n v="0"/>
    <x v="5"/>
  </r>
  <r>
    <x v="16"/>
    <x v="3"/>
    <n v="0"/>
    <n v="0"/>
    <n v="0"/>
    <n v="0"/>
    <n v="0"/>
    <n v="0"/>
    <n v="0"/>
    <x v="7"/>
    <n v="1"/>
    <n v="2"/>
    <n v="0"/>
    <n v="1"/>
    <n v="1"/>
    <n v="1"/>
    <n v="0"/>
    <n v="0"/>
    <n v="0"/>
    <n v="0"/>
    <n v="0"/>
    <n v="0"/>
    <x v="1"/>
    <n v="0"/>
    <n v="0"/>
    <x v="5"/>
    <n v="0"/>
    <n v="0"/>
    <n v="0"/>
    <n v="0"/>
    <n v="0"/>
    <n v="0"/>
    <n v="0"/>
    <n v="0"/>
    <x v="4"/>
    <n v="0"/>
    <n v="0"/>
    <n v="0"/>
    <n v="0"/>
    <n v="1"/>
    <n v="1"/>
    <x v="2"/>
    <n v="2"/>
    <n v="2"/>
    <n v="0"/>
    <n v="0"/>
    <x v="0"/>
    <n v="0"/>
    <n v="0"/>
    <x v="0"/>
    <n v="0"/>
    <n v="0"/>
    <n v="0"/>
    <n v="0"/>
    <x v="1"/>
    <n v="0"/>
    <x v="1"/>
    <x v="1"/>
    <n v="0"/>
    <n v="0"/>
    <x v="0"/>
    <n v="0"/>
    <n v="0"/>
    <x v="0"/>
    <n v="0"/>
    <n v="0"/>
    <x v="7"/>
    <x v="2"/>
    <n v="0"/>
    <x v="1"/>
    <n v="0"/>
    <n v="0"/>
    <n v="0"/>
    <n v="0"/>
    <n v="0"/>
    <x v="0"/>
    <n v="0"/>
    <n v="0"/>
    <n v="0"/>
    <x v="9"/>
  </r>
  <r>
    <x v="17"/>
    <x v="1"/>
    <n v="0"/>
    <n v="1"/>
    <n v="0"/>
    <n v="0"/>
    <n v="0"/>
    <n v="0"/>
    <n v="0"/>
    <x v="2"/>
    <n v="0"/>
    <n v="1"/>
    <n v="0"/>
    <n v="0"/>
    <n v="0"/>
    <n v="0"/>
    <n v="0"/>
    <n v="0"/>
    <n v="0"/>
    <n v="0"/>
    <n v="0"/>
    <n v="1"/>
    <x v="1"/>
    <n v="0"/>
    <n v="0"/>
    <x v="5"/>
    <n v="0"/>
    <n v="0"/>
    <n v="0"/>
    <n v="0"/>
    <n v="0"/>
    <n v="0"/>
    <n v="0"/>
    <n v="0"/>
    <x v="1"/>
    <n v="0"/>
    <n v="0"/>
    <n v="0"/>
    <n v="0"/>
    <n v="0"/>
    <n v="0"/>
    <x v="5"/>
    <n v="0"/>
    <n v="1"/>
    <n v="0"/>
    <n v="0"/>
    <x v="0"/>
    <n v="0"/>
    <n v="0"/>
    <x v="0"/>
    <n v="0"/>
    <n v="0"/>
    <n v="0"/>
    <n v="0"/>
    <x v="1"/>
    <n v="0"/>
    <x v="1"/>
    <x v="1"/>
    <n v="0"/>
    <n v="0"/>
    <x v="0"/>
    <n v="0"/>
    <n v="0"/>
    <x v="0"/>
    <n v="0"/>
    <n v="0"/>
    <x v="0"/>
    <x v="2"/>
    <n v="0"/>
    <x v="1"/>
    <n v="0"/>
    <n v="0"/>
    <n v="0"/>
    <n v="0"/>
    <n v="0"/>
    <x v="0"/>
    <n v="0"/>
    <n v="0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0C8FE-0D34-4352-BB28-1A48BC4153A0}" name="PivotTable14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3:L26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h="1" x="24"/>
        <item h="1" x="8"/>
        <item h="1" x="7"/>
        <item h="1" x="37"/>
        <item h="1" x="28"/>
        <item h="1" x="59"/>
        <item h="1" x="56"/>
        <item h="1" x="62"/>
        <item x="48"/>
        <item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3">
    <i>
      <x v="61"/>
    </i>
    <i>
      <x v="62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32">
      <pivotArea outline="0" collapsedLevelsAreSubtotals="1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4A37-BD8E-4EA1-8078-B87F769192FC}" name="PivotTable12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3:F27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x="33"/>
        <item x="45"/>
        <item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h="1" x="24"/>
        <item h="1" x="8"/>
        <item h="1" x="7"/>
        <item h="1" x="37"/>
        <item h="1" x="28"/>
        <item h="1" x="59"/>
        <item h="1" x="56"/>
        <item h="1"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4">
    <i>
      <x v="32"/>
    </i>
    <i>
      <x v="33"/>
    </i>
    <i>
      <x v="34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57A72-7D93-4252-939E-0359523EB135}" name="PivotTable9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L7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x="21"/>
        <item h="1" x="24"/>
        <item h="1" x="8"/>
        <item h="1" x="7"/>
        <item h="1" x="37"/>
        <item h="1" x="28"/>
        <item x="59"/>
        <item h="1" x="56"/>
        <item h="1" x="62"/>
        <item x="48"/>
        <item h="1" x="53"/>
        <item x="66"/>
        <item h="1" x="2"/>
        <item h="1" x="1"/>
        <item h="1" x="20"/>
        <item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6">
    <i>
      <x v="52"/>
    </i>
    <i>
      <x v="58"/>
    </i>
    <i>
      <x v="61"/>
    </i>
    <i>
      <x v="63"/>
    </i>
    <i>
      <x v="67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095E9-CF56-415A-A5F5-50D714BB4215}" name="PivotTable5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F18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x="33"/>
        <item x="45"/>
        <item x="40"/>
        <item h="1" x="44"/>
        <item h="1" x="57"/>
        <item h="1" x="58"/>
        <item x="55"/>
        <item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x="0"/>
        <item x="21"/>
        <item x="24"/>
        <item x="8"/>
        <item h="1" x="7"/>
        <item h="1" x="37"/>
        <item h="1" x="28"/>
        <item x="59"/>
        <item x="56"/>
        <item x="62"/>
        <item x="48"/>
        <item x="53"/>
        <item x="66"/>
        <item h="1" x="2"/>
        <item h="1" x="1"/>
        <item h="1" x="20"/>
        <item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17">
    <i>
      <x v="32"/>
    </i>
    <i>
      <x v="33"/>
    </i>
    <i>
      <x v="34"/>
    </i>
    <i>
      <x v="38"/>
    </i>
    <i>
      <x v="39"/>
    </i>
    <i>
      <x v="51"/>
    </i>
    <i>
      <x v="52"/>
    </i>
    <i>
      <x v="53"/>
    </i>
    <i>
      <x v="54"/>
    </i>
    <i>
      <x v="58"/>
    </i>
    <i>
      <x v="59"/>
    </i>
    <i>
      <x v="60"/>
    </i>
    <i>
      <x v="61"/>
    </i>
    <i>
      <x v="62"/>
    </i>
    <i>
      <x v="63"/>
    </i>
    <i>
      <x v="67"/>
    </i>
    <i t="grand">
      <x/>
    </i>
  </rowItems>
  <colItems count="1">
    <i/>
  </colItems>
  <dataFields count="1">
    <dataField name="Sum of PROFIT (Individually)" fld="5" baseField="0" baseItem="0" numFmtId="167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48720-E2EE-4065-AFEB-DFEFB63E2CC2}" name="PivotTable8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3:I16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h="1" x="24"/>
        <item x="8"/>
        <item h="1" x="7"/>
        <item h="1" x="37"/>
        <item h="1" x="28"/>
        <item h="1" x="59"/>
        <item h="1" x="56"/>
        <item h="1"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3">
    <i>
      <x v="34"/>
    </i>
    <i>
      <x v="54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29">
      <pivotArea outline="0" collapsedLevelsAreSubtotals="1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7606F-F23D-4D1C-9D33-EABEA9B4EEE6}" name="PivotTable10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0:L13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h="1" x="40"/>
        <item h="1" x="44"/>
        <item h="1" x="57"/>
        <item h="1" x="58"/>
        <item x="55"/>
        <item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h="1" x="24"/>
        <item h="1" x="8"/>
        <item h="1" x="7"/>
        <item h="1" x="37"/>
        <item h="1" x="28"/>
        <item h="1" x="59"/>
        <item h="1" x="56"/>
        <item h="1"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3">
    <i>
      <x v="38"/>
    </i>
    <i>
      <x v="39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27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238D4-D26E-40CC-8884-1F2F10FDCE17}" name="PivotTable7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7:I11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x="24"/>
        <item h="1" x="8"/>
        <item h="1" x="7"/>
        <item h="1" x="37"/>
        <item h="1" x="28"/>
        <item h="1" x="59"/>
        <item h="1" x="56"/>
        <item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4">
    <i>
      <x v="33"/>
    </i>
    <i>
      <x v="53"/>
    </i>
    <i>
      <x v="60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25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3A4A3-3589-4226-9A0B-8FFA7DEC3B12}" name="PivotTable18" cacheId="3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8:T57" firstHeaderRow="0" firstDataRow="1" firstDataCol="1"/>
  <pivotFields count="80">
    <pivotField axis="axisRow" compact="0" outline="0" showAll="0" sortType="ascending">
      <items count="19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9">
        <item x="1"/>
        <item x="3"/>
        <item x="2"/>
        <item x="0"/>
        <item x="5"/>
        <item x="4"/>
        <item x="7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8">
        <item x="5"/>
        <item x="0"/>
        <item x="3"/>
        <item x="2"/>
        <item x="6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">
        <item x="1"/>
        <item x="0"/>
        <item x="4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7">
        <item x="1"/>
        <item x="5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>
      <items count="9">
        <item x="3"/>
        <item x="7"/>
        <item x="0"/>
        <item x="6"/>
        <item x="2"/>
        <item x="5"/>
        <item x="1"/>
        <item x="4"/>
        <item t="default"/>
      </items>
    </pivotField>
    <pivotField dataField="1" compact="0" outline="0" showAll="0">
      <items count="4">
        <item x="2"/>
        <item x="0"/>
        <item x="1"/>
        <item t="default"/>
      </items>
    </pivotField>
    <pivotField compact="0" outline="0" showAll="0"/>
    <pivotField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12">
        <item x="10"/>
        <item x="4"/>
        <item x="8"/>
        <item x="3"/>
        <item x="9"/>
        <item x="6"/>
        <item x="5"/>
        <item x="0"/>
        <item x="7"/>
        <item x="1"/>
        <item x="2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Amaron Automotive Battery" fld="34" baseField="0" baseItem="0"/>
    <dataField name="Sum of Exide Automotive Battery" fld="1" baseField="0" baseItem="0"/>
    <dataField name="Sum of Exide Motorcycle Battery" fld="9" baseField="0" baseItem="0"/>
    <dataField name="Sum of Exide Inverter" fld="22" baseField="0" baseItem="0"/>
    <dataField name="Sum of Sukam Inverter" fld="75" baseField="0" baseItem="0"/>
    <dataField name="Sum of Exide Inverter Battery" fld="25" baseField="0" baseItem="0"/>
    <dataField name="Sum of Amaron Inverter Battery" fld="46" baseField="0" baseItem="0"/>
    <dataField name="Sum of Microtek Inverter" fld="69" baseField="0" baseItem="0"/>
    <dataField name="Sum of Amaron Motorcycle Battery" fld="41" baseField="0" baseItem="0"/>
    <dataField name="Sum of Livguard Automotive Battery" fld="57" baseField="0" baseItem="0"/>
    <dataField name="Sum of Luminous Inverter Batttery" fld="54" baseField="0" baseItem="0"/>
    <dataField name="Sum of Battery Water(1 gallen)" fld="66" baseField="0" baseItem="0"/>
    <dataField name="Sum of Battery Trolley" fld="56" baseField="0" baseItem="0"/>
    <dataField name="Sum of Livguard Inverter Battery" fld="63" baseField="0" baseItem="0"/>
    <dataField name="Sum of Livguard  Inverter" fld="60" baseField="0" baseItem="0"/>
    <dataField name="Sum of Microtek Motorcycle Battery" fld="67" baseField="0" baseItem="0"/>
    <dataField name="Sum of TOTAL QUANTITY" fld="79" baseField="0" baseItem="0"/>
    <dataField name="Sum of Luminous Inverter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BACF-F749-464F-9CE1-21ADEFD7CA5B}" name="PivotTable13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23:I28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x="0"/>
        <item x="21"/>
        <item x="24"/>
        <item x="8"/>
        <item h="1" x="7"/>
        <item h="1" x="37"/>
        <item h="1" x="28"/>
        <item h="1" x="59"/>
        <item h="1" x="56"/>
        <item h="1"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5"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23">
      <pivotArea outline="0" collapsedLevelsAreSubtotals="1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4D9A1-A813-4765-BE80-87843A80F2CE}" name="PivotTable6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:I5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x="33"/>
        <item h="1"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x="0"/>
        <item h="1" x="21"/>
        <item h="1" x="24"/>
        <item h="1" x="8"/>
        <item h="1" x="7"/>
        <item h="1" x="37"/>
        <item h="1" x="28"/>
        <item h="1" x="59"/>
        <item x="56"/>
        <item h="1" x="62"/>
        <item h="1" x="48"/>
        <item h="1" x="53"/>
        <item h="1" x="66"/>
        <item h="1" x="2"/>
        <item h="1" x="1"/>
        <item h="1" x="20"/>
        <item h="1"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4">
    <i>
      <x v="32"/>
    </i>
    <i>
      <x v="51"/>
    </i>
    <i>
      <x v="59"/>
    </i>
    <i t="grand">
      <x/>
    </i>
  </rowItems>
  <colItems count="1">
    <i/>
  </colItems>
  <dataFields count="1">
    <dataField name="Sum of PROFIT (Individually)" fld="5" baseField="0" baseItem="0" numFmtId="167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95113-777F-4152-B54B-EF879FDE5AA5}" name="PivotTable15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28:L31" firstHeaderRow="1" firstDataRow="1" firstDataCol="1"/>
  <pivotFields count="6">
    <pivotField axis="axisRow" compact="0" outline="0" showAll="0">
      <items count="73">
        <item h="1" x="54"/>
        <item h="1" x="60"/>
        <item h="1" x="67"/>
        <item h="1" x="51"/>
        <item h="1" x="39"/>
        <item h="1" x="22"/>
        <item h="1" x="16"/>
        <item h="1" x="14"/>
        <item h="1" x="13"/>
        <item h="1" x="12"/>
        <item h="1" x="47"/>
        <item h="1" x="64"/>
        <item h="1" x="23"/>
        <item h="1" x="63"/>
        <item h="1" x="69"/>
        <item h="1" x="46"/>
        <item h="1" x="34"/>
        <item h="1" x="3"/>
        <item h="1" x="26"/>
        <item h="1" x="30"/>
        <item h="1" x="29"/>
        <item h="1" x="27"/>
        <item h="1" x="25"/>
        <item h="1" x="31"/>
        <item h="1" x="35"/>
        <item h="1" x="50"/>
        <item h="1" x="71"/>
        <item h="1" x="52"/>
        <item h="1" x="68"/>
        <item h="1" x="36"/>
        <item h="1" x="49"/>
        <item h="1" x="61"/>
        <item h="1" x="33"/>
        <item h="1" x="45"/>
        <item h="1" x="40"/>
        <item h="1" x="44"/>
        <item h="1" x="57"/>
        <item h="1" x="58"/>
        <item h="1" x="55"/>
        <item h="1" x="65"/>
        <item h="1" x="38"/>
        <item h="1" x="42"/>
        <item h="1" x="41"/>
        <item h="1" x="43"/>
        <item h="1" x="5"/>
        <item h="1" x="4"/>
        <item h="1" x="6"/>
        <item h="1" x="19"/>
        <item h="1" x="32"/>
        <item h="1" x="17"/>
        <item h="1" x="18"/>
        <item h="1" x="0"/>
        <item h="1" x="21"/>
        <item h="1" x="24"/>
        <item h="1" x="8"/>
        <item h="1" x="7"/>
        <item h="1" x="37"/>
        <item h="1" x="28"/>
        <item h="1" x="59"/>
        <item h="1" x="56"/>
        <item h="1" x="62"/>
        <item h="1" x="48"/>
        <item h="1" x="53"/>
        <item x="66"/>
        <item h="1" x="2"/>
        <item h="1" x="1"/>
        <item h="1" x="20"/>
        <item x="70"/>
        <item h="1" x="15"/>
        <item h="1" x="10"/>
        <item h="1" x="9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7">
        <item x="13"/>
        <item x="11"/>
        <item x="15"/>
        <item x="10"/>
        <item x="7"/>
        <item x="9"/>
        <item x="3"/>
        <item x="6"/>
        <item x="14"/>
        <item x="8"/>
        <item x="12"/>
        <item x="0"/>
        <item x="5"/>
        <item x="2"/>
        <item x="4"/>
        <item x="1"/>
        <item t="default"/>
      </items>
    </pivotField>
  </pivotFields>
  <rowFields count="1">
    <field x="0"/>
  </rowFields>
  <rowItems count="3">
    <i>
      <x v="63"/>
    </i>
    <i>
      <x v="67"/>
    </i>
    <i t="grand">
      <x/>
    </i>
  </rowItems>
  <colItems count="1">
    <i/>
  </colItems>
  <dataFields count="1">
    <dataField name="Sum of PROFIT (Individually)" fld="5" baseField="0" baseItem="0" numFmtId="167"/>
  </dataFields>
  <formats count="2">
    <format dxfId="20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58CB-2B20-46AC-9334-2A8B3F8E0B55}" name="Table1" displayName="Table1" ref="A1:B78" totalsRowShown="0" tableBorderDxfId="15">
  <autoFilter ref="A1:B78" xr:uid="{E91B58CB-2B20-46AC-9334-2A8B3F8E0B55}"/>
  <tableColumns count="2">
    <tableColumn id="1" xr3:uid="{D2A93FD4-E5DB-45CA-AF44-2E3832DA669D}" name="Name of the Item" dataDxfId="14"/>
    <tableColumn id="2" xr3:uid="{9FCDBD2D-A9D9-4F79-A82B-C3A0758A698A}" name="Selling Rate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C6049-3187-430C-909B-9E86DCC108D1}" name="Table3" displayName="Table3" ref="B1:C7" totalsRowShown="0" headerRowDxfId="12" headerRowBorderDxfId="10" tableBorderDxfId="11" totalsRowBorderDxfId="9">
  <autoFilter ref="B1:C7" xr:uid="{47FC6049-3187-430C-909B-9E86DCC108D1}"/>
  <tableColumns count="2">
    <tableColumn id="1" xr3:uid="{8AD783EE-6267-493C-AD0A-71F32537BCB7}" name="BRANDS" dataDxfId="8"/>
    <tableColumn id="2" xr3:uid="{C2CC450A-6467-4DD0-8D6F-F1754D9AEF7E}" name="QUANTITY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16550-FF53-436C-863C-319C3DD01CC8}" name="Table5" displayName="Table5" ref="B61:D78" totalsRowShown="0" headerRowDxfId="6" headerRowBorderDxfId="4" tableBorderDxfId="5" totalsRowBorderDxfId="3">
  <autoFilter ref="B61:D78" xr:uid="{59016550-FF53-436C-863C-319C3DD01CC8}">
    <filterColumn colId="0" hiddenButton="1"/>
    <filterColumn colId="1" hiddenButton="1"/>
    <filterColumn colId="2" hiddenButton="1"/>
  </autoFilter>
  <tableColumns count="3">
    <tableColumn id="1" xr3:uid="{63EB5FE1-EFA4-4565-8B63-91F4D5B62D16}" name="Week " dataDxfId="2"/>
    <tableColumn id="2" xr3:uid="{58D95D79-7C59-4F58-8BB3-B65AF4709AFF}" name="TOTAL QUANTITY" dataDxfId="1"/>
    <tableColumn id="3" xr3:uid="{BCCFF3C5-2F75-45C1-BC5B-89392533F155}" name="Average Quantiy sales Daily" dataDxfId="0">
      <calculatedColumnFormula>$C62/7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W80"/>
  <sheetViews>
    <sheetView workbookViewId="0">
      <selection activeCell="G38" sqref="G38"/>
    </sheetView>
  </sheetViews>
  <sheetFormatPr defaultColWidth="12.5703125" defaultRowHeight="15.75" customHeight="1"/>
  <cols>
    <col min="1" max="1" width="27.28515625" customWidth="1"/>
    <col min="2" max="2" width="13.28515625" customWidth="1"/>
    <col min="3" max="32" width="10.85546875" customWidth="1"/>
    <col min="33" max="33" width="10.42578125" customWidth="1"/>
    <col min="34" max="127" width="10.85546875" customWidth="1"/>
  </cols>
  <sheetData>
    <row r="1" spans="1:127" ht="15">
      <c r="A1" s="19" t="s">
        <v>0</v>
      </c>
      <c r="B1" s="16" t="s">
        <v>1</v>
      </c>
      <c r="C1" s="35">
        <v>45474</v>
      </c>
      <c r="D1" s="35">
        <v>45475</v>
      </c>
      <c r="E1" s="36">
        <v>45358</v>
      </c>
      <c r="F1" s="36">
        <v>45389</v>
      </c>
      <c r="G1" s="36">
        <v>45419</v>
      </c>
      <c r="H1" s="36">
        <v>45450</v>
      </c>
      <c r="I1" s="36">
        <v>45480</v>
      </c>
      <c r="J1" s="36">
        <v>45511</v>
      </c>
      <c r="K1" s="36">
        <v>45542</v>
      </c>
      <c r="L1" s="36">
        <v>45572</v>
      </c>
      <c r="M1" s="36">
        <v>45603</v>
      </c>
      <c r="N1" s="36">
        <v>45633</v>
      </c>
      <c r="O1" s="36" t="s">
        <v>2</v>
      </c>
      <c r="P1" s="36" t="s">
        <v>3</v>
      </c>
      <c r="Q1" s="36" t="s">
        <v>4</v>
      </c>
      <c r="R1" s="36" t="s">
        <v>5</v>
      </c>
      <c r="S1" s="36" t="s">
        <v>6</v>
      </c>
      <c r="T1" s="36" t="s">
        <v>7</v>
      </c>
      <c r="U1" s="36" t="s">
        <v>8</v>
      </c>
      <c r="V1" s="36" t="s">
        <v>9</v>
      </c>
      <c r="W1" s="36" t="s">
        <v>10</v>
      </c>
      <c r="X1" s="36" t="s">
        <v>11</v>
      </c>
      <c r="Y1" s="36" t="s">
        <v>12</v>
      </c>
      <c r="Z1" s="36" t="s">
        <v>13</v>
      </c>
      <c r="AA1" s="36" t="s">
        <v>14</v>
      </c>
      <c r="AB1" s="36" t="s">
        <v>15</v>
      </c>
      <c r="AC1" s="36" t="s">
        <v>16</v>
      </c>
      <c r="AD1" s="36" t="s">
        <v>17</v>
      </c>
      <c r="AE1" s="36" t="s">
        <v>18</v>
      </c>
      <c r="AF1" s="36" t="s">
        <v>19</v>
      </c>
      <c r="AG1" s="36" t="s">
        <v>20</v>
      </c>
      <c r="AH1" s="36">
        <v>45299</v>
      </c>
      <c r="AI1" s="36">
        <v>45330</v>
      </c>
      <c r="AJ1" s="36">
        <v>45359</v>
      </c>
      <c r="AK1" s="36">
        <v>45390</v>
      </c>
      <c r="AL1" s="36">
        <v>45420</v>
      </c>
      <c r="AM1" s="36">
        <v>45451</v>
      </c>
      <c r="AN1" s="36">
        <v>45481</v>
      </c>
      <c r="AO1" s="36">
        <v>45512</v>
      </c>
      <c r="AP1" s="36">
        <v>45543</v>
      </c>
      <c r="AQ1" s="36">
        <v>45573</v>
      </c>
      <c r="AR1" s="36">
        <v>45604</v>
      </c>
      <c r="AS1" s="36">
        <v>45634</v>
      </c>
      <c r="AT1" s="36" t="s">
        <v>21</v>
      </c>
      <c r="AU1" s="36" t="s">
        <v>22</v>
      </c>
      <c r="AV1" s="36" t="s">
        <v>23</v>
      </c>
      <c r="AW1" s="36" t="s">
        <v>24</v>
      </c>
      <c r="AX1" s="36" t="s">
        <v>25</v>
      </c>
      <c r="AY1" s="36" t="s">
        <v>26</v>
      </c>
      <c r="AZ1" s="36" t="s">
        <v>27</v>
      </c>
      <c r="BA1" s="36" t="s">
        <v>28</v>
      </c>
      <c r="BB1" s="36" t="s">
        <v>29</v>
      </c>
      <c r="BC1" s="36" t="s">
        <v>30</v>
      </c>
      <c r="BD1" s="36" t="s">
        <v>31</v>
      </c>
      <c r="BE1" s="36" t="s">
        <v>32</v>
      </c>
      <c r="BF1" s="36" t="s">
        <v>33</v>
      </c>
      <c r="BG1" s="36" t="s">
        <v>34</v>
      </c>
      <c r="BH1" s="36" t="s">
        <v>35</v>
      </c>
      <c r="BI1" s="36" t="s">
        <v>36</v>
      </c>
      <c r="BJ1" s="36" t="s">
        <v>37</v>
      </c>
      <c r="BK1" s="36" t="s">
        <v>38</v>
      </c>
      <c r="BL1" s="36" t="s">
        <v>39</v>
      </c>
      <c r="BM1" s="36">
        <v>45300</v>
      </c>
      <c r="BN1" s="36">
        <v>45331</v>
      </c>
      <c r="BO1" s="36">
        <v>45360</v>
      </c>
      <c r="BP1" s="36">
        <v>45391</v>
      </c>
      <c r="BQ1" s="36">
        <v>45421</v>
      </c>
      <c r="BR1" s="36">
        <v>45452</v>
      </c>
      <c r="BS1" s="36">
        <v>45482</v>
      </c>
      <c r="BT1" s="36">
        <v>45513</v>
      </c>
      <c r="BU1" s="36">
        <v>45544</v>
      </c>
      <c r="BV1" s="36">
        <v>45574</v>
      </c>
      <c r="BW1" s="36">
        <v>45605</v>
      </c>
      <c r="BX1" s="36">
        <v>45635</v>
      </c>
      <c r="BY1" s="36" t="s">
        <v>40</v>
      </c>
      <c r="BZ1" s="36" t="s">
        <v>41</v>
      </c>
      <c r="CA1" s="36" t="s">
        <v>42</v>
      </c>
      <c r="CB1" s="36" t="s">
        <v>43</v>
      </c>
      <c r="CC1" s="36" t="s">
        <v>44</v>
      </c>
      <c r="CD1" s="36" t="s">
        <v>45</v>
      </c>
      <c r="CE1" s="36" t="s">
        <v>46</v>
      </c>
      <c r="CF1" s="36" t="s">
        <v>47</v>
      </c>
      <c r="CG1" s="36" t="s">
        <v>48</v>
      </c>
      <c r="CH1" s="36" t="s">
        <v>49</v>
      </c>
      <c r="CI1" s="36" t="s">
        <v>50</v>
      </c>
      <c r="CJ1" s="36" t="s">
        <v>51</v>
      </c>
      <c r="CK1" s="36" t="s">
        <v>52</v>
      </c>
      <c r="CL1" s="36" t="s">
        <v>53</v>
      </c>
      <c r="CM1" s="36" t="s">
        <v>54</v>
      </c>
      <c r="CN1" s="36" t="s">
        <v>55</v>
      </c>
      <c r="CO1" s="36" t="s">
        <v>56</v>
      </c>
      <c r="CP1" s="36" t="s">
        <v>57</v>
      </c>
      <c r="CQ1" s="37">
        <v>45301</v>
      </c>
      <c r="CR1" s="37">
        <v>45332</v>
      </c>
      <c r="CS1" s="37">
        <v>45361</v>
      </c>
      <c r="CT1" s="37">
        <v>45392</v>
      </c>
      <c r="CU1" s="37">
        <v>45422</v>
      </c>
      <c r="CV1" s="37">
        <v>45453</v>
      </c>
      <c r="CW1" s="37">
        <v>45483</v>
      </c>
      <c r="CX1" s="37">
        <v>45514</v>
      </c>
      <c r="CY1" s="37">
        <v>45545</v>
      </c>
      <c r="CZ1" s="37">
        <v>45575</v>
      </c>
      <c r="DA1" s="37">
        <v>45606</v>
      </c>
      <c r="DB1" s="37">
        <v>45636</v>
      </c>
      <c r="DC1" s="37" t="s">
        <v>58</v>
      </c>
      <c r="DD1" s="37" t="s">
        <v>59</v>
      </c>
      <c r="DE1" s="37" t="s">
        <v>60</v>
      </c>
      <c r="DF1" s="37" t="s">
        <v>61</v>
      </c>
      <c r="DG1" s="37" t="s">
        <v>62</v>
      </c>
      <c r="DH1" s="37" t="s">
        <v>63</v>
      </c>
      <c r="DI1" s="37" t="s">
        <v>64</v>
      </c>
      <c r="DJ1" s="37" t="s">
        <v>65</v>
      </c>
      <c r="DK1" s="37" t="s">
        <v>66</v>
      </c>
      <c r="DL1" s="37" t="s">
        <v>67</v>
      </c>
      <c r="DM1" s="37" t="s">
        <v>68</v>
      </c>
      <c r="DN1" s="37" t="s">
        <v>69</v>
      </c>
      <c r="DO1" s="37" t="s">
        <v>70</v>
      </c>
      <c r="DP1" s="37" t="s">
        <v>71</v>
      </c>
      <c r="DQ1" s="37" t="s">
        <v>72</v>
      </c>
      <c r="DR1" s="37" t="s">
        <v>73</v>
      </c>
      <c r="DS1" s="37" t="s">
        <v>74</v>
      </c>
      <c r="DT1" s="37" t="s">
        <v>75</v>
      </c>
      <c r="DU1" s="37" t="s">
        <v>76</v>
      </c>
      <c r="DV1" s="24" t="s">
        <v>77</v>
      </c>
      <c r="DW1" s="1"/>
    </row>
    <row r="2" spans="1:127" ht="15">
      <c r="A2" s="20" t="s">
        <v>78</v>
      </c>
      <c r="B2" s="29"/>
      <c r="C2" s="8">
        <f>SUM(C3:C9)</f>
        <v>1</v>
      </c>
      <c r="D2" s="8">
        <f t="shared" ref="D2:H2" si="0">SUM(D3:D9)</f>
        <v>0</v>
      </c>
      <c r="E2" s="8">
        <f t="shared" si="0"/>
        <v>1</v>
      </c>
      <c r="F2" s="8">
        <f t="shared" si="0"/>
        <v>0</v>
      </c>
      <c r="G2" s="8">
        <f t="shared" si="0"/>
        <v>0</v>
      </c>
      <c r="H2" s="8">
        <f t="shared" si="0"/>
        <v>0</v>
      </c>
      <c r="I2" s="8">
        <f t="shared" ref="I2" si="1">SUM(I3:I9)</f>
        <v>1</v>
      </c>
      <c r="J2" s="8">
        <f t="shared" ref="J2" si="2">SUM(J3:J9)</f>
        <v>0</v>
      </c>
      <c r="K2" s="8">
        <f t="shared" ref="K2" si="3">SUM(K3:K9)</f>
        <v>0</v>
      </c>
      <c r="L2" s="8">
        <f t="shared" ref="L2:M2" si="4">SUM(L3:L9)</f>
        <v>0</v>
      </c>
      <c r="M2" s="8">
        <f t="shared" si="4"/>
        <v>0</v>
      </c>
      <c r="N2" s="8">
        <f t="shared" ref="N2" si="5">SUM(N3:N9)</f>
        <v>0</v>
      </c>
      <c r="O2" s="8">
        <f t="shared" ref="O2" si="6">SUM(O3:O9)</f>
        <v>0</v>
      </c>
      <c r="P2" s="8">
        <f t="shared" ref="P2" si="7">SUM(P3:P9)</f>
        <v>1</v>
      </c>
      <c r="Q2" s="8">
        <f t="shared" ref="Q2:R2" si="8">SUM(Q3:Q9)</f>
        <v>0</v>
      </c>
      <c r="R2" s="8">
        <f t="shared" si="8"/>
        <v>0</v>
      </c>
      <c r="S2" s="8">
        <f t="shared" ref="S2" si="9">SUM(S3:S9)</f>
        <v>1</v>
      </c>
      <c r="T2" s="8">
        <f t="shared" ref="T2" si="10">SUM(T3:T9)</f>
        <v>0</v>
      </c>
      <c r="U2" s="8">
        <f t="shared" ref="U2" si="11">SUM(U3:U9)</f>
        <v>0</v>
      </c>
      <c r="V2" s="8">
        <f t="shared" ref="V2:W2" si="12">SUM(V3:V9)</f>
        <v>0</v>
      </c>
      <c r="W2" s="8">
        <f t="shared" si="12"/>
        <v>0</v>
      </c>
      <c r="X2" s="8">
        <f t="shared" ref="X2" si="13">SUM(X3:X9)</f>
        <v>0</v>
      </c>
      <c r="Y2" s="8">
        <f t="shared" ref="Y2" si="14">SUM(Y3:Y9)</f>
        <v>0</v>
      </c>
      <c r="Z2" s="8">
        <f t="shared" ref="Z2" si="15">SUM(Z3:Z9)</f>
        <v>0</v>
      </c>
      <c r="AA2" s="8">
        <f t="shared" ref="AA2:AB2" si="16">SUM(AA3:AA9)</f>
        <v>1</v>
      </c>
      <c r="AB2" s="8">
        <f t="shared" si="16"/>
        <v>0</v>
      </c>
      <c r="AC2" s="8">
        <f t="shared" ref="AC2" si="17">SUM(AC3:AC9)</f>
        <v>0</v>
      </c>
      <c r="AD2" s="8">
        <f t="shared" ref="AD2" si="18">SUM(AD3:AD9)</f>
        <v>0</v>
      </c>
      <c r="AE2" s="8">
        <f t="shared" ref="AE2" si="19">SUM(AE3:AE9)</f>
        <v>1</v>
      </c>
      <c r="AF2" s="8">
        <f t="shared" ref="AF2:AG2" si="20">SUM(AF3:AF9)</f>
        <v>0</v>
      </c>
      <c r="AG2" s="8">
        <f t="shared" si="20"/>
        <v>0</v>
      </c>
      <c r="AH2" s="8">
        <f t="shared" ref="AH2" si="21">SUM(AH3:AH9)</f>
        <v>0</v>
      </c>
      <c r="AI2" s="8">
        <f t="shared" ref="AI2" si="22">SUM(AI3:AI9)</f>
        <v>0</v>
      </c>
      <c r="AJ2" s="8">
        <f t="shared" ref="AJ2" si="23">SUM(AJ3:AJ9)</f>
        <v>0</v>
      </c>
      <c r="AK2" s="8">
        <f t="shared" ref="AK2:AL2" si="24">SUM(AK3:AK9)</f>
        <v>0</v>
      </c>
      <c r="AL2" s="8">
        <f t="shared" si="24"/>
        <v>0</v>
      </c>
      <c r="AM2" s="8">
        <f t="shared" ref="AM2" si="25">SUM(AM3:AM9)</f>
        <v>0</v>
      </c>
      <c r="AN2" s="8">
        <f t="shared" ref="AN2" si="26">SUM(AN3:AN9)</f>
        <v>0</v>
      </c>
      <c r="AO2" s="8">
        <f t="shared" ref="AO2" si="27">SUM(AO3:AO9)</f>
        <v>0</v>
      </c>
      <c r="AP2" s="8">
        <f t="shared" ref="AP2:AQ2" si="28">SUM(AP3:AP9)</f>
        <v>1</v>
      </c>
      <c r="AQ2" s="8">
        <f t="shared" si="28"/>
        <v>1</v>
      </c>
      <c r="AR2" s="8">
        <f t="shared" ref="AR2" si="29">SUM(AR3:AR9)</f>
        <v>0</v>
      </c>
      <c r="AS2" s="8">
        <f t="shared" ref="AS2" si="30">SUM(AS3:AS9)</f>
        <v>0</v>
      </c>
      <c r="AT2" s="8">
        <f t="shared" ref="AT2" si="31">SUM(AT3:AT9)</f>
        <v>0</v>
      </c>
      <c r="AU2" s="8">
        <f t="shared" ref="AU2:AV2" si="32">SUM(AU3:AU9)</f>
        <v>1</v>
      </c>
      <c r="AV2" s="8">
        <f t="shared" si="32"/>
        <v>0</v>
      </c>
      <c r="AW2" s="8">
        <f t="shared" ref="AW2" si="33">SUM(AW3:AW9)</f>
        <v>0</v>
      </c>
      <c r="AX2" s="8">
        <f t="shared" ref="AX2" si="34">SUM(AX3:AX9)</f>
        <v>0</v>
      </c>
      <c r="AY2" s="8">
        <f t="shared" ref="AY2" si="35">SUM(AY3:AY9)</f>
        <v>0</v>
      </c>
      <c r="AZ2" s="8">
        <f t="shared" ref="AZ2:BA2" si="36">SUM(AZ3:AZ9)</f>
        <v>0</v>
      </c>
      <c r="BA2" s="8">
        <f t="shared" si="36"/>
        <v>0</v>
      </c>
      <c r="BB2" s="8">
        <f t="shared" ref="BB2" si="37">SUM(BB3:BB9)</f>
        <v>0</v>
      </c>
      <c r="BC2" s="8">
        <f t="shared" ref="BC2" si="38">SUM(BC3:BC9)</f>
        <v>1</v>
      </c>
      <c r="BD2" s="8">
        <f t="shared" ref="BD2" si="39">SUM(BD3:BD9)</f>
        <v>0</v>
      </c>
      <c r="BE2" s="8">
        <f t="shared" ref="BE2:BF2" si="40">SUM(BE3:BE9)</f>
        <v>0</v>
      </c>
      <c r="BF2" s="8">
        <f t="shared" si="40"/>
        <v>0</v>
      </c>
      <c r="BG2" s="8">
        <f t="shared" ref="BG2" si="41">SUM(BG3:BG9)</f>
        <v>0</v>
      </c>
      <c r="BH2" s="8">
        <f t="shared" ref="BH2" si="42">SUM(BH3:BH9)</f>
        <v>0</v>
      </c>
      <c r="BI2" s="8">
        <f t="shared" ref="BI2" si="43">SUM(BI3:BI9)</f>
        <v>0</v>
      </c>
      <c r="BJ2" s="8">
        <f t="shared" ref="BJ2:BK2" si="44">SUM(BJ3:BJ9)</f>
        <v>0</v>
      </c>
      <c r="BK2" s="8">
        <f t="shared" si="44"/>
        <v>0</v>
      </c>
      <c r="BL2" s="8">
        <f t="shared" ref="BL2" si="45">SUM(BL3:BL9)</f>
        <v>0</v>
      </c>
      <c r="BM2" s="8">
        <f t="shared" ref="BM2" si="46">SUM(BM3:BM9)</f>
        <v>0</v>
      </c>
      <c r="BN2" s="8">
        <f t="shared" ref="BN2" si="47">SUM(BN3:BN9)</f>
        <v>0</v>
      </c>
      <c r="BO2" s="8">
        <f t="shared" ref="BO2:BP2" si="48">SUM(BO3:BO9)</f>
        <v>0</v>
      </c>
      <c r="BP2" s="8">
        <f t="shared" si="48"/>
        <v>1</v>
      </c>
      <c r="BQ2" s="8">
        <f t="shared" ref="BQ2" si="49">SUM(BQ3:BQ9)</f>
        <v>0</v>
      </c>
      <c r="BR2" s="8">
        <f t="shared" ref="BR2" si="50">SUM(BR3:BR9)</f>
        <v>0</v>
      </c>
      <c r="BS2" s="8">
        <f t="shared" ref="BS2" si="51">SUM(BS3:BS9)</f>
        <v>0</v>
      </c>
      <c r="BT2" s="8">
        <f t="shared" ref="BT2:BU2" si="52">SUM(BT3:BT9)</f>
        <v>0</v>
      </c>
      <c r="BU2" s="8">
        <f t="shared" si="52"/>
        <v>0</v>
      </c>
      <c r="BV2" s="8">
        <f t="shared" ref="BV2" si="53">SUM(BV3:BV9)</f>
        <v>0</v>
      </c>
      <c r="BW2" s="8">
        <f t="shared" ref="BW2" si="54">SUM(BW3:BW9)</f>
        <v>0</v>
      </c>
      <c r="BX2" s="8">
        <f t="shared" ref="BX2" si="55">SUM(BX3:BX9)</f>
        <v>0</v>
      </c>
      <c r="BY2" s="8">
        <f t="shared" ref="BY2:BZ2" si="56">SUM(BY3:BY9)</f>
        <v>0</v>
      </c>
      <c r="BZ2" s="8">
        <f t="shared" si="56"/>
        <v>0</v>
      </c>
      <c r="CA2" s="8">
        <f t="shared" ref="CA2" si="57">SUM(CA3:CA9)</f>
        <v>0</v>
      </c>
      <c r="CB2" s="8">
        <f t="shared" ref="CB2" si="58">SUM(CB3:CB9)</f>
        <v>0</v>
      </c>
      <c r="CC2" s="8">
        <f t="shared" ref="CC2" si="59">SUM(CC3:CC9)</f>
        <v>0</v>
      </c>
      <c r="CD2" s="8">
        <f t="shared" ref="CD2:CE2" si="60">SUM(CD3:CD9)</f>
        <v>0</v>
      </c>
      <c r="CE2" s="8">
        <f t="shared" si="60"/>
        <v>0</v>
      </c>
      <c r="CF2" s="8">
        <f t="shared" ref="CF2" si="61">SUM(CF3:CF9)</f>
        <v>0</v>
      </c>
      <c r="CG2" s="8">
        <f t="shared" ref="CG2" si="62">SUM(CG3:CG9)</f>
        <v>0</v>
      </c>
      <c r="CH2" s="8">
        <f t="shared" ref="CH2" si="63">SUM(CH3:CH9)</f>
        <v>0</v>
      </c>
      <c r="CI2" s="8">
        <f t="shared" ref="CI2:CJ2" si="64">SUM(CI3:CI9)</f>
        <v>0</v>
      </c>
      <c r="CJ2" s="8">
        <f t="shared" si="64"/>
        <v>0</v>
      </c>
      <c r="CK2" s="8">
        <f t="shared" ref="CK2" si="65">SUM(CK3:CK9)</f>
        <v>0</v>
      </c>
      <c r="CL2" s="8">
        <f t="shared" ref="CL2" si="66">SUM(CL3:CL9)</f>
        <v>0</v>
      </c>
      <c r="CM2" s="8">
        <f t="shared" ref="CM2" si="67">SUM(CM3:CM9)</f>
        <v>1</v>
      </c>
      <c r="CN2" s="8">
        <f t="shared" ref="CN2:CO2" si="68">SUM(CN3:CN9)</f>
        <v>0</v>
      </c>
      <c r="CO2" s="8">
        <f t="shared" si="68"/>
        <v>0</v>
      </c>
      <c r="CP2" s="8">
        <f t="shared" ref="CP2" si="69">SUM(CP3:CP9)</f>
        <v>0</v>
      </c>
      <c r="CQ2" s="8">
        <f t="shared" ref="CQ2" si="70">SUM(CQ3:CQ9)</f>
        <v>0</v>
      </c>
      <c r="CR2" s="8">
        <f t="shared" ref="CR2" si="71">SUM(CR3:CR9)</f>
        <v>0</v>
      </c>
      <c r="CS2" s="8">
        <f t="shared" ref="CS2:CT2" si="72">SUM(CS3:CS9)</f>
        <v>0</v>
      </c>
      <c r="CT2" s="8">
        <f t="shared" si="72"/>
        <v>0</v>
      </c>
      <c r="CU2" s="8">
        <f t="shared" ref="CU2" si="73">SUM(CU3:CU9)</f>
        <v>0</v>
      </c>
      <c r="CV2" s="8">
        <f t="shared" ref="CV2" si="74">SUM(CV3:CV9)</f>
        <v>0</v>
      </c>
      <c r="CW2" s="8">
        <f t="shared" ref="CW2" si="75">SUM(CW3:CW9)</f>
        <v>0</v>
      </c>
      <c r="CX2" s="8">
        <f t="shared" ref="CX2:CY2" si="76">SUM(CX3:CX9)</f>
        <v>0</v>
      </c>
      <c r="CY2" s="8">
        <f t="shared" si="76"/>
        <v>0</v>
      </c>
      <c r="CZ2" s="8">
        <f t="shared" ref="CZ2" si="77">SUM(CZ3:CZ9)</f>
        <v>0</v>
      </c>
      <c r="DA2" s="8">
        <f t="shared" ref="DA2" si="78">SUM(DA3:DA9)</f>
        <v>0</v>
      </c>
      <c r="DB2" s="8">
        <f t="shared" ref="DB2" si="79">SUM(DB3:DB9)</f>
        <v>0</v>
      </c>
      <c r="DC2" s="8">
        <f t="shared" ref="DC2:DD2" si="80">SUM(DC3:DC9)</f>
        <v>0</v>
      </c>
      <c r="DD2" s="8">
        <f t="shared" si="80"/>
        <v>0</v>
      </c>
      <c r="DE2" s="8">
        <f t="shared" ref="DE2" si="81">SUM(DE3:DE9)</f>
        <v>0</v>
      </c>
      <c r="DF2" s="8">
        <f t="shared" ref="DF2" si="82">SUM(DF3:DF9)</f>
        <v>0</v>
      </c>
      <c r="DG2" s="8">
        <f t="shared" ref="DG2" si="83">SUM(DG3:DG9)</f>
        <v>0</v>
      </c>
      <c r="DH2" s="8">
        <f t="shared" ref="DH2:DI2" si="84">SUM(DH3:DH9)</f>
        <v>1</v>
      </c>
      <c r="DI2" s="8">
        <f t="shared" si="84"/>
        <v>0</v>
      </c>
      <c r="DJ2" s="8">
        <f t="shared" ref="DJ2" si="85">SUM(DJ3:DJ9)</f>
        <v>0</v>
      </c>
      <c r="DK2" s="8">
        <f t="shared" ref="DK2" si="86">SUM(DK3:DK9)</f>
        <v>0</v>
      </c>
      <c r="DL2" s="8">
        <f t="shared" ref="DL2" si="87">SUM(DL3:DL9)</f>
        <v>0</v>
      </c>
      <c r="DM2" s="8">
        <f t="shared" ref="DM2:DN2" si="88">SUM(DM3:DM9)</f>
        <v>0</v>
      </c>
      <c r="DN2" s="8">
        <f t="shared" si="88"/>
        <v>0</v>
      </c>
      <c r="DO2" s="8">
        <f t="shared" ref="DO2" si="89">SUM(DO3:DO9)</f>
        <v>0</v>
      </c>
      <c r="DP2" s="8">
        <f t="shared" ref="DP2" si="90">SUM(DP3:DP9)</f>
        <v>0</v>
      </c>
      <c r="DQ2" s="8">
        <f t="shared" ref="DQ2" si="91">SUM(DQ3:DQ9)</f>
        <v>0</v>
      </c>
      <c r="DR2" s="8">
        <f t="shared" ref="DR2:DS2" si="92">SUM(DR3:DR9)</f>
        <v>0</v>
      </c>
      <c r="DS2" s="8">
        <f t="shared" si="92"/>
        <v>0</v>
      </c>
      <c r="DT2" s="8">
        <f t="shared" ref="DT2" si="93">SUM(DT3:DT9)</f>
        <v>1</v>
      </c>
      <c r="DU2" s="8">
        <f t="shared" ref="DU2" si="94">SUM(DU3:DU9)</f>
        <v>0</v>
      </c>
      <c r="DV2" s="17">
        <f>SUM('Daily Sales DATA'!C2:DU2)</f>
        <v>15</v>
      </c>
    </row>
    <row r="3" spans="1:127" ht="15">
      <c r="A3" s="21" t="s">
        <v>79</v>
      </c>
      <c r="B3" s="30">
        <v>4900</v>
      </c>
      <c r="C3" s="2">
        <v>1</v>
      </c>
      <c r="E3" s="2"/>
      <c r="AA3" s="3">
        <v>1</v>
      </c>
      <c r="DV3" s="25">
        <f t="shared" ref="DV3:DV66" si="95">SUM(C3:DU3)</f>
        <v>2</v>
      </c>
    </row>
    <row r="4" spans="1:127" ht="15">
      <c r="A4" s="21" t="s">
        <v>80</v>
      </c>
      <c r="B4" s="30">
        <v>4200</v>
      </c>
      <c r="C4" s="2"/>
      <c r="E4" s="2">
        <v>1</v>
      </c>
      <c r="I4" s="2">
        <v>1</v>
      </c>
      <c r="P4" s="2">
        <v>1</v>
      </c>
      <c r="S4" s="4">
        <v>1</v>
      </c>
      <c r="AU4" s="3">
        <v>1</v>
      </c>
      <c r="BP4" s="3">
        <v>1</v>
      </c>
      <c r="DT4" s="4">
        <v>1</v>
      </c>
      <c r="DV4" s="25">
        <f t="shared" si="95"/>
        <v>7</v>
      </c>
    </row>
    <row r="5" spans="1:127" ht="15">
      <c r="A5" s="21" t="s">
        <v>81</v>
      </c>
      <c r="B5" s="30">
        <v>6100</v>
      </c>
      <c r="C5" s="2"/>
      <c r="E5" s="2"/>
      <c r="AE5" s="4">
        <v>1</v>
      </c>
      <c r="DV5" s="25">
        <f t="shared" si="95"/>
        <v>1</v>
      </c>
    </row>
    <row r="6" spans="1:127" ht="15">
      <c r="A6" s="21" t="s">
        <v>82</v>
      </c>
      <c r="B6" s="30">
        <v>7100</v>
      </c>
      <c r="C6" s="2"/>
      <c r="E6" s="2"/>
      <c r="AE6" s="4"/>
      <c r="AP6" s="4">
        <v>1</v>
      </c>
      <c r="AQ6" s="3">
        <v>1</v>
      </c>
      <c r="DV6" s="25">
        <f t="shared" si="95"/>
        <v>2</v>
      </c>
    </row>
    <row r="7" spans="1:127" ht="15">
      <c r="A7" s="21" t="s">
        <v>83</v>
      </c>
      <c r="B7" s="30">
        <v>6300</v>
      </c>
      <c r="C7" s="2"/>
      <c r="E7" s="2"/>
      <c r="AE7" s="4"/>
      <c r="AP7" s="4"/>
      <c r="AQ7" s="3"/>
      <c r="BC7" s="4">
        <v>1</v>
      </c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V7" s="25">
        <f t="shared" si="95"/>
        <v>1</v>
      </c>
    </row>
    <row r="8" spans="1:127" ht="15">
      <c r="A8" s="21" t="s">
        <v>84</v>
      </c>
      <c r="B8" s="30">
        <v>7600</v>
      </c>
      <c r="C8" s="2"/>
      <c r="E8" s="2"/>
      <c r="AE8" s="4"/>
      <c r="AP8" s="4"/>
      <c r="AQ8" s="3"/>
      <c r="BC8" s="4"/>
      <c r="DA8" s="5"/>
      <c r="DB8" s="5"/>
      <c r="DC8" s="5"/>
      <c r="DD8" s="5"/>
      <c r="DE8" s="5"/>
      <c r="DF8" s="5"/>
      <c r="DG8" s="5"/>
      <c r="DH8" s="3">
        <v>1</v>
      </c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V8" s="25">
        <f t="shared" si="95"/>
        <v>1</v>
      </c>
    </row>
    <row r="9" spans="1:127" ht="15">
      <c r="A9" s="21" t="s">
        <v>85</v>
      </c>
      <c r="B9" s="30">
        <v>7850</v>
      </c>
      <c r="C9" s="2"/>
      <c r="E9" s="2"/>
      <c r="AE9" s="4"/>
      <c r="AP9" s="4"/>
      <c r="AQ9" s="3"/>
      <c r="BC9" s="4"/>
      <c r="CM9" s="3">
        <v>1</v>
      </c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V9" s="25">
        <f t="shared" si="95"/>
        <v>1</v>
      </c>
    </row>
    <row r="10" spans="1:127" ht="15">
      <c r="A10" s="20" t="s">
        <v>86</v>
      </c>
      <c r="B10" s="29"/>
      <c r="C10" s="8">
        <f>SUM(C11:C22)</f>
        <v>0</v>
      </c>
      <c r="D10" s="8">
        <f t="shared" ref="D10:BO10" si="96">SUM(D11:D22)</f>
        <v>1</v>
      </c>
      <c r="E10" s="8">
        <f t="shared" si="96"/>
        <v>0</v>
      </c>
      <c r="F10" s="8">
        <f t="shared" si="96"/>
        <v>1</v>
      </c>
      <c r="G10" s="8">
        <f t="shared" si="96"/>
        <v>1</v>
      </c>
      <c r="H10" s="8">
        <f t="shared" si="96"/>
        <v>0</v>
      </c>
      <c r="I10" s="8">
        <f t="shared" si="96"/>
        <v>0</v>
      </c>
      <c r="J10" s="8">
        <f t="shared" si="96"/>
        <v>0</v>
      </c>
      <c r="K10" s="8">
        <f t="shared" si="96"/>
        <v>0</v>
      </c>
      <c r="L10" s="8">
        <f t="shared" si="96"/>
        <v>0</v>
      </c>
      <c r="M10" s="8">
        <f t="shared" si="96"/>
        <v>0</v>
      </c>
      <c r="N10" s="8">
        <f t="shared" si="96"/>
        <v>0</v>
      </c>
      <c r="O10" s="8">
        <f t="shared" si="96"/>
        <v>0</v>
      </c>
      <c r="P10" s="8">
        <f t="shared" si="96"/>
        <v>0</v>
      </c>
      <c r="Q10" s="8">
        <f t="shared" si="96"/>
        <v>1</v>
      </c>
      <c r="R10" s="8">
        <f t="shared" si="96"/>
        <v>0</v>
      </c>
      <c r="S10" s="8">
        <f t="shared" si="96"/>
        <v>0</v>
      </c>
      <c r="T10" s="8">
        <f t="shared" si="96"/>
        <v>1</v>
      </c>
      <c r="U10" s="8">
        <f t="shared" si="96"/>
        <v>0</v>
      </c>
      <c r="V10" s="8">
        <f t="shared" si="96"/>
        <v>0</v>
      </c>
      <c r="W10" s="8">
        <f t="shared" si="96"/>
        <v>0</v>
      </c>
      <c r="X10" s="8">
        <f t="shared" si="96"/>
        <v>1</v>
      </c>
      <c r="Y10" s="8">
        <f t="shared" si="96"/>
        <v>1</v>
      </c>
      <c r="Z10" s="8">
        <f t="shared" si="96"/>
        <v>1</v>
      </c>
      <c r="AA10" s="8">
        <f t="shared" si="96"/>
        <v>0</v>
      </c>
      <c r="AB10" s="8">
        <f t="shared" si="96"/>
        <v>0</v>
      </c>
      <c r="AC10" s="8">
        <f t="shared" si="96"/>
        <v>0</v>
      </c>
      <c r="AD10" s="8">
        <f t="shared" si="96"/>
        <v>0</v>
      </c>
      <c r="AE10" s="8">
        <f t="shared" si="96"/>
        <v>0</v>
      </c>
      <c r="AF10" s="8">
        <f t="shared" si="96"/>
        <v>1</v>
      </c>
      <c r="AG10" s="8">
        <f t="shared" si="96"/>
        <v>0</v>
      </c>
      <c r="AH10" s="8">
        <f t="shared" si="96"/>
        <v>1</v>
      </c>
      <c r="AI10" s="8">
        <f t="shared" si="96"/>
        <v>0</v>
      </c>
      <c r="AJ10" s="8">
        <f t="shared" si="96"/>
        <v>0</v>
      </c>
      <c r="AK10" s="8">
        <f t="shared" si="96"/>
        <v>1</v>
      </c>
      <c r="AL10" s="8">
        <f t="shared" si="96"/>
        <v>1</v>
      </c>
      <c r="AM10" s="8">
        <f t="shared" si="96"/>
        <v>1</v>
      </c>
      <c r="AN10" s="8">
        <f t="shared" si="96"/>
        <v>0</v>
      </c>
      <c r="AO10" s="8">
        <f t="shared" si="96"/>
        <v>0</v>
      </c>
      <c r="AP10" s="8">
        <f t="shared" si="96"/>
        <v>1</v>
      </c>
      <c r="AQ10" s="8">
        <f t="shared" si="96"/>
        <v>0</v>
      </c>
      <c r="AR10" s="8">
        <f t="shared" si="96"/>
        <v>0</v>
      </c>
      <c r="AS10" s="8">
        <f t="shared" si="96"/>
        <v>0</v>
      </c>
      <c r="AT10" s="8">
        <f t="shared" si="96"/>
        <v>0</v>
      </c>
      <c r="AU10" s="8">
        <f t="shared" si="96"/>
        <v>0</v>
      </c>
      <c r="AV10" s="8">
        <f t="shared" si="96"/>
        <v>0</v>
      </c>
      <c r="AW10" s="8">
        <f t="shared" si="96"/>
        <v>0</v>
      </c>
      <c r="AX10" s="8">
        <f t="shared" si="96"/>
        <v>1</v>
      </c>
      <c r="AY10" s="8">
        <f t="shared" si="96"/>
        <v>0</v>
      </c>
      <c r="AZ10" s="8">
        <f t="shared" si="96"/>
        <v>0</v>
      </c>
      <c r="BA10" s="8">
        <f t="shared" si="96"/>
        <v>0</v>
      </c>
      <c r="BB10" s="8">
        <f t="shared" si="96"/>
        <v>0</v>
      </c>
      <c r="BC10" s="8">
        <f t="shared" si="96"/>
        <v>0</v>
      </c>
      <c r="BD10" s="8">
        <f t="shared" si="96"/>
        <v>0</v>
      </c>
      <c r="BE10" s="8">
        <f t="shared" si="96"/>
        <v>0</v>
      </c>
      <c r="BF10" s="8">
        <f t="shared" si="96"/>
        <v>0</v>
      </c>
      <c r="BG10" s="8">
        <f t="shared" si="96"/>
        <v>1</v>
      </c>
      <c r="BH10" s="8">
        <f t="shared" si="96"/>
        <v>1</v>
      </c>
      <c r="BI10" s="8">
        <f t="shared" si="96"/>
        <v>0</v>
      </c>
      <c r="BJ10" s="8">
        <f t="shared" si="96"/>
        <v>0</v>
      </c>
      <c r="BK10" s="8">
        <f t="shared" si="96"/>
        <v>0</v>
      </c>
      <c r="BL10" s="8">
        <f t="shared" si="96"/>
        <v>0</v>
      </c>
      <c r="BM10" s="8">
        <f t="shared" si="96"/>
        <v>0</v>
      </c>
      <c r="BN10" s="8">
        <f t="shared" si="96"/>
        <v>2</v>
      </c>
      <c r="BO10" s="8">
        <f t="shared" si="96"/>
        <v>1</v>
      </c>
      <c r="BP10" s="8">
        <f t="shared" ref="BP10:DU10" si="97">SUM(BP11:BP22)</f>
        <v>0</v>
      </c>
      <c r="BQ10" s="8">
        <f t="shared" si="97"/>
        <v>1</v>
      </c>
      <c r="BR10" s="8">
        <f t="shared" si="97"/>
        <v>0</v>
      </c>
      <c r="BS10" s="8">
        <f t="shared" si="97"/>
        <v>1</v>
      </c>
      <c r="BT10" s="8">
        <f t="shared" si="97"/>
        <v>0</v>
      </c>
      <c r="BU10" s="8">
        <f t="shared" si="97"/>
        <v>2</v>
      </c>
      <c r="BV10" s="8">
        <f t="shared" si="97"/>
        <v>1</v>
      </c>
      <c r="BW10" s="8">
        <f t="shared" si="97"/>
        <v>0</v>
      </c>
      <c r="BX10" s="8">
        <f t="shared" si="97"/>
        <v>0</v>
      </c>
      <c r="BY10" s="8">
        <f t="shared" si="97"/>
        <v>0</v>
      </c>
      <c r="BZ10" s="8">
        <f t="shared" si="97"/>
        <v>0</v>
      </c>
      <c r="CA10" s="8">
        <f t="shared" si="97"/>
        <v>1</v>
      </c>
      <c r="CB10" s="8">
        <f t="shared" si="97"/>
        <v>0</v>
      </c>
      <c r="CC10" s="8">
        <f t="shared" si="97"/>
        <v>0</v>
      </c>
      <c r="CD10" s="8">
        <f t="shared" si="97"/>
        <v>4</v>
      </c>
      <c r="CE10" s="8">
        <f t="shared" si="97"/>
        <v>0</v>
      </c>
      <c r="CF10" s="8">
        <f t="shared" si="97"/>
        <v>0</v>
      </c>
      <c r="CG10" s="8">
        <f t="shared" si="97"/>
        <v>1</v>
      </c>
      <c r="CH10" s="8">
        <f t="shared" si="97"/>
        <v>0</v>
      </c>
      <c r="CI10" s="8">
        <f t="shared" si="97"/>
        <v>1</v>
      </c>
      <c r="CJ10" s="8">
        <f t="shared" si="97"/>
        <v>3</v>
      </c>
      <c r="CK10" s="8">
        <f t="shared" si="97"/>
        <v>3</v>
      </c>
      <c r="CL10" s="8">
        <f t="shared" si="97"/>
        <v>0</v>
      </c>
      <c r="CM10" s="8">
        <f t="shared" si="97"/>
        <v>1</v>
      </c>
      <c r="CN10" s="8">
        <f t="shared" si="97"/>
        <v>1</v>
      </c>
      <c r="CO10" s="8">
        <f t="shared" si="97"/>
        <v>2</v>
      </c>
      <c r="CP10" s="8">
        <f t="shared" si="97"/>
        <v>1</v>
      </c>
      <c r="CQ10" s="8">
        <f t="shared" si="97"/>
        <v>1</v>
      </c>
      <c r="CR10" s="8">
        <f t="shared" si="97"/>
        <v>0</v>
      </c>
      <c r="CS10" s="8">
        <f t="shared" si="97"/>
        <v>1</v>
      </c>
      <c r="CT10" s="8">
        <f t="shared" si="97"/>
        <v>1</v>
      </c>
      <c r="CU10" s="8">
        <f t="shared" si="97"/>
        <v>0</v>
      </c>
      <c r="CV10" s="8">
        <f t="shared" si="97"/>
        <v>0</v>
      </c>
      <c r="CW10" s="8">
        <f t="shared" si="97"/>
        <v>0</v>
      </c>
      <c r="CX10" s="8">
        <f t="shared" si="97"/>
        <v>0</v>
      </c>
      <c r="CY10" s="8">
        <f t="shared" si="97"/>
        <v>2</v>
      </c>
      <c r="CZ10" s="8">
        <f t="shared" si="97"/>
        <v>0</v>
      </c>
      <c r="DA10" s="8">
        <f t="shared" si="97"/>
        <v>1</v>
      </c>
      <c r="DB10" s="8">
        <f t="shared" si="97"/>
        <v>0</v>
      </c>
      <c r="DC10" s="8">
        <f t="shared" si="97"/>
        <v>0</v>
      </c>
      <c r="DD10" s="8">
        <f t="shared" si="97"/>
        <v>0</v>
      </c>
      <c r="DE10" s="8">
        <f t="shared" si="97"/>
        <v>1</v>
      </c>
      <c r="DF10" s="8">
        <f t="shared" si="97"/>
        <v>1</v>
      </c>
      <c r="DG10" s="8">
        <f t="shared" si="97"/>
        <v>1</v>
      </c>
      <c r="DH10" s="8">
        <f t="shared" si="97"/>
        <v>0</v>
      </c>
      <c r="DI10" s="8">
        <f t="shared" si="97"/>
        <v>2</v>
      </c>
      <c r="DJ10" s="8">
        <f t="shared" si="97"/>
        <v>0</v>
      </c>
      <c r="DK10" s="8">
        <f t="shared" si="97"/>
        <v>1</v>
      </c>
      <c r="DL10" s="8">
        <f t="shared" si="97"/>
        <v>1</v>
      </c>
      <c r="DM10" s="8">
        <f t="shared" si="97"/>
        <v>0</v>
      </c>
      <c r="DN10" s="8">
        <f t="shared" si="97"/>
        <v>1</v>
      </c>
      <c r="DO10" s="8">
        <f t="shared" si="97"/>
        <v>2</v>
      </c>
      <c r="DP10" s="8">
        <f t="shared" si="97"/>
        <v>1</v>
      </c>
      <c r="DQ10" s="8">
        <f t="shared" si="97"/>
        <v>0</v>
      </c>
      <c r="DR10" s="8">
        <f t="shared" si="97"/>
        <v>1</v>
      </c>
      <c r="DS10" s="8">
        <f t="shared" si="97"/>
        <v>0</v>
      </c>
      <c r="DT10" s="8">
        <f t="shared" si="97"/>
        <v>1</v>
      </c>
      <c r="DU10" s="8">
        <f t="shared" si="97"/>
        <v>0</v>
      </c>
      <c r="DV10" s="17">
        <f t="shared" si="95"/>
        <v>62</v>
      </c>
    </row>
    <row r="11" spans="1:127" ht="15">
      <c r="A11" s="21" t="s">
        <v>87</v>
      </c>
      <c r="B11" s="30">
        <v>1250</v>
      </c>
      <c r="C11" s="6"/>
      <c r="D11" s="5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3">
        <v>1</v>
      </c>
      <c r="AI11" s="6"/>
      <c r="AJ11" s="7"/>
      <c r="AK11" s="3">
        <v>1</v>
      </c>
      <c r="AL11" s="6"/>
      <c r="AM11" s="6"/>
      <c r="AN11" s="6"/>
      <c r="AO11" s="6"/>
      <c r="AP11" s="3">
        <v>1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3">
        <v>1</v>
      </c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">
        <v>1</v>
      </c>
      <c r="BT11" s="6"/>
      <c r="BU11" s="6"/>
      <c r="BV11" s="6"/>
      <c r="BW11" s="6"/>
      <c r="BX11" s="6"/>
      <c r="BY11" s="6"/>
      <c r="BZ11" s="6"/>
      <c r="CA11" s="3">
        <v>1</v>
      </c>
      <c r="CB11" s="6"/>
      <c r="CC11" s="6"/>
      <c r="CD11" s="6"/>
      <c r="CE11" s="6"/>
      <c r="CF11" s="6"/>
      <c r="CG11" s="6"/>
      <c r="CH11" s="6"/>
      <c r="CI11" s="6"/>
      <c r="CJ11" s="6"/>
      <c r="CK11" s="3">
        <v>1</v>
      </c>
      <c r="CL11" s="6"/>
      <c r="CM11" s="6"/>
      <c r="CN11" s="6"/>
      <c r="CO11" s="6"/>
      <c r="CP11" s="3">
        <v>1</v>
      </c>
      <c r="CQ11" s="6"/>
      <c r="CR11" s="6"/>
      <c r="CS11" s="3">
        <v>1</v>
      </c>
      <c r="CT11" s="6"/>
      <c r="CU11" s="6"/>
      <c r="CV11" s="6"/>
      <c r="CW11" s="6"/>
      <c r="CX11" s="6"/>
      <c r="CY11" s="3">
        <v>1</v>
      </c>
      <c r="CZ11" s="6"/>
      <c r="DA11" s="5"/>
      <c r="DB11" s="5"/>
      <c r="DC11" s="5"/>
      <c r="DD11" s="5"/>
      <c r="DE11" s="3">
        <v>1</v>
      </c>
      <c r="DF11" s="5"/>
      <c r="DG11" s="5"/>
      <c r="DH11" s="5"/>
      <c r="DI11" s="5"/>
      <c r="DJ11" s="5"/>
      <c r="DK11" s="5"/>
      <c r="DL11" s="5"/>
      <c r="DM11" s="5"/>
      <c r="DN11" s="3">
        <v>1</v>
      </c>
      <c r="DO11" s="5"/>
      <c r="DP11" s="5"/>
      <c r="DQ11" s="5"/>
      <c r="DR11" s="5"/>
      <c r="DS11" s="5"/>
      <c r="DT11" s="5"/>
      <c r="DU11" s="6"/>
      <c r="DV11" s="25">
        <f t="shared" si="95"/>
        <v>13</v>
      </c>
      <c r="DW11" s="6"/>
    </row>
    <row r="12" spans="1:127" ht="15">
      <c r="A12" s="21" t="s">
        <v>88</v>
      </c>
      <c r="B12" s="30">
        <v>1000</v>
      </c>
      <c r="C12" s="6"/>
      <c r="D12" s="5"/>
      <c r="E12" s="6"/>
      <c r="F12" s="5">
        <v>1</v>
      </c>
      <c r="G12" s="5">
        <v>1</v>
      </c>
      <c r="H12" s="6"/>
      <c r="I12" s="6"/>
      <c r="J12" s="6"/>
      <c r="K12" s="6"/>
      <c r="L12" s="6"/>
      <c r="M12" s="6"/>
      <c r="N12" s="6"/>
      <c r="O12" s="6"/>
      <c r="P12" s="6"/>
      <c r="Q12" s="5">
        <v>1</v>
      </c>
      <c r="R12" s="6"/>
      <c r="S12" s="6"/>
      <c r="T12" s="7">
        <v>1</v>
      </c>
      <c r="U12" s="6"/>
      <c r="V12" s="6"/>
      <c r="W12" s="6"/>
      <c r="X12" s="6"/>
      <c r="Y12" s="3">
        <v>1</v>
      </c>
      <c r="Z12" s="3">
        <v>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3">
        <v>1</v>
      </c>
      <c r="AM12" s="3">
        <v>1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3">
        <v>1</v>
      </c>
      <c r="AY12" s="6"/>
      <c r="AZ12" s="6"/>
      <c r="BA12" s="6"/>
      <c r="BB12" s="6"/>
      <c r="BC12" s="6"/>
      <c r="BD12" s="6"/>
      <c r="BE12" s="6"/>
      <c r="BF12" s="6"/>
      <c r="BG12" s="6"/>
      <c r="BH12" s="3">
        <v>1</v>
      </c>
      <c r="BI12" s="6"/>
      <c r="BJ12" s="6"/>
      <c r="BK12" s="6"/>
      <c r="BL12" s="6"/>
      <c r="BM12" s="6"/>
      <c r="BN12" s="3">
        <v>1</v>
      </c>
      <c r="BO12" s="6"/>
      <c r="BP12" s="6"/>
      <c r="BQ12" s="3">
        <v>1</v>
      </c>
      <c r="BR12" s="6"/>
      <c r="BS12" s="6"/>
      <c r="BT12" s="6"/>
      <c r="BU12" s="3">
        <v>1</v>
      </c>
      <c r="BV12" s="3">
        <v>1</v>
      </c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3">
        <v>1</v>
      </c>
      <c r="CH12" s="6"/>
      <c r="CI12" s="6"/>
      <c r="CJ12" s="3">
        <v>3</v>
      </c>
      <c r="CK12" s="6"/>
      <c r="CL12" s="6"/>
      <c r="CM12" s="3">
        <v>1</v>
      </c>
      <c r="CN12" s="6"/>
      <c r="CO12" s="3">
        <v>1</v>
      </c>
      <c r="CP12" s="6"/>
      <c r="CQ12" s="3">
        <v>1</v>
      </c>
      <c r="CR12" s="6"/>
      <c r="CS12" s="6"/>
      <c r="CT12" s="6"/>
      <c r="CU12" s="6"/>
      <c r="CV12" s="6"/>
      <c r="CW12" s="6"/>
      <c r="CX12" s="6"/>
      <c r="CY12" s="3">
        <v>1</v>
      </c>
      <c r="CZ12" s="6"/>
      <c r="DA12" s="3">
        <v>1</v>
      </c>
      <c r="DB12" s="5"/>
      <c r="DC12" s="5"/>
      <c r="DD12" s="5"/>
      <c r="DE12" s="5"/>
      <c r="DF12" s="5"/>
      <c r="DG12" s="5"/>
      <c r="DH12" s="5"/>
      <c r="DI12" s="3">
        <v>1</v>
      </c>
      <c r="DJ12" s="5"/>
      <c r="DK12" s="3">
        <v>1</v>
      </c>
      <c r="DL12" s="5"/>
      <c r="DM12" s="5"/>
      <c r="DN12" s="5"/>
      <c r="DO12" s="3">
        <v>1</v>
      </c>
      <c r="DP12" s="5"/>
      <c r="DQ12" s="5"/>
      <c r="DR12" s="3">
        <v>1</v>
      </c>
      <c r="DS12" s="5"/>
      <c r="DT12" s="5"/>
      <c r="DU12" s="6"/>
      <c r="DV12" s="25">
        <f t="shared" si="95"/>
        <v>27</v>
      </c>
      <c r="DW12" s="6"/>
    </row>
    <row r="13" spans="1:127" ht="15">
      <c r="A13" s="21" t="s">
        <v>89</v>
      </c>
      <c r="B13" s="30">
        <v>2150</v>
      </c>
      <c r="C13" s="6"/>
      <c r="D13" s="5"/>
      <c r="E13" s="6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5"/>
      <c r="R13" s="6"/>
      <c r="S13" s="6"/>
      <c r="T13" s="7"/>
      <c r="U13" s="6"/>
      <c r="V13" s="6"/>
      <c r="W13" s="6"/>
      <c r="X13" s="6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3"/>
      <c r="AM13" s="3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3"/>
      <c r="AY13" s="6"/>
      <c r="AZ13" s="6"/>
      <c r="BA13" s="6"/>
      <c r="BB13" s="6"/>
      <c r="BC13" s="6"/>
      <c r="BD13" s="6"/>
      <c r="BE13" s="6"/>
      <c r="BF13" s="6"/>
      <c r="BG13" s="6"/>
      <c r="BH13" s="3"/>
      <c r="BI13" s="6"/>
      <c r="BJ13" s="6"/>
      <c r="BK13" s="6"/>
      <c r="BL13" s="6"/>
      <c r="BM13" s="6"/>
      <c r="BN13" s="3"/>
      <c r="BO13" s="3">
        <v>1</v>
      </c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3">
        <v>2</v>
      </c>
      <c r="CL13" s="6"/>
      <c r="CM13" s="6"/>
      <c r="CN13" s="3">
        <v>1</v>
      </c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6"/>
      <c r="DV13" s="25">
        <f t="shared" si="95"/>
        <v>4</v>
      </c>
      <c r="DW13" s="6"/>
    </row>
    <row r="14" spans="1:127" ht="15">
      <c r="A14" s="21" t="s">
        <v>90</v>
      </c>
      <c r="B14" s="30">
        <v>2000</v>
      </c>
      <c r="C14" s="6"/>
      <c r="D14" s="5"/>
      <c r="E14" s="6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5"/>
      <c r="R14" s="6"/>
      <c r="S14" s="6"/>
      <c r="T14" s="7"/>
      <c r="U14" s="6"/>
      <c r="V14" s="6"/>
      <c r="W14" s="6"/>
      <c r="X14" s="3">
        <v>1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3">
        <v>1</v>
      </c>
      <c r="DQ14" s="5"/>
      <c r="DR14" s="5"/>
      <c r="DS14" s="5"/>
      <c r="DT14" s="5"/>
      <c r="DU14" s="6"/>
      <c r="DV14" s="25">
        <f t="shared" si="95"/>
        <v>2</v>
      </c>
      <c r="DW14" s="6"/>
    </row>
    <row r="15" spans="1:127" ht="15">
      <c r="A15" s="21" t="s">
        <v>91</v>
      </c>
      <c r="B15" s="30">
        <v>1500</v>
      </c>
      <c r="C15" s="6"/>
      <c r="D15" s="5"/>
      <c r="E15" s="6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5"/>
      <c r="R15" s="6"/>
      <c r="S15" s="6"/>
      <c r="T15" s="7"/>
      <c r="U15" s="6"/>
      <c r="V15" s="6"/>
      <c r="W15" s="6"/>
      <c r="X15" s="3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3">
        <v>1</v>
      </c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5"/>
      <c r="DB15" s="5"/>
      <c r="DC15" s="5"/>
      <c r="DD15" s="5"/>
      <c r="DE15" s="5"/>
      <c r="DF15" s="3">
        <v>1</v>
      </c>
      <c r="DG15" s="5"/>
      <c r="DH15" s="5"/>
      <c r="DI15" s="5"/>
      <c r="DJ15" s="5"/>
      <c r="DK15" s="5"/>
      <c r="DL15" s="5"/>
      <c r="DM15" s="5"/>
      <c r="DN15" s="5"/>
      <c r="DO15" s="3">
        <v>1</v>
      </c>
      <c r="DP15" s="5"/>
      <c r="DQ15" s="5"/>
      <c r="DR15" s="5"/>
      <c r="DS15" s="5"/>
      <c r="DT15" s="5"/>
      <c r="DU15" s="6"/>
      <c r="DV15" s="25">
        <f t="shared" si="95"/>
        <v>3</v>
      </c>
      <c r="DW15" s="6"/>
    </row>
    <row r="16" spans="1:127" ht="15">
      <c r="A16" s="21" t="s">
        <v>92</v>
      </c>
      <c r="B16" s="30">
        <v>1350</v>
      </c>
      <c r="C16" s="6"/>
      <c r="D16" s="5"/>
      <c r="E16" s="6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5"/>
      <c r="R16" s="6"/>
      <c r="S16" s="6"/>
      <c r="T16" s="7"/>
      <c r="U16" s="6"/>
      <c r="V16" s="6"/>
      <c r="W16" s="6"/>
      <c r="X16" s="3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3"/>
      <c r="BO16" s="6"/>
      <c r="BP16" s="6"/>
      <c r="BQ16" s="6"/>
      <c r="BR16" s="6"/>
      <c r="BS16" s="6"/>
      <c r="BT16" s="6"/>
      <c r="BU16" s="3">
        <v>1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5"/>
      <c r="DB16" s="5"/>
      <c r="DC16" s="5"/>
      <c r="DD16" s="5"/>
      <c r="DE16" s="5"/>
      <c r="DF16" s="5"/>
      <c r="DG16" s="3">
        <v>1</v>
      </c>
      <c r="DH16" s="5"/>
      <c r="DI16" s="3">
        <v>1</v>
      </c>
      <c r="DJ16" s="5"/>
      <c r="DK16" s="5"/>
      <c r="DL16" s="3">
        <v>1</v>
      </c>
      <c r="DM16" s="5"/>
      <c r="DN16" s="5"/>
      <c r="DO16" s="5"/>
      <c r="DP16" s="5"/>
      <c r="DQ16" s="5"/>
      <c r="DR16" s="5"/>
      <c r="DS16" s="5"/>
      <c r="DT16" s="5"/>
      <c r="DU16" s="6"/>
      <c r="DV16" s="25">
        <f t="shared" si="95"/>
        <v>4</v>
      </c>
      <c r="DW16" s="6"/>
    </row>
    <row r="17" spans="1:127" ht="15">
      <c r="A17" s="21" t="s">
        <v>93</v>
      </c>
      <c r="B17" s="30">
        <v>3000</v>
      </c>
      <c r="C17" s="6"/>
      <c r="D17" s="5"/>
      <c r="E17" s="6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5"/>
      <c r="R17" s="6"/>
      <c r="S17" s="6"/>
      <c r="T17" s="7"/>
      <c r="U17" s="6"/>
      <c r="V17" s="6"/>
      <c r="W17" s="6"/>
      <c r="X17" s="3"/>
      <c r="Y17" s="6"/>
      <c r="Z17" s="6"/>
      <c r="AA17" s="6"/>
      <c r="AB17" s="6"/>
      <c r="AC17" s="6"/>
      <c r="AD17" s="6"/>
      <c r="AE17" s="6"/>
      <c r="AF17" s="3">
        <v>1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6"/>
      <c r="DV17" s="25">
        <f t="shared" si="95"/>
        <v>1</v>
      </c>
      <c r="DW17" s="6"/>
    </row>
    <row r="18" spans="1:127" ht="15">
      <c r="A18" s="21" t="s">
        <v>94</v>
      </c>
      <c r="B18" s="30">
        <v>1550</v>
      </c>
      <c r="C18" s="6"/>
      <c r="D18" s="5"/>
      <c r="E18" s="6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5"/>
      <c r="R18" s="6"/>
      <c r="S18" s="6"/>
      <c r="T18" s="7"/>
      <c r="U18" s="6"/>
      <c r="V18" s="6"/>
      <c r="W18" s="6"/>
      <c r="X18" s="3"/>
      <c r="Y18" s="6"/>
      <c r="Z18" s="6"/>
      <c r="AA18" s="6"/>
      <c r="AB18" s="6"/>
      <c r="AC18" s="6"/>
      <c r="AD18" s="6"/>
      <c r="AE18" s="6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3">
        <v>4</v>
      </c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6"/>
      <c r="DV18" s="25">
        <f t="shared" si="95"/>
        <v>4</v>
      </c>
      <c r="DW18" s="6"/>
    </row>
    <row r="19" spans="1:127" ht="15">
      <c r="A19" s="21" t="s">
        <v>95</v>
      </c>
      <c r="B19" s="30">
        <v>900</v>
      </c>
      <c r="C19" s="6"/>
      <c r="D19" s="5"/>
      <c r="E19" s="6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5"/>
      <c r="R19" s="6"/>
      <c r="S19" s="6"/>
      <c r="T19" s="7"/>
      <c r="U19" s="6"/>
      <c r="V19" s="6"/>
      <c r="W19" s="6"/>
      <c r="X19" s="3"/>
      <c r="Y19" s="6"/>
      <c r="Z19" s="6"/>
      <c r="AA19" s="6"/>
      <c r="AB19" s="6"/>
      <c r="AC19" s="6"/>
      <c r="AD19" s="6"/>
      <c r="AE19" s="6"/>
      <c r="AF19" s="3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3"/>
      <c r="CE19" s="6"/>
      <c r="CF19" s="6"/>
      <c r="CG19" s="6"/>
      <c r="CH19" s="6"/>
      <c r="CI19" s="3">
        <v>1</v>
      </c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6"/>
      <c r="DV19" s="25">
        <f t="shared" si="95"/>
        <v>1</v>
      </c>
      <c r="DW19" s="6"/>
    </row>
    <row r="20" spans="1:127" ht="15">
      <c r="A20" s="21" t="s">
        <v>96</v>
      </c>
      <c r="B20" s="30">
        <v>3200</v>
      </c>
      <c r="C20" s="6"/>
      <c r="D20" s="5"/>
      <c r="E20" s="6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5"/>
      <c r="R20" s="6"/>
      <c r="S20" s="6"/>
      <c r="T20" s="7"/>
      <c r="U20" s="6"/>
      <c r="V20" s="6"/>
      <c r="W20" s="6"/>
      <c r="X20" s="3"/>
      <c r="Y20" s="6"/>
      <c r="Z20" s="6"/>
      <c r="AA20" s="6"/>
      <c r="AB20" s="6"/>
      <c r="AC20" s="6"/>
      <c r="AD20" s="6"/>
      <c r="AE20" s="6"/>
      <c r="AF20" s="3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3"/>
      <c r="CE20" s="6"/>
      <c r="CF20" s="6"/>
      <c r="CG20" s="6"/>
      <c r="CH20" s="6"/>
      <c r="CI20" s="3"/>
      <c r="CJ20" s="6"/>
      <c r="CK20" s="6"/>
      <c r="CL20" s="6"/>
      <c r="CM20" s="6"/>
      <c r="CN20" s="6"/>
      <c r="CO20" s="3">
        <v>1</v>
      </c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6"/>
      <c r="DV20" s="25">
        <f t="shared" si="95"/>
        <v>1</v>
      </c>
      <c r="DW20" s="6"/>
    </row>
    <row r="21" spans="1:127" ht="15">
      <c r="A21" s="21" t="s">
        <v>97</v>
      </c>
      <c r="B21" s="30">
        <v>6700</v>
      </c>
      <c r="C21" s="6"/>
      <c r="D21" s="5"/>
      <c r="E21" s="6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5"/>
      <c r="R21" s="6"/>
      <c r="S21" s="6"/>
      <c r="T21" s="7"/>
      <c r="U21" s="6"/>
      <c r="V21" s="6"/>
      <c r="W21" s="6"/>
      <c r="X21" s="3"/>
      <c r="Y21" s="6"/>
      <c r="Z21" s="6"/>
      <c r="AA21" s="6"/>
      <c r="AB21" s="6"/>
      <c r="AC21" s="6"/>
      <c r="AD21" s="6"/>
      <c r="AE21" s="6"/>
      <c r="AF21" s="3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3"/>
      <c r="CE21" s="6"/>
      <c r="CF21" s="6"/>
      <c r="CG21" s="6"/>
      <c r="CH21" s="6"/>
      <c r="CI21" s="3"/>
      <c r="CJ21" s="6"/>
      <c r="CK21" s="6"/>
      <c r="CL21" s="6"/>
      <c r="CM21" s="6"/>
      <c r="CN21" s="6"/>
      <c r="CO21" s="3"/>
      <c r="CP21" s="6"/>
      <c r="CQ21" s="6"/>
      <c r="CR21" s="6"/>
      <c r="CS21" s="6"/>
      <c r="CT21" s="3">
        <v>1</v>
      </c>
      <c r="CU21" s="6"/>
      <c r="CV21" s="6"/>
      <c r="CW21" s="6"/>
      <c r="CX21" s="6"/>
      <c r="CY21" s="6"/>
      <c r="CZ21" s="6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6"/>
      <c r="DV21" s="25">
        <f t="shared" si="95"/>
        <v>1</v>
      </c>
      <c r="DW21" s="6"/>
    </row>
    <row r="22" spans="1:127" ht="15">
      <c r="A22" s="21" t="s">
        <v>98</v>
      </c>
      <c r="B22" s="30">
        <v>900</v>
      </c>
      <c r="C22" s="6"/>
      <c r="D22" s="5"/>
      <c r="E22" s="6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5"/>
      <c r="R22" s="6"/>
      <c r="S22" s="6"/>
      <c r="T22" s="7"/>
      <c r="U22" s="6"/>
      <c r="V22" s="6"/>
      <c r="W22" s="6"/>
      <c r="X22" s="3"/>
      <c r="Y22" s="6"/>
      <c r="Z22" s="6"/>
      <c r="AA22" s="6"/>
      <c r="AB22" s="6"/>
      <c r="AC22" s="6"/>
      <c r="AD22" s="6"/>
      <c r="AE22" s="6"/>
      <c r="AF22" s="3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3"/>
      <c r="CE22" s="6"/>
      <c r="CF22" s="6"/>
      <c r="CG22" s="6"/>
      <c r="CH22" s="6"/>
      <c r="CI22" s="3"/>
      <c r="CJ22" s="6"/>
      <c r="CK22" s="6"/>
      <c r="CL22" s="6"/>
      <c r="CM22" s="6"/>
      <c r="CN22" s="6"/>
      <c r="CO22" s="3"/>
      <c r="CP22" s="6"/>
      <c r="CQ22" s="6"/>
      <c r="CR22" s="6"/>
      <c r="CS22" s="6"/>
      <c r="CT22" s="3"/>
      <c r="CU22" s="6"/>
      <c r="CV22" s="6"/>
      <c r="CW22" s="6"/>
      <c r="CX22" s="6"/>
      <c r="CY22" s="6"/>
      <c r="CZ22" s="6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3">
        <v>1</v>
      </c>
      <c r="DU22" s="6"/>
      <c r="DV22" s="25">
        <f t="shared" si="95"/>
        <v>1</v>
      </c>
      <c r="DW22" s="6"/>
    </row>
    <row r="23" spans="1:127" ht="15">
      <c r="A23" s="20" t="s">
        <v>99</v>
      </c>
      <c r="B23" s="29"/>
      <c r="C23" s="8">
        <f>SUM(C24:C25)</f>
        <v>0</v>
      </c>
      <c r="D23" s="8">
        <f t="shared" ref="D23:BO23" si="98">SUM(D24:D25)</f>
        <v>0</v>
      </c>
      <c r="E23" s="8">
        <f t="shared" si="98"/>
        <v>1</v>
      </c>
      <c r="F23" s="8">
        <f t="shared" si="98"/>
        <v>0</v>
      </c>
      <c r="G23" s="8">
        <f t="shared" si="98"/>
        <v>0</v>
      </c>
      <c r="H23" s="8">
        <f t="shared" si="98"/>
        <v>0</v>
      </c>
      <c r="I23" s="8">
        <f t="shared" si="98"/>
        <v>0</v>
      </c>
      <c r="J23" s="8">
        <f t="shared" si="98"/>
        <v>0</v>
      </c>
      <c r="K23" s="8">
        <f t="shared" si="98"/>
        <v>0</v>
      </c>
      <c r="L23" s="8">
        <f t="shared" si="98"/>
        <v>0</v>
      </c>
      <c r="M23" s="8">
        <f t="shared" si="98"/>
        <v>0</v>
      </c>
      <c r="N23" s="8">
        <f t="shared" si="98"/>
        <v>0</v>
      </c>
      <c r="O23" s="8">
        <f t="shared" si="98"/>
        <v>0</v>
      </c>
      <c r="P23" s="8">
        <f t="shared" si="98"/>
        <v>0</v>
      </c>
      <c r="Q23" s="8">
        <f t="shared" si="98"/>
        <v>1</v>
      </c>
      <c r="R23" s="8">
        <f t="shared" si="98"/>
        <v>0</v>
      </c>
      <c r="S23" s="8">
        <f t="shared" si="98"/>
        <v>0</v>
      </c>
      <c r="T23" s="8">
        <f t="shared" si="98"/>
        <v>0</v>
      </c>
      <c r="U23" s="8">
        <f t="shared" si="98"/>
        <v>0</v>
      </c>
      <c r="V23" s="8">
        <f t="shared" si="98"/>
        <v>0</v>
      </c>
      <c r="W23" s="8">
        <f t="shared" si="98"/>
        <v>0</v>
      </c>
      <c r="X23" s="8">
        <f t="shared" si="98"/>
        <v>0</v>
      </c>
      <c r="Y23" s="8">
        <f t="shared" si="98"/>
        <v>0</v>
      </c>
      <c r="Z23" s="8">
        <f t="shared" si="98"/>
        <v>0</v>
      </c>
      <c r="AA23" s="8">
        <f t="shared" si="98"/>
        <v>0</v>
      </c>
      <c r="AB23" s="8">
        <f t="shared" si="98"/>
        <v>0</v>
      </c>
      <c r="AC23" s="8">
        <f t="shared" si="98"/>
        <v>0</v>
      </c>
      <c r="AD23" s="8">
        <f t="shared" si="98"/>
        <v>1</v>
      </c>
      <c r="AE23" s="8">
        <f t="shared" si="98"/>
        <v>0</v>
      </c>
      <c r="AF23" s="8">
        <f t="shared" si="98"/>
        <v>0</v>
      </c>
      <c r="AG23" s="8">
        <f t="shared" si="98"/>
        <v>0</v>
      </c>
      <c r="AH23" s="8">
        <f t="shared" si="98"/>
        <v>0</v>
      </c>
      <c r="AI23" s="8">
        <f t="shared" si="98"/>
        <v>0</v>
      </c>
      <c r="AJ23" s="8">
        <f t="shared" si="98"/>
        <v>0</v>
      </c>
      <c r="AK23" s="8">
        <f t="shared" si="98"/>
        <v>0</v>
      </c>
      <c r="AL23" s="8">
        <f t="shared" si="98"/>
        <v>0</v>
      </c>
      <c r="AM23" s="8">
        <f t="shared" si="98"/>
        <v>0</v>
      </c>
      <c r="AN23" s="8">
        <f t="shared" si="98"/>
        <v>0</v>
      </c>
      <c r="AO23" s="8">
        <f t="shared" si="98"/>
        <v>0</v>
      </c>
      <c r="AP23" s="8">
        <f t="shared" si="98"/>
        <v>0</v>
      </c>
      <c r="AQ23" s="8">
        <f t="shared" si="98"/>
        <v>0</v>
      </c>
      <c r="AR23" s="8">
        <f t="shared" si="98"/>
        <v>0</v>
      </c>
      <c r="AS23" s="8">
        <f t="shared" si="98"/>
        <v>0</v>
      </c>
      <c r="AT23" s="8">
        <f t="shared" si="98"/>
        <v>0</v>
      </c>
      <c r="AU23" s="8">
        <f t="shared" si="98"/>
        <v>0</v>
      </c>
      <c r="AV23" s="8">
        <f t="shared" si="98"/>
        <v>0</v>
      </c>
      <c r="AW23" s="8">
        <f t="shared" si="98"/>
        <v>0</v>
      </c>
      <c r="AX23" s="8">
        <f t="shared" si="98"/>
        <v>0</v>
      </c>
      <c r="AY23" s="8">
        <f t="shared" si="98"/>
        <v>0</v>
      </c>
      <c r="AZ23" s="8">
        <f t="shared" si="98"/>
        <v>0</v>
      </c>
      <c r="BA23" s="8">
        <f t="shared" si="98"/>
        <v>0</v>
      </c>
      <c r="BB23" s="8">
        <f t="shared" si="98"/>
        <v>0</v>
      </c>
      <c r="BC23" s="8">
        <f t="shared" si="98"/>
        <v>0</v>
      </c>
      <c r="BD23" s="8">
        <f t="shared" si="98"/>
        <v>0</v>
      </c>
      <c r="BE23" s="8">
        <f t="shared" si="98"/>
        <v>0</v>
      </c>
      <c r="BF23" s="8">
        <f t="shared" si="98"/>
        <v>0</v>
      </c>
      <c r="BG23" s="8">
        <f t="shared" si="98"/>
        <v>0</v>
      </c>
      <c r="BH23" s="8">
        <f t="shared" si="98"/>
        <v>0</v>
      </c>
      <c r="BI23" s="8">
        <f t="shared" si="98"/>
        <v>0</v>
      </c>
      <c r="BJ23" s="8">
        <f t="shared" si="98"/>
        <v>0</v>
      </c>
      <c r="BK23" s="8">
        <f t="shared" si="98"/>
        <v>0</v>
      </c>
      <c r="BL23" s="8">
        <f t="shared" si="98"/>
        <v>0</v>
      </c>
      <c r="BM23" s="8">
        <f t="shared" si="98"/>
        <v>0</v>
      </c>
      <c r="BN23" s="8">
        <f t="shared" si="98"/>
        <v>0</v>
      </c>
      <c r="BO23" s="8">
        <f t="shared" si="98"/>
        <v>0</v>
      </c>
      <c r="BP23" s="8">
        <f t="shared" ref="BP23:DU23" si="99">SUM(BP24:BP25)</f>
        <v>0</v>
      </c>
      <c r="BQ23" s="8">
        <f t="shared" si="99"/>
        <v>0</v>
      </c>
      <c r="BR23" s="8">
        <f t="shared" si="99"/>
        <v>0</v>
      </c>
      <c r="BS23" s="8">
        <f t="shared" si="99"/>
        <v>0</v>
      </c>
      <c r="BT23" s="8">
        <f t="shared" si="99"/>
        <v>0</v>
      </c>
      <c r="BU23" s="8">
        <f t="shared" si="99"/>
        <v>0</v>
      </c>
      <c r="BV23" s="8">
        <f t="shared" si="99"/>
        <v>0</v>
      </c>
      <c r="BW23" s="8">
        <f t="shared" si="99"/>
        <v>0</v>
      </c>
      <c r="BX23" s="8">
        <f t="shared" si="99"/>
        <v>0</v>
      </c>
      <c r="BY23" s="8">
        <f t="shared" si="99"/>
        <v>0</v>
      </c>
      <c r="BZ23" s="8">
        <f t="shared" si="99"/>
        <v>0</v>
      </c>
      <c r="CA23" s="8">
        <f t="shared" si="99"/>
        <v>0</v>
      </c>
      <c r="CB23" s="8">
        <f t="shared" si="99"/>
        <v>0</v>
      </c>
      <c r="CC23" s="8">
        <f t="shared" si="99"/>
        <v>0</v>
      </c>
      <c r="CD23" s="8">
        <f t="shared" si="99"/>
        <v>0</v>
      </c>
      <c r="CE23" s="8">
        <f t="shared" si="99"/>
        <v>0</v>
      </c>
      <c r="CF23" s="8">
        <f t="shared" si="99"/>
        <v>0</v>
      </c>
      <c r="CG23" s="8">
        <f t="shared" si="99"/>
        <v>0</v>
      </c>
      <c r="CH23" s="8">
        <f t="shared" si="99"/>
        <v>1</v>
      </c>
      <c r="CI23" s="8">
        <f t="shared" si="99"/>
        <v>0</v>
      </c>
      <c r="CJ23" s="8">
        <f t="shared" si="99"/>
        <v>0</v>
      </c>
      <c r="CK23" s="8">
        <f t="shared" si="99"/>
        <v>0</v>
      </c>
      <c r="CL23" s="8">
        <f t="shared" si="99"/>
        <v>0</v>
      </c>
      <c r="CM23" s="8">
        <f t="shared" si="99"/>
        <v>1</v>
      </c>
      <c r="CN23" s="8">
        <f t="shared" si="99"/>
        <v>0</v>
      </c>
      <c r="CO23" s="8">
        <f t="shared" si="99"/>
        <v>0</v>
      </c>
      <c r="CP23" s="8">
        <f t="shared" si="99"/>
        <v>0</v>
      </c>
      <c r="CQ23" s="8">
        <f t="shared" si="99"/>
        <v>0</v>
      </c>
      <c r="CR23" s="8">
        <f t="shared" si="99"/>
        <v>0</v>
      </c>
      <c r="CS23" s="8">
        <f t="shared" si="99"/>
        <v>0</v>
      </c>
      <c r="CT23" s="8">
        <f t="shared" si="99"/>
        <v>0</v>
      </c>
      <c r="CU23" s="8">
        <f t="shared" si="99"/>
        <v>0</v>
      </c>
      <c r="CV23" s="8">
        <f t="shared" si="99"/>
        <v>0</v>
      </c>
      <c r="CW23" s="8">
        <f t="shared" si="99"/>
        <v>0</v>
      </c>
      <c r="CX23" s="8">
        <f t="shared" si="99"/>
        <v>0</v>
      </c>
      <c r="CY23" s="8">
        <f t="shared" si="99"/>
        <v>0</v>
      </c>
      <c r="CZ23" s="8">
        <f t="shared" si="99"/>
        <v>0</v>
      </c>
      <c r="DA23" s="8">
        <f t="shared" si="99"/>
        <v>0</v>
      </c>
      <c r="DB23" s="8">
        <f t="shared" si="99"/>
        <v>0</v>
      </c>
      <c r="DC23" s="8">
        <f t="shared" si="99"/>
        <v>0</v>
      </c>
      <c r="DD23" s="8">
        <f t="shared" si="99"/>
        <v>0</v>
      </c>
      <c r="DE23" s="8">
        <f t="shared" si="99"/>
        <v>0</v>
      </c>
      <c r="DF23" s="8">
        <f t="shared" si="99"/>
        <v>0</v>
      </c>
      <c r="DG23" s="8">
        <f t="shared" si="99"/>
        <v>0</v>
      </c>
      <c r="DH23" s="8">
        <f t="shared" si="99"/>
        <v>0</v>
      </c>
      <c r="DI23" s="8">
        <f t="shared" si="99"/>
        <v>1</v>
      </c>
      <c r="DJ23" s="8">
        <f t="shared" si="99"/>
        <v>0</v>
      </c>
      <c r="DK23" s="8">
        <f t="shared" si="99"/>
        <v>0</v>
      </c>
      <c r="DL23" s="8">
        <f t="shared" si="99"/>
        <v>0</v>
      </c>
      <c r="DM23" s="8">
        <f t="shared" si="99"/>
        <v>0</v>
      </c>
      <c r="DN23" s="8">
        <f t="shared" si="99"/>
        <v>0</v>
      </c>
      <c r="DO23" s="8">
        <f t="shared" si="99"/>
        <v>0</v>
      </c>
      <c r="DP23" s="8">
        <f t="shared" si="99"/>
        <v>0</v>
      </c>
      <c r="DQ23" s="8">
        <f t="shared" si="99"/>
        <v>0</v>
      </c>
      <c r="DR23" s="8">
        <f t="shared" si="99"/>
        <v>0</v>
      </c>
      <c r="DS23" s="8">
        <f t="shared" si="99"/>
        <v>0</v>
      </c>
      <c r="DT23" s="8">
        <f t="shared" si="99"/>
        <v>0</v>
      </c>
      <c r="DU23" s="8">
        <f t="shared" si="99"/>
        <v>0</v>
      </c>
      <c r="DV23" s="17">
        <f t="shared" si="95"/>
        <v>6</v>
      </c>
    </row>
    <row r="24" spans="1:127" ht="15">
      <c r="A24" s="21" t="s">
        <v>100</v>
      </c>
      <c r="B24" s="30">
        <v>5000</v>
      </c>
      <c r="C24" s="6"/>
      <c r="D24" s="6"/>
      <c r="E24" s="5">
        <v>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3">
        <v>1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3">
        <v>1</v>
      </c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5"/>
      <c r="DB24" s="5"/>
      <c r="DC24" s="5"/>
      <c r="DD24" s="5"/>
      <c r="DE24" s="5"/>
      <c r="DF24" s="5"/>
      <c r="DG24" s="5"/>
      <c r="DH24" s="5"/>
      <c r="DI24" s="3">
        <v>1</v>
      </c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6"/>
      <c r="DV24" s="25">
        <f t="shared" si="95"/>
        <v>4</v>
      </c>
      <c r="DW24" s="6"/>
    </row>
    <row r="25" spans="1:127" ht="15">
      <c r="A25" s="21" t="s">
        <v>101</v>
      </c>
      <c r="B25" s="30">
        <v>7200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3">
        <v>1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3">
        <v>1</v>
      </c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6"/>
      <c r="DV25" s="25">
        <f t="shared" si="95"/>
        <v>2</v>
      </c>
      <c r="DW25" s="6"/>
    </row>
    <row r="26" spans="1:127" ht="15">
      <c r="A26" s="20" t="s">
        <v>102</v>
      </c>
      <c r="B26" s="29"/>
      <c r="C26" s="8">
        <f>SUM(C27:C34)</f>
        <v>0</v>
      </c>
      <c r="D26" s="8">
        <f t="shared" ref="D26:BO26" si="100">SUM(D27:D34)</f>
        <v>0</v>
      </c>
      <c r="E26" s="8">
        <f t="shared" si="100"/>
        <v>1</v>
      </c>
      <c r="F26" s="8">
        <f t="shared" si="100"/>
        <v>0</v>
      </c>
      <c r="G26" s="8">
        <f t="shared" si="100"/>
        <v>0</v>
      </c>
      <c r="H26" s="8">
        <f t="shared" si="100"/>
        <v>0</v>
      </c>
      <c r="I26" s="8">
        <f t="shared" si="100"/>
        <v>0</v>
      </c>
      <c r="J26" s="8">
        <f t="shared" si="100"/>
        <v>0</v>
      </c>
      <c r="K26" s="8">
        <f t="shared" si="100"/>
        <v>0</v>
      </c>
      <c r="L26" s="8">
        <f t="shared" si="100"/>
        <v>6</v>
      </c>
      <c r="M26" s="8">
        <f t="shared" si="100"/>
        <v>0</v>
      </c>
      <c r="N26" s="8">
        <f t="shared" si="100"/>
        <v>0</v>
      </c>
      <c r="O26" s="8">
        <f t="shared" si="100"/>
        <v>0</v>
      </c>
      <c r="P26" s="8">
        <f t="shared" si="100"/>
        <v>0</v>
      </c>
      <c r="Q26" s="8">
        <f t="shared" si="100"/>
        <v>2</v>
      </c>
      <c r="R26" s="8">
        <f t="shared" si="100"/>
        <v>0</v>
      </c>
      <c r="S26" s="8">
        <f t="shared" si="100"/>
        <v>0</v>
      </c>
      <c r="T26" s="8">
        <f t="shared" si="100"/>
        <v>0</v>
      </c>
      <c r="U26" s="8">
        <f t="shared" si="100"/>
        <v>1</v>
      </c>
      <c r="V26" s="8">
        <f t="shared" si="100"/>
        <v>0</v>
      </c>
      <c r="W26" s="8">
        <f t="shared" si="100"/>
        <v>0</v>
      </c>
      <c r="X26" s="8">
        <f t="shared" si="100"/>
        <v>0</v>
      </c>
      <c r="Y26" s="8">
        <f t="shared" si="100"/>
        <v>0</v>
      </c>
      <c r="Z26" s="8">
        <f t="shared" si="100"/>
        <v>0</v>
      </c>
      <c r="AA26" s="8">
        <f t="shared" si="100"/>
        <v>1</v>
      </c>
      <c r="AB26" s="8">
        <f t="shared" si="100"/>
        <v>0</v>
      </c>
      <c r="AC26" s="8">
        <f t="shared" si="100"/>
        <v>0</v>
      </c>
      <c r="AD26" s="8">
        <f t="shared" si="100"/>
        <v>1</v>
      </c>
      <c r="AE26" s="8">
        <f t="shared" si="100"/>
        <v>0</v>
      </c>
      <c r="AF26" s="8">
        <f t="shared" si="100"/>
        <v>0</v>
      </c>
      <c r="AG26" s="8">
        <f t="shared" si="100"/>
        <v>1</v>
      </c>
      <c r="AH26" s="8">
        <f t="shared" si="100"/>
        <v>1</v>
      </c>
      <c r="AI26" s="8">
        <f t="shared" si="100"/>
        <v>1</v>
      </c>
      <c r="AJ26" s="8">
        <f t="shared" si="100"/>
        <v>0</v>
      </c>
      <c r="AK26" s="8">
        <f t="shared" si="100"/>
        <v>2</v>
      </c>
      <c r="AL26" s="8">
        <f t="shared" si="100"/>
        <v>0</v>
      </c>
      <c r="AM26" s="8">
        <f t="shared" si="100"/>
        <v>0</v>
      </c>
      <c r="AN26" s="8">
        <f t="shared" si="100"/>
        <v>0</v>
      </c>
      <c r="AO26" s="8">
        <f t="shared" si="100"/>
        <v>1</v>
      </c>
      <c r="AP26" s="8">
        <f t="shared" si="100"/>
        <v>1</v>
      </c>
      <c r="AQ26" s="8">
        <f t="shared" si="100"/>
        <v>1</v>
      </c>
      <c r="AR26" s="8">
        <f t="shared" si="100"/>
        <v>0</v>
      </c>
      <c r="AS26" s="8">
        <f t="shared" si="100"/>
        <v>1</v>
      </c>
      <c r="AT26" s="8">
        <f t="shared" si="100"/>
        <v>1</v>
      </c>
      <c r="AU26" s="8">
        <f t="shared" si="100"/>
        <v>0</v>
      </c>
      <c r="AV26" s="8">
        <f t="shared" si="100"/>
        <v>0</v>
      </c>
      <c r="AW26" s="8">
        <f t="shared" si="100"/>
        <v>1</v>
      </c>
      <c r="AX26" s="8">
        <f t="shared" si="100"/>
        <v>0</v>
      </c>
      <c r="AY26" s="8">
        <f t="shared" si="100"/>
        <v>0</v>
      </c>
      <c r="AZ26" s="8">
        <f t="shared" si="100"/>
        <v>0</v>
      </c>
      <c r="BA26" s="8">
        <f t="shared" si="100"/>
        <v>0</v>
      </c>
      <c r="BB26" s="8">
        <f t="shared" si="100"/>
        <v>0</v>
      </c>
      <c r="BC26" s="8">
        <f t="shared" si="100"/>
        <v>0</v>
      </c>
      <c r="BD26" s="8">
        <f t="shared" si="100"/>
        <v>0</v>
      </c>
      <c r="BE26" s="8">
        <f t="shared" si="100"/>
        <v>1</v>
      </c>
      <c r="BF26" s="8">
        <f t="shared" si="100"/>
        <v>0</v>
      </c>
      <c r="BG26" s="8">
        <f t="shared" si="100"/>
        <v>1</v>
      </c>
      <c r="BH26" s="8">
        <f t="shared" si="100"/>
        <v>0</v>
      </c>
      <c r="BI26" s="8">
        <f t="shared" si="100"/>
        <v>0</v>
      </c>
      <c r="BJ26" s="8">
        <f t="shared" si="100"/>
        <v>0</v>
      </c>
      <c r="BK26" s="8">
        <f t="shared" si="100"/>
        <v>2</v>
      </c>
      <c r="BL26" s="8">
        <f t="shared" si="100"/>
        <v>0</v>
      </c>
      <c r="BM26" s="8">
        <f t="shared" si="100"/>
        <v>0</v>
      </c>
      <c r="BN26" s="8">
        <f t="shared" si="100"/>
        <v>0</v>
      </c>
      <c r="BO26" s="8">
        <f t="shared" si="100"/>
        <v>0</v>
      </c>
      <c r="BP26" s="8">
        <f t="shared" ref="BP26:DU26" si="101">SUM(BP27:BP34)</f>
        <v>0</v>
      </c>
      <c r="BQ26" s="8">
        <f t="shared" si="101"/>
        <v>0</v>
      </c>
      <c r="BR26" s="8">
        <f t="shared" si="101"/>
        <v>0</v>
      </c>
      <c r="BS26" s="8">
        <f t="shared" si="101"/>
        <v>0</v>
      </c>
      <c r="BT26" s="8">
        <f t="shared" si="101"/>
        <v>0</v>
      </c>
      <c r="BU26" s="8">
        <f t="shared" si="101"/>
        <v>1</v>
      </c>
      <c r="BV26" s="8">
        <f t="shared" si="101"/>
        <v>0</v>
      </c>
      <c r="BW26" s="8">
        <f t="shared" si="101"/>
        <v>0</v>
      </c>
      <c r="BX26" s="8">
        <f t="shared" si="101"/>
        <v>0</v>
      </c>
      <c r="BY26" s="8">
        <f t="shared" si="101"/>
        <v>1</v>
      </c>
      <c r="BZ26" s="8">
        <f t="shared" si="101"/>
        <v>0</v>
      </c>
      <c r="CA26" s="8">
        <f t="shared" si="101"/>
        <v>0</v>
      </c>
      <c r="CB26" s="8">
        <f t="shared" si="101"/>
        <v>1</v>
      </c>
      <c r="CC26" s="8">
        <f t="shared" si="101"/>
        <v>1</v>
      </c>
      <c r="CD26" s="8">
        <f t="shared" si="101"/>
        <v>0</v>
      </c>
      <c r="CE26" s="8">
        <f t="shared" si="101"/>
        <v>0</v>
      </c>
      <c r="CF26" s="8">
        <f t="shared" si="101"/>
        <v>1</v>
      </c>
      <c r="CG26" s="8">
        <f t="shared" si="101"/>
        <v>0</v>
      </c>
      <c r="CH26" s="8">
        <f t="shared" si="101"/>
        <v>1</v>
      </c>
      <c r="CI26" s="8">
        <f t="shared" si="101"/>
        <v>1</v>
      </c>
      <c r="CJ26" s="8">
        <f t="shared" si="101"/>
        <v>1</v>
      </c>
      <c r="CK26" s="8">
        <f t="shared" si="101"/>
        <v>0</v>
      </c>
      <c r="CL26" s="8">
        <f t="shared" si="101"/>
        <v>1</v>
      </c>
      <c r="CM26" s="8">
        <f t="shared" si="101"/>
        <v>1</v>
      </c>
      <c r="CN26" s="8">
        <f t="shared" si="101"/>
        <v>0</v>
      </c>
      <c r="CO26" s="8">
        <f t="shared" si="101"/>
        <v>1</v>
      </c>
      <c r="CP26" s="8">
        <f t="shared" si="101"/>
        <v>0</v>
      </c>
      <c r="CQ26" s="8">
        <f t="shared" si="101"/>
        <v>0</v>
      </c>
      <c r="CR26" s="8">
        <f t="shared" si="101"/>
        <v>0</v>
      </c>
      <c r="CS26" s="8">
        <f t="shared" si="101"/>
        <v>0</v>
      </c>
      <c r="CT26" s="8">
        <f t="shared" si="101"/>
        <v>1</v>
      </c>
      <c r="CU26" s="8">
        <f t="shared" si="101"/>
        <v>0</v>
      </c>
      <c r="CV26" s="8">
        <f t="shared" si="101"/>
        <v>1</v>
      </c>
      <c r="CW26" s="8">
        <f t="shared" si="101"/>
        <v>0</v>
      </c>
      <c r="CX26" s="8">
        <f t="shared" si="101"/>
        <v>0</v>
      </c>
      <c r="CY26" s="8">
        <f t="shared" si="101"/>
        <v>0</v>
      </c>
      <c r="CZ26" s="8">
        <f t="shared" si="101"/>
        <v>0</v>
      </c>
      <c r="DA26" s="8">
        <f t="shared" si="101"/>
        <v>1</v>
      </c>
      <c r="DB26" s="8">
        <f t="shared" si="101"/>
        <v>0</v>
      </c>
      <c r="DC26" s="8">
        <f t="shared" si="101"/>
        <v>0</v>
      </c>
      <c r="DD26" s="8">
        <f t="shared" si="101"/>
        <v>0</v>
      </c>
      <c r="DE26" s="8">
        <f t="shared" si="101"/>
        <v>1</v>
      </c>
      <c r="DF26" s="8">
        <f t="shared" si="101"/>
        <v>1</v>
      </c>
      <c r="DG26" s="8">
        <f t="shared" si="101"/>
        <v>0</v>
      </c>
      <c r="DH26" s="8">
        <f t="shared" si="101"/>
        <v>0</v>
      </c>
      <c r="DI26" s="8">
        <f t="shared" si="101"/>
        <v>0</v>
      </c>
      <c r="DJ26" s="8">
        <f t="shared" si="101"/>
        <v>0</v>
      </c>
      <c r="DK26" s="8">
        <f t="shared" si="101"/>
        <v>0</v>
      </c>
      <c r="DL26" s="8">
        <f t="shared" si="101"/>
        <v>0</v>
      </c>
      <c r="DM26" s="8">
        <f t="shared" si="101"/>
        <v>0</v>
      </c>
      <c r="DN26" s="8">
        <f t="shared" si="101"/>
        <v>0</v>
      </c>
      <c r="DO26" s="8">
        <f t="shared" si="101"/>
        <v>0</v>
      </c>
      <c r="DP26" s="8">
        <f t="shared" si="101"/>
        <v>0</v>
      </c>
      <c r="DQ26" s="8">
        <f t="shared" si="101"/>
        <v>0</v>
      </c>
      <c r="DR26" s="8">
        <f t="shared" si="101"/>
        <v>0</v>
      </c>
      <c r="DS26" s="8">
        <f t="shared" si="101"/>
        <v>0</v>
      </c>
      <c r="DT26" s="8">
        <f t="shared" si="101"/>
        <v>0</v>
      </c>
      <c r="DU26" s="8">
        <f t="shared" si="101"/>
        <v>0</v>
      </c>
      <c r="DV26" s="17">
        <f t="shared" si="95"/>
        <v>43</v>
      </c>
    </row>
    <row r="27" spans="1:127" ht="15">
      <c r="A27" s="21" t="s">
        <v>103</v>
      </c>
      <c r="B27" s="30">
        <v>15000</v>
      </c>
      <c r="C27" s="6"/>
      <c r="D27" s="6"/>
      <c r="E27" s="5">
        <v>1</v>
      </c>
      <c r="F27" s="6"/>
      <c r="G27" s="6"/>
      <c r="H27" s="6"/>
      <c r="I27" s="6"/>
      <c r="J27" s="6"/>
      <c r="K27" s="6"/>
      <c r="L27" s="5">
        <v>1</v>
      </c>
      <c r="M27" s="6"/>
      <c r="N27" s="6"/>
      <c r="O27" s="6"/>
      <c r="P27" s="6"/>
      <c r="Q27" s="3">
        <v>2</v>
      </c>
      <c r="R27" s="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3">
        <v>1</v>
      </c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6"/>
      <c r="DV27" s="25">
        <f t="shared" si="95"/>
        <v>5</v>
      </c>
      <c r="DW27" s="6"/>
    </row>
    <row r="28" spans="1:127" ht="15">
      <c r="A28" s="21" t="s">
        <v>104</v>
      </c>
      <c r="B28" s="30">
        <v>14000</v>
      </c>
      <c r="C28" s="6"/>
      <c r="D28" s="6"/>
      <c r="E28" s="6"/>
      <c r="F28" s="6"/>
      <c r="G28" s="6"/>
      <c r="H28" s="6"/>
      <c r="I28" s="6"/>
      <c r="J28" s="6"/>
      <c r="K28" s="6"/>
      <c r="L28" s="5"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3">
        <v>1</v>
      </c>
      <c r="AB28" s="6"/>
      <c r="AC28" s="6"/>
      <c r="AD28" s="6"/>
      <c r="AE28" s="6"/>
      <c r="AF28" s="6"/>
      <c r="AG28" s="6"/>
      <c r="AH28" s="6"/>
      <c r="AI28" s="6"/>
      <c r="AJ28" s="6"/>
      <c r="AK28" s="3">
        <v>1</v>
      </c>
      <c r="AL28" s="6"/>
      <c r="AM28" s="6"/>
      <c r="AN28" s="6"/>
      <c r="AO28" s="6"/>
      <c r="AP28" s="3">
        <v>1</v>
      </c>
      <c r="AQ28" s="6"/>
      <c r="AR28" s="6"/>
      <c r="AS28" s="6"/>
      <c r="AT28" s="3">
        <v>1</v>
      </c>
      <c r="AU28" s="6"/>
      <c r="AV28" s="6"/>
      <c r="AW28" s="3">
        <v>1</v>
      </c>
      <c r="AX28" s="6"/>
      <c r="AY28" s="6"/>
      <c r="AZ28" s="6"/>
      <c r="BA28" s="6"/>
      <c r="BB28" s="6"/>
      <c r="BC28" s="6"/>
      <c r="BD28" s="6"/>
      <c r="BE28" s="6"/>
      <c r="BF28" s="6"/>
      <c r="BG28" s="3">
        <v>1</v>
      </c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3">
        <v>1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3">
        <v>1</v>
      </c>
      <c r="CK28" s="6"/>
      <c r="CL28" s="6"/>
      <c r="CM28" s="3">
        <v>1</v>
      </c>
      <c r="CN28" s="6"/>
      <c r="CO28" s="3">
        <v>1</v>
      </c>
      <c r="CP28" s="6"/>
      <c r="CQ28" s="6"/>
      <c r="CR28" s="6"/>
      <c r="CS28" s="6"/>
      <c r="CT28" s="3">
        <v>1</v>
      </c>
      <c r="CU28" s="6"/>
      <c r="CV28" s="3">
        <v>1</v>
      </c>
      <c r="CW28" s="6"/>
      <c r="CX28" s="6"/>
      <c r="CY28" s="6"/>
      <c r="CZ28" s="6"/>
      <c r="DA28" s="5"/>
      <c r="DB28" s="5"/>
      <c r="DC28" s="5"/>
      <c r="DD28" s="5"/>
      <c r="DE28" s="3">
        <v>1</v>
      </c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6"/>
      <c r="DV28" s="25">
        <f t="shared" si="95"/>
        <v>14</v>
      </c>
      <c r="DW28" s="6"/>
    </row>
    <row r="29" spans="1:127" ht="15">
      <c r="A29" s="21" t="s">
        <v>105</v>
      </c>
      <c r="B29" s="30">
        <v>12200</v>
      </c>
      <c r="C29" s="6"/>
      <c r="D29" s="6"/>
      <c r="E29" s="6"/>
      <c r="F29" s="6"/>
      <c r="G29" s="6"/>
      <c r="H29" s="6"/>
      <c r="I29" s="6"/>
      <c r="J29" s="6"/>
      <c r="K29" s="6"/>
      <c r="L29" s="5">
        <v>2</v>
      </c>
      <c r="M29" s="6"/>
      <c r="N29" s="6"/>
      <c r="O29" s="6"/>
      <c r="P29" s="6"/>
      <c r="Q29" s="6"/>
      <c r="R29" s="6"/>
      <c r="S29" s="6"/>
      <c r="T29" s="6"/>
      <c r="U29" s="3">
        <v>1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">
        <v>1</v>
      </c>
      <c r="AH29" s="3">
        <v>1</v>
      </c>
      <c r="AI29" s="3">
        <v>1</v>
      </c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3">
        <v>1</v>
      </c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3"/>
      <c r="BW29" s="6"/>
      <c r="BX29" s="6"/>
      <c r="BY29" s="3">
        <v>1</v>
      </c>
      <c r="BZ29" s="6"/>
      <c r="CA29" s="6"/>
      <c r="CB29" s="6"/>
      <c r="CC29" s="6"/>
      <c r="CD29" s="6"/>
      <c r="CE29" s="6"/>
      <c r="CF29" s="6"/>
      <c r="CG29" s="6"/>
      <c r="CH29" s="3">
        <v>1</v>
      </c>
      <c r="CI29" s="3">
        <v>1</v>
      </c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5"/>
      <c r="DB29" s="5"/>
      <c r="DC29" s="5"/>
      <c r="DD29" s="5"/>
      <c r="DE29" s="5"/>
      <c r="DF29" s="3">
        <v>1</v>
      </c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6"/>
      <c r="DV29" s="25">
        <f t="shared" si="95"/>
        <v>11</v>
      </c>
      <c r="DW29" s="6"/>
    </row>
    <row r="30" spans="1:127" ht="15">
      <c r="A30" s="21" t="s">
        <v>106</v>
      </c>
      <c r="B30" s="30">
        <v>16200</v>
      </c>
      <c r="C30" s="6"/>
      <c r="D30" s="6"/>
      <c r="E30" s="6"/>
      <c r="F30" s="6"/>
      <c r="G30" s="6"/>
      <c r="H30" s="6"/>
      <c r="I30" s="6"/>
      <c r="J30" s="6"/>
      <c r="K30" s="6"/>
      <c r="L30" s="5">
        <v>2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6"/>
      <c r="DV30" s="25">
        <f t="shared" si="95"/>
        <v>2</v>
      </c>
      <c r="DW30" s="6"/>
    </row>
    <row r="31" spans="1:127" ht="15">
      <c r="A31" s="21" t="s">
        <v>107</v>
      </c>
      <c r="B31" s="30">
        <v>17200</v>
      </c>
      <c r="C31" s="6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3">
        <v>1</v>
      </c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3">
        <v>1</v>
      </c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3">
        <v>1</v>
      </c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3"/>
      <c r="CL31" s="3">
        <v>1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3">
        <v>1</v>
      </c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6"/>
      <c r="DV31" s="25">
        <f t="shared" si="95"/>
        <v>5</v>
      </c>
      <c r="DW31" s="6"/>
    </row>
    <row r="32" spans="1:127" ht="15">
      <c r="A32" s="21" t="s">
        <v>108</v>
      </c>
      <c r="B32" s="30">
        <v>16800</v>
      </c>
      <c r="C32" s="6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3"/>
      <c r="AE32" s="6"/>
      <c r="AF32" s="6"/>
      <c r="AG32" s="6"/>
      <c r="AH32" s="6"/>
      <c r="AI32" s="6"/>
      <c r="AJ32" s="6"/>
      <c r="AK32" s="3">
        <v>1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3">
        <v>1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3">
        <v>1</v>
      </c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6"/>
      <c r="DV32" s="25">
        <f t="shared" si="95"/>
        <v>3</v>
      </c>
      <c r="DW32" s="6"/>
    </row>
    <row r="33" spans="1:127" ht="15">
      <c r="A33" s="21" t="s">
        <v>109</v>
      </c>
      <c r="B33" s="30">
        <v>15500</v>
      </c>
      <c r="C33" s="6"/>
      <c r="D33" s="6"/>
      <c r="E33" s="6"/>
      <c r="F33" s="6"/>
      <c r="G33" s="6"/>
      <c r="H33" s="6"/>
      <c r="I33" s="6"/>
      <c r="J33" s="6"/>
      <c r="K33" s="6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3"/>
      <c r="AE33" s="6"/>
      <c r="AF33" s="6"/>
      <c r="AG33" s="6"/>
      <c r="AH33" s="6"/>
      <c r="AI33" s="6"/>
      <c r="AJ33" s="6"/>
      <c r="AK33" s="3"/>
      <c r="AL33" s="6"/>
      <c r="AM33" s="6"/>
      <c r="AN33" s="6"/>
      <c r="AO33" s="3">
        <v>1</v>
      </c>
      <c r="AP33" s="6"/>
      <c r="AQ33" s="3">
        <v>1</v>
      </c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6"/>
      <c r="DV33" s="25">
        <f t="shared" si="95"/>
        <v>2</v>
      </c>
      <c r="DW33" s="6"/>
    </row>
    <row r="34" spans="1:127" ht="15">
      <c r="A34" s="21" t="s">
        <v>110</v>
      </c>
      <c r="B34" s="30">
        <v>10400</v>
      </c>
      <c r="C34" s="6"/>
      <c r="D34" s="6"/>
      <c r="E34" s="6"/>
      <c r="F34" s="6"/>
      <c r="G34" s="6"/>
      <c r="H34" s="6"/>
      <c r="I34" s="6"/>
      <c r="J34" s="6"/>
      <c r="K34" s="6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3"/>
      <c r="AE34" s="6"/>
      <c r="AF34" s="6"/>
      <c r="AG34" s="6"/>
      <c r="AH34" s="6"/>
      <c r="AI34" s="6"/>
      <c r="AJ34" s="6"/>
      <c r="AK34" s="3"/>
      <c r="AL34" s="6"/>
      <c r="AM34" s="6"/>
      <c r="AN34" s="6"/>
      <c r="AO34" s="3"/>
      <c r="AP34" s="6"/>
      <c r="AQ34" s="3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3">
        <v>1</v>
      </c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6"/>
      <c r="DV34" s="25">
        <f t="shared" si="95"/>
        <v>1</v>
      </c>
      <c r="DW34" s="6"/>
    </row>
    <row r="35" spans="1:127" ht="12.75">
      <c r="A35" s="9" t="s">
        <v>111</v>
      </c>
      <c r="B35" s="29"/>
      <c r="C35" s="8">
        <f>SUM(C36:C41)</f>
        <v>0</v>
      </c>
      <c r="D35" s="8">
        <f t="shared" ref="D35:BO35" si="102">SUM(D36:D41)</f>
        <v>0</v>
      </c>
      <c r="E35" s="8">
        <f t="shared" si="102"/>
        <v>1</v>
      </c>
      <c r="F35" s="8">
        <f t="shared" si="102"/>
        <v>0</v>
      </c>
      <c r="G35" s="8">
        <f t="shared" si="102"/>
        <v>0</v>
      </c>
      <c r="H35" s="8">
        <f t="shared" si="102"/>
        <v>0</v>
      </c>
      <c r="I35" s="8">
        <f t="shared" si="102"/>
        <v>0</v>
      </c>
      <c r="J35" s="8">
        <f t="shared" si="102"/>
        <v>0</v>
      </c>
      <c r="K35" s="8">
        <f t="shared" si="102"/>
        <v>0</v>
      </c>
      <c r="L35" s="8">
        <f t="shared" si="102"/>
        <v>0</v>
      </c>
      <c r="M35" s="8">
        <f t="shared" si="102"/>
        <v>1</v>
      </c>
      <c r="N35" s="8">
        <f t="shared" si="102"/>
        <v>0</v>
      </c>
      <c r="O35" s="8">
        <f t="shared" si="102"/>
        <v>0</v>
      </c>
      <c r="P35" s="8">
        <f t="shared" si="102"/>
        <v>0</v>
      </c>
      <c r="Q35" s="8">
        <f t="shared" si="102"/>
        <v>0</v>
      </c>
      <c r="R35" s="8">
        <f t="shared" si="102"/>
        <v>0</v>
      </c>
      <c r="S35" s="8">
        <f t="shared" si="102"/>
        <v>1</v>
      </c>
      <c r="T35" s="8">
        <f t="shared" si="102"/>
        <v>0</v>
      </c>
      <c r="U35" s="8">
        <f t="shared" si="102"/>
        <v>0</v>
      </c>
      <c r="V35" s="8">
        <f t="shared" si="102"/>
        <v>0</v>
      </c>
      <c r="W35" s="8">
        <f t="shared" si="102"/>
        <v>0</v>
      </c>
      <c r="X35" s="8">
        <f t="shared" si="102"/>
        <v>0</v>
      </c>
      <c r="Y35" s="8">
        <f t="shared" si="102"/>
        <v>0</v>
      </c>
      <c r="Z35" s="8">
        <f t="shared" si="102"/>
        <v>0</v>
      </c>
      <c r="AA35" s="8">
        <f t="shared" si="102"/>
        <v>0</v>
      </c>
      <c r="AB35" s="8">
        <f t="shared" si="102"/>
        <v>0</v>
      </c>
      <c r="AC35" s="8">
        <f t="shared" si="102"/>
        <v>0</v>
      </c>
      <c r="AD35" s="8">
        <f t="shared" si="102"/>
        <v>0</v>
      </c>
      <c r="AE35" s="8">
        <f t="shared" si="102"/>
        <v>0</v>
      </c>
      <c r="AF35" s="8">
        <f t="shared" si="102"/>
        <v>0</v>
      </c>
      <c r="AG35" s="8">
        <f t="shared" si="102"/>
        <v>0</v>
      </c>
      <c r="AH35" s="8">
        <f t="shared" si="102"/>
        <v>1</v>
      </c>
      <c r="AI35" s="8">
        <f t="shared" si="102"/>
        <v>0</v>
      </c>
      <c r="AJ35" s="8">
        <f t="shared" si="102"/>
        <v>0</v>
      </c>
      <c r="AK35" s="8">
        <f t="shared" si="102"/>
        <v>0</v>
      </c>
      <c r="AL35" s="8">
        <f t="shared" si="102"/>
        <v>0</v>
      </c>
      <c r="AM35" s="8">
        <f t="shared" si="102"/>
        <v>0</v>
      </c>
      <c r="AN35" s="8">
        <f t="shared" si="102"/>
        <v>0</v>
      </c>
      <c r="AO35" s="8">
        <f t="shared" si="102"/>
        <v>0</v>
      </c>
      <c r="AP35" s="8">
        <f t="shared" si="102"/>
        <v>0</v>
      </c>
      <c r="AQ35" s="8">
        <f t="shared" si="102"/>
        <v>0</v>
      </c>
      <c r="AR35" s="8">
        <f t="shared" si="102"/>
        <v>0</v>
      </c>
      <c r="AS35" s="8">
        <f t="shared" si="102"/>
        <v>0</v>
      </c>
      <c r="AT35" s="8">
        <f t="shared" si="102"/>
        <v>0</v>
      </c>
      <c r="AU35" s="8">
        <f t="shared" si="102"/>
        <v>0</v>
      </c>
      <c r="AV35" s="8">
        <f t="shared" si="102"/>
        <v>0</v>
      </c>
      <c r="AW35" s="8">
        <f t="shared" si="102"/>
        <v>0</v>
      </c>
      <c r="AX35" s="8">
        <f t="shared" si="102"/>
        <v>0</v>
      </c>
      <c r="AY35" s="8">
        <f t="shared" si="102"/>
        <v>0</v>
      </c>
      <c r="AZ35" s="8">
        <f t="shared" si="102"/>
        <v>0</v>
      </c>
      <c r="BA35" s="8">
        <f t="shared" si="102"/>
        <v>0</v>
      </c>
      <c r="BB35" s="8">
        <f t="shared" si="102"/>
        <v>0</v>
      </c>
      <c r="BC35" s="8">
        <f t="shared" si="102"/>
        <v>1</v>
      </c>
      <c r="BD35" s="8">
        <f t="shared" si="102"/>
        <v>1</v>
      </c>
      <c r="BE35" s="8">
        <f t="shared" si="102"/>
        <v>1</v>
      </c>
      <c r="BF35" s="8">
        <f t="shared" si="102"/>
        <v>0</v>
      </c>
      <c r="BG35" s="8">
        <f t="shared" si="102"/>
        <v>3</v>
      </c>
      <c r="BH35" s="8">
        <f t="shared" si="102"/>
        <v>0</v>
      </c>
      <c r="BI35" s="8">
        <f t="shared" si="102"/>
        <v>0</v>
      </c>
      <c r="BJ35" s="8">
        <f t="shared" si="102"/>
        <v>0</v>
      </c>
      <c r="BK35" s="8">
        <f t="shared" si="102"/>
        <v>1</v>
      </c>
      <c r="BL35" s="8">
        <f t="shared" si="102"/>
        <v>0</v>
      </c>
      <c r="BM35" s="8">
        <f t="shared" si="102"/>
        <v>0</v>
      </c>
      <c r="BN35" s="8">
        <f t="shared" si="102"/>
        <v>0</v>
      </c>
      <c r="BO35" s="8">
        <f t="shared" si="102"/>
        <v>0</v>
      </c>
      <c r="BP35" s="8">
        <f t="shared" ref="BP35:DU35" si="103">SUM(BP36:BP41)</f>
        <v>0</v>
      </c>
      <c r="BQ35" s="8">
        <f t="shared" si="103"/>
        <v>0</v>
      </c>
      <c r="BR35" s="8">
        <f t="shared" si="103"/>
        <v>0</v>
      </c>
      <c r="BS35" s="8">
        <f t="shared" si="103"/>
        <v>0</v>
      </c>
      <c r="BT35" s="8">
        <f t="shared" si="103"/>
        <v>0</v>
      </c>
      <c r="BU35" s="8">
        <f t="shared" si="103"/>
        <v>1</v>
      </c>
      <c r="BV35" s="8">
        <f t="shared" si="103"/>
        <v>0</v>
      </c>
      <c r="BW35" s="8">
        <f t="shared" si="103"/>
        <v>0</v>
      </c>
      <c r="BX35" s="8">
        <f t="shared" si="103"/>
        <v>0</v>
      </c>
      <c r="BY35" s="8">
        <f t="shared" si="103"/>
        <v>0</v>
      </c>
      <c r="BZ35" s="8">
        <f t="shared" si="103"/>
        <v>0</v>
      </c>
      <c r="CA35" s="8">
        <f t="shared" si="103"/>
        <v>0</v>
      </c>
      <c r="CB35" s="8">
        <f t="shared" si="103"/>
        <v>0</v>
      </c>
      <c r="CC35" s="8">
        <f t="shared" si="103"/>
        <v>0</v>
      </c>
      <c r="CD35" s="8">
        <f t="shared" si="103"/>
        <v>0</v>
      </c>
      <c r="CE35" s="8">
        <f t="shared" si="103"/>
        <v>0</v>
      </c>
      <c r="CF35" s="8">
        <f t="shared" si="103"/>
        <v>0</v>
      </c>
      <c r="CG35" s="8">
        <f t="shared" si="103"/>
        <v>0</v>
      </c>
      <c r="CH35" s="8">
        <f t="shared" si="103"/>
        <v>0</v>
      </c>
      <c r="CI35" s="8">
        <f t="shared" si="103"/>
        <v>0</v>
      </c>
      <c r="CJ35" s="8">
        <f t="shared" si="103"/>
        <v>0</v>
      </c>
      <c r="CK35" s="8">
        <f t="shared" si="103"/>
        <v>0</v>
      </c>
      <c r="CL35" s="8">
        <f t="shared" si="103"/>
        <v>0</v>
      </c>
      <c r="CM35" s="8">
        <f t="shared" si="103"/>
        <v>0</v>
      </c>
      <c r="CN35" s="8">
        <f t="shared" si="103"/>
        <v>0</v>
      </c>
      <c r="CO35" s="8">
        <f t="shared" si="103"/>
        <v>0</v>
      </c>
      <c r="CP35" s="8">
        <f t="shared" si="103"/>
        <v>0</v>
      </c>
      <c r="CQ35" s="8">
        <f t="shared" si="103"/>
        <v>0</v>
      </c>
      <c r="CR35" s="8">
        <f t="shared" si="103"/>
        <v>0</v>
      </c>
      <c r="CS35" s="8">
        <f t="shared" si="103"/>
        <v>1</v>
      </c>
      <c r="CT35" s="8">
        <f t="shared" si="103"/>
        <v>0</v>
      </c>
      <c r="CU35" s="8">
        <f t="shared" si="103"/>
        <v>1</v>
      </c>
      <c r="CV35" s="8">
        <f t="shared" si="103"/>
        <v>0</v>
      </c>
      <c r="CW35" s="8">
        <f t="shared" si="103"/>
        <v>0</v>
      </c>
      <c r="CX35" s="8">
        <f t="shared" si="103"/>
        <v>0</v>
      </c>
      <c r="CY35" s="8">
        <f t="shared" si="103"/>
        <v>0</v>
      </c>
      <c r="CZ35" s="8">
        <f t="shared" si="103"/>
        <v>0</v>
      </c>
      <c r="DA35" s="8">
        <f t="shared" si="103"/>
        <v>0</v>
      </c>
      <c r="DB35" s="8">
        <f t="shared" si="103"/>
        <v>0</v>
      </c>
      <c r="DC35" s="8">
        <f t="shared" si="103"/>
        <v>0</v>
      </c>
      <c r="DD35" s="8">
        <f t="shared" si="103"/>
        <v>0</v>
      </c>
      <c r="DE35" s="8">
        <f t="shared" si="103"/>
        <v>0</v>
      </c>
      <c r="DF35" s="8">
        <f t="shared" si="103"/>
        <v>0</v>
      </c>
      <c r="DG35" s="8">
        <f t="shared" si="103"/>
        <v>0</v>
      </c>
      <c r="DH35" s="8">
        <f t="shared" si="103"/>
        <v>1</v>
      </c>
      <c r="DI35" s="8">
        <f t="shared" si="103"/>
        <v>0</v>
      </c>
      <c r="DJ35" s="8">
        <f t="shared" si="103"/>
        <v>0</v>
      </c>
      <c r="DK35" s="8">
        <f t="shared" si="103"/>
        <v>0</v>
      </c>
      <c r="DL35" s="8">
        <f t="shared" si="103"/>
        <v>2</v>
      </c>
      <c r="DM35" s="8">
        <f t="shared" si="103"/>
        <v>0</v>
      </c>
      <c r="DN35" s="8">
        <f t="shared" si="103"/>
        <v>0</v>
      </c>
      <c r="DO35" s="8">
        <f t="shared" si="103"/>
        <v>0</v>
      </c>
      <c r="DP35" s="8">
        <f t="shared" si="103"/>
        <v>0</v>
      </c>
      <c r="DQ35" s="8">
        <f t="shared" si="103"/>
        <v>0</v>
      </c>
      <c r="DR35" s="8">
        <f t="shared" si="103"/>
        <v>0</v>
      </c>
      <c r="DS35" s="8">
        <f t="shared" si="103"/>
        <v>0</v>
      </c>
      <c r="DT35" s="8">
        <f t="shared" si="103"/>
        <v>0</v>
      </c>
      <c r="DU35" s="8">
        <f t="shared" si="103"/>
        <v>0</v>
      </c>
      <c r="DV35" s="17">
        <f t="shared" si="95"/>
        <v>17</v>
      </c>
    </row>
    <row r="36" spans="1:127" ht="14.25">
      <c r="A36" s="6" t="s">
        <v>112</v>
      </c>
      <c r="B36" s="30">
        <v>3800</v>
      </c>
      <c r="C36" s="6"/>
      <c r="D36" s="6"/>
      <c r="E36" s="5">
        <v>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3">
        <v>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3">
        <v>1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3">
        <v>1</v>
      </c>
      <c r="BD36" s="3">
        <v>1</v>
      </c>
      <c r="BE36" s="3">
        <v>1</v>
      </c>
      <c r="BF36" s="6"/>
      <c r="BG36" s="3">
        <v>1</v>
      </c>
      <c r="BH36" s="6"/>
      <c r="BI36" s="6"/>
      <c r="BJ36" s="6"/>
      <c r="BK36" s="3">
        <v>1</v>
      </c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3">
        <v>1</v>
      </c>
      <c r="CT36" s="6"/>
      <c r="CU36" s="3">
        <v>1</v>
      </c>
      <c r="CV36" s="6"/>
      <c r="CW36" s="6"/>
      <c r="CX36" s="6"/>
      <c r="CY36" s="6"/>
      <c r="CZ36" s="6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6"/>
      <c r="DV36" s="25">
        <f t="shared" si="95"/>
        <v>10</v>
      </c>
      <c r="DW36" s="6"/>
    </row>
    <row r="37" spans="1:127" ht="12.75">
      <c r="A37" s="6" t="s">
        <v>113</v>
      </c>
      <c r="B37" s="30">
        <v>6300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6"/>
      <c r="DV37" s="25">
        <f t="shared" si="95"/>
        <v>1</v>
      </c>
      <c r="DW37" s="6"/>
    </row>
    <row r="38" spans="1:127" ht="14.25">
      <c r="A38" s="7" t="s">
        <v>114</v>
      </c>
      <c r="B38" s="30">
        <v>6400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3">
        <v>1</v>
      </c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3">
        <v>1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6"/>
      <c r="DV38" s="25">
        <f t="shared" si="95"/>
        <v>2</v>
      </c>
      <c r="DW38" s="6"/>
    </row>
    <row r="39" spans="1:127" ht="14.25">
      <c r="A39" s="7" t="s">
        <v>115</v>
      </c>
      <c r="B39" s="30">
        <v>6200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3">
        <v>1</v>
      </c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6"/>
      <c r="DV39" s="25">
        <f t="shared" si="95"/>
        <v>1</v>
      </c>
      <c r="DW39" s="6"/>
    </row>
    <row r="40" spans="1:127" ht="14.25">
      <c r="A40" s="7" t="s">
        <v>116</v>
      </c>
      <c r="B40" s="30">
        <v>4500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3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5"/>
      <c r="DB40" s="5"/>
      <c r="DC40" s="5"/>
      <c r="DD40" s="5"/>
      <c r="DE40" s="5"/>
      <c r="DF40" s="5"/>
      <c r="DG40" s="5"/>
      <c r="DH40" s="3">
        <v>1</v>
      </c>
      <c r="DI40" s="5"/>
      <c r="DJ40" s="5"/>
      <c r="DK40" s="5"/>
      <c r="DL40" s="3">
        <v>1</v>
      </c>
      <c r="DM40" s="5"/>
      <c r="DN40" s="5"/>
      <c r="DO40" s="5"/>
      <c r="DP40" s="5"/>
      <c r="DQ40" s="5"/>
      <c r="DR40" s="5"/>
      <c r="DS40" s="5"/>
      <c r="DT40" s="5"/>
      <c r="DU40" s="6"/>
      <c r="DV40" s="25">
        <f t="shared" si="95"/>
        <v>2</v>
      </c>
      <c r="DW40" s="6"/>
    </row>
    <row r="41" spans="1:127" ht="14.25">
      <c r="A41" s="7" t="s">
        <v>117</v>
      </c>
      <c r="B41" s="30">
        <v>8000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3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5"/>
      <c r="DB41" s="5"/>
      <c r="DC41" s="5"/>
      <c r="DD41" s="5"/>
      <c r="DE41" s="5"/>
      <c r="DF41" s="5"/>
      <c r="DG41" s="5"/>
      <c r="DH41" s="3"/>
      <c r="DI41" s="5"/>
      <c r="DJ41" s="5"/>
      <c r="DK41" s="5"/>
      <c r="DL41" s="3">
        <v>1</v>
      </c>
      <c r="DM41" s="5"/>
      <c r="DN41" s="5"/>
      <c r="DO41" s="5"/>
      <c r="DP41" s="5"/>
      <c r="DQ41" s="5"/>
      <c r="DR41" s="5"/>
      <c r="DS41" s="5"/>
      <c r="DT41" s="5"/>
      <c r="DU41" s="6"/>
      <c r="DV41" s="25">
        <f t="shared" si="95"/>
        <v>1</v>
      </c>
      <c r="DW41" s="6"/>
    </row>
    <row r="42" spans="1:127" ht="12.75">
      <c r="A42" s="9" t="s">
        <v>118</v>
      </c>
      <c r="B42" s="29"/>
      <c r="C42" s="8">
        <f>SUM(C43:C46)</f>
        <v>0</v>
      </c>
      <c r="D42" s="8">
        <f t="shared" ref="D42:BO42" si="104">SUM(D43:D46)</f>
        <v>0</v>
      </c>
      <c r="E42" s="8">
        <f t="shared" si="104"/>
        <v>0</v>
      </c>
      <c r="F42" s="8">
        <f t="shared" si="104"/>
        <v>1</v>
      </c>
      <c r="G42" s="8">
        <f t="shared" si="104"/>
        <v>1</v>
      </c>
      <c r="H42" s="8">
        <f t="shared" si="104"/>
        <v>0</v>
      </c>
      <c r="I42" s="8">
        <f t="shared" si="104"/>
        <v>0</v>
      </c>
      <c r="J42" s="8">
        <f t="shared" si="104"/>
        <v>0</v>
      </c>
      <c r="K42" s="8">
        <f t="shared" si="104"/>
        <v>0</v>
      </c>
      <c r="L42" s="8">
        <f t="shared" si="104"/>
        <v>0</v>
      </c>
      <c r="M42" s="8">
        <f t="shared" si="104"/>
        <v>0</v>
      </c>
      <c r="N42" s="8">
        <f t="shared" si="104"/>
        <v>0</v>
      </c>
      <c r="O42" s="8">
        <f t="shared" si="104"/>
        <v>0</v>
      </c>
      <c r="P42" s="8">
        <f t="shared" si="104"/>
        <v>0</v>
      </c>
      <c r="Q42" s="8">
        <f t="shared" si="104"/>
        <v>0</v>
      </c>
      <c r="R42" s="8">
        <f t="shared" si="104"/>
        <v>0</v>
      </c>
      <c r="S42" s="8">
        <f t="shared" si="104"/>
        <v>0</v>
      </c>
      <c r="T42" s="8">
        <f t="shared" si="104"/>
        <v>1</v>
      </c>
      <c r="U42" s="8">
        <f t="shared" si="104"/>
        <v>2</v>
      </c>
      <c r="V42" s="8">
        <f t="shared" si="104"/>
        <v>1</v>
      </c>
      <c r="W42" s="8">
        <f t="shared" si="104"/>
        <v>0</v>
      </c>
      <c r="X42" s="8">
        <f t="shared" si="104"/>
        <v>0</v>
      </c>
      <c r="Y42" s="8">
        <f t="shared" si="104"/>
        <v>0</v>
      </c>
      <c r="Z42" s="8">
        <f t="shared" si="104"/>
        <v>0</v>
      </c>
      <c r="AA42" s="8">
        <f t="shared" si="104"/>
        <v>0</v>
      </c>
      <c r="AB42" s="8">
        <f t="shared" si="104"/>
        <v>0</v>
      </c>
      <c r="AC42" s="8">
        <f t="shared" si="104"/>
        <v>0</v>
      </c>
      <c r="AD42" s="8">
        <f t="shared" si="104"/>
        <v>0</v>
      </c>
      <c r="AE42" s="8">
        <f t="shared" si="104"/>
        <v>0</v>
      </c>
      <c r="AF42" s="8">
        <f t="shared" si="104"/>
        <v>0</v>
      </c>
      <c r="AG42" s="8">
        <f t="shared" si="104"/>
        <v>0</v>
      </c>
      <c r="AH42" s="8">
        <f t="shared" si="104"/>
        <v>2</v>
      </c>
      <c r="AI42" s="8">
        <f t="shared" si="104"/>
        <v>0</v>
      </c>
      <c r="AJ42" s="8">
        <f t="shared" si="104"/>
        <v>0</v>
      </c>
      <c r="AK42" s="8">
        <f t="shared" si="104"/>
        <v>0</v>
      </c>
      <c r="AL42" s="8">
        <f t="shared" si="104"/>
        <v>0</v>
      </c>
      <c r="AM42" s="8">
        <f t="shared" si="104"/>
        <v>0</v>
      </c>
      <c r="AN42" s="8">
        <f t="shared" si="104"/>
        <v>0</v>
      </c>
      <c r="AO42" s="8">
        <f t="shared" si="104"/>
        <v>0</v>
      </c>
      <c r="AP42" s="8">
        <f t="shared" si="104"/>
        <v>0</v>
      </c>
      <c r="AQ42" s="8">
        <f t="shared" si="104"/>
        <v>0</v>
      </c>
      <c r="AR42" s="8">
        <f t="shared" si="104"/>
        <v>0</v>
      </c>
      <c r="AS42" s="8">
        <f t="shared" si="104"/>
        <v>1</v>
      </c>
      <c r="AT42" s="8">
        <f t="shared" si="104"/>
        <v>0</v>
      </c>
      <c r="AU42" s="8">
        <f t="shared" si="104"/>
        <v>2</v>
      </c>
      <c r="AV42" s="8">
        <f t="shared" si="104"/>
        <v>0</v>
      </c>
      <c r="AW42" s="8">
        <f t="shared" si="104"/>
        <v>0</v>
      </c>
      <c r="AX42" s="8">
        <f t="shared" si="104"/>
        <v>0</v>
      </c>
      <c r="AY42" s="8">
        <f t="shared" si="104"/>
        <v>0</v>
      </c>
      <c r="AZ42" s="8">
        <f t="shared" si="104"/>
        <v>0</v>
      </c>
      <c r="BA42" s="8">
        <f t="shared" si="104"/>
        <v>0</v>
      </c>
      <c r="BB42" s="8">
        <f t="shared" si="104"/>
        <v>0</v>
      </c>
      <c r="BC42" s="8">
        <f t="shared" si="104"/>
        <v>1</v>
      </c>
      <c r="BD42" s="8">
        <f t="shared" si="104"/>
        <v>1</v>
      </c>
      <c r="BE42" s="8">
        <f t="shared" si="104"/>
        <v>0</v>
      </c>
      <c r="BF42" s="8">
        <f t="shared" si="104"/>
        <v>0</v>
      </c>
      <c r="BG42" s="8">
        <f t="shared" si="104"/>
        <v>0</v>
      </c>
      <c r="BH42" s="8">
        <f t="shared" si="104"/>
        <v>0</v>
      </c>
      <c r="BI42" s="8">
        <f t="shared" si="104"/>
        <v>0</v>
      </c>
      <c r="BJ42" s="8">
        <f t="shared" si="104"/>
        <v>0</v>
      </c>
      <c r="BK42" s="8">
        <f t="shared" si="104"/>
        <v>0</v>
      </c>
      <c r="BL42" s="8">
        <f t="shared" si="104"/>
        <v>0</v>
      </c>
      <c r="BM42" s="8">
        <f t="shared" si="104"/>
        <v>0</v>
      </c>
      <c r="BN42" s="8">
        <f t="shared" si="104"/>
        <v>1</v>
      </c>
      <c r="BO42" s="8">
        <f t="shared" si="104"/>
        <v>0</v>
      </c>
      <c r="BP42" s="8">
        <f t="shared" ref="BP42:DU42" si="105">SUM(BP43:BP46)</f>
        <v>0</v>
      </c>
      <c r="BQ42" s="8">
        <f t="shared" si="105"/>
        <v>1</v>
      </c>
      <c r="BR42" s="8">
        <f t="shared" si="105"/>
        <v>0</v>
      </c>
      <c r="BS42" s="8">
        <f t="shared" si="105"/>
        <v>0</v>
      </c>
      <c r="BT42" s="8">
        <f t="shared" si="105"/>
        <v>0</v>
      </c>
      <c r="BU42" s="8">
        <f t="shared" si="105"/>
        <v>0</v>
      </c>
      <c r="BV42" s="8">
        <f t="shared" si="105"/>
        <v>0</v>
      </c>
      <c r="BW42" s="8">
        <f t="shared" si="105"/>
        <v>0</v>
      </c>
      <c r="BX42" s="8">
        <f t="shared" si="105"/>
        <v>1</v>
      </c>
      <c r="BY42" s="8">
        <f t="shared" si="105"/>
        <v>0</v>
      </c>
      <c r="BZ42" s="8">
        <f t="shared" si="105"/>
        <v>0</v>
      </c>
      <c r="CA42" s="8">
        <f t="shared" si="105"/>
        <v>1</v>
      </c>
      <c r="CB42" s="8">
        <f t="shared" si="105"/>
        <v>1</v>
      </c>
      <c r="CC42" s="8">
        <f t="shared" si="105"/>
        <v>0</v>
      </c>
      <c r="CD42" s="8">
        <f t="shared" si="105"/>
        <v>0</v>
      </c>
      <c r="CE42" s="8">
        <f t="shared" si="105"/>
        <v>0</v>
      </c>
      <c r="CF42" s="8">
        <f t="shared" si="105"/>
        <v>0</v>
      </c>
      <c r="CG42" s="8">
        <f t="shared" si="105"/>
        <v>4</v>
      </c>
      <c r="CH42" s="8">
        <f t="shared" si="105"/>
        <v>0</v>
      </c>
      <c r="CI42" s="8">
        <f t="shared" si="105"/>
        <v>1</v>
      </c>
      <c r="CJ42" s="8">
        <f t="shared" si="105"/>
        <v>0</v>
      </c>
      <c r="CK42" s="8">
        <f t="shared" si="105"/>
        <v>0</v>
      </c>
      <c r="CL42" s="8">
        <f t="shared" si="105"/>
        <v>0</v>
      </c>
      <c r="CM42" s="8">
        <f t="shared" si="105"/>
        <v>0</v>
      </c>
      <c r="CN42" s="8">
        <f t="shared" si="105"/>
        <v>0</v>
      </c>
      <c r="CO42" s="8">
        <f t="shared" si="105"/>
        <v>0</v>
      </c>
      <c r="CP42" s="8">
        <f t="shared" si="105"/>
        <v>0</v>
      </c>
      <c r="CQ42" s="8">
        <f t="shared" si="105"/>
        <v>0</v>
      </c>
      <c r="CR42" s="8">
        <f t="shared" si="105"/>
        <v>0</v>
      </c>
      <c r="CS42" s="8">
        <f t="shared" si="105"/>
        <v>1</v>
      </c>
      <c r="CT42" s="8">
        <f t="shared" si="105"/>
        <v>1</v>
      </c>
      <c r="CU42" s="8">
        <f t="shared" si="105"/>
        <v>0</v>
      </c>
      <c r="CV42" s="8">
        <f t="shared" si="105"/>
        <v>0</v>
      </c>
      <c r="CW42" s="8">
        <f t="shared" si="105"/>
        <v>0</v>
      </c>
      <c r="CX42" s="8">
        <f t="shared" si="105"/>
        <v>0</v>
      </c>
      <c r="CY42" s="8">
        <f t="shared" si="105"/>
        <v>1</v>
      </c>
      <c r="CZ42" s="8">
        <f t="shared" si="105"/>
        <v>0</v>
      </c>
      <c r="DA42" s="8">
        <f t="shared" si="105"/>
        <v>0</v>
      </c>
      <c r="DB42" s="8">
        <f t="shared" si="105"/>
        <v>0</v>
      </c>
      <c r="DC42" s="8">
        <f t="shared" si="105"/>
        <v>1</v>
      </c>
      <c r="DD42" s="8">
        <f t="shared" si="105"/>
        <v>1</v>
      </c>
      <c r="DE42" s="8">
        <f t="shared" si="105"/>
        <v>0</v>
      </c>
      <c r="DF42" s="8">
        <f t="shared" si="105"/>
        <v>0</v>
      </c>
      <c r="DG42" s="8">
        <f t="shared" si="105"/>
        <v>1</v>
      </c>
      <c r="DH42" s="8">
        <f t="shared" si="105"/>
        <v>0</v>
      </c>
      <c r="DI42" s="8">
        <f t="shared" si="105"/>
        <v>1</v>
      </c>
      <c r="DJ42" s="8">
        <f t="shared" si="105"/>
        <v>0</v>
      </c>
      <c r="DK42" s="8">
        <f t="shared" si="105"/>
        <v>0</v>
      </c>
      <c r="DL42" s="8">
        <f t="shared" si="105"/>
        <v>0</v>
      </c>
      <c r="DM42" s="8">
        <f t="shared" si="105"/>
        <v>0</v>
      </c>
      <c r="DN42" s="8">
        <f t="shared" si="105"/>
        <v>1</v>
      </c>
      <c r="DO42" s="8">
        <f t="shared" si="105"/>
        <v>2</v>
      </c>
      <c r="DP42" s="8">
        <f t="shared" si="105"/>
        <v>1</v>
      </c>
      <c r="DQ42" s="8">
        <f t="shared" si="105"/>
        <v>0</v>
      </c>
      <c r="DR42" s="8">
        <f t="shared" si="105"/>
        <v>0</v>
      </c>
      <c r="DS42" s="8">
        <f t="shared" si="105"/>
        <v>1</v>
      </c>
      <c r="DT42" s="8">
        <f t="shared" si="105"/>
        <v>0</v>
      </c>
      <c r="DU42" s="8">
        <f t="shared" si="105"/>
        <v>0</v>
      </c>
      <c r="DV42" s="17">
        <f t="shared" si="95"/>
        <v>35</v>
      </c>
    </row>
    <row r="43" spans="1:127" ht="14.25">
      <c r="A43" s="7" t="s">
        <v>119</v>
      </c>
      <c r="B43" s="30">
        <v>1250</v>
      </c>
      <c r="F43" s="2">
        <v>1</v>
      </c>
      <c r="T43" s="4">
        <v>1</v>
      </c>
      <c r="U43" s="4">
        <v>1</v>
      </c>
      <c r="AH43" s="4">
        <v>1</v>
      </c>
      <c r="AS43" s="3">
        <v>1</v>
      </c>
      <c r="AU43" s="3">
        <v>1</v>
      </c>
      <c r="CG43" s="3">
        <v>1</v>
      </c>
      <c r="CI43" s="3">
        <v>1</v>
      </c>
      <c r="CT43" s="3">
        <v>1</v>
      </c>
      <c r="CY43" s="4">
        <v>1</v>
      </c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3">
        <v>1</v>
      </c>
      <c r="DP43" s="3">
        <v>1</v>
      </c>
      <c r="DQ43" s="5"/>
      <c r="DR43" s="5"/>
      <c r="DS43" s="5"/>
      <c r="DT43" s="5"/>
      <c r="DV43" s="25">
        <f t="shared" si="95"/>
        <v>12</v>
      </c>
    </row>
    <row r="44" spans="1:127" ht="14.25">
      <c r="A44" s="6" t="s">
        <v>120</v>
      </c>
      <c r="B44" s="30">
        <v>1000</v>
      </c>
      <c r="G44" s="2">
        <v>1</v>
      </c>
      <c r="U44" s="4">
        <v>1</v>
      </c>
      <c r="V44" s="4">
        <v>1</v>
      </c>
      <c r="AH44" s="4">
        <v>1</v>
      </c>
      <c r="AU44" s="3">
        <v>1</v>
      </c>
      <c r="BC44" s="3">
        <v>1</v>
      </c>
      <c r="BD44" s="3">
        <v>1</v>
      </c>
      <c r="BN44" s="3">
        <v>1</v>
      </c>
      <c r="BQ44" s="3">
        <v>1</v>
      </c>
      <c r="BV44" s="3"/>
      <c r="BX44" s="3">
        <v>1</v>
      </c>
      <c r="CA44" s="3">
        <v>1</v>
      </c>
      <c r="CB44" s="3">
        <v>1</v>
      </c>
      <c r="CG44" s="3">
        <v>2</v>
      </c>
      <c r="CS44" s="3">
        <v>1</v>
      </c>
      <c r="DA44" s="5"/>
      <c r="DB44" s="3"/>
      <c r="DC44" s="3">
        <v>1</v>
      </c>
      <c r="DD44" s="5"/>
      <c r="DE44" s="5"/>
      <c r="DF44" s="5"/>
      <c r="DG44" s="3">
        <v>1</v>
      </c>
      <c r="DH44" s="5"/>
      <c r="DI44" s="3">
        <v>1</v>
      </c>
      <c r="DJ44" s="5"/>
      <c r="DK44" s="5"/>
      <c r="DL44" s="5"/>
      <c r="DM44" s="5"/>
      <c r="DN44" s="3">
        <v>1</v>
      </c>
      <c r="DO44" s="3">
        <v>1</v>
      </c>
      <c r="DP44" s="5"/>
      <c r="DQ44" s="5"/>
      <c r="DR44" s="5"/>
      <c r="DS44" s="3">
        <v>1</v>
      </c>
      <c r="DT44" s="5"/>
      <c r="DV44" s="25">
        <f t="shared" si="95"/>
        <v>21</v>
      </c>
    </row>
    <row r="45" spans="1:127" ht="14.25">
      <c r="A45" s="7" t="s">
        <v>121</v>
      </c>
      <c r="B45" s="30">
        <v>1600</v>
      </c>
      <c r="G45" s="2"/>
      <c r="U45" s="4"/>
      <c r="V45" s="4"/>
      <c r="AH45" s="4"/>
      <c r="AU45" s="3"/>
      <c r="BC45" s="3"/>
      <c r="BD45" s="3"/>
      <c r="BN45" s="3"/>
      <c r="BQ45" s="3"/>
      <c r="BV45" s="3"/>
      <c r="BX45" s="3"/>
      <c r="CA45" s="3"/>
      <c r="CB45" s="3"/>
      <c r="CG45" s="3"/>
      <c r="CS45" s="3"/>
      <c r="DA45" s="5"/>
      <c r="DB45" s="3"/>
      <c r="DC45" s="5"/>
      <c r="DD45" s="3">
        <v>1</v>
      </c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V45" s="25">
        <f t="shared" si="95"/>
        <v>1</v>
      </c>
    </row>
    <row r="46" spans="1:127" ht="14.25">
      <c r="A46" s="7" t="s">
        <v>122</v>
      </c>
      <c r="B46" s="30">
        <v>2100</v>
      </c>
      <c r="G46" s="2"/>
      <c r="U46" s="4"/>
      <c r="V46" s="4"/>
      <c r="AH46" s="4"/>
      <c r="AU46" s="3"/>
      <c r="BC46" s="3"/>
      <c r="BD46" s="3"/>
      <c r="BN46" s="3"/>
      <c r="BQ46" s="3"/>
      <c r="BV46" s="3"/>
      <c r="BX46" s="3"/>
      <c r="CA46" s="3"/>
      <c r="CB46" s="3"/>
      <c r="CG46" s="3">
        <v>1</v>
      </c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V46" s="25">
        <f t="shared" si="95"/>
        <v>1</v>
      </c>
    </row>
    <row r="47" spans="1:127" ht="12.75">
      <c r="A47" s="9" t="s">
        <v>123</v>
      </c>
      <c r="B47" s="29"/>
      <c r="C47" s="8">
        <f>SUM(C48:C49)</f>
        <v>0</v>
      </c>
      <c r="D47" s="8">
        <f t="shared" ref="D47:BO47" si="106">SUM(D48:D49)</f>
        <v>0</v>
      </c>
      <c r="E47" s="8">
        <f t="shared" si="106"/>
        <v>0</v>
      </c>
      <c r="F47" s="8">
        <f t="shared" si="106"/>
        <v>0</v>
      </c>
      <c r="G47" s="8">
        <f t="shared" si="106"/>
        <v>0</v>
      </c>
      <c r="H47" s="8">
        <f t="shared" si="106"/>
        <v>0</v>
      </c>
      <c r="I47" s="8">
        <f t="shared" si="106"/>
        <v>0</v>
      </c>
      <c r="J47" s="8">
        <f t="shared" si="106"/>
        <v>0</v>
      </c>
      <c r="K47" s="8">
        <f t="shared" si="106"/>
        <v>0</v>
      </c>
      <c r="L47" s="8">
        <f t="shared" si="106"/>
        <v>1</v>
      </c>
      <c r="M47" s="8">
        <f t="shared" si="106"/>
        <v>0</v>
      </c>
      <c r="N47" s="8">
        <f t="shared" si="106"/>
        <v>1</v>
      </c>
      <c r="O47" s="8">
        <f t="shared" si="106"/>
        <v>0</v>
      </c>
      <c r="P47" s="8">
        <f t="shared" si="106"/>
        <v>0</v>
      </c>
      <c r="Q47" s="8">
        <f t="shared" si="106"/>
        <v>0</v>
      </c>
      <c r="R47" s="8">
        <f t="shared" si="106"/>
        <v>0</v>
      </c>
      <c r="S47" s="8">
        <f t="shared" si="106"/>
        <v>0</v>
      </c>
      <c r="T47" s="8">
        <f t="shared" si="106"/>
        <v>0</v>
      </c>
      <c r="U47" s="8">
        <f t="shared" si="106"/>
        <v>0</v>
      </c>
      <c r="V47" s="8">
        <f t="shared" si="106"/>
        <v>0</v>
      </c>
      <c r="W47" s="8">
        <f t="shared" si="106"/>
        <v>0</v>
      </c>
      <c r="X47" s="8">
        <f t="shared" si="106"/>
        <v>0</v>
      </c>
      <c r="Y47" s="8">
        <f t="shared" si="106"/>
        <v>1</v>
      </c>
      <c r="Z47" s="8">
        <f t="shared" si="106"/>
        <v>0</v>
      </c>
      <c r="AA47" s="8">
        <f t="shared" si="106"/>
        <v>0</v>
      </c>
      <c r="AB47" s="8">
        <f t="shared" si="106"/>
        <v>0</v>
      </c>
      <c r="AC47" s="8">
        <f t="shared" si="106"/>
        <v>0</v>
      </c>
      <c r="AD47" s="8">
        <f t="shared" si="106"/>
        <v>0</v>
      </c>
      <c r="AE47" s="8">
        <f t="shared" si="106"/>
        <v>0</v>
      </c>
      <c r="AF47" s="8">
        <f t="shared" si="106"/>
        <v>0</v>
      </c>
      <c r="AG47" s="8">
        <f t="shared" si="106"/>
        <v>0</v>
      </c>
      <c r="AH47" s="8">
        <f t="shared" si="106"/>
        <v>0</v>
      </c>
      <c r="AI47" s="8">
        <f t="shared" si="106"/>
        <v>0</v>
      </c>
      <c r="AJ47" s="8">
        <f t="shared" si="106"/>
        <v>0</v>
      </c>
      <c r="AK47" s="8">
        <f t="shared" si="106"/>
        <v>0</v>
      </c>
      <c r="AL47" s="8">
        <f t="shared" si="106"/>
        <v>0</v>
      </c>
      <c r="AM47" s="8">
        <f t="shared" si="106"/>
        <v>0</v>
      </c>
      <c r="AN47" s="8">
        <f t="shared" si="106"/>
        <v>0</v>
      </c>
      <c r="AO47" s="8">
        <f t="shared" si="106"/>
        <v>0</v>
      </c>
      <c r="AP47" s="8">
        <f t="shared" si="106"/>
        <v>0</v>
      </c>
      <c r="AQ47" s="8">
        <f t="shared" si="106"/>
        <v>0</v>
      </c>
      <c r="AR47" s="8">
        <f t="shared" si="106"/>
        <v>0</v>
      </c>
      <c r="AS47" s="8">
        <f t="shared" si="106"/>
        <v>0</v>
      </c>
      <c r="AT47" s="8">
        <f t="shared" si="106"/>
        <v>0</v>
      </c>
      <c r="AU47" s="8">
        <f t="shared" si="106"/>
        <v>0</v>
      </c>
      <c r="AV47" s="8">
        <f t="shared" si="106"/>
        <v>0</v>
      </c>
      <c r="AW47" s="8">
        <f t="shared" si="106"/>
        <v>0</v>
      </c>
      <c r="AX47" s="8">
        <f t="shared" si="106"/>
        <v>0</v>
      </c>
      <c r="AY47" s="8">
        <f t="shared" si="106"/>
        <v>0</v>
      </c>
      <c r="AZ47" s="8">
        <f t="shared" si="106"/>
        <v>0</v>
      </c>
      <c r="BA47" s="8">
        <f t="shared" si="106"/>
        <v>1</v>
      </c>
      <c r="BB47" s="8">
        <f t="shared" si="106"/>
        <v>0</v>
      </c>
      <c r="BC47" s="8">
        <f t="shared" si="106"/>
        <v>0</v>
      </c>
      <c r="BD47" s="8">
        <f t="shared" si="106"/>
        <v>0</v>
      </c>
      <c r="BE47" s="8">
        <f t="shared" si="106"/>
        <v>0</v>
      </c>
      <c r="BF47" s="8">
        <f t="shared" si="106"/>
        <v>0</v>
      </c>
      <c r="BG47" s="8">
        <f t="shared" si="106"/>
        <v>0</v>
      </c>
      <c r="BH47" s="8">
        <f t="shared" si="106"/>
        <v>0</v>
      </c>
      <c r="BI47" s="8">
        <f t="shared" si="106"/>
        <v>0</v>
      </c>
      <c r="BJ47" s="8">
        <f t="shared" si="106"/>
        <v>0</v>
      </c>
      <c r="BK47" s="8">
        <f t="shared" si="106"/>
        <v>0</v>
      </c>
      <c r="BL47" s="8">
        <f t="shared" si="106"/>
        <v>0</v>
      </c>
      <c r="BM47" s="8">
        <f t="shared" si="106"/>
        <v>0</v>
      </c>
      <c r="BN47" s="8">
        <f t="shared" si="106"/>
        <v>0</v>
      </c>
      <c r="BO47" s="8">
        <f t="shared" si="106"/>
        <v>0</v>
      </c>
      <c r="BP47" s="8">
        <f t="shared" ref="BP47:DU47" si="107">SUM(BP48:BP49)</f>
        <v>0</v>
      </c>
      <c r="BQ47" s="8">
        <f t="shared" si="107"/>
        <v>0</v>
      </c>
      <c r="BR47" s="8">
        <f t="shared" si="107"/>
        <v>0</v>
      </c>
      <c r="BS47" s="8">
        <f t="shared" si="107"/>
        <v>0</v>
      </c>
      <c r="BT47" s="8">
        <f t="shared" si="107"/>
        <v>0</v>
      </c>
      <c r="BU47" s="8">
        <f t="shared" si="107"/>
        <v>0</v>
      </c>
      <c r="BV47" s="8">
        <f t="shared" si="107"/>
        <v>0</v>
      </c>
      <c r="BW47" s="8">
        <f t="shared" si="107"/>
        <v>0</v>
      </c>
      <c r="BX47" s="8">
        <f t="shared" si="107"/>
        <v>0</v>
      </c>
      <c r="BY47" s="8">
        <f t="shared" si="107"/>
        <v>0</v>
      </c>
      <c r="BZ47" s="8">
        <f t="shared" si="107"/>
        <v>0</v>
      </c>
      <c r="CA47" s="8">
        <f t="shared" si="107"/>
        <v>0</v>
      </c>
      <c r="CB47" s="8">
        <f t="shared" si="107"/>
        <v>0</v>
      </c>
      <c r="CC47" s="8">
        <f t="shared" si="107"/>
        <v>0</v>
      </c>
      <c r="CD47" s="8">
        <f t="shared" si="107"/>
        <v>0</v>
      </c>
      <c r="CE47" s="8">
        <f t="shared" si="107"/>
        <v>0</v>
      </c>
      <c r="CF47" s="8">
        <f t="shared" si="107"/>
        <v>0</v>
      </c>
      <c r="CG47" s="8">
        <f t="shared" si="107"/>
        <v>0</v>
      </c>
      <c r="CH47" s="8">
        <f t="shared" si="107"/>
        <v>0</v>
      </c>
      <c r="CI47" s="8">
        <f t="shared" si="107"/>
        <v>0</v>
      </c>
      <c r="CJ47" s="8">
        <f t="shared" si="107"/>
        <v>0</v>
      </c>
      <c r="CK47" s="8">
        <f t="shared" si="107"/>
        <v>0</v>
      </c>
      <c r="CL47" s="8">
        <f t="shared" si="107"/>
        <v>0</v>
      </c>
      <c r="CM47" s="8">
        <f t="shared" si="107"/>
        <v>0</v>
      </c>
      <c r="CN47" s="8">
        <f t="shared" si="107"/>
        <v>0</v>
      </c>
      <c r="CO47" s="8">
        <f t="shared" si="107"/>
        <v>0</v>
      </c>
      <c r="CP47" s="8">
        <f t="shared" si="107"/>
        <v>0</v>
      </c>
      <c r="CQ47" s="8">
        <f t="shared" si="107"/>
        <v>0</v>
      </c>
      <c r="CR47" s="8">
        <f t="shared" si="107"/>
        <v>1</v>
      </c>
      <c r="CS47" s="8">
        <f t="shared" si="107"/>
        <v>0</v>
      </c>
      <c r="CT47" s="8">
        <f t="shared" si="107"/>
        <v>0</v>
      </c>
      <c r="CU47" s="8">
        <f t="shared" si="107"/>
        <v>0</v>
      </c>
      <c r="CV47" s="8">
        <f t="shared" si="107"/>
        <v>0</v>
      </c>
      <c r="CW47" s="8">
        <f t="shared" si="107"/>
        <v>0</v>
      </c>
      <c r="CX47" s="8">
        <f t="shared" si="107"/>
        <v>0</v>
      </c>
      <c r="CY47" s="8">
        <f t="shared" si="107"/>
        <v>0</v>
      </c>
      <c r="CZ47" s="8">
        <f t="shared" si="107"/>
        <v>0</v>
      </c>
      <c r="DA47" s="8">
        <f t="shared" si="107"/>
        <v>0</v>
      </c>
      <c r="DB47" s="8">
        <f t="shared" si="107"/>
        <v>0</v>
      </c>
      <c r="DC47" s="8">
        <f t="shared" si="107"/>
        <v>0</v>
      </c>
      <c r="DD47" s="8">
        <f t="shared" si="107"/>
        <v>0</v>
      </c>
      <c r="DE47" s="8">
        <f t="shared" si="107"/>
        <v>0</v>
      </c>
      <c r="DF47" s="8">
        <f t="shared" si="107"/>
        <v>0</v>
      </c>
      <c r="DG47" s="8">
        <f t="shared" si="107"/>
        <v>0</v>
      </c>
      <c r="DH47" s="8">
        <f t="shared" si="107"/>
        <v>0</v>
      </c>
      <c r="DI47" s="8">
        <f t="shared" si="107"/>
        <v>0</v>
      </c>
      <c r="DJ47" s="8">
        <f t="shared" si="107"/>
        <v>0</v>
      </c>
      <c r="DK47" s="8">
        <f t="shared" si="107"/>
        <v>0</v>
      </c>
      <c r="DL47" s="8">
        <f t="shared" si="107"/>
        <v>0</v>
      </c>
      <c r="DM47" s="8">
        <f t="shared" si="107"/>
        <v>0</v>
      </c>
      <c r="DN47" s="8">
        <f t="shared" si="107"/>
        <v>0</v>
      </c>
      <c r="DO47" s="8">
        <f t="shared" si="107"/>
        <v>0</v>
      </c>
      <c r="DP47" s="8">
        <f t="shared" si="107"/>
        <v>0</v>
      </c>
      <c r="DQ47" s="8">
        <f t="shared" si="107"/>
        <v>0</v>
      </c>
      <c r="DR47" s="8">
        <f t="shared" si="107"/>
        <v>0</v>
      </c>
      <c r="DS47" s="8">
        <f t="shared" si="107"/>
        <v>0</v>
      </c>
      <c r="DT47" s="8">
        <f t="shared" si="107"/>
        <v>0</v>
      </c>
      <c r="DU47" s="8">
        <f t="shared" si="107"/>
        <v>0</v>
      </c>
      <c r="DV47" s="17">
        <f t="shared" si="95"/>
        <v>5</v>
      </c>
    </row>
    <row r="48" spans="1:127" ht="14.25">
      <c r="A48" s="6" t="s">
        <v>124</v>
      </c>
      <c r="B48" s="30">
        <v>15000</v>
      </c>
      <c r="C48" s="6"/>
      <c r="D48" s="6"/>
      <c r="E48" s="6"/>
      <c r="F48" s="6"/>
      <c r="G48" s="6"/>
      <c r="H48" s="6"/>
      <c r="I48" s="6"/>
      <c r="J48" s="6"/>
      <c r="K48" s="6"/>
      <c r="L48" s="5">
        <v>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3">
        <v>1</v>
      </c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3">
        <v>1</v>
      </c>
      <c r="CS48" s="6"/>
      <c r="CT48" s="6"/>
      <c r="CU48" s="6"/>
      <c r="CV48" s="6"/>
      <c r="CW48" s="6"/>
      <c r="CX48" s="6"/>
      <c r="CY48" s="6"/>
      <c r="CZ48" s="6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6"/>
      <c r="DV48" s="25">
        <f t="shared" si="95"/>
        <v>3</v>
      </c>
      <c r="DW48" s="6"/>
    </row>
    <row r="49" spans="1:127" ht="14.25">
      <c r="A49" s="6" t="s">
        <v>125</v>
      </c>
      <c r="B49" s="30">
        <v>12700</v>
      </c>
      <c r="C49" s="6"/>
      <c r="D49" s="6"/>
      <c r="E49" s="6"/>
      <c r="F49" s="6"/>
      <c r="G49" s="6"/>
      <c r="H49" s="6"/>
      <c r="I49" s="6"/>
      <c r="J49" s="6"/>
      <c r="K49" s="6"/>
      <c r="L49" s="5"/>
      <c r="M49" s="6"/>
      <c r="N49" s="5">
        <v>1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3">
        <v>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6"/>
      <c r="DV49" s="25">
        <f t="shared" si="95"/>
        <v>2</v>
      </c>
      <c r="DW49" s="6"/>
    </row>
    <row r="50" spans="1:127" ht="12.75">
      <c r="A50" s="9" t="s">
        <v>126</v>
      </c>
      <c r="B50" s="29"/>
      <c r="C50" s="8">
        <f>SUM(C51:C54)</f>
        <v>0</v>
      </c>
      <c r="D50" s="8">
        <f t="shared" ref="D50:BO50" si="108">SUM(D51:D54)</f>
        <v>0</v>
      </c>
      <c r="E50" s="8">
        <f t="shared" si="108"/>
        <v>0</v>
      </c>
      <c r="F50" s="8">
        <f t="shared" si="108"/>
        <v>0</v>
      </c>
      <c r="G50" s="8">
        <f t="shared" si="108"/>
        <v>0</v>
      </c>
      <c r="H50" s="8">
        <f t="shared" si="108"/>
        <v>0</v>
      </c>
      <c r="I50" s="8">
        <f t="shared" si="108"/>
        <v>0</v>
      </c>
      <c r="J50" s="8">
        <f t="shared" si="108"/>
        <v>0</v>
      </c>
      <c r="K50" s="8">
        <f t="shared" si="108"/>
        <v>0</v>
      </c>
      <c r="L50" s="8">
        <f t="shared" si="108"/>
        <v>0</v>
      </c>
      <c r="M50" s="8">
        <f t="shared" si="108"/>
        <v>0</v>
      </c>
      <c r="N50" s="8">
        <f t="shared" si="108"/>
        <v>0</v>
      </c>
      <c r="O50" s="8">
        <f t="shared" si="108"/>
        <v>0</v>
      </c>
      <c r="P50" s="8">
        <f t="shared" si="108"/>
        <v>0</v>
      </c>
      <c r="Q50" s="8">
        <f t="shared" si="108"/>
        <v>0</v>
      </c>
      <c r="R50" s="8">
        <f t="shared" si="108"/>
        <v>0</v>
      </c>
      <c r="S50" s="8">
        <f t="shared" si="108"/>
        <v>0</v>
      </c>
      <c r="T50" s="8">
        <f t="shared" si="108"/>
        <v>0</v>
      </c>
      <c r="U50" s="8">
        <f t="shared" si="108"/>
        <v>1</v>
      </c>
      <c r="V50" s="8">
        <f t="shared" si="108"/>
        <v>1</v>
      </c>
      <c r="W50" s="8">
        <f t="shared" si="108"/>
        <v>0</v>
      </c>
      <c r="X50" s="8">
        <f t="shared" si="108"/>
        <v>0</v>
      </c>
      <c r="Y50" s="8">
        <f t="shared" si="108"/>
        <v>0</v>
      </c>
      <c r="Z50" s="8">
        <f t="shared" si="108"/>
        <v>0</v>
      </c>
      <c r="AA50" s="8">
        <f t="shared" si="108"/>
        <v>0</v>
      </c>
      <c r="AB50" s="8">
        <f t="shared" si="108"/>
        <v>0</v>
      </c>
      <c r="AC50" s="8">
        <f t="shared" si="108"/>
        <v>0</v>
      </c>
      <c r="AD50" s="8">
        <f t="shared" si="108"/>
        <v>1</v>
      </c>
      <c r="AE50" s="8">
        <f t="shared" si="108"/>
        <v>1</v>
      </c>
      <c r="AF50" s="8">
        <f t="shared" si="108"/>
        <v>0</v>
      </c>
      <c r="AG50" s="8">
        <f t="shared" si="108"/>
        <v>0</v>
      </c>
      <c r="AH50" s="8">
        <f t="shared" si="108"/>
        <v>1</v>
      </c>
      <c r="AI50" s="8">
        <f t="shared" si="108"/>
        <v>0</v>
      </c>
      <c r="AJ50" s="8">
        <f t="shared" si="108"/>
        <v>0</v>
      </c>
      <c r="AK50" s="8">
        <f t="shared" si="108"/>
        <v>0</v>
      </c>
      <c r="AL50" s="8">
        <f t="shared" si="108"/>
        <v>1</v>
      </c>
      <c r="AM50" s="8">
        <f t="shared" si="108"/>
        <v>0</v>
      </c>
      <c r="AN50" s="8">
        <f t="shared" si="108"/>
        <v>0</v>
      </c>
      <c r="AO50" s="8">
        <f t="shared" si="108"/>
        <v>0</v>
      </c>
      <c r="AP50" s="8">
        <f t="shared" si="108"/>
        <v>0</v>
      </c>
      <c r="AQ50" s="8">
        <f t="shared" si="108"/>
        <v>0</v>
      </c>
      <c r="AR50" s="8">
        <f t="shared" si="108"/>
        <v>0</v>
      </c>
      <c r="AS50" s="8">
        <f t="shared" si="108"/>
        <v>0</v>
      </c>
      <c r="AT50" s="8">
        <f t="shared" si="108"/>
        <v>0</v>
      </c>
      <c r="AU50" s="8">
        <f t="shared" si="108"/>
        <v>0</v>
      </c>
      <c r="AV50" s="8">
        <f t="shared" si="108"/>
        <v>0</v>
      </c>
      <c r="AW50" s="8">
        <f t="shared" si="108"/>
        <v>0</v>
      </c>
      <c r="AX50" s="8">
        <f t="shared" si="108"/>
        <v>0</v>
      </c>
      <c r="AY50" s="8">
        <f t="shared" si="108"/>
        <v>0</v>
      </c>
      <c r="AZ50" s="8">
        <f t="shared" si="108"/>
        <v>0</v>
      </c>
      <c r="BA50" s="8">
        <f t="shared" si="108"/>
        <v>0</v>
      </c>
      <c r="BB50" s="8">
        <f t="shared" si="108"/>
        <v>0</v>
      </c>
      <c r="BC50" s="8">
        <f t="shared" si="108"/>
        <v>0</v>
      </c>
      <c r="BD50" s="8">
        <f t="shared" si="108"/>
        <v>0</v>
      </c>
      <c r="BE50" s="8">
        <f t="shared" si="108"/>
        <v>0</v>
      </c>
      <c r="BF50" s="8">
        <f t="shared" si="108"/>
        <v>0</v>
      </c>
      <c r="BG50" s="8">
        <f t="shared" si="108"/>
        <v>0</v>
      </c>
      <c r="BH50" s="8">
        <f t="shared" si="108"/>
        <v>0</v>
      </c>
      <c r="BI50" s="8">
        <f t="shared" si="108"/>
        <v>0</v>
      </c>
      <c r="BJ50" s="8">
        <f t="shared" si="108"/>
        <v>0</v>
      </c>
      <c r="BK50" s="8">
        <f t="shared" si="108"/>
        <v>0</v>
      </c>
      <c r="BL50" s="8">
        <f t="shared" si="108"/>
        <v>0</v>
      </c>
      <c r="BM50" s="8">
        <f t="shared" si="108"/>
        <v>0</v>
      </c>
      <c r="BN50" s="8">
        <f t="shared" si="108"/>
        <v>0</v>
      </c>
      <c r="BO50" s="8">
        <f t="shared" si="108"/>
        <v>1</v>
      </c>
      <c r="BP50" s="8">
        <f t="shared" ref="BP50:DU50" si="109">SUM(BP51:BP54)</f>
        <v>0</v>
      </c>
      <c r="BQ50" s="8">
        <f t="shared" si="109"/>
        <v>0</v>
      </c>
      <c r="BR50" s="8">
        <f t="shared" si="109"/>
        <v>0</v>
      </c>
      <c r="BS50" s="8">
        <f t="shared" si="109"/>
        <v>0</v>
      </c>
      <c r="BT50" s="8">
        <f t="shared" si="109"/>
        <v>0</v>
      </c>
      <c r="BU50" s="8">
        <f t="shared" si="109"/>
        <v>0</v>
      </c>
      <c r="BV50" s="8">
        <f t="shared" si="109"/>
        <v>0</v>
      </c>
      <c r="BW50" s="8">
        <f t="shared" si="109"/>
        <v>0</v>
      </c>
      <c r="BX50" s="8">
        <f t="shared" si="109"/>
        <v>0</v>
      </c>
      <c r="BY50" s="8">
        <f t="shared" si="109"/>
        <v>0</v>
      </c>
      <c r="BZ50" s="8">
        <f t="shared" si="109"/>
        <v>0</v>
      </c>
      <c r="CA50" s="8">
        <f t="shared" si="109"/>
        <v>0</v>
      </c>
      <c r="CB50" s="8">
        <f t="shared" si="109"/>
        <v>0</v>
      </c>
      <c r="CC50" s="8">
        <f t="shared" si="109"/>
        <v>0</v>
      </c>
      <c r="CD50" s="8">
        <f t="shared" si="109"/>
        <v>0</v>
      </c>
      <c r="CE50" s="8">
        <f t="shared" si="109"/>
        <v>0</v>
      </c>
      <c r="CF50" s="8">
        <f t="shared" si="109"/>
        <v>0</v>
      </c>
      <c r="CG50" s="8">
        <f t="shared" si="109"/>
        <v>0</v>
      </c>
      <c r="CH50" s="8">
        <f t="shared" si="109"/>
        <v>0</v>
      </c>
      <c r="CI50" s="8">
        <f t="shared" si="109"/>
        <v>0</v>
      </c>
      <c r="CJ50" s="8">
        <f t="shared" si="109"/>
        <v>0</v>
      </c>
      <c r="CK50" s="8">
        <f t="shared" si="109"/>
        <v>0</v>
      </c>
      <c r="CL50" s="8">
        <f t="shared" si="109"/>
        <v>0</v>
      </c>
      <c r="CM50" s="8">
        <f t="shared" si="109"/>
        <v>0</v>
      </c>
      <c r="CN50" s="8">
        <f t="shared" si="109"/>
        <v>0</v>
      </c>
      <c r="CO50" s="8">
        <f t="shared" si="109"/>
        <v>0</v>
      </c>
      <c r="CP50" s="8">
        <f t="shared" si="109"/>
        <v>0</v>
      </c>
      <c r="CQ50" s="8">
        <f t="shared" si="109"/>
        <v>0</v>
      </c>
      <c r="CR50" s="8">
        <f t="shared" si="109"/>
        <v>0</v>
      </c>
      <c r="CS50" s="8">
        <f t="shared" si="109"/>
        <v>0</v>
      </c>
      <c r="CT50" s="8">
        <f t="shared" si="109"/>
        <v>0</v>
      </c>
      <c r="CU50" s="8">
        <f t="shared" si="109"/>
        <v>0</v>
      </c>
      <c r="CV50" s="8">
        <f t="shared" si="109"/>
        <v>0</v>
      </c>
      <c r="CW50" s="8">
        <f t="shared" si="109"/>
        <v>0</v>
      </c>
      <c r="CX50" s="8">
        <f t="shared" si="109"/>
        <v>0</v>
      </c>
      <c r="CY50" s="8">
        <f t="shared" si="109"/>
        <v>0</v>
      </c>
      <c r="CZ50" s="8">
        <f t="shared" si="109"/>
        <v>0</v>
      </c>
      <c r="DA50" s="8">
        <f t="shared" si="109"/>
        <v>0</v>
      </c>
      <c r="DB50" s="8">
        <f t="shared" si="109"/>
        <v>0</v>
      </c>
      <c r="DC50" s="8">
        <f t="shared" si="109"/>
        <v>0</v>
      </c>
      <c r="DD50" s="8">
        <f t="shared" si="109"/>
        <v>0</v>
      </c>
      <c r="DE50" s="8">
        <f t="shared" si="109"/>
        <v>0</v>
      </c>
      <c r="DF50" s="8">
        <f t="shared" si="109"/>
        <v>0</v>
      </c>
      <c r="DG50" s="8">
        <f t="shared" si="109"/>
        <v>0</v>
      </c>
      <c r="DH50" s="8">
        <f t="shared" si="109"/>
        <v>0</v>
      </c>
      <c r="DI50" s="8">
        <f t="shared" si="109"/>
        <v>0</v>
      </c>
      <c r="DJ50" s="8">
        <f t="shared" si="109"/>
        <v>0</v>
      </c>
      <c r="DK50" s="8">
        <f t="shared" si="109"/>
        <v>0</v>
      </c>
      <c r="DL50" s="8">
        <f t="shared" si="109"/>
        <v>0</v>
      </c>
      <c r="DM50" s="8">
        <f t="shared" si="109"/>
        <v>0</v>
      </c>
      <c r="DN50" s="8">
        <f t="shared" si="109"/>
        <v>0</v>
      </c>
      <c r="DO50" s="8">
        <f t="shared" si="109"/>
        <v>0</v>
      </c>
      <c r="DP50" s="8">
        <f t="shared" si="109"/>
        <v>0</v>
      </c>
      <c r="DQ50" s="8">
        <f t="shared" si="109"/>
        <v>0</v>
      </c>
      <c r="DR50" s="8">
        <f t="shared" si="109"/>
        <v>0</v>
      </c>
      <c r="DS50" s="8">
        <f t="shared" si="109"/>
        <v>0</v>
      </c>
      <c r="DT50" s="8">
        <f t="shared" si="109"/>
        <v>0</v>
      </c>
      <c r="DU50" s="8">
        <f t="shared" si="109"/>
        <v>0</v>
      </c>
      <c r="DV50" s="17">
        <f t="shared" si="95"/>
        <v>7</v>
      </c>
    </row>
    <row r="51" spans="1:127" ht="14.25">
      <c r="A51" s="7" t="s">
        <v>127</v>
      </c>
      <c r="B51" s="30">
        <v>4300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3">
        <v>1</v>
      </c>
      <c r="V51" s="6"/>
      <c r="W51" s="6"/>
      <c r="X51" s="6"/>
      <c r="Y51" s="6"/>
      <c r="Z51" s="6"/>
      <c r="AA51" s="6"/>
      <c r="AB51" s="6"/>
      <c r="AC51" s="6"/>
      <c r="AD51" s="3">
        <v>1</v>
      </c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3">
        <v>1</v>
      </c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6"/>
      <c r="DV51" s="25">
        <f t="shared" si="95"/>
        <v>3</v>
      </c>
      <c r="DW51" s="6"/>
    </row>
    <row r="52" spans="1:127" ht="14.25">
      <c r="A52" s="7" t="s">
        <v>128</v>
      </c>
      <c r="B52" s="30">
        <v>4000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3">
        <v>1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6"/>
      <c r="DV52" s="25">
        <f t="shared" si="95"/>
        <v>1</v>
      </c>
      <c r="DW52" s="6"/>
    </row>
    <row r="53" spans="1:127" ht="14.25">
      <c r="A53" s="7" t="s">
        <v>129</v>
      </c>
      <c r="B53" s="30">
        <v>4800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3"/>
      <c r="W53" s="6"/>
      <c r="X53" s="6"/>
      <c r="Y53" s="6"/>
      <c r="Z53" s="6"/>
      <c r="AA53" s="6"/>
      <c r="AB53" s="6"/>
      <c r="AC53" s="6"/>
      <c r="AD53" s="6"/>
      <c r="AE53" s="3">
        <v>1</v>
      </c>
      <c r="AF53" s="6"/>
      <c r="AG53" s="6"/>
      <c r="AH53" s="6"/>
      <c r="AI53" s="6"/>
      <c r="AJ53" s="6"/>
      <c r="AK53" s="6"/>
      <c r="AL53" s="3">
        <v>1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6"/>
      <c r="DV53" s="25">
        <f t="shared" si="95"/>
        <v>2</v>
      </c>
      <c r="DW53" s="6"/>
    </row>
    <row r="54" spans="1:127" ht="14.25">
      <c r="A54" s="7" t="s">
        <v>130</v>
      </c>
      <c r="B54" s="30">
        <v>4600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3"/>
      <c r="W54" s="6"/>
      <c r="X54" s="6"/>
      <c r="Y54" s="6"/>
      <c r="Z54" s="6"/>
      <c r="AA54" s="6"/>
      <c r="AB54" s="6"/>
      <c r="AC54" s="6"/>
      <c r="AD54" s="6"/>
      <c r="AE54" s="3"/>
      <c r="AF54" s="6"/>
      <c r="AG54" s="6"/>
      <c r="AH54" s="3">
        <v>1</v>
      </c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6"/>
      <c r="DV54" s="25">
        <f t="shared" si="95"/>
        <v>1</v>
      </c>
      <c r="DW54" s="6"/>
    </row>
    <row r="55" spans="1:127" ht="12.75">
      <c r="A55" s="9" t="s">
        <v>131</v>
      </c>
      <c r="B55" s="29"/>
      <c r="C55" s="8">
        <f>SUM(C56)</f>
        <v>1</v>
      </c>
      <c r="D55" s="8">
        <f t="shared" ref="D55:BO55" si="110">SUM(D56)</f>
        <v>0</v>
      </c>
      <c r="E55" s="8">
        <f t="shared" si="110"/>
        <v>0</v>
      </c>
      <c r="F55" s="8">
        <f t="shared" si="110"/>
        <v>0</v>
      </c>
      <c r="G55" s="8">
        <f t="shared" si="110"/>
        <v>0</v>
      </c>
      <c r="H55" s="8">
        <f t="shared" si="110"/>
        <v>0</v>
      </c>
      <c r="I55" s="8">
        <f t="shared" si="110"/>
        <v>1</v>
      </c>
      <c r="J55" s="8">
        <f t="shared" si="110"/>
        <v>0</v>
      </c>
      <c r="K55" s="8">
        <f t="shared" si="110"/>
        <v>0</v>
      </c>
      <c r="L55" s="8">
        <f t="shared" si="110"/>
        <v>0</v>
      </c>
      <c r="M55" s="8">
        <f t="shared" si="110"/>
        <v>0</v>
      </c>
      <c r="N55" s="8">
        <f t="shared" si="110"/>
        <v>0</v>
      </c>
      <c r="O55" s="8">
        <f t="shared" si="110"/>
        <v>0</v>
      </c>
      <c r="P55" s="8">
        <f t="shared" si="110"/>
        <v>0</v>
      </c>
      <c r="Q55" s="8">
        <f t="shared" si="110"/>
        <v>0</v>
      </c>
      <c r="R55" s="8">
        <f t="shared" si="110"/>
        <v>0</v>
      </c>
      <c r="S55" s="8">
        <f t="shared" si="110"/>
        <v>0</v>
      </c>
      <c r="T55" s="8">
        <f t="shared" si="110"/>
        <v>0</v>
      </c>
      <c r="U55" s="8">
        <f t="shared" si="110"/>
        <v>1</v>
      </c>
      <c r="V55" s="8">
        <f t="shared" si="110"/>
        <v>1</v>
      </c>
      <c r="W55" s="8">
        <f t="shared" si="110"/>
        <v>0</v>
      </c>
      <c r="X55" s="8">
        <f t="shared" si="110"/>
        <v>1</v>
      </c>
      <c r="Y55" s="8">
        <f t="shared" si="110"/>
        <v>0</v>
      </c>
      <c r="Z55" s="8">
        <f t="shared" si="110"/>
        <v>0</v>
      </c>
      <c r="AA55" s="8">
        <f t="shared" si="110"/>
        <v>0</v>
      </c>
      <c r="AB55" s="8">
        <f t="shared" si="110"/>
        <v>0</v>
      </c>
      <c r="AC55" s="8">
        <f t="shared" si="110"/>
        <v>0</v>
      </c>
      <c r="AD55" s="8">
        <f t="shared" si="110"/>
        <v>0</v>
      </c>
      <c r="AE55" s="8">
        <f t="shared" si="110"/>
        <v>0</v>
      </c>
      <c r="AF55" s="8">
        <f t="shared" si="110"/>
        <v>0</v>
      </c>
      <c r="AG55" s="8">
        <f t="shared" si="110"/>
        <v>0</v>
      </c>
      <c r="AH55" s="8">
        <f t="shared" si="110"/>
        <v>0</v>
      </c>
      <c r="AI55" s="8">
        <f t="shared" si="110"/>
        <v>0</v>
      </c>
      <c r="AJ55" s="8">
        <f t="shared" si="110"/>
        <v>0</v>
      </c>
      <c r="AK55" s="8">
        <f t="shared" si="110"/>
        <v>0</v>
      </c>
      <c r="AL55" s="8">
        <f t="shared" si="110"/>
        <v>0</v>
      </c>
      <c r="AM55" s="8">
        <f t="shared" si="110"/>
        <v>0</v>
      </c>
      <c r="AN55" s="8">
        <f t="shared" si="110"/>
        <v>0</v>
      </c>
      <c r="AO55" s="8">
        <f t="shared" si="110"/>
        <v>0</v>
      </c>
      <c r="AP55" s="8">
        <f t="shared" si="110"/>
        <v>0</v>
      </c>
      <c r="AQ55" s="8">
        <f t="shared" si="110"/>
        <v>0</v>
      </c>
      <c r="AR55" s="8">
        <f t="shared" si="110"/>
        <v>0</v>
      </c>
      <c r="AS55" s="8">
        <f t="shared" si="110"/>
        <v>0</v>
      </c>
      <c r="AT55" s="8">
        <f t="shared" si="110"/>
        <v>0</v>
      </c>
      <c r="AU55" s="8">
        <f t="shared" si="110"/>
        <v>0</v>
      </c>
      <c r="AV55" s="8">
        <f t="shared" si="110"/>
        <v>0</v>
      </c>
      <c r="AW55" s="8">
        <f t="shared" si="110"/>
        <v>0</v>
      </c>
      <c r="AX55" s="8">
        <f t="shared" si="110"/>
        <v>0</v>
      </c>
      <c r="AY55" s="8">
        <f t="shared" si="110"/>
        <v>0</v>
      </c>
      <c r="AZ55" s="8">
        <f t="shared" si="110"/>
        <v>0</v>
      </c>
      <c r="BA55" s="8">
        <f t="shared" si="110"/>
        <v>0</v>
      </c>
      <c r="BB55" s="8">
        <f t="shared" si="110"/>
        <v>0</v>
      </c>
      <c r="BC55" s="8">
        <f t="shared" si="110"/>
        <v>0</v>
      </c>
      <c r="BD55" s="8">
        <f t="shared" si="110"/>
        <v>0</v>
      </c>
      <c r="BE55" s="8">
        <f t="shared" si="110"/>
        <v>0</v>
      </c>
      <c r="BF55" s="8">
        <f t="shared" si="110"/>
        <v>0</v>
      </c>
      <c r="BG55" s="8">
        <f t="shared" si="110"/>
        <v>0</v>
      </c>
      <c r="BH55" s="8">
        <f t="shared" si="110"/>
        <v>0</v>
      </c>
      <c r="BI55" s="8">
        <f t="shared" si="110"/>
        <v>0</v>
      </c>
      <c r="BJ55" s="8">
        <f t="shared" si="110"/>
        <v>0</v>
      </c>
      <c r="BK55" s="8">
        <f t="shared" si="110"/>
        <v>0</v>
      </c>
      <c r="BL55" s="8">
        <f t="shared" si="110"/>
        <v>0</v>
      </c>
      <c r="BM55" s="8">
        <f t="shared" si="110"/>
        <v>0</v>
      </c>
      <c r="BN55" s="8">
        <f t="shared" si="110"/>
        <v>0</v>
      </c>
      <c r="BO55" s="8">
        <f t="shared" si="110"/>
        <v>0</v>
      </c>
      <c r="BP55" s="8">
        <f t="shared" ref="BP55:DU55" si="111">SUM(BP56)</f>
        <v>0</v>
      </c>
      <c r="BQ55" s="8">
        <f t="shared" si="111"/>
        <v>0</v>
      </c>
      <c r="BR55" s="8">
        <f t="shared" si="111"/>
        <v>0</v>
      </c>
      <c r="BS55" s="8">
        <f t="shared" si="111"/>
        <v>0</v>
      </c>
      <c r="BT55" s="8">
        <f t="shared" si="111"/>
        <v>0</v>
      </c>
      <c r="BU55" s="8">
        <f t="shared" si="111"/>
        <v>0</v>
      </c>
      <c r="BV55" s="8">
        <f t="shared" si="111"/>
        <v>0</v>
      </c>
      <c r="BW55" s="8">
        <f t="shared" si="111"/>
        <v>0</v>
      </c>
      <c r="BX55" s="8">
        <f t="shared" si="111"/>
        <v>0</v>
      </c>
      <c r="BY55" s="8">
        <f t="shared" si="111"/>
        <v>0</v>
      </c>
      <c r="BZ55" s="8">
        <f t="shared" si="111"/>
        <v>0</v>
      </c>
      <c r="CA55" s="8">
        <f t="shared" si="111"/>
        <v>0</v>
      </c>
      <c r="CB55" s="8">
        <f t="shared" si="111"/>
        <v>0</v>
      </c>
      <c r="CC55" s="8">
        <f t="shared" si="111"/>
        <v>0</v>
      </c>
      <c r="CD55" s="8">
        <f t="shared" si="111"/>
        <v>0</v>
      </c>
      <c r="CE55" s="8">
        <f t="shared" si="111"/>
        <v>0</v>
      </c>
      <c r="CF55" s="8">
        <f t="shared" si="111"/>
        <v>0</v>
      </c>
      <c r="CG55" s="8">
        <f t="shared" si="111"/>
        <v>0</v>
      </c>
      <c r="CH55" s="8">
        <f t="shared" si="111"/>
        <v>0</v>
      </c>
      <c r="CI55" s="8">
        <f t="shared" si="111"/>
        <v>0</v>
      </c>
      <c r="CJ55" s="8">
        <f t="shared" si="111"/>
        <v>0</v>
      </c>
      <c r="CK55" s="8">
        <f t="shared" si="111"/>
        <v>0</v>
      </c>
      <c r="CL55" s="8">
        <f t="shared" si="111"/>
        <v>0</v>
      </c>
      <c r="CM55" s="8">
        <f t="shared" si="111"/>
        <v>0</v>
      </c>
      <c r="CN55" s="8">
        <f t="shared" si="111"/>
        <v>0</v>
      </c>
      <c r="CO55" s="8">
        <f t="shared" si="111"/>
        <v>0</v>
      </c>
      <c r="CP55" s="8">
        <f t="shared" si="111"/>
        <v>0</v>
      </c>
      <c r="CQ55" s="8">
        <f t="shared" si="111"/>
        <v>0</v>
      </c>
      <c r="CR55" s="8">
        <f t="shared" si="111"/>
        <v>0</v>
      </c>
      <c r="CS55" s="8">
        <f t="shared" si="111"/>
        <v>0</v>
      </c>
      <c r="CT55" s="8">
        <f t="shared" si="111"/>
        <v>0</v>
      </c>
      <c r="CU55" s="8">
        <f t="shared" si="111"/>
        <v>0</v>
      </c>
      <c r="CV55" s="8">
        <f t="shared" si="111"/>
        <v>0</v>
      </c>
      <c r="CW55" s="8">
        <f t="shared" si="111"/>
        <v>0</v>
      </c>
      <c r="CX55" s="8">
        <f t="shared" si="111"/>
        <v>0</v>
      </c>
      <c r="CY55" s="8">
        <f t="shared" si="111"/>
        <v>1</v>
      </c>
      <c r="CZ55" s="8">
        <f t="shared" si="111"/>
        <v>0</v>
      </c>
      <c r="DA55" s="8">
        <f t="shared" si="111"/>
        <v>0</v>
      </c>
      <c r="DB55" s="8">
        <f t="shared" si="111"/>
        <v>0</v>
      </c>
      <c r="DC55" s="8">
        <f t="shared" si="111"/>
        <v>0</v>
      </c>
      <c r="DD55" s="8">
        <f t="shared" si="111"/>
        <v>0</v>
      </c>
      <c r="DE55" s="8">
        <f t="shared" si="111"/>
        <v>0</v>
      </c>
      <c r="DF55" s="8">
        <f t="shared" si="111"/>
        <v>0</v>
      </c>
      <c r="DG55" s="8">
        <f t="shared" si="111"/>
        <v>0</v>
      </c>
      <c r="DH55" s="8">
        <f t="shared" si="111"/>
        <v>0</v>
      </c>
      <c r="DI55" s="8">
        <f t="shared" si="111"/>
        <v>0</v>
      </c>
      <c r="DJ55" s="8">
        <f t="shared" si="111"/>
        <v>0</v>
      </c>
      <c r="DK55" s="8">
        <f t="shared" si="111"/>
        <v>0</v>
      </c>
      <c r="DL55" s="8">
        <f t="shared" si="111"/>
        <v>0</v>
      </c>
      <c r="DM55" s="8">
        <f t="shared" si="111"/>
        <v>0</v>
      </c>
      <c r="DN55" s="8">
        <f t="shared" si="111"/>
        <v>0</v>
      </c>
      <c r="DO55" s="8">
        <f t="shared" si="111"/>
        <v>0</v>
      </c>
      <c r="DP55" s="8">
        <f t="shared" si="111"/>
        <v>0</v>
      </c>
      <c r="DQ55" s="8">
        <f t="shared" si="111"/>
        <v>0</v>
      </c>
      <c r="DR55" s="8">
        <f t="shared" si="111"/>
        <v>0</v>
      </c>
      <c r="DS55" s="8">
        <f t="shared" si="111"/>
        <v>0</v>
      </c>
      <c r="DT55" s="8">
        <f t="shared" si="111"/>
        <v>0</v>
      </c>
      <c r="DU55" s="8">
        <f t="shared" si="111"/>
        <v>0</v>
      </c>
      <c r="DV55" s="17">
        <f t="shared" si="95"/>
        <v>6</v>
      </c>
    </row>
    <row r="56" spans="1:127" ht="14.25">
      <c r="A56" s="6">
        <v>18060</v>
      </c>
      <c r="B56" s="30">
        <v>13200</v>
      </c>
      <c r="C56" s="2">
        <v>1</v>
      </c>
      <c r="I56" s="2">
        <v>1</v>
      </c>
      <c r="U56" s="4">
        <v>1</v>
      </c>
      <c r="V56" s="4">
        <v>1</v>
      </c>
      <c r="X56" s="3">
        <v>1</v>
      </c>
      <c r="CY56" s="4">
        <v>1</v>
      </c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V56" s="25">
        <f t="shared" si="95"/>
        <v>6</v>
      </c>
    </row>
    <row r="57" spans="1:127" ht="12.75">
      <c r="A57" s="9" t="s">
        <v>132</v>
      </c>
      <c r="B57" s="31">
        <v>700</v>
      </c>
      <c r="C57" s="8">
        <v>0</v>
      </c>
      <c r="D57" s="8">
        <v>0</v>
      </c>
      <c r="E57" s="9">
        <v>1</v>
      </c>
      <c r="F57" s="9">
        <v>1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9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9">
        <v>1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9">
        <v>1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9">
        <v>1</v>
      </c>
      <c r="BD57" s="8">
        <v>0</v>
      </c>
      <c r="BE57" s="8">
        <v>0</v>
      </c>
      <c r="BF57" s="9">
        <v>1</v>
      </c>
      <c r="BG57" s="9">
        <v>1</v>
      </c>
      <c r="BH57" s="9">
        <v>1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9">
        <v>1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9">
        <v>1</v>
      </c>
      <c r="CA57" s="8">
        <v>0</v>
      </c>
      <c r="CB57" s="8">
        <v>0</v>
      </c>
      <c r="CC57" s="9">
        <v>1</v>
      </c>
      <c r="CD57" s="8">
        <v>0</v>
      </c>
      <c r="CE57" s="8">
        <v>0</v>
      </c>
      <c r="CF57" s="8">
        <v>0</v>
      </c>
      <c r="CG57" s="8">
        <v>0</v>
      </c>
      <c r="CH57" s="9">
        <v>1</v>
      </c>
      <c r="CI57" s="8">
        <v>0</v>
      </c>
      <c r="CJ57" s="8">
        <v>0</v>
      </c>
      <c r="CK57" s="8">
        <v>0</v>
      </c>
      <c r="CL57" s="8">
        <v>0</v>
      </c>
      <c r="CM57" s="9">
        <v>1</v>
      </c>
      <c r="CN57" s="9">
        <v>1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1</v>
      </c>
      <c r="DQ57" s="10">
        <v>0</v>
      </c>
      <c r="DR57" s="10">
        <v>1</v>
      </c>
      <c r="DS57" s="10">
        <v>0</v>
      </c>
      <c r="DT57" s="10">
        <v>0</v>
      </c>
      <c r="DU57" s="8">
        <v>0</v>
      </c>
      <c r="DV57" s="17">
        <f t="shared" si="95"/>
        <v>17</v>
      </c>
    </row>
    <row r="58" spans="1:127" ht="12.75">
      <c r="A58" s="22" t="s">
        <v>133</v>
      </c>
      <c r="B58" s="32"/>
      <c r="C58" s="11">
        <f>SUM(C59:C60)</f>
        <v>1</v>
      </c>
      <c r="D58" s="11">
        <f t="shared" ref="D58:BO58" si="112">SUM(D59:D60)</f>
        <v>0</v>
      </c>
      <c r="E58" s="11">
        <f t="shared" si="112"/>
        <v>0</v>
      </c>
      <c r="F58" s="11">
        <f t="shared" si="112"/>
        <v>0</v>
      </c>
      <c r="G58" s="11">
        <f t="shared" si="112"/>
        <v>0</v>
      </c>
      <c r="H58" s="11">
        <f t="shared" si="112"/>
        <v>0</v>
      </c>
      <c r="I58" s="11">
        <f t="shared" si="112"/>
        <v>0</v>
      </c>
      <c r="J58" s="11">
        <f t="shared" si="112"/>
        <v>0</v>
      </c>
      <c r="K58" s="11">
        <f t="shared" si="112"/>
        <v>0</v>
      </c>
      <c r="L58" s="11">
        <f t="shared" si="112"/>
        <v>0</v>
      </c>
      <c r="M58" s="11">
        <f t="shared" si="112"/>
        <v>0</v>
      </c>
      <c r="N58" s="11">
        <f t="shared" si="112"/>
        <v>0</v>
      </c>
      <c r="O58" s="11">
        <f t="shared" si="112"/>
        <v>0</v>
      </c>
      <c r="P58" s="11">
        <f t="shared" si="112"/>
        <v>0</v>
      </c>
      <c r="Q58" s="11">
        <f t="shared" si="112"/>
        <v>0</v>
      </c>
      <c r="R58" s="11">
        <f t="shared" si="112"/>
        <v>0</v>
      </c>
      <c r="S58" s="11">
        <f t="shared" si="112"/>
        <v>0</v>
      </c>
      <c r="T58" s="11">
        <f t="shared" si="112"/>
        <v>0</v>
      </c>
      <c r="U58" s="11">
        <f t="shared" si="112"/>
        <v>0</v>
      </c>
      <c r="V58" s="11">
        <f t="shared" si="112"/>
        <v>1</v>
      </c>
      <c r="W58" s="11">
        <f t="shared" si="112"/>
        <v>0</v>
      </c>
      <c r="X58" s="11">
        <f t="shared" si="112"/>
        <v>0</v>
      </c>
      <c r="Y58" s="11">
        <f t="shared" si="112"/>
        <v>0</v>
      </c>
      <c r="Z58" s="11">
        <f t="shared" si="112"/>
        <v>0</v>
      </c>
      <c r="AA58" s="11">
        <f t="shared" si="112"/>
        <v>0</v>
      </c>
      <c r="AB58" s="11">
        <f t="shared" si="112"/>
        <v>0</v>
      </c>
      <c r="AC58" s="11">
        <f t="shared" si="112"/>
        <v>0</v>
      </c>
      <c r="AD58" s="11">
        <f t="shared" si="112"/>
        <v>0</v>
      </c>
      <c r="AE58" s="11">
        <f t="shared" si="112"/>
        <v>0</v>
      </c>
      <c r="AF58" s="11">
        <f t="shared" si="112"/>
        <v>0</v>
      </c>
      <c r="AG58" s="11">
        <f t="shared" si="112"/>
        <v>0</v>
      </c>
      <c r="AH58" s="11">
        <f t="shared" si="112"/>
        <v>0</v>
      </c>
      <c r="AI58" s="11">
        <f t="shared" si="112"/>
        <v>0</v>
      </c>
      <c r="AJ58" s="11">
        <f t="shared" si="112"/>
        <v>0</v>
      </c>
      <c r="AK58" s="11">
        <f t="shared" si="112"/>
        <v>0</v>
      </c>
      <c r="AL58" s="11">
        <f t="shared" si="112"/>
        <v>0</v>
      </c>
      <c r="AM58" s="11">
        <f t="shared" si="112"/>
        <v>0</v>
      </c>
      <c r="AN58" s="11">
        <f t="shared" si="112"/>
        <v>0</v>
      </c>
      <c r="AO58" s="11">
        <f t="shared" si="112"/>
        <v>0</v>
      </c>
      <c r="AP58" s="11">
        <f t="shared" si="112"/>
        <v>0</v>
      </c>
      <c r="AQ58" s="11">
        <f t="shared" si="112"/>
        <v>0</v>
      </c>
      <c r="AR58" s="11">
        <f t="shared" si="112"/>
        <v>0</v>
      </c>
      <c r="AS58" s="11">
        <f t="shared" si="112"/>
        <v>0</v>
      </c>
      <c r="AT58" s="11">
        <f t="shared" si="112"/>
        <v>0</v>
      </c>
      <c r="AU58" s="11">
        <f t="shared" si="112"/>
        <v>0</v>
      </c>
      <c r="AV58" s="11">
        <f t="shared" si="112"/>
        <v>0</v>
      </c>
      <c r="AW58" s="11">
        <f t="shared" si="112"/>
        <v>0</v>
      </c>
      <c r="AX58" s="11">
        <f t="shared" si="112"/>
        <v>0</v>
      </c>
      <c r="AY58" s="11">
        <f t="shared" si="112"/>
        <v>0</v>
      </c>
      <c r="AZ58" s="11">
        <f t="shared" si="112"/>
        <v>0</v>
      </c>
      <c r="BA58" s="11">
        <f t="shared" si="112"/>
        <v>0</v>
      </c>
      <c r="BB58" s="11">
        <f t="shared" si="112"/>
        <v>0</v>
      </c>
      <c r="BC58" s="11">
        <f t="shared" si="112"/>
        <v>0</v>
      </c>
      <c r="BD58" s="11">
        <f t="shared" si="112"/>
        <v>0</v>
      </c>
      <c r="BE58" s="11">
        <f t="shared" si="112"/>
        <v>0</v>
      </c>
      <c r="BF58" s="11">
        <f t="shared" si="112"/>
        <v>0</v>
      </c>
      <c r="BG58" s="11">
        <f t="shared" si="112"/>
        <v>0</v>
      </c>
      <c r="BH58" s="11">
        <f t="shared" si="112"/>
        <v>0</v>
      </c>
      <c r="BI58" s="11">
        <f t="shared" si="112"/>
        <v>0</v>
      </c>
      <c r="BJ58" s="11">
        <f t="shared" si="112"/>
        <v>0</v>
      </c>
      <c r="BK58" s="11">
        <f t="shared" si="112"/>
        <v>0</v>
      </c>
      <c r="BL58" s="11">
        <f t="shared" si="112"/>
        <v>0</v>
      </c>
      <c r="BM58" s="11">
        <f t="shared" si="112"/>
        <v>0</v>
      </c>
      <c r="BN58" s="11">
        <f t="shared" si="112"/>
        <v>0</v>
      </c>
      <c r="BO58" s="11">
        <f t="shared" si="112"/>
        <v>0</v>
      </c>
      <c r="BP58" s="11">
        <f t="shared" ref="BP58:DU58" si="113">SUM(BP59:BP60)</f>
        <v>0</v>
      </c>
      <c r="BQ58" s="11">
        <f t="shared" si="113"/>
        <v>0</v>
      </c>
      <c r="BR58" s="11">
        <f t="shared" si="113"/>
        <v>0</v>
      </c>
      <c r="BS58" s="11">
        <f t="shared" si="113"/>
        <v>0</v>
      </c>
      <c r="BT58" s="11">
        <f t="shared" si="113"/>
        <v>0</v>
      </c>
      <c r="BU58" s="11">
        <f t="shared" si="113"/>
        <v>0</v>
      </c>
      <c r="BV58" s="11">
        <f t="shared" si="113"/>
        <v>0</v>
      </c>
      <c r="BW58" s="11">
        <f t="shared" si="113"/>
        <v>0</v>
      </c>
      <c r="BX58" s="11">
        <f t="shared" si="113"/>
        <v>0</v>
      </c>
      <c r="BY58" s="11">
        <f t="shared" si="113"/>
        <v>0</v>
      </c>
      <c r="BZ58" s="11">
        <f t="shared" si="113"/>
        <v>0</v>
      </c>
      <c r="CA58" s="11">
        <f t="shared" si="113"/>
        <v>0</v>
      </c>
      <c r="CB58" s="11">
        <f t="shared" si="113"/>
        <v>0</v>
      </c>
      <c r="CC58" s="11">
        <f t="shared" si="113"/>
        <v>0</v>
      </c>
      <c r="CD58" s="11">
        <f t="shared" si="113"/>
        <v>0</v>
      </c>
      <c r="CE58" s="11">
        <f t="shared" si="113"/>
        <v>0</v>
      </c>
      <c r="CF58" s="11">
        <f t="shared" si="113"/>
        <v>0</v>
      </c>
      <c r="CG58" s="11">
        <f t="shared" si="113"/>
        <v>0</v>
      </c>
      <c r="CH58" s="11">
        <f t="shared" si="113"/>
        <v>0</v>
      </c>
      <c r="CI58" s="11">
        <f t="shared" si="113"/>
        <v>0</v>
      </c>
      <c r="CJ58" s="11">
        <f t="shared" si="113"/>
        <v>0</v>
      </c>
      <c r="CK58" s="11">
        <f t="shared" si="113"/>
        <v>0</v>
      </c>
      <c r="CL58" s="11">
        <f t="shared" si="113"/>
        <v>0</v>
      </c>
      <c r="CM58" s="11">
        <f t="shared" si="113"/>
        <v>0</v>
      </c>
      <c r="CN58" s="11">
        <f t="shared" si="113"/>
        <v>0</v>
      </c>
      <c r="CO58" s="11">
        <f t="shared" si="113"/>
        <v>0</v>
      </c>
      <c r="CP58" s="11">
        <f t="shared" si="113"/>
        <v>0</v>
      </c>
      <c r="CQ58" s="11">
        <f t="shared" si="113"/>
        <v>0</v>
      </c>
      <c r="CR58" s="11">
        <f t="shared" si="113"/>
        <v>0</v>
      </c>
      <c r="CS58" s="11">
        <f t="shared" si="113"/>
        <v>0</v>
      </c>
      <c r="CT58" s="11">
        <f t="shared" si="113"/>
        <v>0</v>
      </c>
      <c r="CU58" s="11">
        <f t="shared" si="113"/>
        <v>0</v>
      </c>
      <c r="CV58" s="11">
        <f t="shared" si="113"/>
        <v>0</v>
      </c>
      <c r="CW58" s="11">
        <f t="shared" si="113"/>
        <v>0</v>
      </c>
      <c r="CX58" s="11">
        <f t="shared" si="113"/>
        <v>1</v>
      </c>
      <c r="CY58" s="11">
        <f t="shared" si="113"/>
        <v>0</v>
      </c>
      <c r="CZ58" s="11">
        <f t="shared" si="113"/>
        <v>0</v>
      </c>
      <c r="DA58" s="11">
        <f t="shared" si="113"/>
        <v>0</v>
      </c>
      <c r="DB58" s="11">
        <f t="shared" si="113"/>
        <v>0</v>
      </c>
      <c r="DC58" s="11">
        <f t="shared" si="113"/>
        <v>0</v>
      </c>
      <c r="DD58" s="11">
        <f t="shared" si="113"/>
        <v>0</v>
      </c>
      <c r="DE58" s="11">
        <f t="shared" si="113"/>
        <v>0</v>
      </c>
      <c r="DF58" s="11">
        <f t="shared" si="113"/>
        <v>0</v>
      </c>
      <c r="DG58" s="11">
        <f t="shared" si="113"/>
        <v>0</v>
      </c>
      <c r="DH58" s="11">
        <f t="shared" si="113"/>
        <v>0</v>
      </c>
      <c r="DI58" s="11">
        <f t="shared" si="113"/>
        <v>0</v>
      </c>
      <c r="DJ58" s="11">
        <f t="shared" si="113"/>
        <v>0</v>
      </c>
      <c r="DK58" s="11">
        <f t="shared" si="113"/>
        <v>0</v>
      </c>
      <c r="DL58" s="11">
        <f t="shared" si="113"/>
        <v>0</v>
      </c>
      <c r="DM58" s="11">
        <f t="shared" si="113"/>
        <v>0</v>
      </c>
      <c r="DN58" s="11">
        <f t="shared" si="113"/>
        <v>0</v>
      </c>
      <c r="DO58" s="11">
        <f t="shared" si="113"/>
        <v>0</v>
      </c>
      <c r="DP58" s="11">
        <f t="shared" si="113"/>
        <v>0</v>
      </c>
      <c r="DQ58" s="11">
        <f t="shared" si="113"/>
        <v>0</v>
      </c>
      <c r="DR58" s="11">
        <f t="shared" si="113"/>
        <v>0</v>
      </c>
      <c r="DS58" s="11">
        <f t="shared" si="113"/>
        <v>0</v>
      </c>
      <c r="DT58" s="11">
        <f t="shared" si="113"/>
        <v>0</v>
      </c>
      <c r="DU58" s="11">
        <f t="shared" si="113"/>
        <v>0</v>
      </c>
      <c r="DV58" s="18">
        <f t="shared" si="95"/>
        <v>3</v>
      </c>
    </row>
    <row r="59" spans="1:127" ht="14.25">
      <c r="A59" s="6" t="s">
        <v>134</v>
      </c>
      <c r="B59" s="30">
        <v>3200</v>
      </c>
      <c r="C59" s="2">
        <v>1</v>
      </c>
      <c r="V59" s="3">
        <v>1</v>
      </c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V59" s="25">
        <f t="shared" si="95"/>
        <v>2</v>
      </c>
    </row>
    <row r="60" spans="1:127" ht="14.25">
      <c r="A60" s="7" t="s">
        <v>135</v>
      </c>
      <c r="B60" s="30">
        <v>5300</v>
      </c>
      <c r="C60" s="2"/>
      <c r="V60" s="3"/>
      <c r="CX60" s="4">
        <v>1</v>
      </c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V60" s="25">
        <f t="shared" si="95"/>
        <v>1</v>
      </c>
    </row>
    <row r="61" spans="1:127" ht="14.25">
      <c r="A61" s="23" t="s">
        <v>136</v>
      </c>
      <c r="B61" s="29"/>
      <c r="C61" s="8">
        <f>SUM(C62:C63)</f>
        <v>0</v>
      </c>
      <c r="D61" s="8">
        <f t="shared" ref="D61:BO61" si="114">SUM(D62:D63)</f>
        <v>0</v>
      </c>
      <c r="E61" s="8">
        <f t="shared" si="114"/>
        <v>0</v>
      </c>
      <c r="F61" s="8">
        <f t="shared" si="114"/>
        <v>0</v>
      </c>
      <c r="G61" s="8">
        <f t="shared" si="114"/>
        <v>0</v>
      </c>
      <c r="H61" s="8">
        <f t="shared" si="114"/>
        <v>0</v>
      </c>
      <c r="I61" s="8">
        <f t="shared" si="114"/>
        <v>0</v>
      </c>
      <c r="J61" s="8">
        <f t="shared" si="114"/>
        <v>0</v>
      </c>
      <c r="K61" s="8">
        <f t="shared" si="114"/>
        <v>0</v>
      </c>
      <c r="L61" s="8">
        <f t="shared" si="114"/>
        <v>0</v>
      </c>
      <c r="M61" s="8">
        <f t="shared" si="114"/>
        <v>0</v>
      </c>
      <c r="N61" s="8">
        <f t="shared" si="114"/>
        <v>0</v>
      </c>
      <c r="O61" s="8">
        <f t="shared" si="114"/>
        <v>0</v>
      </c>
      <c r="P61" s="8">
        <f t="shared" si="114"/>
        <v>0</v>
      </c>
      <c r="Q61" s="8">
        <f t="shared" si="114"/>
        <v>0</v>
      </c>
      <c r="R61" s="8">
        <f t="shared" si="114"/>
        <v>0</v>
      </c>
      <c r="S61" s="8">
        <f t="shared" si="114"/>
        <v>0</v>
      </c>
      <c r="T61" s="8">
        <f t="shared" si="114"/>
        <v>0</v>
      </c>
      <c r="U61" s="8">
        <f t="shared" si="114"/>
        <v>0</v>
      </c>
      <c r="V61" s="8">
        <f t="shared" si="114"/>
        <v>0</v>
      </c>
      <c r="W61" s="8">
        <f t="shared" si="114"/>
        <v>0</v>
      </c>
      <c r="X61" s="8">
        <f t="shared" si="114"/>
        <v>0</v>
      </c>
      <c r="Y61" s="8">
        <f t="shared" si="114"/>
        <v>0</v>
      </c>
      <c r="Z61" s="8">
        <f t="shared" si="114"/>
        <v>0</v>
      </c>
      <c r="AA61" s="8">
        <f t="shared" si="114"/>
        <v>0</v>
      </c>
      <c r="AB61" s="8">
        <f t="shared" si="114"/>
        <v>0</v>
      </c>
      <c r="AC61" s="8">
        <f t="shared" si="114"/>
        <v>0</v>
      </c>
      <c r="AD61" s="8">
        <f t="shared" si="114"/>
        <v>0</v>
      </c>
      <c r="AE61" s="8">
        <f t="shared" si="114"/>
        <v>0</v>
      </c>
      <c r="AF61" s="8">
        <f t="shared" si="114"/>
        <v>1</v>
      </c>
      <c r="AG61" s="8">
        <f t="shared" si="114"/>
        <v>0</v>
      </c>
      <c r="AH61" s="8">
        <f t="shared" si="114"/>
        <v>0</v>
      </c>
      <c r="AI61" s="8">
        <f t="shared" si="114"/>
        <v>0</v>
      </c>
      <c r="AJ61" s="8">
        <f t="shared" si="114"/>
        <v>0</v>
      </c>
      <c r="AK61" s="8">
        <f t="shared" si="114"/>
        <v>0</v>
      </c>
      <c r="AL61" s="8">
        <f t="shared" si="114"/>
        <v>0</v>
      </c>
      <c r="AM61" s="8">
        <f t="shared" si="114"/>
        <v>0</v>
      </c>
      <c r="AN61" s="8">
        <f t="shared" si="114"/>
        <v>0</v>
      </c>
      <c r="AO61" s="8">
        <f t="shared" si="114"/>
        <v>0</v>
      </c>
      <c r="AP61" s="8">
        <f t="shared" si="114"/>
        <v>0</v>
      </c>
      <c r="AQ61" s="8">
        <f t="shared" si="114"/>
        <v>0</v>
      </c>
      <c r="AR61" s="8">
        <f t="shared" si="114"/>
        <v>0</v>
      </c>
      <c r="AS61" s="8">
        <f t="shared" si="114"/>
        <v>0</v>
      </c>
      <c r="AT61" s="8">
        <f t="shared" si="114"/>
        <v>0</v>
      </c>
      <c r="AU61" s="8">
        <f t="shared" si="114"/>
        <v>0</v>
      </c>
      <c r="AV61" s="8">
        <f t="shared" si="114"/>
        <v>0</v>
      </c>
      <c r="AW61" s="8">
        <f t="shared" si="114"/>
        <v>0</v>
      </c>
      <c r="AX61" s="8">
        <f t="shared" si="114"/>
        <v>0</v>
      </c>
      <c r="AY61" s="8">
        <f t="shared" si="114"/>
        <v>0</v>
      </c>
      <c r="AZ61" s="8">
        <f t="shared" si="114"/>
        <v>0</v>
      </c>
      <c r="BA61" s="8">
        <f t="shared" si="114"/>
        <v>0</v>
      </c>
      <c r="BB61" s="8">
        <f t="shared" si="114"/>
        <v>0</v>
      </c>
      <c r="BC61" s="8">
        <f t="shared" si="114"/>
        <v>0</v>
      </c>
      <c r="BD61" s="8">
        <f t="shared" si="114"/>
        <v>0</v>
      </c>
      <c r="BE61" s="8">
        <f t="shared" si="114"/>
        <v>0</v>
      </c>
      <c r="BF61" s="8">
        <f t="shared" si="114"/>
        <v>0</v>
      </c>
      <c r="BG61" s="8">
        <f t="shared" si="114"/>
        <v>0</v>
      </c>
      <c r="BH61" s="8">
        <f t="shared" si="114"/>
        <v>0</v>
      </c>
      <c r="BI61" s="8">
        <f t="shared" si="114"/>
        <v>0</v>
      </c>
      <c r="BJ61" s="8">
        <f t="shared" si="114"/>
        <v>0</v>
      </c>
      <c r="BK61" s="8">
        <f t="shared" si="114"/>
        <v>0</v>
      </c>
      <c r="BL61" s="8">
        <f t="shared" si="114"/>
        <v>0</v>
      </c>
      <c r="BM61" s="8">
        <f t="shared" si="114"/>
        <v>0</v>
      </c>
      <c r="BN61" s="8">
        <f t="shared" si="114"/>
        <v>0</v>
      </c>
      <c r="BO61" s="8">
        <f t="shared" si="114"/>
        <v>0</v>
      </c>
      <c r="BP61" s="8">
        <f t="shared" ref="BP61:DU61" si="115">SUM(BP62:BP63)</f>
        <v>0</v>
      </c>
      <c r="BQ61" s="8">
        <f t="shared" si="115"/>
        <v>0</v>
      </c>
      <c r="BR61" s="8">
        <f t="shared" si="115"/>
        <v>0</v>
      </c>
      <c r="BS61" s="8">
        <f t="shared" si="115"/>
        <v>0</v>
      </c>
      <c r="BT61" s="8">
        <f t="shared" si="115"/>
        <v>0</v>
      </c>
      <c r="BU61" s="8">
        <f t="shared" si="115"/>
        <v>0</v>
      </c>
      <c r="BV61" s="8">
        <f t="shared" si="115"/>
        <v>0</v>
      </c>
      <c r="BW61" s="8">
        <f t="shared" si="115"/>
        <v>0</v>
      </c>
      <c r="BX61" s="8">
        <f t="shared" si="115"/>
        <v>0</v>
      </c>
      <c r="BY61" s="8">
        <f t="shared" si="115"/>
        <v>0</v>
      </c>
      <c r="BZ61" s="8">
        <f t="shared" si="115"/>
        <v>0</v>
      </c>
      <c r="CA61" s="8">
        <f t="shared" si="115"/>
        <v>0</v>
      </c>
      <c r="CB61" s="8">
        <f t="shared" si="115"/>
        <v>0</v>
      </c>
      <c r="CC61" s="8">
        <f t="shared" si="115"/>
        <v>1</v>
      </c>
      <c r="CD61" s="8">
        <f t="shared" si="115"/>
        <v>0</v>
      </c>
      <c r="CE61" s="8">
        <f t="shared" si="115"/>
        <v>0</v>
      </c>
      <c r="CF61" s="8">
        <f t="shared" si="115"/>
        <v>0</v>
      </c>
      <c r="CG61" s="8">
        <f t="shared" si="115"/>
        <v>0</v>
      </c>
      <c r="CH61" s="8">
        <f t="shared" si="115"/>
        <v>0</v>
      </c>
      <c r="CI61" s="8">
        <f t="shared" si="115"/>
        <v>0</v>
      </c>
      <c r="CJ61" s="8">
        <f t="shared" si="115"/>
        <v>0</v>
      </c>
      <c r="CK61" s="8">
        <f t="shared" si="115"/>
        <v>0</v>
      </c>
      <c r="CL61" s="8">
        <f t="shared" si="115"/>
        <v>0</v>
      </c>
      <c r="CM61" s="8">
        <f t="shared" si="115"/>
        <v>0</v>
      </c>
      <c r="CN61" s="8">
        <f t="shared" si="115"/>
        <v>0</v>
      </c>
      <c r="CO61" s="8">
        <f t="shared" si="115"/>
        <v>0</v>
      </c>
      <c r="CP61" s="8">
        <f t="shared" si="115"/>
        <v>0</v>
      </c>
      <c r="CQ61" s="8">
        <f t="shared" si="115"/>
        <v>0</v>
      </c>
      <c r="CR61" s="8">
        <f t="shared" si="115"/>
        <v>0</v>
      </c>
      <c r="CS61" s="8">
        <f t="shared" si="115"/>
        <v>0</v>
      </c>
      <c r="CT61" s="8">
        <f t="shared" si="115"/>
        <v>0</v>
      </c>
      <c r="CU61" s="8">
        <f t="shared" si="115"/>
        <v>0</v>
      </c>
      <c r="CV61" s="8">
        <f t="shared" si="115"/>
        <v>0</v>
      </c>
      <c r="CW61" s="8">
        <f t="shared" si="115"/>
        <v>0</v>
      </c>
      <c r="CX61" s="8">
        <f t="shared" si="115"/>
        <v>0</v>
      </c>
      <c r="CY61" s="8">
        <f t="shared" si="115"/>
        <v>0</v>
      </c>
      <c r="CZ61" s="8">
        <f t="shared" si="115"/>
        <v>0</v>
      </c>
      <c r="DA61" s="8">
        <f t="shared" si="115"/>
        <v>0</v>
      </c>
      <c r="DB61" s="8">
        <f t="shared" si="115"/>
        <v>0</v>
      </c>
      <c r="DC61" s="8">
        <f t="shared" si="115"/>
        <v>0</v>
      </c>
      <c r="DD61" s="8">
        <f t="shared" si="115"/>
        <v>0</v>
      </c>
      <c r="DE61" s="8">
        <f t="shared" si="115"/>
        <v>0</v>
      </c>
      <c r="DF61" s="8">
        <f t="shared" si="115"/>
        <v>0</v>
      </c>
      <c r="DG61" s="8">
        <f t="shared" si="115"/>
        <v>0</v>
      </c>
      <c r="DH61" s="8">
        <f t="shared" si="115"/>
        <v>0</v>
      </c>
      <c r="DI61" s="8">
        <f t="shared" si="115"/>
        <v>0</v>
      </c>
      <c r="DJ61" s="8">
        <f t="shared" si="115"/>
        <v>0</v>
      </c>
      <c r="DK61" s="8">
        <f t="shared" si="115"/>
        <v>0</v>
      </c>
      <c r="DL61" s="8">
        <f t="shared" si="115"/>
        <v>0</v>
      </c>
      <c r="DM61" s="8">
        <f t="shared" si="115"/>
        <v>0</v>
      </c>
      <c r="DN61" s="8">
        <f t="shared" si="115"/>
        <v>0</v>
      </c>
      <c r="DO61" s="8">
        <f t="shared" si="115"/>
        <v>0</v>
      </c>
      <c r="DP61" s="8">
        <f t="shared" si="115"/>
        <v>0</v>
      </c>
      <c r="DQ61" s="8">
        <f t="shared" si="115"/>
        <v>0</v>
      </c>
      <c r="DR61" s="8">
        <f t="shared" si="115"/>
        <v>0</v>
      </c>
      <c r="DS61" s="8">
        <f t="shared" si="115"/>
        <v>0</v>
      </c>
      <c r="DT61" s="8">
        <f t="shared" si="115"/>
        <v>0</v>
      </c>
      <c r="DU61" s="8">
        <f t="shared" si="115"/>
        <v>0</v>
      </c>
      <c r="DV61" s="17">
        <f t="shared" si="95"/>
        <v>2</v>
      </c>
    </row>
    <row r="62" spans="1:127" ht="14.25">
      <c r="A62" s="7" t="s">
        <v>137</v>
      </c>
      <c r="B62" s="30">
        <v>5600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">
        <v>1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6"/>
      <c r="DV62" s="25">
        <f t="shared" si="95"/>
        <v>1</v>
      </c>
      <c r="DW62" s="6"/>
    </row>
    <row r="63" spans="1:127" ht="14.25">
      <c r="A63" s="7" t="s">
        <v>138</v>
      </c>
      <c r="B63" s="30">
        <v>4400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3">
        <v>1</v>
      </c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6"/>
      <c r="DV63" s="25">
        <f t="shared" si="95"/>
        <v>1</v>
      </c>
      <c r="DW63" s="6"/>
    </row>
    <row r="64" spans="1:127" ht="12.75">
      <c r="A64" s="9" t="s">
        <v>139</v>
      </c>
      <c r="B64" s="29"/>
      <c r="C64" s="8">
        <f>SUM(C65:C66)</f>
        <v>0</v>
      </c>
      <c r="D64" s="8">
        <f t="shared" ref="D64:BO64" si="116">SUM(D65:D66)</f>
        <v>0</v>
      </c>
      <c r="E64" s="8">
        <f t="shared" si="116"/>
        <v>0</v>
      </c>
      <c r="F64" s="8">
        <f t="shared" si="116"/>
        <v>0</v>
      </c>
      <c r="G64" s="8">
        <f t="shared" si="116"/>
        <v>0</v>
      </c>
      <c r="H64" s="8">
        <f t="shared" si="116"/>
        <v>0</v>
      </c>
      <c r="I64" s="8">
        <f t="shared" si="116"/>
        <v>0</v>
      </c>
      <c r="J64" s="8">
        <f t="shared" si="116"/>
        <v>0</v>
      </c>
      <c r="K64" s="8">
        <f t="shared" si="116"/>
        <v>0</v>
      </c>
      <c r="L64" s="8">
        <f t="shared" si="116"/>
        <v>0</v>
      </c>
      <c r="M64" s="8">
        <f t="shared" si="116"/>
        <v>0</v>
      </c>
      <c r="N64" s="8">
        <f t="shared" si="116"/>
        <v>1</v>
      </c>
      <c r="O64" s="8">
        <f t="shared" si="116"/>
        <v>0</v>
      </c>
      <c r="P64" s="8">
        <f t="shared" si="116"/>
        <v>0</v>
      </c>
      <c r="Q64" s="8">
        <f t="shared" si="116"/>
        <v>0</v>
      </c>
      <c r="R64" s="8">
        <f t="shared" si="116"/>
        <v>0</v>
      </c>
      <c r="S64" s="8">
        <f t="shared" si="116"/>
        <v>0</v>
      </c>
      <c r="T64" s="8">
        <f t="shared" si="116"/>
        <v>1</v>
      </c>
      <c r="U64" s="8">
        <f t="shared" si="116"/>
        <v>0</v>
      </c>
      <c r="V64" s="8">
        <f t="shared" si="116"/>
        <v>0</v>
      </c>
      <c r="W64" s="8">
        <f t="shared" si="116"/>
        <v>0</v>
      </c>
      <c r="X64" s="8">
        <f t="shared" si="116"/>
        <v>0</v>
      </c>
      <c r="Y64" s="8">
        <f t="shared" si="116"/>
        <v>0</v>
      </c>
      <c r="Z64" s="8">
        <f t="shared" si="116"/>
        <v>0</v>
      </c>
      <c r="AA64" s="8">
        <f t="shared" si="116"/>
        <v>0</v>
      </c>
      <c r="AB64" s="8">
        <f t="shared" si="116"/>
        <v>0</v>
      </c>
      <c r="AC64" s="8">
        <f t="shared" si="116"/>
        <v>0</v>
      </c>
      <c r="AD64" s="8">
        <f t="shared" si="116"/>
        <v>0</v>
      </c>
      <c r="AE64" s="8">
        <f t="shared" si="116"/>
        <v>0</v>
      </c>
      <c r="AF64" s="8">
        <f t="shared" si="116"/>
        <v>1</v>
      </c>
      <c r="AG64" s="8">
        <f t="shared" si="116"/>
        <v>0</v>
      </c>
      <c r="AH64" s="8">
        <f t="shared" si="116"/>
        <v>0</v>
      </c>
      <c r="AI64" s="8">
        <f t="shared" si="116"/>
        <v>1</v>
      </c>
      <c r="AJ64" s="8">
        <f t="shared" si="116"/>
        <v>2</v>
      </c>
      <c r="AK64" s="8">
        <f t="shared" si="116"/>
        <v>0</v>
      </c>
      <c r="AL64" s="8">
        <f t="shared" si="116"/>
        <v>0</v>
      </c>
      <c r="AM64" s="8">
        <f t="shared" si="116"/>
        <v>0</v>
      </c>
      <c r="AN64" s="8">
        <f t="shared" si="116"/>
        <v>0</v>
      </c>
      <c r="AO64" s="8">
        <f t="shared" si="116"/>
        <v>0</v>
      </c>
      <c r="AP64" s="8">
        <f t="shared" si="116"/>
        <v>0</v>
      </c>
      <c r="AQ64" s="8">
        <f t="shared" si="116"/>
        <v>0</v>
      </c>
      <c r="AR64" s="8">
        <f t="shared" si="116"/>
        <v>0</v>
      </c>
      <c r="AS64" s="8">
        <f t="shared" si="116"/>
        <v>0</v>
      </c>
      <c r="AT64" s="8">
        <f t="shared" si="116"/>
        <v>0</v>
      </c>
      <c r="AU64" s="8">
        <f t="shared" si="116"/>
        <v>0</v>
      </c>
      <c r="AV64" s="8">
        <f t="shared" si="116"/>
        <v>0</v>
      </c>
      <c r="AW64" s="8">
        <f t="shared" si="116"/>
        <v>0</v>
      </c>
      <c r="AX64" s="8">
        <f t="shared" si="116"/>
        <v>0</v>
      </c>
      <c r="AY64" s="8">
        <f t="shared" si="116"/>
        <v>0</v>
      </c>
      <c r="AZ64" s="8">
        <f t="shared" si="116"/>
        <v>0</v>
      </c>
      <c r="BA64" s="8">
        <f t="shared" si="116"/>
        <v>0</v>
      </c>
      <c r="BB64" s="8">
        <f t="shared" si="116"/>
        <v>0</v>
      </c>
      <c r="BC64" s="8">
        <f t="shared" si="116"/>
        <v>0</v>
      </c>
      <c r="BD64" s="8">
        <f t="shared" si="116"/>
        <v>0</v>
      </c>
      <c r="BE64" s="8">
        <f t="shared" si="116"/>
        <v>0</v>
      </c>
      <c r="BF64" s="8">
        <f t="shared" si="116"/>
        <v>0</v>
      </c>
      <c r="BG64" s="8">
        <f t="shared" si="116"/>
        <v>0</v>
      </c>
      <c r="BH64" s="8">
        <f t="shared" si="116"/>
        <v>0</v>
      </c>
      <c r="BI64" s="8">
        <f t="shared" si="116"/>
        <v>0</v>
      </c>
      <c r="BJ64" s="8">
        <f t="shared" si="116"/>
        <v>0</v>
      </c>
      <c r="BK64" s="8">
        <f t="shared" si="116"/>
        <v>0</v>
      </c>
      <c r="BL64" s="8">
        <f t="shared" si="116"/>
        <v>0</v>
      </c>
      <c r="BM64" s="8">
        <f t="shared" si="116"/>
        <v>0</v>
      </c>
      <c r="BN64" s="8">
        <f t="shared" si="116"/>
        <v>0</v>
      </c>
      <c r="BO64" s="8">
        <f t="shared" si="116"/>
        <v>0</v>
      </c>
      <c r="BP64" s="8">
        <f t="shared" ref="BP64:DU64" si="117">SUM(BP65:BP66)</f>
        <v>0</v>
      </c>
      <c r="BQ64" s="8">
        <f t="shared" si="117"/>
        <v>0</v>
      </c>
      <c r="BR64" s="8">
        <f t="shared" si="117"/>
        <v>0</v>
      </c>
      <c r="BS64" s="8">
        <f t="shared" si="117"/>
        <v>0</v>
      </c>
      <c r="BT64" s="8">
        <f t="shared" si="117"/>
        <v>0</v>
      </c>
      <c r="BU64" s="8">
        <f t="shared" si="117"/>
        <v>0</v>
      </c>
      <c r="BV64" s="8">
        <f t="shared" si="117"/>
        <v>0</v>
      </c>
      <c r="BW64" s="8">
        <f t="shared" si="117"/>
        <v>0</v>
      </c>
      <c r="BX64" s="8">
        <f t="shared" si="117"/>
        <v>0</v>
      </c>
      <c r="BY64" s="8">
        <f t="shared" si="117"/>
        <v>0</v>
      </c>
      <c r="BZ64" s="8">
        <f t="shared" si="117"/>
        <v>0</v>
      </c>
      <c r="CA64" s="8">
        <f t="shared" si="117"/>
        <v>0</v>
      </c>
      <c r="CB64" s="8">
        <f t="shared" si="117"/>
        <v>0</v>
      </c>
      <c r="CC64" s="8">
        <f t="shared" si="117"/>
        <v>0</v>
      </c>
      <c r="CD64" s="8">
        <f t="shared" si="117"/>
        <v>0</v>
      </c>
      <c r="CE64" s="8">
        <f t="shared" si="117"/>
        <v>0</v>
      </c>
      <c r="CF64" s="8">
        <f t="shared" si="117"/>
        <v>0</v>
      </c>
      <c r="CG64" s="8">
        <f t="shared" si="117"/>
        <v>0</v>
      </c>
      <c r="CH64" s="8">
        <f t="shared" si="117"/>
        <v>0</v>
      </c>
      <c r="CI64" s="8">
        <f t="shared" si="117"/>
        <v>0</v>
      </c>
      <c r="CJ64" s="8">
        <f t="shared" si="117"/>
        <v>0</v>
      </c>
      <c r="CK64" s="8">
        <f t="shared" si="117"/>
        <v>0</v>
      </c>
      <c r="CL64" s="8">
        <f t="shared" si="117"/>
        <v>0</v>
      </c>
      <c r="CM64" s="8">
        <f t="shared" si="117"/>
        <v>0</v>
      </c>
      <c r="CN64" s="8">
        <f t="shared" si="117"/>
        <v>0</v>
      </c>
      <c r="CO64" s="8">
        <f t="shared" si="117"/>
        <v>0</v>
      </c>
      <c r="CP64" s="8">
        <f t="shared" si="117"/>
        <v>0</v>
      </c>
      <c r="CQ64" s="8">
        <f t="shared" si="117"/>
        <v>0</v>
      </c>
      <c r="CR64" s="8">
        <f t="shared" si="117"/>
        <v>0</v>
      </c>
      <c r="CS64" s="8">
        <f t="shared" si="117"/>
        <v>0</v>
      </c>
      <c r="CT64" s="8">
        <f t="shared" si="117"/>
        <v>0</v>
      </c>
      <c r="CU64" s="8">
        <f t="shared" si="117"/>
        <v>0</v>
      </c>
      <c r="CV64" s="8">
        <f t="shared" si="117"/>
        <v>0</v>
      </c>
      <c r="CW64" s="8">
        <f t="shared" si="117"/>
        <v>0</v>
      </c>
      <c r="CX64" s="8">
        <f t="shared" si="117"/>
        <v>0</v>
      </c>
      <c r="CY64" s="8">
        <f t="shared" si="117"/>
        <v>0</v>
      </c>
      <c r="CZ64" s="8">
        <f t="shared" si="117"/>
        <v>0</v>
      </c>
      <c r="DA64" s="8">
        <f t="shared" si="117"/>
        <v>0</v>
      </c>
      <c r="DB64" s="8">
        <f t="shared" si="117"/>
        <v>0</v>
      </c>
      <c r="DC64" s="8">
        <f t="shared" si="117"/>
        <v>0</v>
      </c>
      <c r="DD64" s="8">
        <f t="shared" si="117"/>
        <v>0</v>
      </c>
      <c r="DE64" s="8">
        <f t="shared" si="117"/>
        <v>0</v>
      </c>
      <c r="DF64" s="8">
        <f t="shared" si="117"/>
        <v>0</v>
      </c>
      <c r="DG64" s="8">
        <f t="shared" si="117"/>
        <v>0</v>
      </c>
      <c r="DH64" s="8">
        <f t="shared" si="117"/>
        <v>0</v>
      </c>
      <c r="DI64" s="8">
        <f t="shared" si="117"/>
        <v>0</v>
      </c>
      <c r="DJ64" s="8">
        <f t="shared" si="117"/>
        <v>0</v>
      </c>
      <c r="DK64" s="8">
        <f t="shared" si="117"/>
        <v>0</v>
      </c>
      <c r="DL64" s="8">
        <f t="shared" si="117"/>
        <v>0</v>
      </c>
      <c r="DM64" s="8">
        <f t="shared" si="117"/>
        <v>0</v>
      </c>
      <c r="DN64" s="8">
        <f t="shared" si="117"/>
        <v>0</v>
      </c>
      <c r="DO64" s="8">
        <f t="shared" si="117"/>
        <v>0</v>
      </c>
      <c r="DP64" s="8">
        <f t="shared" si="117"/>
        <v>0</v>
      </c>
      <c r="DQ64" s="8">
        <f t="shared" si="117"/>
        <v>0</v>
      </c>
      <c r="DR64" s="8">
        <f t="shared" si="117"/>
        <v>0</v>
      </c>
      <c r="DS64" s="8">
        <f t="shared" si="117"/>
        <v>0</v>
      </c>
      <c r="DT64" s="8">
        <f t="shared" si="117"/>
        <v>0</v>
      </c>
      <c r="DU64" s="8">
        <f t="shared" si="117"/>
        <v>0</v>
      </c>
      <c r="DV64" s="17">
        <f t="shared" si="95"/>
        <v>6</v>
      </c>
    </row>
    <row r="65" spans="1:126" ht="12.75">
      <c r="A65" s="6" t="s">
        <v>140</v>
      </c>
      <c r="B65" s="30">
        <v>11000</v>
      </c>
      <c r="N65" s="2">
        <v>1</v>
      </c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V65" s="25">
        <f t="shared" si="95"/>
        <v>1</v>
      </c>
    </row>
    <row r="66" spans="1:126" ht="14.25">
      <c r="A66" s="7" t="s">
        <v>141</v>
      </c>
      <c r="B66" s="30">
        <v>13400</v>
      </c>
      <c r="N66" s="2"/>
      <c r="T66" s="4">
        <v>1</v>
      </c>
      <c r="AF66" s="3">
        <v>1</v>
      </c>
      <c r="AI66" s="3">
        <v>1</v>
      </c>
      <c r="AJ66" s="4">
        <v>2</v>
      </c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V66" s="25">
        <f t="shared" si="95"/>
        <v>5</v>
      </c>
    </row>
    <row r="67" spans="1:126" ht="14.25">
      <c r="A67" s="12" t="s">
        <v>142</v>
      </c>
      <c r="B67" s="33">
        <v>40</v>
      </c>
      <c r="C67" s="12">
        <v>1</v>
      </c>
      <c r="D67" s="13">
        <v>0</v>
      </c>
      <c r="E67" s="13">
        <v>0</v>
      </c>
      <c r="F67" s="12">
        <v>1</v>
      </c>
      <c r="G67" s="13">
        <v>0</v>
      </c>
      <c r="H67" s="13">
        <v>0</v>
      </c>
      <c r="I67" s="13">
        <v>0</v>
      </c>
      <c r="J67" s="12">
        <v>3</v>
      </c>
      <c r="K67" s="12">
        <v>1</v>
      </c>
      <c r="L67" s="12">
        <v>3</v>
      </c>
      <c r="M67" s="13">
        <v>0</v>
      </c>
      <c r="N67" s="12">
        <v>1</v>
      </c>
      <c r="O67" s="12">
        <v>1</v>
      </c>
      <c r="P67" s="13">
        <v>0</v>
      </c>
      <c r="Q67" s="12">
        <v>3</v>
      </c>
      <c r="R67" s="12">
        <v>1</v>
      </c>
      <c r="S67" s="12">
        <v>1</v>
      </c>
      <c r="T67" s="13">
        <v>0</v>
      </c>
      <c r="U67" s="13">
        <v>0</v>
      </c>
      <c r="V67" s="13">
        <v>0</v>
      </c>
      <c r="W67" s="13">
        <v>0</v>
      </c>
      <c r="X67" s="12">
        <v>1</v>
      </c>
      <c r="Y67" s="13">
        <v>0</v>
      </c>
      <c r="Z67" s="13">
        <v>0</v>
      </c>
      <c r="AA67" s="13">
        <v>0</v>
      </c>
      <c r="AB67" s="13">
        <v>0</v>
      </c>
      <c r="AC67" s="12">
        <v>1</v>
      </c>
      <c r="AD67" s="13">
        <v>0</v>
      </c>
      <c r="AE67" s="12">
        <v>1</v>
      </c>
      <c r="AF67" s="13">
        <v>0</v>
      </c>
      <c r="AG67" s="13">
        <v>0</v>
      </c>
      <c r="AH67" s="13">
        <v>0</v>
      </c>
      <c r="AI67" s="12">
        <v>1</v>
      </c>
      <c r="AJ67" s="12">
        <v>3</v>
      </c>
      <c r="AK67" s="13">
        <v>0</v>
      </c>
      <c r="AL67" s="12">
        <v>1</v>
      </c>
      <c r="AM67" s="13">
        <v>0</v>
      </c>
      <c r="AN67" s="12">
        <v>1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2">
        <v>1</v>
      </c>
      <c r="BB67" s="12">
        <v>2</v>
      </c>
      <c r="BC67" s="12">
        <v>5</v>
      </c>
      <c r="BD67" s="12">
        <v>3</v>
      </c>
      <c r="BE67" s="12">
        <v>1</v>
      </c>
      <c r="BF67" s="13">
        <v>0</v>
      </c>
      <c r="BG67" s="13">
        <v>0</v>
      </c>
      <c r="BH67" s="13">
        <v>0</v>
      </c>
      <c r="BI67" s="12">
        <v>4</v>
      </c>
      <c r="BJ67" s="12">
        <v>1</v>
      </c>
      <c r="BK67" s="12">
        <v>1</v>
      </c>
      <c r="BL67" s="12">
        <v>1</v>
      </c>
      <c r="BM67" s="13">
        <v>0</v>
      </c>
      <c r="BN67" s="13">
        <v>0</v>
      </c>
      <c r="BO67" s="13">
        <v>0</v>
      </c>
      <c r="BP67" s="13">
        <v>0</v>
      </c>
      <c r="BQ67" s="12">
        <v>2</v>
      </c>
      <c r="BR67" s="13">
        <v>0</v>
      </c>
      <c r="BS67" s="12">
        <v>3</v>
      </c>
      <c r="BT67" s="13">
        <v>0</v>
      </c>
      <c r="BU67" s="13">
        <v>0</v>
      </c>
      <c r="BV67" s="12">
        <v>2</v>
      </c>
      <c r="BW67" s="13">
        <v>0</v>
      </c>
      <c r="BX67" s="13">
        <v>0</v>
      </c>
      <c r="BY67" s="13">
        <v>0</v>
      </c>
      <c r="BZ67" s="12">
        <v>2</v>
      </c>
      <c r="CA67" s="13">
        <v>0</v>
      </c>
      <c r="CB67" s="12">
        <v>2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2">
        <v>1</v>
      </c>
      <c r="CN67" s="12">
        <v>1</v>
      </c>
      <c r="CO67" s="13">
        <v>0</v>
      </c>
      <c r="CP67" s="12">
        <v>1</v>
      </c>
      <c r="CQ67" s="13">
        <v>0</v>
      </c>
      <c r="CR67" s="13">
        <v>0</v>
      </c>
      <c r="CS67" s="13">
        <v>0</v>
      </c>
      <c r="CT67" s="12">
        <v>1</v>
      </c>
      <c r="CU67" s="13">
        <v>0</v>
      </c>
      <c r="CV67" s="13">
        <v>0</v>
      </c>
      <c r="CW67" s="12">
        <v>2</v>
      </c>
      <c r="CX67" s="13">
        <v>0</v>
      </c>
      <c r="CY67" s="13">
        <v>0</v>
      </c>
      <c r="CZ67" s="12">
        <v>2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5">
        <v>5</v>
      </c>
      <c r="DI67" s="14">
        <v>0</v>
      </c>
      <c r="DJ67" s="14">
        <v>0</v>
      </c>
      <c r="DK67" s="14">
        <v>0</v>
      </c>
      <c r="DL67" s="14">
        <v>1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2</v>
      </c>
      <c r="DT67" s="14">
        <v>0</v>
      </c>
      <c r="DU67" s="13">
        <v>0</v>
      </c>
      <c r="DV67" s="26">
        <f t="shared" ref="DV67:DV77" si="118">SUM(C67:DU67)</f>
        <v>71</v>
      </c>
    </row>
    <row r="68" spans="1:126" ht="12.75">
      <c r="A68" s="9" t="s">
        <v>143</v>
      </c>
      <c r="B68" s="29"/>
      <c r="C68" s="8">
        <f>SUM(C69:C73)</f>
        <v>0</v>
      </c>
      <c r="D68" s="8">
        <f t="shared" ref="D68:BO68" si="119">SUM(D69:D73)</f>
        <v>0</v>
      </c>
      <c r="E68" s="8">
        <f t="shared" si="119"/>
        <v>0</v>
      </c>
      <c r="F68" s="8">
        <f t="shared" si="119"/>
        <v>0</v>
      </c>
      <c r="G68" s="8">
        <f t="shared" si="119"/>
        <v>0</v>
      </c>
      <c r="H68" s="8">
        <f t="shared" si="119"/>
        <v>1</v>
      </c>
      <c r="I68" s="8">
        <f t="shared" si="119"/>
        <v>0</v>
      </c>
      <c r="J68" s="8">
        <f t="shared" si="119"/>
        <v>0</v>
      </c>
      <c r="K68" s="8">
        <f t="shared" si="119"/>
        <v>1</v>
      </c>
      <c r="L68" s="8">
        <f t="shared" si="119"/>
        <v>1</v>
      </c>
      <c r="M68" s="8">
        <f t="shared" si="119"/>
        <v>0</v>
      </c>
      <c r="N68" s="8">
        <f t="shared" si="119"/>
        <v>0</v>
      </c>
      <c r="O68" s="8">
        <f t="shared" si="119"/>
        <v>0</v>
      </c>
      <c r="P68" s="8">
        <f t="shared" si="119"/>
        <v>0</v>
      </c>
      <c r="Q68" s="8">
        <f t="shared" si="119"/>
        <v>0</v>
      </c>
      <c r="R68" s="8">
        <f t="shared" si="119"/>
        <v>0</v>
      </c>
      <c r="S68" s="8">
        <f t="shared" si="119"/>
        <v>1</v>
      </c>
      <c r="T68" s="8">
        <f t="shared" si="119"/>
        <v>0</v>
      </c>
      <c r="U68" s="8">
        <f t="shared" si="119"/>
        <v>0</v>
      </c>
      <c r="V68" s="8">
        <f t="shared" si="119"/>
        <v>0</v>
      </c>
      <c r="W68" s="8">
        <f t="shared" si="119"/>
        <v>0</v>
      </c>
      <c r="X68" s="8">
        <f t="shared" si="119"/>
        <v>0</v>
      </c>
      <c r="Y68" s="8">
        <f t="shared" si="119"/>
        <v>0</v>
      </c>
      <c r="Z68" s="8">
        <f t="shared" si="119"/>
        <v>0</v>
      </c>
      <c r="AA68" s="8">
        <f t="shared" si="119"/>
        <v>0</v>
      </c>
      <c r="AB68" s="8">
        <f t="shared" si="119"/>
        <v>0</v>
      </c>
      <c r="AC68" s="8">
        <f t="shared" si="119"/>
        <v>0</v>
      </c>
      <c r="AD68" s="8">
        <f t="shared" si="119"/>
        <v>0</v>
      </c>
      <c r="AE68" s="8">
        <f t="shared" si="119"/>
        <v>0</v>
      </c>
      <c r="AF68" s="8">
        <f t="shared" si="119"/>
        <v>0</v>
      </c>
      <c r="AG68" s="8">
        <f t="shared" si="119"/>
        <v>0</v>
      </c>
      <c r="AH68" s="8">
        <f t="shared" si="119"/>
        <v>0</v>
      </c>
      <c r="AI68" s="8">
        <f t="shared" si="119"/>
        <v>0</v>
      </c>
      <c r="AJ68" s="8">
        <f t="shared" si="119"/>
        <v>0</v>
      </c>
      <c r="AK68" s="8">
        <f t="shared" si="119"/>
        <v>0</v>
      </c>
      <c r="AL68" s="8">
        <f t="shared" si="119"/>
        <v>0</v>
      </c>
      <c r="AM68" s="8">
        <f t="shared" si="119"/>
        <v>0</v>
      </c>
      <c r="AN68" s="8">
        <f t="shared" si="119"/>
        <v>0</v>
      </c>
      <c r="AO68" s="8">
        <f t="shared" si="119"/>
        <v>0</v>
      </c>
      <c r="AP68" s="8">
        <f t="shared" si="119"/>
        <v>0</v>
      </c>
      <c r="AQ68" s="8">
        <f t="shared" si="119"/>
        <v>1</v>
      </c>
      <c r="AR68" s="8">
        <f t="shared" si="119"/>
        <v>0</v>
      </c>
      <c r="AS68" s="8">
        <f t="shared" si="119"/>
        <v>0</v>
      </c>
      <c r="AT68" s="8">
        <f t="shared" si="119"/>
        <v>0</v>
      </c>
      <c r="AU68" s="8">
        <f t="shared" si="119"/>
        <v>0</v>
      </c>
      <c r="AV68" s="8">
        <f t="shared" si="119"/>
        <v>0</v>
      </c>
      <c r="AW68" s="8">
        <f t="shared" si="119"/>
        <v>0</v>
      </c>
      <c r="AX68" s="8">
        <f t="shared" si="119"/>
        <v>0</v>
      </c>
      <c r="AY68" s="8">
        <f t="shared" si="119"/>
        <v>0</v>
      </c>
      <c r="AZ68" s="8">
        <f t="shared" si="119"/>
        <v>0</v>
      </c>
      <c r="BA68" s="8">
        <f t="shared" si="119"/>
        <v>0</v>
      </c>
      <c r="BB68" s="8">
        <f t="shared" si="119"/>
        <v>0</v>
      </c>
      <c r="BC68" s="8">
        <f t="shared" si="119"/>
        <v>0</v>
      </c>
      <c r="BD68" s="8">
        <f t="shared" si="119"/>
        <v>0</v>
      </c>
      <c r="BE68" s="8">
        <f t="shared" si="119"/>
        <v>1</v>
      </c>
      <c r="BF68" s="8">
        <f t="shared" si="119"/>
        <v>0</v>
      </c>
      <c r="BG68" s="8">
        <f t="shared" si="119"/>
        <v>0</v>
      </c>
      <c r="BH68" s="8">
        <f t="shared" si="119"/>
        <v>0</v>
      </c>
      <c r="BI68" s="8">
        <f t="shared" si="119"/>
        <v>0</v>
      </c>
      <c r="BJ68" s="8">
        <f t="shared" si="119"/>
        <v>0</v>
      </c>
      <c r="BK68" s="8">
        <f t="shared" si="119"/>
        <v>0</v>
      </c>
      <c r="BL68" s="8">
        <f t="shared" si="119"/>
        <v>0</v>
      </c>
      <c r="BM68" s="8">
        <f t="shared" si="119"/>
        <v>0</v>
      </c>
      <c r="BN68" s="8">
        <f t="shared" si="119"/>
        <v>0</v>
      </c>
      <c r="BO68" s="8">
        <f t="shared" si="119"/>
        <v>0</v>
      </c>
      <c r="BP68" s="8">
        <f t="shared" ref="BP68:DU68" si="120">SUM(BP69:BP73)</f>
        <v>0</v>
      </c>
      <c r="BQ68" s="8">
        <f t="shared" si="120"/>
        <v>0</v>
      </c>
      <c r="BR68" s="8">
        <f t="shared" si="120"/>
        <v>0</v>
      </c>
      <c r="BS68" s="8">
        <f t="shared" si="120"/>
        <v>0</v>
      </c>
      <c r="BT68" s="8">
        <f t="shared" si="120"/>
        <v>0</v>
      </c>
      <c r="BU68" s="8">
        <f t="shared" si="120"/>
        <v>0</v>
      </c>
      <c r="BV68" s="8">
        <f t="shared" si="120"/>
        <v>0</v>
      </c>
      <c r="BW68" s="8">
        <f t="shared" si="120"/>
        <v>0</v>
      </c>
      <c r="BX68" s="8">
        <f t="shared" si="120"/>
        <v>0</v>
      </c>
      <c r="BY68" s="8">
        <f t="shared" si="120"/>
        <v>0</v>
      </c>
      <c r="BZ68" s="8">
        <f t="shared" si="120"/>
        <v>1</v>
      </c>
      <c r="CA68" s="8">
        <f t="shared" si="120"/>
        <v>0</v>
      </c>
      <c r="CB68" s="8">
        <f t="shared" si="120"/>
        <v>0</v>
      </c>
      <c r="CC68" s="8">
        <f t="shared" si="120"/>
        <v>0</v>
      </c>
      <c r="CD68" s="8">
        <f t="shared" si="120"/>
        <v>0</v>
      </c>
      <c r="CE68" s="8">
        <f t="shared" si="120"/>
        <v>0</v>
      </c>
      <c r="CF68" s="8">
        <f t="shared" si="120"/>
        <v>0</v>
      </c>
      <c r="CG68" s="8">
        <f t="shared" si="120"/>
        <v>0</v>
      </c>
      <c r="CH68" s="8">
        <f t="shared" si="120"/>
        <v>0</v>
      </c>
      <c r="CI68" s="8">
        <f t="shared" si="120"/>
        <v>0</v>
      </c>
      <c r="CJ68" s="8">
        <f t="shared" si="120"/>
        <v>0</v>
      </c>
      <c r="CK68" s="8">
        <f t="shared" si="120"/>
        <v>0</v>
      </c>
      <c r="CL68" s="8">
        <f t="shared" si="120"/>
        <v>0</v>
      </c>
      <c r="CM68" s="8">
        <f t="shared" si="120"/>
        <v>0</v>
      </c>
      <c r="CN68" s="8">
        <f t="shared" si="120"/>
        <v>0</v>
      </c>
      <c r="CO68" s="8">
        <f t="shared" si="120"/>
        <v>0</v>
      </c>
      <c r="CP68" s="8">
        <f t="shared" si="120"/>
        <v>0</v>
      </c>
      <c r="CQ68" s="8">
        <f t="shared" si="120"/>
        <v>0</v>
      </c>
      <c r="CR68" s="8">
        <f t="shared" si="120"/>
        <v>0</v>
      </c>
      <c r="CS68" s="8">
        <f t="shared" si="120"/>
        <v>0</v>
      </c>
      <c r="CT68" s="8">
        <f t="shared" si="120"/>
        <v>0</v>
      </c>
      <c r="CU68" s="8">
        <f t="shared" si="120"/>
        <v>0</v>
      </c>
      <c r="CV68" s="8">
        <f t="shared" si="120"/>
        <v>0</v>
      </c>
      <c r="CW68" s="8">
        <f t="shared" si="120"/>
        <v>0</v>
      </c>
      <c r="CX68" s="8">
        <f t="shared" si="120"/>
        <v>0</v>
      </c>
      <c r="CY68" s="8">
        <f t="shared" si="120"/>
        <v>0</v>
      </c>
      <c r="CZ68" s="8">
        <f t="shared" si="120"/>
        <v>0</v>
      </c>
      <c r="DA68" s="8">
        <f t="shared" si="120"/>
        <v>0</v>
      </c>
      <c r="DB68" s="8">
        <f t="shared" si="120"/>
        <v>0</v>
      </c>
      <c r="DC68" s="8">
        <f t="shared" si="120"/>
        <v>0</v>
      </c>
      <c r="DD68" s="8">
        <f t="shared" si="120"/>
        <v>0</v>
      </c>
      <c r="DE68" s="8">
        <f t="shared" si="120"/>
        <v>0</v>
      </c>
      <c r="DF68" s="8">
        <f t="shared" si="120"/>
        <v>0</v>
      </c>
      <c r="DG68" s="8">
        <f t="shared" si="120"/>
        <v>0</v>
      </c>
      <c r="DH68" s="8">
        <f t="shared" si="120"/>
        <v>0</v>
      </c>
      <c r="DI68" s="8">
        <f t="shared" si="120"/>
        <v>0</v>
      </c>
      <c r="DJ68" s="8">
        <f t="shared" si="120"/>
        <v>0</v>
      </c>
      <c r="DK68" s="8">
        <f t="shared" si="120"/>
        <v>0</v>
      </c>
      <c r="DL68" s="8">
        <f t="shared" si="120"/>
        <v>0</v>
      </c>
      <c r="DM68" s="8">
        <f t="shared" si="120"/>
        <v>0</v>
      </c>
      <c r="DN68" s="8">
        <f t="shared" si="120"/>
        <v>0</v>
      </c>
      <c r="DO68" s="8">
        <f t="shared" si="120"/>
        <v>0</v>
      </c>
      <c r="DP68" s="8">
        <f t="shared" si="120"/>
        <v>0</v>
      </c>
      <c r="DQ68" s="8">
        <f t="shared" si="120"/>
        <v>0</v>
      </c>
      <c r="DR68" s="8">
        <f t="shared" si="120"/>
        <v>0</v>
      </c>
      <c r="DS68" s="8">
        <f t="shared" si="120"/>
        <v>0</v>
      </c>
      <c r="DT68" s="8">
        <f t="shared" si="120"/>
        <v>0</v>
      </c>
      <c r="DU68" s="8">
        <f t="shared" si="120"/>
        <v>0</v>
      </c>
      <c r="DV68" s="17">
        <f t="shared" si="118"/>
        <v>7</v>
      </c>
    </row>
    <row r="69" spans="1:126" ht="14.25">
      <c r="A69" s="7" t="s">
        <v>144</v>
      </c>
      <c r="B69" s="30">
        <v>4800</v>
      </c>
      <c r="BZ69" s="3">
        <v>1</v>
      </c>
      <c r="DV69" s="25">
        <f t="shared" si="118"/>
        <v>1</v>
      </c>
    </row>
    <row r="70" spans="1:126" ht="14.25">
      <c r="A70" s="6" t="s">
        <v>137</v>
      </c>
      <c r="B70" s="30">
        <v>4500</v>
      </c>
      <c r="H70" s="2">
        <v>1</v>
      </c>
      <c r="AQ70" s="3">
        <v>1</v>
      </c>
      <c r="DV70" s="25">
        <f t="shared" si="118"/>
        <v>2</v>
      </c>
    </row>
    <row r="71" spans="1:126" ht="12.75">
      <c r="A71" s="6" t="s">
        <v>145</v>
      </c>
      <c r="B71" s="30">
        <v>4600</v>
      </c>
      <c r="K71" s="2">
        <v>1</v>
      </c>
      <c r="L71" s="2">
        <v>1</v>
      </c>
      <c r="DV71" s="25">
        <f t="shared" si="118"/>
        <v>2</v>
      </c>
    </row>
    <row r="72" spans="1:126" ht="14.25">
      <c r="A72" s="7" t="s">
        <v>130</v>
      </c>
      <c r="B72" s="30">
        <v>4300</v>
      </c>
      <c r="S72" s="4">
        <v>1</v>
      </c>
      <c r="DV72" s="25">
        <f t="shared" si="118"/>
        <v>1</v>
      </c>
    </row>
    <row r="73" spans="1:126" ht="14.25">
      <c r="A73" s="7" t="s">
        <v>146</v>
      </c>
      <c r="B73" s="30">
        <v>7200</v>
      </c>
      <c r="S73" s="4"/>
      <c r="BE73" s="3">
        <v>1</v>
      </c>
      <c r="DV73" s="18">
        <f t="shared" si="118"/>
        <v>1</v>
      </c>
    </row>
    <row r="74" spans="1:126" ht="12.75">
      <c r="A74" s="9" t="s">
        <v>147</v>
      </c>
      <c r="B74" s="29"/>
      <c r="C74" s="8">
        <f>SUM(C75:C77)</f>
        <v>0</v>
      </c>
      <c r="D74" s="8">
        <f t="shared" ref="D74:BO74" si="121">SUM(D75:D77)</f>
        <v>0</v>
      </c>
      <c r="E74" s="8">
        <f t="shared" si="121"/>
        <v>0</v>
      </c>
      <c r="F74" s="8">
        <f t="shared" si="121"/>
        <v>0</v>
      </c>
      <c r="G74" s="8">
        <f t="shared" si="121"/>
        <v>0</v>
      </c>
      <c r="H74" s="8">
        <f t="shared" si="121"/>
        <v>0</v>
      </c>
      <c r="I74" s="8">
        <f t="shared" si="121"/>
        <v>0</v>
      </c>
      <c r="J74" s="8">
        <f t="shared" si="121"/>
        <v>1</v>
      </c>
      <c r="K74" s="8">
        <f t="shared" si="121"/>
        <v>0</v>
      </c>
      <c r="L74" s="8">
        <f t="shared" si="121"/>
        <v>0</v>
      </c>
      <c r="M74" s="8">
        <f t="shared" si="121"/>
        <v>0</v>
      </c>
      <c r="N74" s="8">
        <f t="shared" si="121"/>
        <v>0</v>
      </c>
      <c r="O74" s="8">
        <f t="shared" si="121"/>
        <v>0</v>
      </c>
      <c r="P74" s="8">
        <f t="shared" si="121"/>
        <v>0</v>
      </c>
      <c r="Q74" s="8">
        <f t="shared" si="121"/>
        <v>0</v>
      </c>
      <c r="R74" s="8">
        <f t="shared" si="121"/>
        <v>0</v>
      </c>
      <c r="S74" s="8">
        <f t="shared" si="121"/>
        <v>0</v>
      </c>
      <c r="T74" s="8">
        <f t="shared" si="121"/>
        <v>0</v>
      </c>
      <c r="U74" s="8">
        <f t="shared" si="121"/>
        <v>0</v>
      </c>
      <c r="V74" s="8">
        <f t="shared" si="121"/>
        <v>0</v>
      </c>
      <c r="W74" s="8">
        <f t="shared" si="121"/>
        <v>0</v>
      </c>
      <c r="X74" s="8">
        <f t="shared" si="121"/>
        <v>0</v>
      </c>
      <c r="Y74" s="8">
        <f t="shared" si="121"/>
        <v>0</v>
      </c>
      <c r="Z74" s="8">
        <f t="shared" si="121"/>
        <v>0</v>
      </c>
      <c r="AA74" s="8">
        <f t="shared" si="121"/>
        <v>0</v>
      </c>
      <c r="AB74" s="8">
        <f t="shared" si="121"/>
        <v>0</v>
      </c>
      <c r="AC74" s="8">
        <f t="shared" si="121"/>
        <v>0</v>
      </c>
      <c r="AD74" s="8">
        <f t="shared" si="121"/>
        <v>0</v>
      </c>
      <c r="AE74" s="8">
        <f t="shared" si="121"/>
        <v>0</v>
      </c>
      <c r="AF74" s="8">
        <f t="shared" si="121"/>
        <v>0</v>
      </c>
      <c r="AG74" s="8">
        <f t="shared" si="121"/>
        <v>0</v>
      </c>
      <c r="AH74" s="8">
        <f t="shared" si="121"/>
        <v>0</v>
      </c>
      <c r="AI74" s="8">
        <f t="shared" si="121"/>
        <v>0</v>
      </c>
      <c r="AJ74" s="8">
        <f t="shared" si="121"/>
        <v>0</v>
      </c>
      <c r="AK74" s="8">
        <f t="shared" si="121"/>
        <v>0</v>
      </c>
      <c r="AL74" s="8">
        <f t="shared" si="121"/>
        <v>0</v>
      </c>
      <c r="AM74" s="8">
        <f t="shared" si="121"/>
        <v>0</v>
      </c>
      <c r="AN74" s="8">
        <f t="shared" si="121"/>
        <v>0</v>
      </c>
      <c r="AO74" s="8">
        <f t="shared" si="121"/>
        <v>0</v>
      </c>
      <c r="AP74" s="8">
        <f t="shared" si="121"/>
        <v>0</v>
      </c>
      <c r="AQ74" s="8">
        <f t="shared" si="121"/>
        <v>0</v>
      </c>
      <c r="AR74" s="8">
        <f t="shared" si="121"/>
        <v>0</v>
      </c>
      <c r="AS74" s="8">
        <f t="shared" si="121"/>
        <v>0</v>
      </c>
      <c r="AT74" s="8">
        <f t="shared" si="121"/>
        <v>1</v>
      </c>
      <c r="AU74" s="8">
        <f t="shared" si="121"/>
        <v>0</v>
      </c>
      <c r="AV74" s="8">
        <f t="shared" si="121"/>
        <v>0</v>
      </c>
      <c r="AW74" s="8">
        <f t="shared" si="121"/>
        <v>0</v>
      </c>
      <c r="AX74" s="8">
        <f t="shared" si="121"/>
        <v>0</v>
      </c>
      <c r="AY74" s="8">
        <f t="shared" si="121"/>
        <v>0</v>
      </c>
      <c r="AZ74" s="8">
        <f t="shared" si="121"/>
        <v>0</v>
      </c>
      <c r="BA74" s="8">
        <f t="shared" si="121"/>
        <v>0</v>
      </c>
      <c r="BB74" s="8">
        <f t="shared" si="121"/>
        <v>0</v>
      </c>
      <c r="BC74" s="8">
        <f t="shared" si="121"/>
        <v>0</v>
      </c>
      <c r="BD74" s="8">
        <f t="shared" si="121"/>
        <v>0</v>
      </c>
      <c r="BE74" s="8">
        <f t="shared" si="121"/>
        <v>0</v>
      </c>
      <c r="BF74" s="8">
        <f t="shared" si="121"/>
        <v>0</v>
      </c>
      <c r="BG74" s="8">
        <f t="shared" si="121"/>
        <v>0</v>
      </c>
      <c r="BH74" s="8">
        <f t="shared" si="121"/>
        <v>1</v>
      </c>
      <c r="BI74" s="8">
        <f t="shared" si="121"/>
        <v>0</v>
      </c>
      <c r="BJ74" s="8">
        <f t="shared" si="121"/>
        <v>0</v>
      </c>
      <c r="BK74" s="8">
        <f t="shared" si="121"/>
        <v>0</v>
      </c>
      <c r="BL74" s="8">
        <f t="shared" si="121"/>
        <v>0</v>
      </c>
      <c r="BM74" s="8">
        <f t="shared" si="121"/>
        <v>0</v>
      </c>
      <c r="BN74" s="8">
        <f t="shared" si="121"/>
        <v>0</v>
      </c>
      <c r="BO74" s="8">
        <f t="shared" si="121"/>
        <v>0</v>
      </c>
      <c r="BP74" s="8">
        <f t="shared" ref="BP74:DU74" si="122">SUM(BP75:BP77)</f>
        <v>0</v>
      </c>
      <c r="BQ74" s="8">
        <f t="shared" si="122"/>
        <v>0</v>
      </c>
      <c r="BR74" s="8">
        <f t="shared" si="122"/>
        <v>0</v>
      </c>
      <c r="BS74" s="8">
        <f t="shared" si="122"/>
        <v>0</v>
      </c>
      <c r="BT74" s="8">
        <f t="shared" si="122"/>
        <v>0</v>
      </c>
      <c r="BU74" s="8">
        <f t="shared" si="122"/>
        <v>0</v>
      </c>
      <c r="BV74" s="8">
        <f t="shared" si="122"/>
        <v>0</v>
      </c>
      <c r="BW74" s="8">
        <f t="shared" si="122"/>
        <v>0</v>
      </c>
      <c r="BX74" s="8">
        <f t="shared" si="122"/>
        <v>0</v>
      </c>
      <c r="BY74" s="8">
        <f t="shared" si="122"/>
        <v>0</v>
      </c>
      <c r="BZ74" s="8">
        <f t="shared" si="122"/>
        <v>0</v>
      </c>
      <c r="CA74" s="8">
        <f t="shared" si="122"/>
        <v>0</v>
      </c>
      <c r="CB74" s="8">
        <f t="shared" si="122"/>
        <v>1</v>
      </c>
      <c r="CC74" s="8">
        <f t="shared" si="122"/>
        <v>0</v>
      </c>
      <c r="CD74" s="8">
        <f t="shared" si="122"/>
        <v>0</v>
      </c>
      <c r="CE74" s="8">
        <f t="shared" si="122"/>
        <v>0</v>
      </c>
      <c r="CF74" s="8">
        <f t="shared" si="122"/>
        <v>0</v>
      </c>
      <c r="CG74" s="8">
        <f t="shared" si="122"/>
        <v>0</v>
      </c>
      <c r="CH74" s="8">
        <f t="shared" si="122"/>
        <v>0</v>
      </c>
      <c r="CI74" s="8">
        <f t="shared" si="122"/>
        <v>0</v>
      </c>
      <c r="CJ74" s="8">
        <f t="shared" si="122"/>
        <v>0</v>
      </c>
      <c r="CK74" s="8">
        <f t="shared" si="122"/>
        <v>0</v>
      </c>
      <c r="CL74" s="8">
        <f t="shared" si="122"/>
        <v>0</v>
      </c>
      <c r="CM74" s="8">
        <f t="shared" si="122"/>
        <v>0</v>
      </c>
      <c r="CN74" s="8">
        <f t="shared" si="122"/>
        <v>0</v>
      </c>
      <c r="CO74" s="8">
        <f t="shared" si="122"/>
        <v>0</v>
      </c>
      <c r="CP74" s="8">
        <f t="shared" si="122"/>
        <v>0</v>
      </c>
      <c r="CQ74" s="8">
        <f t="shared" si="122"/>
        <v>0</v>
      </c>
      <c r="CR74" s="8">
        <f t="shared" si="122"/>
        <v>0</v>
      </c>
      <c r="CS74" s="8">
        <f t="shared" si="122"/>
        <v>0</v>
      </c>
      <c r="CT74" s="8">
        <f t="shared" si="122"/>
        <v>0</v>
      </c>
      <c r="CU74" s="8">
        <f t="shared" si="122"/>
        <v>0</v>
      </c>
      <c r="CV74" s="8">
        <f t="shared" si="122"/>
        <v>0</v>
      </c>
      <c r="CW74" s="8">
        <f t="shared" si="122"/>
        <v>0</v>
      </c>
      <c r="CX74" s="8">
        <f t="shared" si="122"/>
        <v>0</v>
      </c>
      <c r="CY74" s="8">
        <f t="shared" si="122"/>
        <v>0</v>
      </c>
      <c r="CZ74" s="8">
        <f t="shared" si="122"/>
        <v>0</v>
      </c>
      <c r="DA74" s="8">
        <f t="shared" si="122"/>
        <v>0</v>
      </c>
      <c r="DB74" s="8">
        <f t="shared" si="122"/>
        <v>0</v>
      </c>
      <c r="DC74" s="8">
        <f t="shared" si="122"/>
        <v>0</v>
      </c>
      <c r="DD74" s="8">
        <f t="shared" si="122"/>
        <v>0</v>
      </c>
      <c r="DE74" s="8">
        <f t="shared" si="122"/>
        <v>0</v>
      </c>
      <c r="DF74" s="8">
        <f t="shared" si="122"/>
        <v>0</v>
      </c>
      <c r="DG74" s="8">
        <f t="shared" si="122"/>
        <v>0</v>
      </c>
      <c r="DH74" s="8">
        <f t="shared" si="122"/>
        <v>0</v>
      </c>
      <c r="DI74" s="8">
        <f t="shared" si="122"/>
        <v>0</v>
      </c>
      <c r="DJ74" s="8">
        <f t="shared" si="122"/>
        <v>0</v>
      </c>
      <c r="DK74" s="8">
        <f t="shared" si="122"/>
        <v>0</v>
      </c>
      <c r="DL74" s="8">
        <f t="shared" si="122"/>
        <v>0</v>
      </c>
      <c r="DM74" s="8">
        <f t="shared" si="122"/>
        <v>0</v>
      </c>
      <c r="DN74" s="8">
        <f t="shared" si="122"/>
        <v>0</v>
      </c>
      <c r="DO74" s="8">
        <f t="shared" si="122"/>
        <v>0</v>
      </c>
      <c r="DP74" s="8">
        <f t="shared" si="122"/>
        <v>0</v>
      </c>
      <c r="DQ74" s="8">
        <f t="shared" si="122"/>
        <v>0</v>
      </c>
      <c r="DR74" s="8">
        <f t="shared" si="122"/>
        <v>0</v>
      </c>
      <c r="DS74" s="8">
        <f t="shared" si="122"/>
        <v>0</v>
      </c>
      <c r="DT74" s="8">
        <f t="shared" si="122"/>
        <v>0</v>
      </c>
      <c r="DU74" s="8">
        <f t="shared" si="122"/>
        <v>0</v>
      </c>
      <c r="DV74" s="18">
        <f t="shared" si="118"/>
        <v>4</v>
      </c>
    </row>
    <row r="75" spans="1:126" ht="14.25">
      <c r="A75" s="6" t="s">
        <v>129</v>
      </c>
      <c r="B75" s="30">
        <v>4650</v>
      </c>
      <c r="J75" s="2">
        <v>1</v>
      </c>
      <c r="BZ75" s="3"/>
      <c r="DV75" s="25">
        <f t="shared" si="118"/>
        <v>1</v>
      </c>
    </row>
    <row r="76" spans="1:126" ht="14.25">
      <c r="A76" s="7" t="s">
        <v>138</v>
      </c>
      <c r="B76" s="30">
        <v>4800</v>
      </c>
      <c r="AT76" s="3">
        <v>1</v>
      </c>
      <c r="CB76" s="3">
        <v>1</v>
      </c>
      <c r="DV76" s="25">
        <f t="shared" si="118"/>
        <v>2</v>
      </c>
    </row>
    <row r="77" spans="1:126" ht="14.25">
      <c r="A77" s="7" t="s">
        <v>148</v>
      </c>
      <c r="B77" s="30">
        <v>4000</v>
      </c>
      <c r="BH77" s="4">
        <v>1</v>
      </c>
      <c r="DV77" s="25">
        <f t="shared" si="118"/>
        <v>1</v>
      </c>
    </row>
    <row r="78" spans="1:126" ht="15.75" customHeight="1">
      <c r="A78" s="28" t="s">
        <v>149</v>
      </c>
      <c r="B78" s="34"/>
      <c r="C78" s="27">
        <f>SUM(C74,C68,C67,C64,C61,C58,C57,C55,C50,C47,C42,C35,C26,C23,C10,C2)</f>
        <v>4</v>
      </c>
      <c r="D78" s="27">
        <f t="shared" ref="D78:BO78" si="123">SUM(D74,D68,D67,D64,D61,D58,D57,D55,D50,D47,D42,D35,D26,D23,D10,D2)</f>
        <v>1</v>
      </c>
      <c r="E78" s="27">
        <f t="shared" si="123"/>
        <v>5</v>
      </c>
      <c r="F78" s="27">
        <f t="shared" si="123"/>
        <v>4</v>
      </c>
      <c r="G78" s="27">
        <f t="shared" si="123"/>
        <v>2</v>
      </c>
      <c r="H78" s="27">
        <f t="shared" si="123"/>
        <v>1</v>
      </c>
      <c r="I78" s="27">
        <f t="shared" si="123"/>
        <v>2</v>
      </c>
      <c r="J78" s="27">
        <f t="shared" si="123"/>
        <v>4</v>
      </c>
      <c r="K78" s="27">
        <f t="shared" si="123"/>
        <v>2</v>
      </c>
      <c r="L78" s="27">
        <f t="shared" si="123"/>
        <v>11</v>
      </c>
      <c r="M78" s="27">
        <f t="shared" si="123"/>
        <v>1</v>
      </c>
      <c r="N78" s="27">
        <f t="shared" si="123"/>
        <v>4</v>
      </c>
      <c r="O78" s="27">
        <f t="shared" si="123"/>
        <v>1</v>
      </c>
      <c r="P78" s="27">
        <f t="shared" si="123"/>
        <v>1</v>
      </c>
      <c r="Q78" s="27">
        <f t="shared" si="123"/>
        <v>7</v>
      </c>
      <c r="R78" s="27">
        <f t="shared" si="123"/>
        <v>1</v>
      </c>
      <c r="S78" s="27">
        <f t="shared" si="123"/>
        <v>4</v>
      </c>
      <c r="T78" s="27">
        <f t="shared" si="123"/>
        <v>3</v>
      </c>
      <c r="U78" s="27">
        <f t="shared" si="123"/>
        <v>5</v>
      </c>
      <c r="V78" s="27">
        <f t="shared" si="123"/>
        <v>4</v>
      </c>
      <c r="W78" s="27">
        <f t="shared" si="123"/>
        <v>0</v>
      </c>
      <c r="X78" s="27">
        <f t="shared" si="123"/>
        <v>3</v>
      </c>
      <c r="Y78" s="27">
        <f t="shared" si="123"/>
        <v>2</v>
      </c>
      <c r="Z78" s="27">
        <f t="shared" si="123"/>
        <v>1</v>
      </c>
      <c r="AA78" s="27">
        <f t="shared" si="123"/>
        <v>2</v>
      </c>
      <c r="AB78" s="27">
        <f t="shared" si="123"/>
        <v>1</v>
      </c>
      <c r="AC78" s="27">
        <f t="shared" si="123"/>
        <v>1</v>
      </c>
      <c r="AD78" s="27">
        <f t="shared" si="123"/>
        <v>3</v>
      </c>
      <c r="AE78" s="27">
        <f t="shared" si="123"/>
        <v>3</v>
      </c>
      <c r="AF78" s="27">
        <f t="shared" si="123"/>
        <v>3</v>
      </c>
      <c r="AG78" s="27">
        <f t="shared" si="123"/>
        <v>1</v>
      </c>
      <c r="AH78" s="27">
        <f t="shared" si="123"/>
        <v>6</v>
      </c>
      <c r="AI78" s="27">
        <f t="shared" si="123"/>
        <v>3</v>
      </c>
      <c r="AJ78" s="27">
        <f t="shared" si="123"/>
        <v>5</v>
      </c>
      <c r="AK78" s="27">
        <f t="shared" si="123"/>
        <v>3</v>
      </c>
      <c r="AL78" s="27">
        <f t="shared" si="123"/>
        <v>3</v>
      </c>
      <c r="AM78" s="27">
        <f t="shared" si="123"/>
        <v>1</v>
      </c>
      <c r="AN78" s="27">
        <f t="shared" si="123"/>
        <v>1</v>
      </c>
      <c r="AO78" s="27">
        <f t="shared" si="123"/>
        <v>1</v>
      </c>
      <c r="AP78" s="27">
        <f t="shared" si="123"/>
        <v>3</v>
      </c>
      <c r="AQ78" s="27">
        <f t="shared" si="123"/>
        <v>3</v>
      </c>
      <c r="AR78" s="27">
        <f t="shared" si="123"/>
        <v>0</v>
      </c>
      <c r="AS78" s="27">
        <f t="shared" si="123"/>
        <v>2</v>
      </c>
      <c r="AT78" s="27">
        <f t="shared" si="123"/>
        <v>3</v>
      </c>
      <c r="AU78" s="27">
        <f t="shared" si="123"/>
        <v>3</v>
      </c>
      <c r="AV78" s="27">
        <f t="shared" si="123"/>
        <v>0</v>
      </c>
      <c r="AW78" s="27">
        <f t="shared" si="123"/>
        <v>1</v>
      </c>
      <c r="AX78" s="27">
        <f t="shared" si="123"/>
        <v>1</v>
      </c>
      <c r="AY78" s="27">
        <f t="shared" si="123"/>
        <v>0</v>
      </c>
      <c r="AZ78" s="27">
        <f t="shared" si="123"/>
        <v>0</v>
      </c>
      <c r="BA78" s="27">
        <f t="shared" si="123"/>
        <v>2</v>
      </c>
      <c r="BB78" s="27">
        <f t="shared" si="123"/>
        <v>2</v>
      </c>
      <c r="BC78" s="27">
        <f t="shared" si="123"/>
        <v>9</v>
      </c>
      <c r="BD78" s="27">
        <f t="shared" si="123"/>
        <v>5</v>
      </c>
      <c r="BE78" s="27">
        <f t="shared" si="123"/>
        <v>4</v>
      </c>
      <c r="BF78" s="27">
        <f t="shared" si="123"/>
        <v>1</v>
      </c>
      <c r="BG78" s="27">
        <f t="shared" si="123"/>
        <v>6</v>
      </c>
      <c r="BH78" s="27">
        <f t="shared" si="123"/>
        <v>3</v>
      </c>
      <c r="BI78" s="27">
        <f t="shared" si="123"/>
        <v>4</v>
      </c>
      <c r="BJ78" s="27">
        <f t="shared" si="123"/>
        <v>1</v>
      </c>
      <c r="BK78" s="27">
        <f t="shared" si="123"/>
        <v>4</v>
      </c>
      <c r="BL78" s="27">
        <f t="shared" si="123"/>
        <v>1</v>
      </c>
      <c r="BM78" s="27">
        <f t="shared" si="123"/>
        <v>0</v>
      </c>
      <c r="BN78" s="27">
        <f t="shared" si="123"/>
        <v>4</v>
      </c>
      <c r="BO78" s="27">
        <f t="shared" si="123"/>
        <v>2</v>
      </c>
      <c r="BP78" s="27">
        <f t="shared" ref="BP78:DV78" si="124">SUM(BP74,BP68,BP67,BP64,BP61,BP58,BP57,BP55,BP50,BP47,BP42,BP35,BP26,BP23,BP10,BP2)</f>
        <v>1</v>
      </c>
      <c r="BQ78" s="27">
        <f t="shared" si="124"/>
        <v>4</v>
      </c>
      <c r="BR78" s="27">
        <f t="shared" si="124"/>
        <v>0</v>
      </c>
      <c r="BS78" s="27">
        <f t="shared" si="124"/>
        <v>4</v>
      </c>
      <c r="BT78" s="27">
        <f t="shared" si="124"/>
        <v>0</v>
      </c>
      <c r="BU78" s="27">
        <f t="shared" si="124"/>
        <v>4</v>
      </c>
      <c r="BV78" s="27">
        <f t="shared" si="124"/>
        <v>3</v>
      </c>
      <c r="BW78" s="27">
        <f t="shared" si="124"/>
        <v>0</v>
      </c>
      <c r="BX78" s="27">
        <f t="shared" si="124"/>
        <v>1</v>
      </c>
      <c r="BY78" s="27">
        <f t="shared" si="124"/>
        <v>1</v>
      </c>
      <c r="BZ78" s="27">
        <f t="shared" si="124"/>
        <v>4</v>
      </c>
      <c r="CA78" s="27">
        <f t="shared" si="124"/>
        <v>2</v>
      </c>
      <c r="CB78" s="27">
        <f t="shared" si="124"/>
        <v>5</v>
      </c>
      <c r="CC78" s="27">
        <f t="shared" si="124"/>
        <v>3</v>
      </c>
      <c r="CD78" s="27">
        <f t="shared" si="124"/>
        <v>4</v>
      </c>
      <c r="CE78" s="27">
        <f t="shared" si="124"/>
        <v>0</v>
      </c>
      <c r="CF78" s="27">
        <f t="shared" si="124"/>
        <v>1</v>
      </c>
      <c r="CG78" s="27">
        <f t="shared" si="124"/>
        <v>5</v>
      </c>
      <c r="CH78" s="27">
        <f t="shared" si="124"/>
        <v>3</v>
      </c>
      <c r="CI78" s="27">
        <f t="shared" si="124"/>
        <v>3</v>
      </c>
      <c r="CJ78" s="27">
        <f t="shared" si="124"/>
        <v>4</v>
      </c>
      <c r="CK78" s="27">
        <f t="shared" si="124"/>
        <v>3</v>
      </c>
      <c r="CL78" s="27">
        <f t="shared" si="124"/>
        <v>1</v>
      </c>
      <c r="CM78" s="27">
        <f t="shared" si="124"/>
        <v>6</v>
      </c>
      <c r="CN78" s="27">
        <f t="shared" si="124"/>
        <v>3</v>
      </c>
      <c r="CO78" s="27">
        <f t="shared" si="124"/>
        <v>3</v>
      </c>
      <c r="CP78" s="27">
        <f t="shared" si="124"/>
        <v>2</v>
      </c>
      <c r="CQ78" s="27">
        <f t="shared" si="124"/>
        <v>1</v>
      </c>
      <c r="CR78" s="27">
        <f t="shared" si="124"/>
        <v>1</v>
      </c>
      <c r="CS78" s="27">
        <f t="shared" si="124"/>
        <v>3</v>
      </c>
      <c r="CT78" s="27">
        <f t="shared" si="124"/>
        <v>4</v>
      </c>
      <c r="CU78" s="27">
        <f t="shared" si="124"/>
        <v>1</v>
      </c>
      <c r="CV78" s="27">
        <f t="shared" si="124"/>
        <v>1</v>
      </c>
      <c r="CW78" s="27">
        <f t="shared" si="124"/>
        <v>2</v>
      </c>
      <c r="CX78" s="27">
        <f t="shared" si="124"/>
        <v>1</v>
      </c>
      <c r="CY78" s="27">
        <f t="shared" si="124"/>
        <v>4</v>
      </c>
      <c r="CZ78" s="27">
        <f t="shared" si="124"/>
        <v>2</v>
      </c>
      <c r="DA78" s="27">
        <f t="shared" si="124"/>
        <v>2</v>
      </c>
      <c r="DB78" s="27">
        <f t="shared" si="124"/>
        <v>0</v>
      </c>
      <c r="DC78" s="27">
        <f t="shared" si="124"/>
        <v>1</v>
      </c>
      <c r="DD78" s="27">
        <f t="shared" si="124"/>
        <v>1</v>
      </c>
      <c r="DE78" s="27">
        <f t="shared" si="124"/>
        <v>2</v>
      </c>
      <c r="DF78" s="27">
        <f t="shared" si="124"/>
        <v>2</v>
      </c>
      <c r="DG78" s="27">
        <f t="shared" si="124"/>
        <v>2</v>
      </c>
      <c r="DH78" s="27">
        <f t="shared" si="124"/>
        <v>7</v>
      </c>
      <c r="DI78" s="27">
        <f t="shared" si="124"/>
        <v>4</v>
      </c>
      <c r="DJ78" s="27">
        <f t="shared" si="124"/>
        <v>0</v>
      </c>
      <c r="DK78" s="27">
        <f t="shared" si="124"/>
        <v>1</v>
      </c>
      <c r="DL78" s="27">
        <f t="shared" si="124"/>
        <v>4</v>
      </c>
      <c r="DM78" s="27">
        <f t="shared" si="124"/>
        <v>0</v>
      </c>
      <c r="DN78" s="27">
        <f t="shared" si="124"/>
        <v>2</v>
      </c>
      <c r="DO78" s="27">
        <f t="shared" si="124"/>
        <v>4</v>
      </c>
      <c r="DP78" s="27">
        <f t="shared" si="124"/>
        <v>3</v>
      </c>
      <c r="DQ78" s="27">
        <f t="shared" si="124"/>
        <v>0</v>
      </c>
      <c r="DR78" s="27">
        <f t="shared" si="124"/>
        <v>2</v>
      </c>
      <c r="DS78" s="27">
        <f t="shared" si="124"/>
        <v>3</v>
      </c>
      <c r="DT78" s="27">
        <f t="shared" si="124"/>
        <v>2</v>
      </c>
      <c r="DU78" s="27">
        <f t="shared" si="124"/>
        <v>0</v>
      </c>
      <c r="DV78" s="27">
        <f t="shared" si="124"/>
        <v>306</v>
      </c>
    </row>
    <row r="80" spans="1:126" ht="15.75" customHeight="1">
      <c r="DV80">
        <f>SUM(C78:DU78)</f>
        <v>306</v>
      </c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598C-AC2B-4C9A-8273-D7A91E9A2012}">
  <dimension ref="A1:BZ26"/>
  <sheetViews>
    <sheetView topLeftCell="AP1" workbookViewId="0">
      <selection activeCell="B1" sqref="B1:BZ1"/>
    </sheetView>
  </sheetViews>
  <sheetFormatPr defaultRowHeight="12.75"/>
  <cols>
    <col min="1" max="1" width="24.85546875" customWidth="1"/>
    <col min="2" max="2" width="23.5703125" customWidth="1"/>
    <col min="3" max="9" width="9.140625" customWidth="1"/>
    <col min="10" max="10" width="22.42578125" customWidth="1"/>
    <col min="11" max="22" width="0" hidden="1" customWidth="1"/>
    <col min="23" max="23" width="14.28515625" customWidth="1"/>
    <col min="24" max="25" width="0" hidden="1" customWidth="1"/>
    <col min="26" max="26" width="20" customWidth="1"/>
    <col min="27" max="34" width="0" hidden="1" customWidth="1"/>
    <col min="35" max="35" width="24.42578125" customWidth="1"/>
    <col min="36" max="41" width="0" hidden="1" customWidth="1"/>
    <col min="42" max="42" width="24" customWidth="1"/>
    <col min="43" max="46" width="0" hidden="1" customWidth="1"/>
    <col min="47" max="47" width="21.140625" customWidth="1"/>
    <col min="48" max="49" width="0" hidden="1" customWidth="1"/>
    <col min="50" max="50" width="17.5703125" customWidth="1"/>
    <col min="51" max="54" width="0" hidden="1" customWidth="1"/>
    <col min="55" max="55" width="25.42578125" customWidth="1"/>
    <col min="56" max="56" width="0" hidden="1" customWidth="1"/>
    <col min="57" max="57" width="15.42578125" customWidth="1"/>
    <col min="58" max="58" width="26.140625" customWidth="1"/>
    <col min="59" max="60" width="0" hidden="1" customWidth="1"/>
    <col min="61" max="61" width="21" customWidth="1"/>
    <col min="62" max="63" width="0" hidden="1" customWidth="1"/>
    <col min="64" max="64" width="21.85546875" customWidth="1"/>
    <col min="65" max="66" width="0" hidden="1" customWidth="1"/>
    <col min="67" max="67" width="21.85546875" customWidth="1"/>
    <col min="68" max="68" width="19.140625" customWidth="1"/>
    <col min="69" max="69" width="9.28515625" hidden="1" customWidth="1"/>
    <col min="70" max="73" width="0" hidden="1" customWidth="1"/>
    <col min="74" max="74" width="15.28515625" customWidth="1"/>
    <col min="75" max="77" width="0" hidden="1" customWidth="1"/>
    <col min="78" max="78" width="19.7109375" customWidth="1"/>
  </cols>
  <sheetData>
    <row r="1" spans="1:78" ht="15">
      <c r="A1" s="89" t="s">
        <v>150</v>
      </c>
      <c r="B1" s="90" t="s">
        <v>78</v>
      </c>
      <c r="C1" s="91" t="s">
        <v>79</v>
      </c>
      <c r="D1" s="91" t="s">
        <v>80</v>
      </c>
      <c r="E1" s="91" t="s">
        <v>81</v>
      </c>
      <c r="F1" s="91" t="s">
        <v>82</v>
      </c>
      <c r="G1" s="91" t="s">
        <v>83</v>
      </c>
      <c r="H1" s="91" t="s">
        <v>84</v>
      </c>
      <c r="I1" s="91" t="s">
        <v>85</v>
      </c>
      <c r="J1" s="90" t="s">
        <v>86</v>
      </c>
      <c r="K1" s="91" t="s">
        <v>87</v>
      </c>
      <c r="L1" s="91" t="s">
        <v>88</v>
      </c>
      <c r="M1" s="91" t="s">
        <v>89</v>
      </c>
      <c r="N1" s="91" t="s">
        <v>90</v>
      </c>
      <c r="O1" s="91" t="s">
        <v>91</v>
      </c>
      <c r="P1" s="91" t="s">
        <v>92</v>
      </c>
      <c r="Q1" s="91" t="s">
        <v>93</v>
      </c>
      <c r="R1" s="91" t="s">
        <v>94</v>
      </c>
      <c r="S1" s="91" t="s">
        <v>95</v>
      </c>
      <c r="T1" s="91" t="s">
        <v>96</v>
      </c>
      <c r="U1" s="91" t="s">
        <v>97</v>
      </c>
      <c r="V1" s="91" t="s">
        <v>98</v>
      </c>
      <c r="W1" s="90" t="s">
        <v>99</v>
      </c>
      <c r="X1" s="91" t="s">
        <v>100</v>
      </c>
      <c r="Y1" s="91" t="s">
        <v>101</v>
      </c>
      <c r="Z1" s="90" t="s">
        <v>102</v>
      </c>
      <c r="AA1" s="91" t="s">
        <v>103</v>
      </c>
      <c r="AB1" s="91" t="s">
        <v>104</v>
      </c>
      <c r="AC1" s="91" t="s">
        <v>105</v>
      </c>
      <c r="AD1" s="91" t="s">
        <v>106</v>
      </c>
      <c r="AE1" s="91" t="s">
        <v>107</v>
      </c>
      <c r="AF1" s="91" t="s">
        <v>108</v>
      </c>
      <c r="AG1" s="91" t="s">
        <v>109</v>
      </c>
      <c r="AH1" s="91" t="s">
        <v>110</v>
      </c>
      <c r="AI1" s="92" t="s">
        <v>111</v>
      </c>
      <c r="AJ1" s="93" t="s">
        <v>112</v>
      </c>
      <c r="AK1" s="93" t="s">
        <v>113</v>
      </c>
      <c r="AL1" s="94" t="s">
        <v>114</v>
      </c>
      <c r="AM1" s="94" t="s">
        <v>115</v>
      </c>
      <c r="AN1" s="94" t="s">
        <v>116</v>
      </c>
      <c r="AO1" s="94" t="s">
        <v>117</v>
      </c>
      <c r="AP1" s="92" t="s">
        <v>118</v>
      </c>
      <c r="AQ1" s="94" t="s">
        <v>119</v>
      </c>
      <c r="AR1" s="93" t="s">
        <v>120</v>
      </c>
      <c r="AS1" s="94" t="s">
        <v>121</v>
      </c>
      <c r="AT1" s="94" t="s">
        <v>122</v>
      </c>
      <c r="AU1" s="92" t="s">
        <v>123</v>
      </c>
      <c r="AV1" s="93" t="s">
        <v>124</v>
      </c>
      <c r="AW1" s="93" t="s">
        <v>125</v>
      </c>
      <c r="AX1" s="92" t="s">
        <v>126</v>
      </c>
      <c r="AY1" s="94" t="s">
        <v>127</v>
      </c>
      <c r="AZ1" s="94" t="s">
        <v>128</v>
      </c>
      <c r="BA1" s="94" t="s">
        <v>129</v>
      </c>
      <c r="BB1" s="94" t="s">
        <v>130</v>
      </c>
      <c r="BC1" s="92" t="s">
        <v>131</v>
      </c>
      <c r="BD1" s="93">
        <v>18060</v>
      </c>
      <c r="BE1" s="92" t="s">
        <v>132</v>
      </c>
      <c r="BF1" s="92" t="s">
        <v>133</v>
      </c>
      <c r="BG1" s="93" t="s">
        <v>134</v>
      </c>
      <c r="BH1" s="94" t="s">
        <v>135</v>
      </c>
      <c r="BI1" s="95" t="s">
        <v>136</v>
      </c>
      <c r="BJ1" s="94" t="s">
        <v>137</v>
      </c>
      <c r="BK1" s="94" t="s">
        <v>138</v>
      </c>
      <c r="BL1" s="92" t="s">
        <v>139</v>
      </c>
      <c r="BM1" s="93" t="s">
        <v>140</v>
      </c>
      <c r="BN1" s="94" t="s">
        <v>141</v>
      </c>
      <c r="BO1" s="92" t="s">
        <v>142</v>
      </c>
      <c r="BP1" s="92" t="s">
        <v>143</v>
      </c>
      <c r="BQ1" s="94" t="s">
        <v>144</v>
      </c>
      <c r="BR1" s="93" t="s">
        <v>137</v>
      </c>
      <c r="BS1" s="93" t="s">
        <v>145</v>
      </c>
      <c r="BT1" s="94" t="s">
        <v>130</v>
      </c>
      <c r="BU1" s="94" t="s">
        <v>146</v>
      </c>
      <c r="BV1" s="92" t="s">
        <v>147</v>
      </c>
      <c r="BW1" s="93" t="s">
        <v>129</v>
      </c>
      <c r="BX1" s="94" t="s">
        <v>138</v>
      </c>
      <c r="BY1" s="94" t="s">
        <v>148</v>
      </c>
      <c r="BZ1" s="96" t="s">
        <v>149</v>
      </c>
    </row>
    <row r="2" spans="1:78" ht="15">
      <c r="A2" s="97" t="s">
        <v>151</v>
      </c>
      <c r="B2" s="74">
        <v>3</v>
      </c>
      <c r="C2" s="74">
        <v>1</v>
      </c>
      <c r="D2" s="74">
        <v>2</v>
      </c>
      <c r="E2" s="74">
        <v>0</v>
      </c>
      <c r="F2" s="74">
        <v>0</v>
      </c>
      <c r="G2" s="74">
        <v>0</v>
      </c>
      <c r="H2" s="74">
        <v>0</v>
      </c>
      <c r="I2" s="74">
        <v>0</v>
      </c>
      <c r="J2" s="74">
        <v>3</v>
      </c>
      <c r="K2" s="74">
        <v>1</v>
      </c>
      <c r="L2" s="74">
        <v>2</v>
      </c>
      <c r="M2" s="74">
        <v>0</v>
      </c>
      <c r="N2" s="74">
        <v>0</v>
      </c>
      <c r="O2" s="74">
        <v>0</v>
      </c>
      <c r="P2" s="74">
        <v>0</v>
      </c>
      <c r="Q2" s="74">
        <v>0</v>
      </c>
      <c r="R2" s="74">
        <v>0</v>
      </c>
      <c r="S2" s="74">
        <v>0</v>
      </c>
      <c r="T2" s="74">
        <v>0</v>
      </c>
      <c r="U2" s="74">
        <v>0</v>
      </c>
      <c r="V2" s="74">
        <v>0</v>
      </c>
      <c r="W2" s="74">
        <v>1</v>
      </c>
      <c r="X2" s="74">
        <v>1</v>
      </c>
      <c r="Y2" s="74">
        <v>0</v>
      </c>
      <c r="Z2" s="74">
        <v>1</v>
      </c>
      <c r="AA2" s="74">
        <v>1</v>
      </c>
      <c r="AB2" s="74">
        <v>0</v>
      </c>
      <c r="AC2" s="74">
        <v>0</v>
      </c>
      <c r="AD2" s="74">
        <v>0</v>
      </c>
      <c r="AE2" s="74">
        <v>0</v>
      </c>
      <c r="AF2" s="74">
        <v>0</v>
      </c>
      <c r="AG2" s="74">
        <v>0</v>
      </c>
      <c r="AH2" s="74">
        <v>0</v>
      </c>
      <c r="AI2" s="74">
        <v>1</v>
      </c>
      <c r="AJ2" s="74">
        <v>1</v>
      </c>
      <c r="AK2" s="74">
        <v>0</v>
      </c>
      <c r="AL2" s="74">
        <v>0</v>
      </c>
      <c r="AM2" s="74">
        <v>0</v>
      </c>
      <c r="AN2" s="74">
        <v>0</v>
      </c>
      <c r="AO2" s="74">
        <v>0</v>
      </c>
      <c r="AP2" s="74">
        <v>2</v>
      </c>
      <c r="AQ2" s="74">
        <v>1</v>
      </c>
      <c r="AR2" s="74">
        <v>1</v>
      </c>
      <c r="AS2" s="74">
        <v>0</v>
      </c>
      <c r="AT2" s="74">
        <v>0</v>
      </c>
      <c r="AU2" s="74">
        <v>0</v>
      </c>
      <c r="AV2" s="74">
        <v>0</v>
      </c>
      <c r="AW2" s="74">
        <v>0</v>
      </c>
      <c r="AX2" s="74">
        <v>0</v>
      </c>
      <c r="AY2" s="74">
        <v>0</v>
      </c>
      <c r="AZ2" s="74">
        <v>0</v>
      </c>
      <c r="BA2" s="74">
        <v>0</v>
      </c>
      <c r="BB2" s="74">
        <v>0</v>
      </c>
      <c r="BC2" s="74">
        <v>2</v>
      </c>
      <c r="BD2" s="74">
        <v>2</v>
      </c>
      <c r="BE2" s="74">
        <v>2</v>
      </c>
      <c r="BF2" s="74">
        <v>1</v>
      </c>
      <c r="BG2" s="74">
        <v>1</v>
      </c>
      <c r="BH2" s="74">
        <v>0</v>
      </c>
      <c r="BI2" s="74">
        <v>0</v>
      </c>
      <c r="BJ2" s="74">
        <v>0</v>
      </c>
      <c r="BK2" s="74">
        <v>0</v>
      </c>
      <c r="BL2" s="74">
        <v>0</v>
      </c>
      <c r="BM2" s="74">
        <v>0</v>
      </c>
      <c r="BN2" s="74">
        <v>0</v>
      </c>
      <c r="BO2" s="74">
        <v>2</v>
      </c>
      <c r="BP2" s="74">
        <v>1</v>
      </c>
      <c r="BQ2" s="74">
        <v>0</v>
      </c>
      <c r="BR2" s="74">
        <v>0</v>
      </c>
      <c r="BS2" s="74">
        <v>0</v>
      </c>
      <c r="BT2" s="74">
        <v>0</v>
      </c>
      <c r="BU2" s="74">
        <v>0</v>
      </c>
      <c r="BV2" s="74">
        <v>0</v>
      </c>
      <c r="BW2" s="74">
        <v>0</v>
      </c>
      <c r="BX2" s="74">
        <v>0</v>
      </c>
      <c r="BY2" s="74">
        <v>0</v>
      </c>
      <c r="BZ2" s="85">
        <v>20</v>
      </c>
    </row>
    <row r="3" spans="1:78" ht="15">
      <c r="A3" s="97" t="s">
        <v>152</v>
      </c>
      <c r="B3" s="74">
        <v>1</v>
      </c>
      <c r="C3" s="74">
        <v>0</v>
      </c>
      <c r="D3" s="74">
        <v>1</v>
      </c>
      <c r="E3" s="74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  <c r="Q3" s="74">
        <v>0</v>
      </c>
      <c r="R3" s="74">
        <v>0</v>
      </c>
      <c r="S3" s="74">
        <v>0</v>
      </c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6</v>
      </c>
      <c r="AA3" s="74">
        <v>1</v>
      </c>
      <c r="AB3" s="74">
        <v>1</v>
      </c>
      <c r="AC3" s="74">
        <v>2</v>
      </c>
      <c r="AD3" s="74">
        <v>2</v>
      </c>
      <c r="AE3" s="74">
        <v>0</v>
      </c>
      <c r="AF3" s="74">
        <v>0</v>
      </c>
      <c r="AG3" s="74">
        <v>0</v>
      </c>
      <c r="AH3" s="74">
        <v>0</v>
      </c>
      <c r="AI3" s="74">
        <v>1</v>
      </c>
      <c r="AJ3" s="74">
        <v>0</v>
      </c>
      <c r="AK3" s="74">
        <v>1</v>
      </c>
      <c r="AL3" s="74">
        <v>0</v>
      </c>
      <c r="AM3" s="74">
        <v>0</v>
      </c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4">
        <v>2</v>
      </c>
      <c r="AV3" s="74">
        <v>1</v>
      </c>
      <c r="AW3" s="74">
        <v>1</v>
      </c>
      <c r="AX3" s="74">
        <v>0</v>
      </c>
      <c r="AY3" s="74">
        <v>0</v>
      </c>
      <c r="AZ3" s="74">
        <v>0</v>
      </c>
      <c r="BA3" s="74">
        <v>0</v>
      </c>
      <c r="BB3" s="74">
        <v>0</v>
      </c>
      <c r="BC3" s="74">
        <v>0</v>
      </c>
      <c r="BD3" s="74">
        <v>0</v>
      </c>
      <c r="BE3" s="74">
        <v>1</v>
      </c>
      <c r="BF3" s="74">
        <v>0</v>
      </c>
      <c r="BG3" s="74">
        <v>0</v>
      </c>
      <c r="BH3" s="74">
        <v>0</v>
      </c>
      <c r="BI3" s="74">
        <v>0</v>
      </c>
      <c r="BJ3" s="74">
        <v>0</v>
      </c>
      <c r="BK3" s="74">
        <v>0</v>
      </c>
      <c r="BL3" s="74">
        <v>1</v>
      </c>
      <c r="BM3" s="74">
        <v>1</v>
      </c>
      <c r="BN3" s="74">
        <v>0</v>
      </c>
      <c r="BO3" s="74">
        <v>9</v>
      </c>
      <c r="BP3" s="74">
        <v>0</v>
      </c>
      <c r="BQ3" s="74">
        <v>2</v>
      </c>
      <c r="BR3" s="74">
        <v>0</v>
      </c>
      <c r="BS3" s="74">
        <v>0</v>
      </c>
      <c r="BT3" s="74">
        <v>1</v>
      </c>
      <c r="BU3" s="74">
        <v>1</v>
      </c>
      <c r="BV3" s="74">
        <v>0</v>
      </c>
      <c r="BW3" s="74">
        <v>0</v>
      </c>
      <c r="BX3" s="74">
        <v>0</v>
      </c>
      <c r="BY3" s="74">
        <v>0</v>
      </c>
      <c r="BZ3" s="85">
        <v>23</v>
      </c>
    </row>
    <row r="4" spans="1:78" ht="15">
      <c r="A4" s="97" t="s">
        <v>153</v>
      </c>
      <c r="B4" s="74">
        <v>1</v>
      </c>
      <c r="C4" s="74">
        <v>0</v>
      </c>
      <c r="D4" s="74">
        <v>1</v>
      </c>
      <c r="E4" s="74">
        <v>0</v>
      </c>
      <c r="F4" s="74">
        <v>0</v>
      </c>
      <c r="G4" s="74">
        <v>0</v>
      </c>
      <c r="H4" s="74">
        <v>0</v>
      </c>
      <c r="I4" s="74">
        <v>0</v>
      </c>
      <c r="J4" s="74">
        <v>2</v>
      </c>
      <c r="K4" s="74">
        <v>0</v>
      </c>
      <c r="L4" s="74">
        <v>2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4">
        <v>1</v>
      </c>
      <c r="X4" s="74">
        <v>0</v>
      </c>
      <c r="Y4" s="74">
        <v>1</v>
      </c>
      <c r="Z4" s="74">
        <v>3</v>
      </c>
      <c r="AA4" s="74">
        <v>2</v>
      </c>
      <c r="AB4" s="74">
        <v>0</v>
      </c>
      <c r="AC4" s="74">
        <v>1</v>
      </c>
      <c r="AD4" s="74">
        <v>0</v>
      </c>
      <c r="AE4" s="74">
        <v>0</v>
      </c>
      <c r="AF4" s="74">
        <v>0</v>
      </c>
      <c r="AG4" s="74">
        <v>0</v>
      </c>
      <c r="AH4" s="74">
        <v>0</v>
      </c>
      <c r="AI4" s="74">
        <v>1</v>
      </c>
      <c r="AJ4" s="74">
        <v>1</v>
      </c>
      <c r="AK4" s="74">
        <v>0</v>
      </c>
      <c r="AL4" s="74">
        <v>0</v>
      </c>
      <c r="AM4" s="74">
        <v>0</v>
      </c>
      <c r="AN4" s="74">
        <v>0</v>
      </c>
      <c r="AO4" s="74">
        <v>0</v>
      </c>
      <c r="AP4" s="74">
        <v>4</v>
      </c>
      <c r="AQ4" s="74">
        <v>2</v>
      </c>
      <c r="AR4" s="74">
        <v>2</v>
      </c>
      <c r="AS4" s="74">
        <v>0</v>
      </c>
      <c r="AT4" s="74">
        <v>0</v>
      </c>
      <c r="AU4" s="74">
        <v>0</v>
      </c>
      <c r="AV4" s="74">
        <v>0</v>
      </c>
      <c r="AW4" s="74">
        <v>0</v>
      </c>
      <c r="AX4" s="74">
        <v>2</v>
      </c>
      <c r="AY4" s="74">
        <v>1</v>
      </c>
      <c r="AZ4" s="74">
        <v>1</v>
      </c>
      <c r="BA4" s="74">
        <v>0</v>
      </c>
      <c r="BB4" s="74">
        <v>0</v>
      </c>
      <c r="BC4" s="74">
        <v>2</v>
      </c>
      <c r="BD4" s="74">
        <v>2</v>
      </c>
      <c r="BE4" s="74">
        <v>0</v>
      </c>
      <c r="BF4" s="74">
        <v>1</v>
      </c>
      <c r="BG4" s="74">
        <v>1</v>
      </c>
      <c r="BH4" s="74">
        <v>0</v>
      </c>
      <c r="BI4" s="74">
        <v>0</v>
      </c>
      <c r="BJ4" s="74">
        <v>0</v>
      </c>
      <c r="BK4" s="74">
        <v>0</v>
      </c>
      <c r="BL4" s="74">
        <v>1</v>
      </c>
      <c r="BM4" s="74">
        <v>0</v>
      </c>
      <c r="BN4" s="74">
        <v>1</v>
      </c>
      <c r="BO4" s="74">
        <v>5</v>
      </c>
      <c r="BP4" s="74">
        <v>0</v>
      </c>
      <c r="BQ4" s="74">
        <v>0</v>
      </c>
      <c r="BR4" s="74">
        <v>1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85">
        <v>24</v>
      </c>
    </row>
    <row r="5" spans="1:78" ht="15">
      <c r="A5" s="97" t="s">
        <v>154</v>
      </c>
      <c r="B5" s="74">
        <v>1</v>
      </c>
      <c r="C5" s="74">
        <v>1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3</v>
      </c>
      <c r="K5" s="74">
        <v>0</v>
      </c>
      <c r="L5" s="74">
        <v>2</v>
      </c>
      <c r="M5" s="74">
        <v>0</v>
      </c>
      <c r="N5" s="74">
        <v>1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1</v>
      </c>
      <c r="X5" s="74">
        <v>1</v>
      </c>
      <c r="Y5" s="74">
        <v>0</v>
      </c>
      <c r="Z5" s="74">
        <v>2</v>
      </c>
      <c r="AA5" s="74">
        <v>0</v>
      </c>
      <c r="AB5" s="74">
        <v>1</v>
      </c>
      <c r="AC5" s="74">
        <v>0</v>
      </c>
      <c r="AD5" s="74">
        <v>0</v>
      </c>
      <c r="AE5" s="74">
        <v>1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74">
        <v>0</v>
      </c>
      <c r="AN5" s="74">
        <v>0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4">
        <v>1</v>
      </c>
      <c r="AV5" s="74">
        <v>0</v>
      </c>
      <c r="AW5" s="74">
        <v>1</v>
      </c>
      <c r="AX5" s="74">
        <v>1</v>
      </c>
      <c r="AY5" s="74">
        <v>1</v>
      </c>
      <c r="AZ5" s="74">
        <v>0</v>
      </c>
      <c r="BA5" s="74">
        <v>0</v>
      </c>
      <c r="BB5" s="74">
        <v>0</v>
      </c>
      <c r="BC5" s="74">
        <v>1</v>
      </c>
      <c r="BD5" s="74">
        <v>1</v>
      </c>
      <c r="BE5" s="74">
        <v>1</v>
      </c>
      <c r="BF5" s="74">
        <v>0</v>
      </c>
      <c r="BG5" s="74">
        <v>0</v>
      </c>
      <c r="BH5" s="74">
        <v>0</v>
      </c>
      <c r="BI5" s="74">
        <v>0</v>
      </c>
      <c r="BJ5" s="74">
        <v>0</v>
      </c>
      <c r="BK5" s="74">
        <v>0</v>
      </c>
      <c r="BL5" s="74">
        <v>0</v>
      </c>
      <c r="BM5" s="74">
        <v>0</v>
      </c>
      <c r="BN5" s="74">
        <v>0</v>
      </c>
      <c r="BO5" s="74">
        <v>2</v>
      </c>
      <c r="BP5" s="74">
        <v>0</v>
      </c>
      <c r="BQ5" s="74">
        <v>0</v>
      </c>
      <c r="BR5" s="74">
        <v>0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85">
        <v>13</v>
      </c>
    </row>
    <row r="6" spans="1:78" ht="15">
      <c r="A6" s="97" t="s">
        <v>155</v>
      </c>
      <c r="B6" s="74">
        <v>1</v>
      </c>
      <c r="C6" s="74">
        <v>0</v>
      </c>
      <c r="D6" s="74">
        <v>0</v>
      </c>
      <c r="E6" s="74">
        <v>1</v>
      </c>
      <c r="F6" s="74">
        <v>0</v>
      </c>
      <c r="G6" s="74">
        <v>0</v>
      </c>
      <c r="H6" s="74">
        <v>0</v>
      </c>
      <c r="I6" s="74">
        <v>0</v>
      </c>
      <c r="J6" s="74">
        <v>3</v>
      </c>
      <c r="K6" s="74">
        <v>2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  <c r="Q6" s="74">
        <v>1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Y6" s="74">
        <v>0</v>
      </c>
      <c r="Z6" s="74">
        <v>5</v>
      </c>
      <c r="AA6" s="74">
        <v>0</v>
      </c>
      <c r="AB6" s="74">
        <v>1</v>
      </c>
      <c r="AC6" s="74">
        <v>3</v>
      </c>
      <c r="AD6" s="74">
        <v>0</v>
      </c>
      <c r="AE6" s="74">
        <v>0</v>
      </c>
      <c r="AF6" s="74">
        <v>1</v>
      </c>
      <c r="AG6" s="74">
        <v>0</v>
      </c>
      <c r="AH6" s="74">
        <v>0</v>
      </c>
      <c r="AI6" s="74">
        <v>1</v>
      </c>
      <c r="AJ6" s="74">
        <v>1</v>
      </c>
      <c r="AK6" s="74">
        <v>0</v>
      </c>
      <c r="AL6" s="74">
        <v>0</v>
      </c>
      <c r="AM6" s="74">
        <v>0</v>
      </c>
      <c r="AN6" s="74">
        <v>0</v>
      </c>
      <c r="AO6" s="74">
        <v>0</v>
      </c>
      <c r="AP6" s="74">
        <v>2</v>
      </c>
      <c r="AQ6" s="74">
        <v>1</v>
      </c>
      <c r="AR6" s="74">
        <v>1</v>
      </c>
      <c r="AS6" s="74">
        <v>0</v>
      </c>
      <c r="AT6" s="74">
        <v>0</v>
      </c>
      <c r="AU6" s="74">
        <v>0</v>
      </c>
      <c r="AV6" s="74">
        <v>0</v>
      </c>
      <c r="AW6" s="74">
        <v>0</v>
      </c>
      <c r="AX6" s="74">
        <v>2</v>
      </c>
      <c r="AY6" s="74">
        <v>0</v>
      </c>
      <c r="AZ6" s="74">
        <v>0</v>
      </c>
      <c r="BA6" s="74">
        <v>1</v>
      </c>
      <c r="BB6" s="74">
        <v>1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>
        <v>0</v>
      </c>
      <c r="BI6" s="74">
        <v>1</v>
      </c>
      <c r="BJ6" s="74">
        <v>1</v>
      </c>
      <c r="BK6" s="74">
        <v>0</v>
      </c>
      <c r="BL6" s="74">
        <v>4</v>
      </c>
      <c r="BM6" s="74">
        <v>0</v>
      </c>
      <c r="BN6" s="74">
        <v>4</v>
      </c>
      <c r="BO6" s="74">
        <v>5</v>
      </c>
      <c r="BP6" s="74">
        <v>0</v>
      </c>
      <c r="BQ6" s="74">
        <v>0</v>
      </c>
      <c r="BR6" s="74">
        <v>0</v>
      </c>
      <c r="BS6" s="74">
        <v>0</v>
      </c>
      <c r="BT6" s="74">
        <v>0</v>
      </c>
      <c r="BU6" s="74">
        <v>0</v>
      </c>
      <c r="BV6" s="74">
        <v>0</v>
      </c>
      <c r="BW6" s="74">
        <v>0</v>
      </c>
      <c r="BX6" s="74">
        <v>0</v>
      </c>
      <c r="BY6" s="74">
        <v>0</v>
      </c>
      <c r="BZ6" s="85">
        <v>24</v>
      </c>
    </row>
    <row r="7" spans="1:78" ht="15">
      <c r="A7" s="97" t="s">
        <v>156</v>
      </c>
      <c r="B7" s="74">
        <v>2</v>
      </c>
      <c r="C7" s="74">
        <v>0</v>
      </c>
      <c r="D7" s="74">
        <v>0</v>
      </c>
      <c r="E7" s="74">
        <v>0</v>
      </c>
      <c r="F7" s="74">
        <v>2</v>
      </c>
      <c r="G7" s="74">
        <v>0</v>
      </c>
      <c r="H7" s="74">
        <v>0</v>
      </c>
      <c r="I7" s="74">
        <v>0</v>
      </c>
      <c r="J7" s="74">
        <v>3</v>
      </c>
      <c r="K7" s="74">
        <v>1</v>
      </c>
      <c r="L7" s="74">
        <v>2</v>
      </c>
      <c r="M7" s="74">
        <v>0</v>
      </c>
      <c r="N7" s="74">
        <v>0</v>
      </c>
      <c r="O7" s="74">
        <v>0</v>
      </c>
      <c r="P7" s="74">
        <v>0</v>
      </c>
      <c r="Q7" s="74">
        <v>0</v>
      </c>
      <c r="R7" s="74">
        <v>0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Y7" s="74">
        <v>0</v>
      </c>
      <c r="Z7" s="74">
        <v>3</v>
      </c>
      <c r="AA7" s="74">
        <v>0</v>
      </c>
      <c r="AB7" s="74">
        <v>1</v>
      </c>
      <c r="AC7" s="74">
        <v>0</v>
      </c>
      <c r="AD7" s="74">
        <v>0</v>
      </c>
      <c r="AE7" s="74">
        <v>0</v>
      </c>
      <c r="AF7" s="74">
        <v>0</v>
      </c>
      <c r="AG7" s="74">
        <v>2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74">
        <v>0</v>
      </c>
      <c r="AN7" s="74">
        <v>0</v>
      </c>
      <c r="AO7" s="74">
        <v>0</v>
      </c>
      <c r="AP7" s="74">
        <v>0</v>
      </c>
      <c r="AQ7" s="74">
        <v>0</v>
      </c>
      <c r="AR7" s="74">
        <v>0</v>
      </c>
      <c r="AS7" s="74">
        <v>0</v>
      </c>
      <c r="AT7" s="74">
        <v>0</v>
      </c>
      <c r="AU7" s="74">
        <v>0</v>
      </c>
      <c r="AV7" s="74">
        <v>0</v>
      </c>
      <c r="AW7" s="74">
        <v>0</v>
      </c>
      <c r="AX7" s="74">
        <v>1</v>
      </c>
      <c r="AY7" s="74">
        <v>0</v>
      </c>
      <c r="AZ7" s="74">
        <v>0</v>
      </c>
      <c r="BA7" s="74">
        <v>1</v>
      </c>
      <c r="BB7" s="74">
        <v>0</v>
      </c>
      <c r="BC7" s="74">
        <v>0</v>
      </c>
      <c r="BD7" s="74">
        <v>0</v>
      </c>
      <c r="BE7" s="74">
        <v>0</v>
      </c>
      <c r="BF7" s="74">
        <v>0</v>
      </c>
      <c r="BG7" s="74">
        <v>0</v>
      </c>
      <c r="BH7" s="74">
        <v>0</v>
      </c>
      <c r="BI7" s="74">
        <v>0</v>
      </c>
      <c r="BJ7" s="74">
        <v>0</v>
      </c>
      <c r="BK7" s="74">
        <v>0</v>
      </c>
      <c r="BL7" s="74">
        <v>0</v>
      </c>
      <c r="BM7" s="74">
        <v>0</v>
      </c>
      <c r="BN7" s="74">
        <v>0</v>
      </c>
      <c r="BO7" s="74">
        <v>2</v>
      </c>
      <c r="BP7" s="74">
        <v>1</v>
      </c>
      <c r="BQ7" s="74">
        <v>0</v>
      </c>
      <c r="BR7" s="74">
        <v>0</v>
      </c>
      <c r="BS7" s="74">
        <v>0</v>
      </c>
      <c r="BT7" s="74">
        <v>0</v>
      </c>
      <c r="BU7" s="74">
        <v>0</v>
      </c>
      <c r="BV7" s="74">
        <v>0</v>
      </c>
      <c r="BW7" s="74">
        <v>0</v>
      </c>
      <c r="BX7" s="74">
        <v>0</v>
      </c>
      <c r="BY7" s="74">
        <v>0</v>
      </c>
      <c r="BZ7" s="85">
        <v>13</v>
      </c>
    </row>
    <row r="8" spans="1:78" ht="15">
      <c r="A8" s="97" t="s">
        <v>157</v>
      </c>
      <c r="B8" s="74">
        <v>1</v>
      </c>
      <c r="C8" s="74">
        <v>0</v>
      </c>
      <c r="D8" s="74">
        <v>1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1</v>
      </c>
      <c r="K8" s="74">
        <v>0</v>
      </c>
      <c r="L8" s="74">
        <v>1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v>3</v>
      </c>
      <c r="AA8" s="74">
        <v>0</v>
      </c>
      <c r="AB8" s="74">
        <v>2</v>
      </c>
      <c r="AC8" s="74">
        <v>0</v>
      </c>
      <c r="AD8" s="74">
        <v>0</v>
      </c>
      <c r="AE8" s="74">
        <v>1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0</v>
      </c>
      <c r="AN8" s="74">
        <v>0</v>
      </c>
      <c r="AO8" s="74">
        <v>0</v>
      </c>
      <c r="AP8" s="74">
        <v>3</v>
      </c>
      <c r="AQ8" s="74">
        <v>2</v>
      </c>
      <c r="AR8" s="74">
        <v>1</v>
      </c>
      <c r="AS8" s="74">
        <v>0</v>
      </c>
      <c r="AT8" s="74">
        <v>0</v>
      </c>
      <c r="AU8" s="74">
        <v>0</v>
      </c>
      <c r="AV8" s="74">
        <v>0</v>
      </c>
      <c r="AW8" s="74">
        <v>0</v>
      </c>
      <c r="AX8" s="74">
        <v>0</v>
      </c>
      <c r="AY8" s="74">
        <v>0</v>
      </c>
      <c r="AZ8" s="74">
        <v>0</v>
      </c>
      <c r="BA8" s="74">
        <v>0</v>
      </c>
      <c r="BB8" s="74">
        <v>0</v>
      </c>
      <c r="BC8" s="74">
        <v>0</v>
      </c>
      <c r="BD8" s="74">
        <v>0</v>
      </c>
      <c r="BE8" s="74">
        <v>1</v>
      </c>
      <c r="BF8" s="74">
        <v>0</v>
      </c>
      <c r="BG8" s="74">
        <v>0</v>
      </c>
      <c r="BH8" s="74">
        <v>0</v>
      </c>
      <c r="BI8" s="74">
        <v>0</v>
      </c>
      <c r="BJ8" s="74">
        <v>0</v>
      </c>
      <c r="BK8" s="74">
        <v>0</v>
      </c>
      <c r="BL8" s="74">
        <v>0</v>
      </c>
      <c r="BM8" s="74">
        <v>0</v>
      </c>
      <c r="BN8" s="74">
        <v>0</v>
      </c>
      <c r="BO8" s="74">
        <v>0</v>
      </c>
      <c r="BP8" s="74">
        <v>0</v>
      </c>
      <c r="BQ8" s="74">
        <v>0</v>
      </c>
      <c r="BR8" s="74">
        <v>0</v>
      </c>
      <c r="BS8" s="74">
        <v>0</v>
      </c>
      <c r="BT8" s="74">
        <v>1</v>
      </c>
      <c r="BU8" s="74">
        <v>0</v>
      </c>
      <c r="BV8" s="74">
        <v>1</v>
      </c>
      <c r="BW8" s="74">
        <v>0</v>
      </c>
      <c r="BX8" s="74">
        <v>1</v>
      </c>
      <c r="BY8" s="74">
        <v>0</v>
      </c>
      <c r="BZ8" s="85">
        <v>10</v>
      </c>
    </row>
    <row r="9" spans="1:78" ht="15">
      <c r="A9" s="97" t="s">
        <v>158</v>
      </c>
      <c r="B9" s="74">
        <v>1</v>
      </c>
      <c r="C9" s="74">
        <v>0</v>
      </c>
      <c r="D9" s="74">
        <v>0</v>
      </c>
      <c r="E9" s="74">
        <v>0</v>
      </c>
      <c r="F9" s="74">
        <v>0</v>
      </c>
      <c r="G9" s="74">
        <v>1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1</v>
      </c>
      <c r="AA9" s="74">
        <v>0</v>
      </c>
      <c r="AB9" s="74">
        <v>0</v>
      </c>
      <c r="AC9" s="74">
        <v>1</v>
      </c>
      <c r="AD9" s="74">
        <v>0</v>
      </c>
      <c r="AE9" s="74">
        <v>0</v>
      </c>
      <c r="AF9" s="74">
        <v>0</v>
      </c>
      <c r="AG9" s="74">
        <v>0</v>
      </c>
      <c r="AH9" s="74">
        <v>0</v>
      </c>
      <c r="AI9" s="74">
        <v>3</v>
      </c>
      <c r="AJ9" s="74">
        <v>3</v>
      </c>
      <c r="AK9" s="74">
        <v>0</v>
      </c>
      <c r="AL9" s="74">
        <v>0</v>
      </c>
      <c r="AM9" s="74">
        <v>0</v>
      </c>
      <c r="AN9" s="74">
        <v>0</v>
      </c>
      <c r="AO9" s="74">
        <v>0</v>
      </c>
      <c r="AP9" s="74">
        <v>2</v>
      </c>
      <c r="AQ9" s="74">
        <v>0</v>
      </c>
      <c r="AR9" s="74">
        <v>2</v>
      </c>
      <c r="AS9" s="74">
        <v>0</v>
      </c>
      <c r="AT9" s="74">
        <v>0</v>
      </c>
      <c r="AU9" s="74">
        <v>1</v>
      </c>
      <c r="AV9" s="74">
        <v>1</v>
      </c>
      <c r="AW9" s="74">
        <v>0</v>
      </c>
      <c r="AX9" s="74">
        <v>0</v>
      </c>
      <c r="AY9" s="74">
        <v>0</v>
      </c>
      <c r="AZ9" s="74">
        <v>0</v>
      </c>
      <c r="BA9" s="74">
        <v>0</v>
      </c>
      <c r="BB9" s="74">
        <v>0</v>
      </c>
      <c r="BC9" s="74">
        <v>0</v>
      </c>
      <c r="BD9" s="74">
        <v>0</v>
      </c>
      <c r="BE9" s="74">
        <v>2</v>
      </c>
      <c r="BF9" s="74">
        <v>0</v>
      </c>
      <c r="BG9" s="74">
        <v>0</v>
      </c>
      <c r="BH9" s="74">
        <v>0</v>
      </c>
      <c r="BI9" s="74">
        <v>0</v>
      </c>
      <c r="BJ9" s="74">
        <v>0</v>
      </c>
      <c r="BK9" s="74">
        <v>0</v>
      </c>
      <c r="BL9" s="74">
        <v>0</v>
      </c>
      <c r="BM9" s="74">
        <v>0</v>
      </c>
      <c r="BN9" s="74">
        <v>0</v>
      </c>
      <c r="BO9" s="74">
        <v>12</v>
      </c>
      <c r="BP9" s="74">
        <v>0</v>
      </c>
      <c r="BQ9" s="74">
        <v>0</v>
      </c>
      <c r="BR9" s="74">
        <v>0</v>
      </c>
      <c r="BS9" s="74">
        <v>1</v>
      </c>
      <c r="BT9" s="74">
        <v>0</v>
      </c>
      <c r="BU9" s="74">
        <v>0</v>
      </c>
      <c r="BV9" s="74">
        <v>0</v>
      </c>
      <c r="BW9" s="74">
        <v>0</v>
      </c>
      <c r="BX9" s="74">
        <v>0</v>
      </c>
      <c r="BY9" s="74">
        <v>0</v>
      </c>
      <c r="BZ9" s="85">
        <v>23</v>
      </c>
    </row>
    <row r="10" spans="1:78" ht="15">
      <c r="A10" s="97" t="s">
        <v>159</v>
      </c>
      <c r="B10" s="74">
        <v>0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2</v>
      </c>
      <c r="K10" s="74">
        <v>1</v>
      </c>
      <c r="L10" s="74">
        <v>1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4">
        <v>0</v>
      </c>
      <c r="V10" s="74">
        <v>0</v>
      </c>
      <c r="W10" s="74">
        <v>0</v>
      </c>
      <c r="X10" s="74">
        <v>0</v>
      </c>
      <c r="Y10" s="74">
        <v>0</v>
      </c>
      <c r="Z10" s="74">
        <v>3</v>
      </c>
      <c r="AA10" s="74">
        <v>0</v>
      </c>
      <c r="AB10" s="74">
        <v>1</v>
      </c>
      <c r="AC10" s="74">
        <v>0</v>
      </c>
      <c r="AD10" s="74">
        <v>0</v>
      </c>
      <c r="AE10" s="74">
        <v>1</v>
      </c>
      <c r="AF10" s="74">
        <v>1</v>
      </c>
      <c r="AG10" s="74">
        <v>0</v>
      </c>
      <c r="AH10" s="74">
        <v>0</v>
      </c>
      <c r="AI10" s="74">
        <v>4</v>
      </c>
      <c r="AJ10" s="74">
        <v>2</v>
      </c>
      <c r="AK10" s="74">
        <v>0</v>
      </c>
      <c r="AL10" s="74">
        <v>1</v>
      </c>
      <c r="AM10" s="74">
        <v>1</v>
      </c>
      <c r="AN10" s="74">
        <v>0</v>
      </c>
      <c r="AO10" s="74">
        <v>0</v>
      </c>
      <c r="AP10" s="74">
        <v>0</v>
      </c>
      <c r="AQ10" s="74">
        <v>0</v>
      </c>
      <c r="AR10" s="74">
        <v>0</v>
      </c>
      <c r="AS10" s="74">
        <v>0</v>
      </c>
      <c r="AT10" s="74">
        <v>0</v>
      </c>
      <c r="AU10" s="74">
        <v>0</v>
      </c>
      <c r="AV10" s="74">
        <v>0</v>
      </c>
      <c r="AW10" s="74">
        <v>0</v>
      </c>
      <c r="AX10" s="74">
        <v>0</v>
      </c>
      <c r="AY10" s="74">
        <v>0</v>
      </c>
      <c r="AZ10" s="74">
        <v>0</v>
      </c>
      <c r="BA10" s="74">
        <v>0</v>
      </c>
      <c r="BB10" s="74">
        <v>0</v>
      </c>
      <c r="BC10" s="74">
        <v>0</v>
      </c>
      <c r="BD10" s="74">
        <v>0</v>
      </c>
      <c r="BE10" s="74">
        <v>2</v>
      </c>
      <c r="BF10" s="74">
        <v>0</v>
      </c>
      <c r="BG10" s="74">
        <v>0</v>
      </c>
      <c r="BH10" s="74">
        <v>0</v>
      </c>
      <c r="BI10" s="74">
        <v>0</v>
      </c>
      <c r="BJ10" s="74">
        <v>0</v>
      </c>
      <c r="BK10" s="74">
        <v>0</v>
      </c>
      <c r="BL10" s="74">
        <v>0</v>
      </c>
      <c r="BM10" s="74">
        <v>0</v>
      </c>
      <c r="BN10" s="74">
        <v>0</v>
      </c>
      <c r="BO10" s="74">
        <v>7</v>
      </c>
      <c r="BP10" s="74">
        <v>0</v>
      </c>
      <c r="BQ10" s="74">
        <v>0</v>
      </c>
      <c r="BR10" s="74">
        <v>0</v>
      </c>
      <c r="BS10" s="74">
        <v>0</v>
      </c>
      <c r="BT10" s="74">
        <v>1</v>
      </c>
      <c r="BU10" s="74">
        <v>0</v>
      </c>
      <c r="BV10" s="74">
        <v>0</v>
      </c>
      <c r="BW10" s="74">
        <v>1</v>
      </c>
      <c r="BX10" s="74">
        <v>0</v>
      </c>
      <c r="BY10" s="74">
        <v>1</v>
      </c>
      <c r="BZ10" s="85">
        <v>18</v>
      </c>
    </row>
    <row r="11" spans="1:78" ht="15">
      <c r="A11" s="97" t="s">
        <v>160</v>
      </c>
      <c r="B11" s="74">
        <v>1</v>
      </c>
      <c r="C11" s="74">
        <v>0</v>
      </c>
      <c r="D11" s="74">
        <v>1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5</v>
      </c>
      <c r="K11" s="74">
        <v>1</v>
      </c>
      <c r="L11" s="74">
        <v>2</v>
      </c>
      <c r="M11" s="74">
        <v>1</v>
      </c>
      <c r="N11" s="74">
        <v>0</v>
      </c>
      <c r="O11" s="74">
        <v>1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0</v>
      </c>
      <c r="W11" s="74">
        <v>0</v>
      </c>
      <c r="X11" s="74">
        <v>0</v>
      </c>
      <c r="Y11" s="74">
        <v>0</v>
      </c>
      <c r="Z11" s="74">
        <v>0</v>
      </c>
      <c r="AA11" s="74">
        <v>0</v>
      </c>
      <c r="AB11" s="74">
        <v>0</v>
      </c>
      <c r="AC11" s="74">
        <v>0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74">
        <v>0</v>
      </c>
      <c r="AN11" s="74">
        <v>0</v>
      </c>
      <c r="AO11" s="74">
        <v>0</v>
      </c>
      <c r="AP11" s="74">
        <v>2</v>
      </c>
      <c r="AQ11" s="74">
        <v>0</v>
      </c>
      <c r="AR11" s="74">
        <v>2</v>
      </c>
      <c r="AS11" s="74">
        <v>0</v>
      </c>
      <c r="AT11" s="74">
        <v>0</v>
      </c>
      <c r="AU11" s="74">
        <v>0</v>
      </c>
      <c r="AV11" s="74">
        <v>0</v>
      </c>
      <c r="AW11" s="74">
        <v>0</v>
      </c>
      <c r="AX11" s="74">
        <v>1</v>
      </c>
      <c r="AY11" s="74">
        <v>1</v>
      </c>
      <c r="AZ11" s="74">
        <v>0</v>
      </c>
      <c r="BA11" s="74">
        <v>0</v>
      </c>
      <c r="BB11" s="74">
        <v>0</v>
      </c>
      <c r="BC11" s="74">
        <v>0</v>
      </c>
      <c r="BD11" s="74">
        <v>0</v>
      </c>
      <c r="BE11" s="74">
        <v>1</v>
      </c>
      <c r="BF11" s="74">
        <v>0</v>
      </c>
      <c r="BG11" s="74">
        <v>0</v>
      </c>
      <c r="BH11" s="74">
        <v>0</v>
      </c>
      <c r="BI11" s="74">
        <v>0</v>
      </c>
      <c r="BJ11" s="74">
        <v>0</v>
      </c>
      <c r="BK11" s="74">
        <v>0</v>
      </c>
      <c r="BL11" s="74">
        <v>0</v>
      </c>
      <c r="BM11" s="74">
        <v>0</v>
      </c>
      <c r="BN11" s="74">
        <v>0</v>
      </c>
      <c r="BO11" s="74">
        <v>5</v>
      </c>
      <c r="BP11" s="74">
        <v>0</v>
      </c>
      <c r="BQ11" s="74">
        <v>0</v>
      </c>
      <c r="BR11" s="74">
        <v>0</v>
      </c>
      <c r="BS11" s="74">
        <v>0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85">
        <v>15</v>
      </c>
    </row>
    <row r="12" spans="1:78" ht="15">
      <c r="A12" s="97" t="s">
        <v>161</v>
      </c>
      <c r="B12" s="74">
        <v>0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4</v>
      </c>
      <c r="K12" s="74">
        <v>1</v>
      </c>
      <c r="L12" s="74">
        <v>2</v>
      </c>
      <c r="M12" s="74">
        <v>0</v>
      </c>
      <c r="N12" s="74">
        <v>0</v>
      </c>
      <c r="O12" s="74">
        <v>0</v>
      </c>
      <c r="P12" s="74">
        <v>1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2</v>
      </c>
      <c r="AA12" s="74">
        <v>0</v>
      </c>
      <c r="AB12" s="74">
        <v>1</v>
      </c>
      <c r="AC12" s="74">
        <v>1</v>
      </c>
      <c r="AD12" s="74">
        <v>0</v>
      </c>
      <c r="AE12" s="74">
        <v>0</v>
      </c>
      <c r="AF12" s="74">
        <v>0</v>
      </c>
      <c r="AG12" s="74">
        <v>0</v>
      </c>
      <c r="AH12" s="74">
        <v>0</v>
      </c>
      <c r="AI12" s="74">
        <v>1</v>
      </c>
      <c r="AJ12" s="74">
        <v>0</v>
      </c>
      <c r="AK12" s="74">
        <v>0</v>
      </c>
      <c r="AL12" s="74">
        <v>1</v>
      </c>
      <c r="AM12" s="74">
        <v>0</v>
      </c>
      <c r="AN12" s="74">
        <v>0</v>
      </c>
      <c r="AO12" s="74">
        <v>0</v>
      </c>
      <c r="AP12" s="74">
        <v>2</v>
      </c>
      <c r="AQ12" s="74">
        <v>0</v>
      </c>
      <c r="AR12" s="74">
        <v>2</v>
      </c>
      <c r="AS12" s="74">
        <v>0</v>
      </c>
      <c r="AT12" s="74">
        <v>0</v>
      </c>
      <c r="AU12" s="74">
        <v>0</v>
      </c>
      <c r="AV12" s="74">
        <v>0</v>
      </c>
      <c r="AW12" s="74">
        <v>0</v>
      </c>
      <c r="AX12" s="74">
        <v>0</v>
      </c>
      <c r="AY12" s="74">
        <v>0</v>
      </c>
      <c r="AZ12" s="74">
        <v>0</v>
      </c>
      <c r="BA12" s="74">
        <v>0</v>
      </c>
      <c r="BB12" s="74">
        <v>0</v>
      </c>
      <c r="BC12" s="74">
        <v>0</v>
      </c>
      <c r="BD12" s="74">
        <v>0</v>
      </c>
      <c r="BE12" s="74">
        <v>1</v>
      </c>
      <c r="BF12" s="74">
        <v>0</v>
      </c>
      <c r="BG12" s="74">
        <v>0</v>
      </c>
      <c r="BH12" s="74">
        <v>0</v>
      </c>
      <c r="BI12" s="74">
        <v>0</v>
      </c>
      <c r="BJ12" s="74">
        <v>0</v>
      </c>
      <c r="BK12" s="74">
        <v>0</v>
      </c>
      <c r="BL12" s="74">
        <v>0</v>
      </c>
      <c r="BM12" s="74">
        <v>0</v>
      </c>
      <c r="BN12" s="74">
        <v>0</v>
      </c>
      <c r="BO12" s="74">
        <v>4</v>
      </c>
      <c r="BP12" s="74">
        <v>0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85">
        <v>15</v>
      </c>
    </row>
    <row r="13" spans="1:78" ht="15">
      <c r="A13" s="97" t="s">
        <v>162</v>
      </c>
      <c r="B13" s="74">
        <v>0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5</v>
      </c>
      <c r="K13" s="74">
        <v>0</v>
      </c>
      <c r="L13" s="74">
        <v>1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4</v>
      </c>
      <c r="S13" s="74">
        <v>0</v>
      </c>
      <c r="T13" s="74">
        <v>0</v>
      </c>
      <c r="U13" s="74">
        <v>0</v>
      </c>
      <c r="V13" s="74">
        <v>0</v>
      </c>
      <c r="W13" s="74">
        <v>1</v>
      </c>
      <c r="X13" s="74">
        <v>1</v>
      </c>
      <c r="Y13" s="74">
        <v>0</v>
      </c>
      <c r="Z13" s="74">
        <v>4</v>
      </c>
      <c r="AA13" s="74">
        <v>1</v>
      </c>
      <c r="AB13" s="74">
        <v>0</v>
      </c>
      <c r="AC13" s="74">
        <v>1</v>
      </c>
      <c r="AD13" s="74">
        <v>0</v>
      </c>
      <c r="AE13" s="74">
        <v>0</v>
      </c>
      <c r="AF13" s="74">
        <v>1</v>
      </c>
      <c r="AG13" s="74">
        <v>0</v>
      </c>
      <c r="AH13" s="74">
        <v>1</v>
      </c>
      <c r="AI13" s="74">
        <v>0</v>
      </c>
      <c r="AJ13" s="74">
        <v>0</v>
      </c>
      <c r="AK13" s="74">
        <v>0</v>
      </c>
      <c r="AL13" s="74">
        <v>0</v>
      </c>
      <c r="AM13" s="74">
        <v>0</v>
      </c>
      <c r="AN13" s="74">
        <v>0</v>
      </c>
      <c r="AO13" s="74">
        <v>0</v>
      </c>
      <c r="AP13" s="74">
        <v>5</v>
      </c>
      <c r="AQ13" s="74">
        <v>1</v>
      </c>
      <c r="AR13" s="74">
        <v>3</v>
      </c>
      <c r="AS13" s="74">
        <v>0</v>
      </c>
      <c r="AT13" s="74">
        <v>1</v>
      </c>
      <c r="AU13" s="74">
        <v>0</v>
      </c>
      <c r="AV13" s="74">
        <v>0</v>
      </c>
      <c r="AW13" s="74">
        <v>0</v>
      </c>
      <c r="AX13" s="74">
        <v>0</v>
      </c>
      <c r="AY13" s="74">
        <v>0</v>
      </c>
      <c r="AZ13" s="74">
        <v>0</v>
      </c>
      <c r="BA13" s="74">
        <v>0</v>
      </c>
      <c r="BB13" s="74">
        <v>0</v>
      </c>
      <c r="BC13" s="74">
        <v>0</v>
      </c>
      <c r="BD13" s="74">
        <v>0</v>
      </c>
      <c r="BE13" s="74">
        <v>2</v>
      </c>
      <c r="BF13" s="74">
        <v>0</v>
      </c>
      <c r="BG13" s="74">
        <v>0</v>
      </c>
      <c r="BH13" s="74">
        <v>0</v>
      </c>
      <c r="BI13" s="74">
        <v>1</v>
      </c>
      <c r="BJ13" s="74">
        <v>0</v>
      </c>
      <c r="BK13" s="74">
        <v>1</v>
      </c>
      <c r="BL13" s="74">
        <v>0</v>
      </c>
      <c r="BM13" s="74">
        <v>0</v>
      </c>
      <c r="BN13" s="74">
        <v>0</v>
      </c>
      <c r="BO13" s="74">
        <v>2</v>
      </c>
      <c r="BP13" s="74">
        <v>0</v>
      </c>
      <c r="BQ13" s="74">
        <v>0</v>
      </c>
      <c r="BR13" s="74">
        <v>0</v>
      </c>
      <c r="BS13" s="74">
        <v>0</v>
      </c>
      <c r="BT13" s="74">
        <v>1</v>
      </c>
      <c r="BU13" s="74">
        <v>0</v>
      </c>
      <c r="BV13" s="74">
        <v>1</v>
      </c>
      <c r="BW13" s="74">
        <v>0</v>
      </c>
      <c r="BX13" s="74">
        <v>1</v>
      </c>
      <c r="BY13" s="74">
        <v>0</v>
      </c>
      <c r="BZ13" s="85">
        <v>21</v>
      </c>
    </row>
    <row r="14" spans="1:78" ht="15">
      <c r="A14" s="97" t="s">
        <v>163</v>
      </c>
      <c r="B14" s="74">
        <v>1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1</v>
      </c>
      <c r="J14" s="74">
        <v>11</v>
      </c>
      <c r="K14" s="74">
        <v>1</v>
      </c>
      <c r="L14" s="74">
        <v>5</v>
      </c>
      <c r="M14" s="74">
        <v>3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1</v>
      </c>
      <c r="T14" s="74">
        <v>1</v>
      </c>
      <c r="U14" s="74">
        <v>0</v>
      </c>
      <c r="V14" s="74">
        <v>0</v>
      </c>
      <c r="W14" s="74">
        <v>1</v>
      </c>
      <c r="X14" s="74">
        <v>0</v>
      </c>
      <c r="Y14" s="74">
        <v>1</v>
      </c>
      <c r="Z14" s="74">
        <v>5</v>
      </c>
      <c r="AA14" s="74">
        <v>0</v>
      </c>
      <c r="AB14" s="74">
        <v>3</v>
      </c>
      <c r="AC14" s="74">
        <v>1</v>
      </c>
      <c r="AD14" s="74">
        <v>0</v>
      </c>
      <c r="AE14" s="74">
        <v>1</v>
      </c>
      <c r="AF14" s="74">
        <v>0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0</v>
      </c>
      <c r="AN14" s="74">
        <v>0</v>
      </c>
      <c r="AO14" s="74">
        <v>0</v>
      </c>
      <c r="AP14" s="74">
        <v>1</v>
      </c>
      <c r="AQ14" s="74">
        <v>1</v>
      </c>
      <c r="AR14" s="74">
        <v>0</v>
      </c>
      <c r="AS14" s="74">
        <v>0</v>
      </c>
      <c r="AT14" s="74">
        <v>0</v>
      </c>
      <c r="AU14" s="74">
        <v>0</v>
      </c>
      <c r="AV14" s="74">
        <v>0</v>
      </c>
      <c r="AW14" s="74">
        <v>0</v>
      </c>
      <c r="AX14" s="74">
        <v>0</v>
      </c>
      <c r="AY14" s="74">
        <v>0</v>
      </c>
      <c r="AZ14" s="74">
        <v>0</v>
      </c>
      <c r="BA14" s="74">
        <v>0</v>
      </c>
      <c r="BB14" s="74">
        <v>0</v>
      </c>
      <c r="BC14" s="74">
        <v>0</v>
      </c>
      <c r="BD14" s="74">
        <v>0</v>
      </c>
      <c r="BE14" s="74">
        <v>2</v>
      </c>
      <c r="BF14" s="74">
        <v>0</v>
      </c>
      <c r="BG14" s="74">
        <v>0</v>
      </c>
      <c r="BH14" s="74">
        <v>0</v>
      </c>
      <c r="BI14" s="74">
        <v>0</v>
      </c>
      <c r="BJ14" s="74">
        <v>0</v>
      </c>
      <c r="BK14" s="74">
        <v>0</v>
      </c>
      <c r="BL14" s="74">
        <v>0</v>
      </c>
      <c r="BM14" s="74">
        <v>0</v>
      </c>
      <c r="BN14" s="74">
        <v>0</v>
      </c>
      <c r="BO14" s="74">
        <v>2</v>
      </c>
      <c r="BP14" s="74">
        <v>0</v>
      </c>
      <c r="BQ14" s="74">
        <v>0</v>
      </c>
      <c r="BR14" s="74">
        <v>0</v>
      </c>
      <c r="BS14" s="74">
        <v>0</v>
      </c>
      <c r="BT14" s="74">
        <v>0</v>
      </c>
      <c r="BU14" s="74">
        <v>0</v>
      </c>
      <c r="BV14" s="74">
        <v>0</v>
      </c>
      <c r="BW14" s="74">
        <v>0</v>
      </c>
      <c r="BX14" s="74">
        <v>0</v>
      </c>
      <c r="BY14" s="74">
        <v>0</v>
      </c>
      <c r="BZ14" s="85">
        <v>23</v>
      </c>
    </row>
    <row r="15" spans="1:78" ht="15">
      <c r="A15" s="97" t="s">
        <v>164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4</v>
      </c>
      <c r="K15" s="74">
        <v>2</v>
      </c>
      <c r="L15" s="74">
        <v>1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1</v>
      </c>
      <c r="V15" s="74">
        <v>0</v>
      </c>
      <c r="W15" s="74">
        <v>0</v>
      </c>
      <c r="X15" s="74">
        <v>0</v>
      </c>
      <c r="Y15" s="74">
        <v>0</v>
      </c>
      <c r="Z15" s="74">
        <v>2</v>
      </c>
      <c r="AA15" s="74">
        <v>0</v>
      </c>
      <c r="AB15" s="74">
        <v>2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2</v>
      </c>
      <c r="AJ15" s="74">
        <v>2</v>
      </c>
      <c r="AK15" s="74">
        <v>0</v>
      </c>
      <c r="AL15" s="74">
        <v>0</v>
      </c>
      <c r="AM15" s="74">
        <v>0</v>
      </c>
      <c r="AN15" s="74">
        <v>0</v>
      </c>
      <c r="AO15" s="74">
        <v>0</v>
      </c>
      <c r="AP15" s="74">
        <v>2</v>
      </c>
      <c r="AQ15" s="74">
        <v>1</v>
      </c>
      <c r="AR15" s="74">
        <v>1</v>
      </c>
      <c r="AS15" s="74">
        <v>0</v>
      </c>
      <c r="AT15" s="74">
        <v>0</v>
      </c>
      <c r="AU15" s="74">
        <v>1</v>
      </c>
      <c r="AV15" s="74">
        <v>1</v>
      </c>
      <c r="AW15" s="74">
        <v>0</v>
      </c>
      <c r="AX15" s="74">
        <v>0</v>
      </c>
      <c r="AY15" s="74">
        <v>0</v>
      </c>
      <c r="AZ15" s="74">
        <v>0</v>
      </c>
      <c r="BA15" s="74">
        <v>0</v>
      </c>
      <c r="BB15" s="74">
        <v>0</v>
      </c>
      <c r="BC15" s="74">
        <v>0</v>
      </c>
      <c r="BD15" s="74">
        <v>0</v>
      </c>
      <c r="BE15" s="74">
        <v>0</v>
      </c>
      <c r="BF15" s="74">
        <v>0</v>
      </c>
      <c r="BG15" s="74">
        <v>0</v>
      </c>
      <c r="BH15" s="74">
        <v>0</v>
      </c>
      <c r="BI15" s="74">
        <v>0</v>
      </c>
      <c r="BJ15" s="74">
        <v>0</v>
      </c>
      <c r="BK15" s="74">
        <v>0</v>
      </c>
      <c r="BL15" s="74">
        <v>0</v>
      </c>
      <c r="BM15" s="74">
        <v>0</v>
      </c>
      <c r="BN15" s="74">
        <v>0</v>
      </c>
      <c r="BO15" s="74">
        <v>2</v>
      </c>
      <c r="BP15" s="74">
        <v>0</v>
      </c>
      <c r="BQ15" s="74">
        <v>0</v>
      </c>
      <c r="BR15" s="74">
        <v>0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0</v>
      </c>
      <c r="BZ15" s="85">
        <v>13</v>
      </c>
    </row>
    <row r="16" spans="1:78" ht="15">
      <c r="A16" s="97" t="s">
        <v>165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3</v>
      </c>
      <c r="K16" s="74">
        <v>1</v>
      </c>
      <c r="L16" s="74">
        <v>2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1</v>
      </c>
      <c r="AA16" s="74">
        <v>0</v>
      </c>
      <c r="AB16" s="74">
        <v>0</v>
      </c>
      <c r="AC16" s="74">
        <v>0</v>
      </c>
      <c r="AD16" s="74">
        <v>0</v>
      </c>
      <c r="AE16" s="74">
        <v>1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74">
        <v>0</v>
      </c>
      <c r="AN16" s="74">
        <v>0</v>
      </c>
      <c r="AO16" s="74">
        <v>0</v>
      </c>
      <c r="AP16" s="74">
        <v>2</v>
      </c>
      <c r="AQ16" s="74">
        <v>1</v>
      </c>
      <c r="AR16" s="74">
        <v>1</v>
      </c>
      <c r="AS16" s="74">
        <v>0</v>
      </c>
      <c r="AT16" s="74">
        <v>0</v>
      </c>
      <c r="AU16" s="74">
        <v>0</v>
      </c>
      <c r="AV16" s="74">
        <v>0</v>
      </c>
      <c r="AW16" s="74">
        <v>0</v>
      </c>
      <c r="AX16" s="74">
        <v>0</v>
      </c>
      <c r="AY16" s="74">
        <v>0</v>
      </c>
      <c r="AZ16" s="74">
        <v>0</v>
      </c>
      <c r="BA16" s="74">
        <v>0</v>
      </c>
      <c r="BB16" s="74">
        <v>0</v>
      </c>
      <c r="BC16" s="74">
        <v>1</v>
      </c>
      <c r="BD16" s="74">
        <v>1</v>
      </c>
      <c r="BE16" s="74">
        <v>0</v>
      </c>
      <c r="BF16" s="74">
        <v>1</v>
      </c>
      <c r="BG16" s="74">
        <v>0</v>
      </c>
      <c r="BH16" s="74">
        <v>1</v>
      </c>
      <c r="BI16" s="74">
        <v>0</v>
      </c>
      <c r="BJ16" s="74">
        <v>0</v>
      </c>
      <c r="BK16" s="74">
        <v>0</v>
      </c>
      <c r="BL16" s="74">
        <v>0</v>
      </c>
      <c r="BM16" s="74">
        <v>0</v>
      </c>
      <c r="BN16" s="74">
        <v>0</v>
      </c>
      <c r="BO16" s="74">
        <v>4</v>
      </c>
      <c r="BP16" s="74">
        <v>0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85">
        <v>12</v>
      </c>
    </row>
    <row r="17" spans="1:78" ht="15">
      <c r="A17" s="98" t="s">
        <v>166</v>
      </c>
      <c r="B17" s="74">
        <v>1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1</v>
      </c>
      <c r="I17" s="74">
        <v>0</v>
      </c>
      <c r="J17" s="74">
        <v>5</v>
      </c>
      <c r="K17" s="74">
        <v>1</v>
      </c>
      <c r="L17" s="74">
        <v>1</v>
      </c>
      <c r="M17" s="74">
        <v>0</v>
      </c>
      <c r="N17" s="74">
        <v>0</v>
      </c>
      <c r="O17" s="74">
        <v>1</v>
      </c>
      <c r="P17" s="74">
        <v>2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1</v>
      </c>
      <c r="X17" s="74">
        <v>1</v>
      </c>
      <c r="Y17" s="74">
        <v>0</v>
      </c>
      <c r="Z17" s="74">
        <v>2</v>
      </c>
      <c r="AA17" s="74">
        <v>0</v>
      </c>
      <c r="AB17" s="74">
        <v>1</v>
      </c>
      <c r="AC17" s="74">
        <v>1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1</v>
      </c>
      <c r="AJ17" s="74">
        <v>0</v>
      </c>
      <c r="AK17" s="74">
        <v>0</v>
      </c>
      <c r="AL17" s="74">
        <v>0</v>
      </c>
      <c r="AM17" s="74">
        <v>0</v>
      </c>
      <c r="AN17" s="74">
        <v>1</v>
      </c>
      <c r="AO17" s="74">
        <v>0</v>
      </c>
      <c r="AP17" s="74">
        <v>3</v>
      </c>
      <c r="AQ17" s="74">
        <v>0</v>
      </c>
      <c r="AR17" s="74">
        <v>2</v>
      </c>
      <c r="AS17" s="74">
        <v>1</v>
      </c>
      <c r="AT17" s="74">
        <v>0</v>
      </c>
      <c r="AU17" s="74">
        <v>0</v>
      </c>
      <c r="AV17" s="74">
        <v>0</v>
      </c>
      <c r="AW17" s="74">
        <v>0</v>
      </c>
      <c r="AX17" s="74">
        <v>0</v>
      </c>
      <c r="AY17" s="74">
        <v>0</v>
      </c>
      <c r="AZ17" s="74">
        <v>0</v>
      </c>
      <c r="BA17" s="74">
        <v>0</v>
      </c>
      <c r="BB17" s="74">
        <v>0</v>
      </c>
      <c r="BC17" s="74">
        <v>0</v>
      </c>
      <c r="BD17" s="74">
        <v>0</v>
      </c>
      <c r="BE17" s="74">
        <v>0</v>
      </c>
      <c r="BF17" s="74">
        <v>0</v>
      </c>
      <c r="BG17" s="74">
        <v>0</v>
      </c>
      <c r="BH17" s="74">
        <v>0</v>
      </c>
      <c r="BI17" s="74">
        <v>0</v>
      </c>
      <c r="BJ17" s="74">
        <v>0</v>
      </c>
      <c r="BK17" s="74">
        <v>0</v>
      </c>
      <c r="BL17" s="74">
        <v>0</v>
      </c>
      <c r="BM17" s="74">
        <v>0</v>
      </c>
      <c r="BN17" s="74">
        <v>0</v>
      </c>
      <c r="BO17" s="74">
        <v>5</v>
      </c>
      <c r="BP17" s="74">
        <v>0</v>
      </c>
      <c r="BQ17" s="74">
        <v>0</v>
      </c>
      <c r="BR17" s="74">
        <v>0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85">
        <v>18</v>
      </c>
    </row>
    <row r="18" spans="1:78" ht="15">
      <c r="A18" s="97" t="s">
        <v>167</v>
      </c>
      <c r="B18" s="74">
        <v>0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6</v>
      </c>
      <c r="K18" s="74">
        <v>1</v>
      </c>
      <c r="L18" s="74">
        <v>2</v>
      </c>
      <c r="M18" s="74">
        <v>0</v>
      </c>
      <c r="N18" s="74">
        <v>1</v>
      </c>
      <c r="O18" s="74">
        <v>1</v>
      </c>
      <c r="P18" s="74">
        <v>1</v>
      </c>
      <c r="Q18" s="74">
        <v>0</v>
      </c>
      <c r="R18" s="74">
        <v>0</v>
      </c>
      <c r="S18" s="74">
        <v>0</v>
      </c>
      <c r="T18" s="74">
        <v>0</v>
      </c>
      <c r="U18" s="74">
        <v>0</v>
      </c>
      <c r="V18" s="74">
        <v>0</v>
      </c>
      <c r="W18" s="74">
        <v>0</v>
      </c>
      <c r="X18" s="74">
        <v>0</v>
      </c>
      <c r="Y18" s="74">
        <v>0</v>
      </c>
      <c r="Z18" s="74">
        <v>0</v>
      </c>
      <c r="AA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2</v>
      </c>
      <c r="AJ18" s="74">
        <v>0</v>
      </c>
      <c r="AK18" s="74">
        <v>0</v>
      </c>
      <c r="AL18" s="74">
        <v>0</v>
      </c>
      <c r="AM18" s="74">
        <v>0</v>
      </c>
      <c r="AN18" s="74">
        <v>1</v>
      </c>
      <c r="AO18" s="74">
        <v>1</v>
      </c>
      <c r="AP18" s="74">
        <v>4</v>
      </c>
      <c r="AQ18" s="74">
        <v>2</v>
      </c>
      <c r="AR18" s="74">
        <v>2</v>
      </c>
      <c r="AS18" s="74">
        <v>0</v>
      </c>
      <c r="AT18" s="74">
        <v>0</v>
      </c>
      <c r="AU18" s="74">
        <v>0</v>
      </c>
      <c r="AV18" s="74">
        <v>0</v>
      </c>
      <c r="AW18" s="74">
        <v>0</v>
      </c>
      <c r="AX18" s="74">
        <v>0</v>
      </c>
      <c r="AY18" s="74">
        <v>0</v>
      </c>
      <c r="AZ18" s="74">
        <v>0</v>
      </c>
      <c r="BA18" s="74">
        <v>0</v>
      </c>
      <c r="BB18" s="74">
        <v>0</v>
      </c>
      <c r="BC18" s="74">
        <v>0</v>
      </c>
      <c r="BD18" s="74">
        <v>0</v>
      </c>
      <c r="BE18" s="74">
        <v>1</v>
      </c>
      <c r="BF18" s="74">
        <v>0</v>
      </c>
      <c r="BG18" s="74">
        <v>0</v>
      </c>
      <c r="BH18" s="74">
        <v>0</v>
      </c>
      <c r="BI18" s="74">
        <v>0</v>
      </c>
      <c r="BJ18" s="74">
        <v>0</v>
      </c>
      <c r="BK18" s="74">
        <v>0</v>
      </c>
      <c r="BL18" s="74">
        <v>0</v>
      </c>
      <c r="BM18" s="74">
        <v>0</v>
      </c>
      <c r="BN18" s="74">
        <v>0</v>
      </c>
      <c r="BO18" s="74">
        <v>1</v>
      </c>
      <c r="BP18" s="74">
        <v>0</v>
      </c>
      <c r="BQ18" s="74">
        <v>0</v>
      </c>
      <c r="BR18" s="74">
        <v>0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85">
        <v>14</v>
      </c>
    </row>
    <row r="19" spans="1:78" ht="15">
      <c r="A19" s="99" t="s">
        <v>168</v>
      </c>
      <c r="B19" s="87">
        <v>1</v>
      </c>
      <c r="C19" s="87">
        <v>0</v>
      </c>
      <c r="D19" s="87">
        <v>1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2</v>
      </c>
      <c r="K19" s="87">
        <v>0</v>
      </c>
      <c r="L19" s="87">
        <v>1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87">
        <v>1</v>
      </c>
      <c r="W19" s="87">
        <v>0</v>
      </c>
      <c r="X19" s="87">
        <v>0</v>
      </c>
      <c r="Y19" s="87">
        <v>0</v>
      </c>
      <c r="Z19" s="87">
        <v>0</v>
      </c>
      <c r="AA19" s="87">
        <v>0</v>
      </c>
      <c r="AB19" s="87">
        <v>0</v>
      </c>
      <c r="AC19" s="87">
        <v>0</v>
      </c>
      <c r="AD19" s="87">
        <v>0</v>
      </c>
      <c r="AE19" s="87">
        <v>0</v>
      </c>
      <c r="AF19" s="87">
        <v>0</v>
      </c>
      <c r="AG19" s="87">
        <v>0</v>
      </c>
      <c r="AH19" s="87">
        <v>0</v>
      </c>
      <c r="AI19" s="87">
        <v>0</v>
      </c>
      <c r="AJ19" s="87">
        <v>0</v>
      </c>
      <c r="AK19" s="87">
        <v>0</v>
      </c>
      <c r="AL19" s="87">
        <v>0</v>
      </c>
      <c r="AM19" s="87">
        <v>0</v>
      </c>
      <c r="AN19" s="87">
        <v>0</v>
      </c>
      <c r="AO19" s="87">
        <v>0</v>
      </c>
      <c r="AP19" s="87">
        <v>1</v>
      </c>
      <c r="AQ19" s="87">
        <v>0</v>
      </c>
      <c r="AR19" s="87">
        <v>1</v>
      </c>
      <c r="AS19" s="87">
        <v>0</v>
      </c>
      <c r="AT19" s="87">
        <v>0</v>
      </c>
      <c r="AU19" s="87">
        <v>0</v>
      </c>
      <c r="AV19" s="87">
        <v>0</v>
      </c>
      <c r="AW19" s="87">
        <v>0</v>
      </c>
      <c r="AX19" s="87">
        <v>0</v>
      </c>
      <c r="AY19" s="87">
        <v>0</v>
      </c>
      <c r="AZ19" s="87">
        <v>0</v>
      </c>
      <c r="BA19" s="87">
        <v>0</v>
      </c>
      <c r="BB19" s="87">
        <v>0</v>
      </c>
      <c r="BC19" s="87">
        <v>0</v>
      </c>
      <c r="BD19" s="87">
        <v>0</v>
      </c>
      <c r="BE19" s="87">
        <v>1</v>
      </c>
      <c r="BF19" s="87">
        <v>0</v>
      </c>
      <c r="BG19" s="87">
        <v>0</v>
      </c>
      <c r="BH19" s="87">
        <v>0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2</v>
      </c>
      <c r="BP19" s="87">
        <v>0</v>
      </c>
      <c r="BQ19" s="87">
        <v>0</v>
      </c>
      <c r="BR19" s="87">
        <v>0</v>
      </c>
      <c r="BS19" s="87">
        <v>0</v>
      </c>
      <c r="BT19" s="87">
        <v>0</v>
      </c>
      <c r="BU19" s="87">
        <v>0</v>
      </c>
      <c r="BV19" s="87">
        <v>0</v>
      </c>
      <c r="BW19" s="87">
        <v>0</v>
      </c>
      <c r="BX19" s="87">
        <v>0</v>
      </c>
      <c r="BY19" s="87">
        <v>0</v>
      </c>
      <c r="BZ19" s="88">
        <v>7</v>
      </c>
    </row>
    <row r="20" spans="1:78" ht="14.25">
      <c r="G20" s="5"/>
      <c r="H20" s="5"/>
      <c r="I20" s="5"/>
      <c r="K20" s="5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5"/>
      <c r="AA20" s="5"/>
      <c r="AB20" s="5"/>
      <c r="AC20" s="5"/>
      <c r="AD20" s="5"/>
      <c r="AE20" s="5"/>
      <c r="AF20" s="5"/>
      <c r="AG20" s="5"/>
      <c r="AH20" s="5"/>
      <c r="AJ20" s="5"/>
      <c r="AK20" s="5"/>
      <c r="AL20" s="5"/>
      <c r="AM20" s="5"/>
      <c r="AN20" s="5"/>
      <c r="AO20" s="5"/>
      <c r="AQ20" s="5"/>
      <c r="AR20" s="5"/>
      <c r="AS20" s="5"/>
      <c r="AT20" s="5"/>
      <c r="AV20" s="5"/>
      <c r="AW20" s="5"/>
      <c r="AY20" s="5"/>
      <c r="AZ20" s="5"/>
      <c r="BA20" s="5"/>
      <c r="BB20" s="5"/>
      <c r="BD20" s="5"/>
      <c r="BE20" s="5"/>
      <c r="BG20" s="5"/>
      <c r="BH20" s="5"/>
      <c r="BJ20" s="5"/>
      <c r="BK20" s="5"/>
      <c r="BM20" s="5"/>
      <c r="BN20" s="5"/>
      <c r="BO20" s="5"/>
    </row>
    <row r="21" spans="1:78" ht="14.25">
      <c r="G21" s="5"/>
      <c r="H21" s="5"/>
      <c r="I21" s="5"/>
      <c r="K21" s="5"/>
      <c r="L21" s="5"/>
      <c r="M21" s="5"/>
      <c r="N21" s="5"/>
      <c r="O21" s="5"/>
      <c r="P21" s="3"/>
      <c r="Q21" s="5"/>
      <c r="R21" s="5"/>
      <c r="S21" s="5"/>
      <c r="T21" s="5"/>
      <c r="U21" s="5"/>
      <c r="V21" s="5"/>
      <c r="X21" s="5"/>
      <c r="Y21" s="5"/>
      <c r="AA21" s="5"/>
      <c r="AB21" s="5"/>
      <c r="AC21" s="5"/>
      <c r="AD21" s="5"/>
      <c r="AE21" s="5"/>
      <c r="AF21" s="5"/>
      <c r="AG21" s="5"/>
      <c r="AH21" s="5"/>
      <c r="AJ21" s="5"/>
      <c r="AK21" s="5"/>
      <c r="AL21" s="5"/>
      <c r="AM21" s="5"/>
      <c r="AN21" s="3"/>
      <c r="AO21" s="3"/>
      <c r="AQ21" s="5"/>
      <c r="AR21" s="5"/>
      <c r="AS21" s="5"/>
      <c r="AT21" s="5"/>
      <c r="AV21" s="5"/>
      <c r="AW21" s="5"/>
      <c r="AY21" s="5"/>
      <c r="AZ21" s="5"/>
      <c r="BA21" s="5"/>
      <c r="BB21" s="5"/>
      <c r="BD21" s="5"/>
      <c r="BE21" s="5"/>
      <c r="BG21" s="5"/>
      <c r="BH21" s="5"/>
      <c r="BJ21" s="5"/>
      <c r="BK21" s="5"/>
      <c r="BM21" s="5"/>
      <c r="BN21" s="5"/>
      <c r="BO21" s="5"/>
    </row>
    <row r="22" spans="1:78">
      <c r="G22" s="5"/>
      <c r="H22" s="5"/>
      <c r="I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5"/>
      <c r="AA22" s="5"/>
      <c r="AB22" s="5"/>
      <c r="AC22" s="5"/>
      <c r="AD22" s="5"/>
      <c r="AE22" s="5"/>
      <c r="AF22" s="5"/>
      <c r="AG22" s="5"/>
      <c r="AH22" s="5"/>
      <c r="AJ22" s="5"/>
      <c r="AK22" s="5"/>
      <c r="AL22" s="5"/>
      <c r="AM22" s="5"/>
      <c r="AN22" s="5"/>
      <c r="AO22" s="5"/>
      <c r="AQ22" s="5"/>
      <c r="AR22" s="5"/>
      <c r="AS22" s="5"/>
      <c r="AT22" s="5"/>
      <c r="AV22" s="5"/>
      <c r="AW22" s="5"/>
      <c r="AY22" s="5"/>
      <c r="AZ22" s="5"/>
      <c r="BA22" s="5"/>
      <c r="BB22" s="5"/>
      <c r="BD22" s="5"/>
      <c r="BE22" s="5"/>
      <c r="BG22" s="5"/>
      <c r="BH22" s="5"/>
      <c r="BJ22" s="5"/>
      <c r="BK22" s="5"/>
      <c r="BM22" s="5"/>
      <c r="BN22" s="5"/>
      <c r="BO22" s="5"/>
    </row>
    <row r="23" spans="1:78" ht="14.25">
      <c r="G23" s="5"/>
      <c r="H23" s="5"/>
      <c r="I23" s="5"/>
      <c r="K23" s="5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5"/>
      <c r="AA23" s="5"/>
      <c r="AB23" s="5"/>
      <c r="AC23" s="5"/>
      <c r="AD23" s="5"/>
      <c r="AE23" s="5"/>
      <c r="AF23" s="5"/>
      <c r="AG23" s="5"/>
      <c r="AH23" s="5"/>
      <c r="AJ23" s="5"/>
      <c r="AK23" s="5"/>
      <c r="AL23" s="5"/>
      <c r="AM23" s="5"/>
      <c r="AN23" s="5"/>
      <c r="AO23" s="5"/>
      <c r="AQ23" s="5"/>
      <c r="AR23" s="5"/>
      <c r="AS23" s="5"/>
      <c r="AT23" s="5"/>
      <c r="AV23" s="5"/>
      <c r="AW23" s="5"/>
      <c r="AY23" s="5"/>
      <c r="AZ23" s="5"/>
      <c r="BA23" s="5"/>
      <c r="BB23" s="5"/>
      <c r="BD23" s="5"/>
      <c r="BE23" s="5"/>
      <c r="BG23" s="5"/>
      <c r="BH23" s="5"/>
      <c r="BJ23" s="5"/>
      <c r="BK23" s="5"/>
      <c r="BM23" s="5"/>
      <c r="BN23" s="5"/>
      <c r="BO23" s="5"/>
    </row>
    <row r="24" spans="1:78" ht="14.25">
      <c r="G24" s="5"/>
      <c r="H24" s="5"/>
      <c r="I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5"/>
      <c r="AA24" s="5"/>
      <c r="AB24" s="5"/>
      <c r="AC24" s="5"/>
      <c r="AD24" s="5"/>
      <c r="AE24" s="5"/>
      <c r="AF24" s="5"/>
      <c r="AG24" s="5"/>
      <c r="AH24" s="5"/>
      <c r="AJ24" s="5"/>
      <c r="AK24" s="5"/>
      <c r="AL24" s="5"/>
      <c r="AM24" s="5"/>
      <c r="AN24" s="5"/>
      <c r="AO24" s="5"/>
      <c r="AQ24" s="5"/>
      <c r="AR24" s="3"/>
      <c r="AS24" s="5"/>
      <c r="AT24" s="5"/>
      <c r="AV24" s="5"/>
      <c r="AW24" s="5"/>
      <c r="AY24" s="5"/>
      <c r="AZ24" s="5"/>
      <c r="BA24" s="5"/>
      <c r="BB24" s="5"/>
      <c r="BD24" s="5"/>
      <c r="BE24" s="5"/>
      <c r="BG24" s="5"/>
      <c r="BH24" s="5"/>
      <c r="BJ24" s="5"/>
      <c r="BK24" s="5"/>
      <c r="BM24" s="5"/>
      <c r="BN24" s="5"/>
      <c r="BO24" s="5"/>
    </row>
    <row r="25" spans="1:78" ht="14.25">
      <c r="D25" s="4"/>
      <c r="G25" s="5"/>
      <c r="H25" s="5"/>
      <c r="I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/>
      <c r="X25" s="5"/>
      <c r="Y25" s="5"/>
      <c r="AA25" s="5"/>
      <c r="AB25" s="5"/>
      <c r="AC25" s="5"/>
      <c r="AD25" s="5"/>
      <c r="AE25" s="5"/>
      <c r="AF25" s="5"/>
      <c r="AG25" s="5"/>
      <c r="AH25" s="5"/>
      <c r="AJ25" s="5"/>
      <c r="AK25" s="5"/>
      <c r="AL25" s="5"/>
      <c r="AM25" s="5"/>
      <c r="AN25" s="5"/>
      <c r="AO25" s="5"/>
      <c r="AQ25" s="5"/>
      <c r="AR25" s="5"/>
      <c r="AS25" s="5"/>
      <c r="AT25" s="5"/>
      <c r="AV25" s="5"/>
      <c r="AW25" s="5"/>
      <c r="AY25" s="5"/>
      <c r="AZ25" s="5"/>
      <c r="BA25" s="5"/>
      <c r="BB25" s="5"/>
      <c r="BD25" s="5"/>
      <c r="BE25" s="5"/>
      <c r="BG25" s="5"/>
      <c r="BH25" s="5"/>
      <c r="BJ25" s="5"/>
      <c r="BK25" s="5"/>
      <c r="BM25" s="5"/>
      <c r="BN25" s="5"/>
      <c r="BO25" s="5"/>
    </row>
    <row r="26" spans="1:78"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X26" s="6"/>
      <c r="Y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26" s="6"/>
      <c r="AN26" s="6"/>
      <c r="AO26" s="6"/>
      <c r="AV26" s="6"/>
      <c r="AW26" s="6"/>
      <c r="AY26" s="6"/>
      <c r="AZ26" s="6"/>
      <c r="BA26" s="6"/>
      <c r="BB26" s="6"/>
      <c r="BJ26" s="6"/>
      <c r="BK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E2EA-DF26-4AB9-A694-400FE523F75D}">
  <dimension ref="A1:BZ5"/>
  <sheetViews>
    <sheetView workbookViewId="0">
      <selection activeCell="J13" sqref="J13"/>
    </sheetView>
  </sheetViews>
  <sheetFormatPr defaultRowHeight="12.75"/>
  <cols>
    <col min="1" max="1" width="11.42578125" customWidth="1"/>
    <col min="2" max="2" width="24.140625" customWidth="1"/>
    <col min="3" max="9" width="9.140625" hidden="1" customWidth="1"/>
    <col min="10" max="10" width="23.7109375" customWidth="1"/>
    <col min="11" max="22" width="0" hidden="1" customWidth="1"/>
    <col min="23" max="23" width="14.140625" customWidth="1"/>
    <col min="24" max="25" width="0" hidden="1" customWidth="1"/>
    <col min="26" max="26" width="20.28515625" customWidth="1"/>
    <col min="27" max="34" width="0" hidden="1" customWidth="1"/>
    <col min="35" max="35" width="25.140625" customWidth="1"/>
    <col min="36" max="41" width="0" hidden="1" customWidth="1"/>
    <col min="42" max="42" width="24.7109375" customWidth="1"/>
    <col min="43" max="46" width="0" hidden="1" customWidth="1"/>
    <col min="47" max="47" width="21.28515625" customWidth="1"/>
    <col min="48" max="49" width="0" hidden="1" customWidth="1"/>
    <col min="50" max="50" width="17.5703125" customWidth="1"/>
    <col min="51" max="54" width="0" hidden="1" customWidth="1"/>
    <col min="55" max="55" width="24.140625" customWidth="1"/>
    <col min="56" max="56" width="0" hidden="1" customWidth="1"/>
    <col min="57" max="57" width="15.42578125" customWidth="1"/>
    <col min="58" max="58" width="27.140625" customWidth="1"/>
    <col min="59" max="60" width="0" hidden="1" customWidth="1"/>
    <col min="61" max="61" width="17" customWidth="1"/>
    <col min="62" max="63" width="0" hidden="1" customWidth="1"/>
    <col min="64" max="64" width="21.5703125" customWidth="1"/>
    <col min="65" max="66" width="0" hidden="1" customWidth="1"/>
    <col min="67" max="67" width="22.28515625" customWidth="1"/>
    <col min="68" max="68" width="18.28515625" customWidth="1"/>
    <col min="69" max="73" width="0" hidden="1" customWidth="1"/>
    <col min="74" max="74" width="15" customWidth="1"/>
    <col min="75" max="76" width="0" hidden="1" customWidth="1"/>
    <col min="77" max="77" width="7.85546875" hidden="1" customWidth="1"/>
    <col min="78" max="78" width="18.28515625" customWidth="1"/>
  </cols>
  <sheetData>
    <row r="1" spans="1:78">
      <c r="A1" s="81" t="s">
        <v>169</v>
      </c>
      <c r="B1" s="82" t="s">
        <v>78</v>
      </c>
      <c r="C1" s="82" t="s">
        <v>79</v>
      </c>
      <c r="D1" s="82" t="s">
        <v>80</v>
      </c>
      <c r="E1" s="82" t="s">
        <v>81</v>
      </c>
      <c r="F1" s="82" t="s">
        <v>82</v>
      </c>
      <c r="G1" s="82" t="s">
        <v>83</v>
      </c>
      <c r="H1" s="82" t="s">
        <v>84</v>
      </c>
      <c r="I1" s="82" t="s">
        <v>85</v>
      </c>
      <c r="J1" s="82" t="s">
        <v>86</v>
      </c>
      <c r="K1" s="82" t="s">
        <v>87</v>
      </c>
      <c r="L1" s="82" t="s">
        <v>88</v>
      </c>
      <c r="M1" s="82" t="s">
        <v>89</v>
      </c>
      <c r="N1" s="82" t="s">
        <v>90</v>
      </c>
      <c r="O1" s="82" t="s">
        <v>91</v>
      </c>
      <c r="P1" s="82" t="s">
        <v>92</v>
      </c>
      <c r="Q1" s="82" t="s">
        <v>93</v>
      </c>
      <c r="R1" s="82" t="s">
        <v>94</v>
      </c>
      <c r="S1" s="82" t="s">
        <v>95</v>
      </c>
      <c r="T1" s="82" t="s">
        <v>96</v>
      </c>
      <c r="U1" s="82" t="s">
        <v>97</v>
      </c>
      <c r="V1" s="82" t="s">
        <v>98</v>
      </c>
      <c r="W1" s="82" t="s">
        <v>99</v>
      </c>
      <c r="X1" s="82" t="s">
        <v>100</v>
      </c>
      <c r="Y1" s="82" t="s">
        <v>101</v>
      </c>
      <c r="Z1" s="82" t="s">
        <v>102</v>
      </c>
      <c r="AA1" s="82" t="s">
        <v>103</v>
      </c>
      <c r="AB1" s="82" t="s">
        <v>104</v>
      </c>
      <c r="AC1" s="82" t="s">
        <v>105</v>
      </c>
      <c r="AD1" s="82" t="s">
        <v>106</v>
      </c>
      <c r="AE1" s="82" t="s">
        <v>107</v>
      </c>
      <c r="AF1" s="82" t="s">
        <v>108</v>
      </c>
      <c r="AG1" s="82" t="s">
        <v>109</v>
      </c>
      <c r="AH1" s="82" t="s">
        <v>110</v>
      </c>
      <c r="AI1" s="82" t="s">
        <v>111</v>
      </c>
      <c r="AJ1" s="82" t="s">
        <v>112</v>
      </c>
      <c r="AK1" s="82" t="s">
        <v>113</v>
      </c>
      <c r="AL1" s="82" t="s">
        <v>114</v>
      </c>
      <c r="AM1" s="82" t="s">
        <v>115</v>
      </c>
      <c r="AN1" s="82" t="s">
        <v>116</v>
      </c>
      <c r="AO1" s="82" t="s">
        <v>117</v>
      </c>
      <c r="AP1" s="82" t="s">
        <v>118</v>
      </c>
      <c r="AQ1" s="82" t="s">
        <v>119</v>
      </c>
      <c r="AR1" s="82" t="s">
        <v>120</v>
      </c>
      <c r="AS1" s="82" t="s">
        <v>121</v>
      </c>
      <c r="AT1" s="82" t="s">
        <v>122</v>
      </c>
      <c r="AU1" s="82" t="s">
        <v>123</v>
      </c>
      <c r="AV1" s="82" t="s">
        <v>124</v>
      </c>
      <c r="AW1" s="82" t="s">
        <v>125</v>
      </c>
      <c r="AX1" s="82" t="s">
        <v>126</v>
      </c>
      <c r="AY1" s="82" t="s">
        <v>127</v>
      </c>
      <c r="AZ1" s="82" t="s">
        <v>128</v>
      </c>
      <c r="BA1" s="82" t="s">
        <v>129</v>
      </c>
      <c r="BB1" s="82" t="s">
        <v>130</v>
      </c>
      <c r="BC1" s="82" t="s">
        <v>131</v>
      </c>
      <c r="BD1" s="82">
        <v>18060</v>
      </c>
      <c r="BE1" s="82" t="s">
        <v>132</v>
      </c>
      <c r="BF1" s="82" t="s">
        <v>133</v>
      </c>
      <c r="BG1" s="82" t="s">
        <v>134</v>
      </c>
      <c r="BH1" s="82" t="s">
        <v>135</v>
      </c>
      <c r="BI1" s="82" t="s">
        <v>136</v>
      </c>
      <c r="BJ1" s="82" t="s">
        <v>137</v>
      </c>
      <c r="BK1" s="82" t="s">
        <v>138</v>
      </c>
      <c r="BL1" s="82" t="s">
        <v>139</v>
      </c>
      <c r="BM1" s="82" t="s">
        <v>140</v>
      </c>
      <c r="BN1" s="82" t="s">
        <v>141</v>
      </c>
      <c r="BO1" s="82" t="s">
        <v>142</v>
      </c>
      <c r="BP1" s="82" t="s">
        <v>143</v>
      </c>
      <c r="BQ1" s="82" t="s">
        <v>144</v>
      </c>
      <c r="BR1" s="82" t="s">
        <v>137</v>
      </c>
      <c r="BS1" s="82" t="s">
        <v>145</v>
      </c>
      <c r="BT1" s="82" t="s">
        <v>130</v>
      </c>
      <c r="BU1" s="82" t="s">
        <v>146</v>
      </c>
      <c r="BV1" s="82" t="s">
        <v>147</v>
      </c>
      <c r="BW1" s="82" t="s">
        <v>129</v>
      </c>
      <c r="BX1" s="82" t="s">
        <v>138</v>
      </c>
      <c r="BY1" s="82" t="s">
        <v>148</v>
      </c>
      <c r="BZ1" s="83" t="s">
        <v>149</v>
      </c>
    </row>
    <row r="2" spans="1:78">
      <c r="A2" s="84" t="s">
        <v>170</v>
      </c>
      <c r="B2" s="74">
        <v>7</v>
      </c>
      <c r="C2" s="74">
        <v>2</v>
      </c>
      <c r="D2" s="74">
        <v>4</v>
      </c>
      <c r="E2" s="74">
        <v>1</v>
      </c>
      <c r="F2" s="74">
        <v>0</v>
      </c>
      <c r="G2" s="74">
        <v>0</v>
      </c>
      <c r="H2" s="74">
        <v>0</v>
      </c>
      <c r="I2" s="74">
        <v>0</v>
      </c>
      <c r="J2" s="74">
        <v>9</v>
      </c>
      <c r="K2" s="74">
        <v>1</v>
      </c>
      <c r="L2" s="74">
        <v>6</v>
      </c>
      <c r="M2" s="74">
        <v>0</v>
      </c>
      <c r="N2" s="74">
        <v>1</v>
      </c>
      <c r="O2" s="74">
        <v>0</v>
      </c>
      <c r="P2" s="74">
        <v>0</v>
      </c>
      <c r="Q2" s="74">
        <v>1</v>
      </c>
      <c r="R2" s="74">
        <v>0</v>
      </c>
      <c r="S2" s="74">
        <v>0</v>
      </c>
      <c r="T2" s="74">
        <v>0</v>
      </c>
      <c r="U2" s="74">
        <v>0</v>
      </c>
      <c r="V2" s="74">
        <v>0</v>
      </c>
      <c r="W2" s="74">
        <v>3</v>
      </c>
      <c r="X2" s="74">
        <v>2</v>
      </c>
      <c r="Y2" s="74">
        <v>1</v>
      </c>
      <c r="Z2" s="74">
        <v>13</v>
      </c>
      <c r="AA2" s="74">
        <v>4</v>
      </c>
      <c r="AB2" s="74">
        <v>2</v>
      </c>
      <c r="AC2" s="74">
        <v>4</v>
      </c>
      <c r="AD2" s="74">
        <v>2</v>
      </c>
      <c r="AE2" s="74">
        <v>1</v>
      </c>
      <c r="AF2" s="74">
        <v>0</v>
      </c>
      <c r="AG2" s="74">
        <v>0</v>
      </c>
      <c r="AH2" s="74">
        <v>0</v>
      </c>
      <c r="AI2" s="74">
        <v>3</v>
      </c>
      <c r="AJ2" s="74">
        <v>2</v>
      </c>
      <c r="AK2" s="74">
        <v>1</v>
      </c>
      <c r="AL2" s="74">
        <v>0</v>
      </c>
      <c r="AM2" s="74">
        <v>0</v>
      </c>
      <c r="AN2" s="74">
        <v>0</v>
      </c>
      <c r="AO2" s="74">
        <v>0</v>
      </c>
      <c r="AP2" s="74">
        <v>6</v>
      </c>
      <c r="AQ2" s="74">
        <v>3</v>
      </c>
      <c r="AR2" s="74">
        <v>3</v>
      </c>
      <c r="AS2" s="74">
        <v>0</v>
      </c>
      <c r="AT2" s="74">
        <v>0</v>
      </c>
      <c r="AU2" s="74">
        <v>3</v>
      </c>
      <c r="AV2" s="74">
        <v>1</v>
      </c>
      <c r="AW2" s="74">
        <v>2</v>
      </c>
      <c r="AX2" s="74">
        <v>4</v>
      </c>
      <c r="AY2" s="74">
        <v>2</v>
      </c>
      <c r="AZ2" s="74">
        <v>1</v>
      </c>
      <c r="BA2" s="74">
        <v>1</v>
      </c>
      <c r="BB2" s="74">
        <v>0</v>
      </c>
      <c r="BC2" s="74">
        <v>5</v>
      </c>
      <c r="BD2" s="74">
        <v>5</v>
      </c>
      <c r="BE2" s="74">
        <v>4</v>
      </c>
      <c r="BF2" s="74">
        <v>2</v>
      </c>
      <c r="BG2" s="74">
        <v>2</v>
      </c>
      <c r="BH2" s="74">
        <v>0</v>
      </c>
      <c r="BI2" s="74">
        <v>1</v>
      </c>
      <c r="BJ2" s="74">
        <v>1</v>
      </c>
      <c r="BK2" s="74">
        <v>0</v>
      </c>
      <c r="BL2" s="74">
        <v>3</v>
      </c>
      <c r="BM2" s="74">
        <v>1</v>
      </c>
      <c r="BN2" s="74">
        <v>2</v>
      </c>
      <c r="BO2" s="74">
        <v>19</v>
      </c>
      <c r="BP2" s="74">
        <v>4</v>
      </c>
      <c r="BQ2" s="74">
        <v>0</v>
      </c>
      <c r="BR2" s="74">
        <v>1</v>
      </c>
      <c r="BS2" s="74">
        <v>2</v>
      </c>
      <c r="BT2" s="74">
        <v>1</v>
      </c>
      <c r="BU2" s="74">
        <v>0</v>
      </c>
      <c r="BV2" s="74">
        <v>1</v>
      </c>
      <c r="BW2" s="74">
        <v>1</v>
      </c>
      <c r="BX2" s="74">
        <v>0</v>
      </c>
      <c r="BY2" s="74">
        <v>0</v>
      </c>
      <c r="BZ2" s="85">
        <v>87</v>
      </c>
    </row>
    <row r="3" spans="1:78">
      <c r="A3" s="84" t="s">
        <v>171</v>
      </c>
      <c r="B3" s="74">
        <v>4</v>
      </c>
      <c r="C3" s="74">
        <v>0</v>
      </c>
      <c r="D3" s="74">
        <v>1</v>
      </c>
      <c r="E3" s="74">
        <v>0</v>
      </c>
      <c r="F3" s="74">
        <v>2</v>
      </c>
      <c r="G3" s="74">
        <v>1</v>
      </c>
      <c r="H3" s="74">
        <v>0</v>
      </c>
      <c r="I3" s="74">
        <v>0</v>
      </c>
      <c r="J3" s="74">
        <v>8</v>
      </c>
      <c r="K3" s="74">
        <v>4</v>
      </c>
      <c r="L3" s="74">
        <v>4</v>
      </c>
      <c r="M3" s="74">
        <v>0</v>
      </c>
      <c r="N3" s="74">
        <v>0</v>
      </c>
      <c r="O3" s="74">
        <v>0</v>
      </c>
      <c r="P3" s="74">
        <v>0</v>
      </c>
      <c r="Q3" s="74">
        <v>0</v>
      </c>
      <c r="R3" s="74">
        <v>0</v>
      </c>
      <c r="S3" s="74">
        <v>0</v>
      </c>
      <c r="T3" s="74">
        <v>0</v>
      </c>
      <c r="U3" s="74">
        <v>0</v>
      </c>
      <c r="V3" s="74">
        <v>0</v>
      </c>
      <c r="W3" s="74">
        <v>0</v>
      </c>
      <c r="X3" s="74">
        <v>0</v>
      </c>
      <c r="Y3" s="74">
        <v>0</v>
      </c>
      <c r="Z3" s="74">
        <v>14</v>
      </c>
      <c r="AA3" s="74">
        <v>0</v>
      </c>
      <c r="AB3" s="74">
        <v>5</v>
      </c>
      <c r="AC3" s="74">
        <v>3</v>
      </c>
      <c r="AD3" s="74">
        <v>0</v>
      </c>
      <c r="AE3" s="74">
        <v>2</v>
      </c>
      <c r="AF3" s="74">
        <v>2</v>
      </c>
      <c r="AG3" s="74">
        <v>2</v>
      </c>
      <c r="AH3" s="74">
        <v>0</v>
      </c>
      <c r="AI3" s="74">
        <v>8</v>
      </c>
      <c r="AJ3" s="74">
        <v>6</v>
      </c>
      <c r="AK3" s="74">
        <v>0</v>
      </c>
      <c r="AL3" s="74">
        <v>1</v>
      </c>
      <c r="AM3" s="74">
        <v>1</v>
      </c>
      <c r="AN3" s="74">
        <v>0</v>
      </c>
      <c r="AO3" s="74">
        <v>0</v>
      </c>
      <c r="AP3" s="74">
        <v>7</v>
      </c>
      <c r="AQ3" s="74">
        <v>3</v>
      </c>
      <c r="AR3" s="74">
        <v>4</v>
      </c>
      <c r="AS3" s="74">
        <v>0</v>
      </c>
      <c r="AT3" s="74">
        <v>0</v>
      </c>
      <c r="AU3" s="74">
        <v>1</v>
      </c>
      <c r="AV3" s="74">
        <v>1</v>
      </c>
      <c r="AW3" s="74">
        <v>0</v>
      </c>
      <c r="AX3" s="74">
        <v>2</v>
      </c>
      <c r="AY3" s="74">
        <v>0</v>
      </c>
      <c r="AZ3" s="74">
        <v>0</v>
      </c>
      <c r="BA3" s="74">
        <v>1</v>
      </c>
      <c r="BB3" s="74">
        <v>1</v>
      </c>
      <c r="BC3" s="74">
        <v>0</v>
      </c>
      <c r="BD3" s="74">
        <v>0</v>
      </c>
      <c r="BE3" s="74">
        <v>5</v>
      </c>
      <c r="BF3" s="74">
        <v>0</v>
      </c>
      <c r="BG3" s="74">
        <v>0</v>
      </c>
      <c r="BH3" s="74">
        <v>0</v>
      </c>
      <c r="BI3" s="74">
        <v>0</v>
      </c>
      <c r="BJ3" s="74">
        <v>0</v>
      </c>
      <c r="BK3" s="74">
        <v>0</v>
      </c>
      <c r="BL3" s="74">
        <v>3</v>
      </c>
      <c r="BM3" s="74">
        <v>0</v>
      </c>
      <c r="BN3" s="74">
        <v>3</v>
      </c>
      <c r="BO3" s="74">
        <v>25</v>
      </c>
      <c r="BP3" s="74">
        <v>2</v>
      </c>
      <c r="BQ3" s="74">
        <v>0</v>
      </c>
      <c r="BR3" s="74">
        <v>1</v>
      </c>
      <c r="BS3" s="74">
        <v>0</v>
      </c>
      <c r="BT3" s="74">
        <v>0</v>
      </c>
      <c r="BU3" s="74">
        <v>1</v>
      </c>
      <c r="BV3" s="74">
        <v>2</v>
      </c>
      <c r="BW3" s="74">
        <v>0</v>
      </c>
      <c r="BX3" s="74">
        <v>1</v>
      </c>
      <c r="BY3" s="74">
        <v>1</v>
      </c>
      <c r="BZ3" s="85">
        <v>81</v>
      </c>
    </row>
    <row r="4" spans="1:78">
      <c r="A4" s="84" t="s">
        <v>172</v>
      </c>
      <c r="B4" s="74">
        <v>2</v>
      </c>
      <c r="C4" s="74">
        <v>0</v>
      </c>
      <c r="D4" s="74">
        <v>1</v>
      </c>
      <c r="E4" s="74">
        <v>0</v>
      </c>
      <c r="F4" s="74">
        <v>0</v>
      </c>
      <c r="G4" s="74">
        <v>0</v>
      </c>
      <c r="H4" s="74">
        <v>0</v>
      </c>
      <c r="I4" s="74">
        <v>1</v>
      </c>
      <c r="J4" s="74">
        <v>26</v>
      </c>
      <c r="K4" s="74">
        <v>4</v>
      </c>
      <c r="L4" s="74">
        <v>10</v>
      </c>
      <c r="M4" s="74">
        <v>4</v>
      </c>
      <c r="N4" s="74">
        <v>0</v>
      </c>
      <c r="O4" s="74">
        <v>1</v>
      </c>
      <c r="P4" s="74">
        <v>1</v>
      </c>
      <c r="Q4" s="74">
        <v>0</v>
      </c>
      <c r="R4" s="74">
        <v>4</v>
      </c>
      <c r="S4" s="74">
        <v>1</v>
      </c>
      <c r="T4" s="74">
        <v>1</v>
      </c>
      <c r="U4" s="74">
        <v>0</v>
      </c>
      <c r="V4" s="74">
        <v>0</v>
      </c>
      <c r="W4" s="74">
        <v>2</v>
      </c>
      <c r="X4" s="74">
        <v>1</v>
      </c>
      <c r="Y4" s="74">
        <v>1</v>
      </c>
      <c r="Z4" s="74">
        <v>11</v>
      </c>
      <c r="AA4" s="74">
        <v>1</v>
      </c>
      <c r="AB4" s="74">
        <v>4</v>
      </c>
      <c r="AC4" s="74">
        <v>3</v>
      </c>
      <c r="AD4" s="74">
        <v>0</v>
      </c>
      <c r="AE4" s="74">
        <v>1</v>
      </c>
      <c r="AF4" s="74">
        <v>1</v>
      </c>
      <c r="AG4" s="74">
        <v>0</v>
      </c>
      <c r="AH4" s="74">
        <v>1</v>
      </c>
      <c r="AI4" s="74">
        <v>1</v>
      </c>
      <c r="AJ4" s="74">
        <v>0</v>
      </c>
      <c r="AK4" s="74">
        <v>0</v>
      </c>
      <c r="AL4" s="74">
        <v>1</v>
      </c>
      <c r="AM4" s="74">
        <v>0</v>
      </c>
      <c r="AN4" s="74">
        <v>0</v>
      </c>
      <c r="AO4" s="74">
        <v>0</v>
      </c>
      <c r="AP4" s="74">
        <v>10</v>
      </c>
      <c r="AQ4" s="74">
        <v>2</v>
      </c>
      <c r="AR4" s="74">
        <v>7</v>
      </c>
      <c r="AS4" s="74">
        <v>0</v>
      </c>
      <c r="AT4" s="74">
        <v>1</v>
      </c>
      <c r="AU4" s="74">
        <v>0</v>
      </c>
      <c r="AV4" s="74">
        <v>0</v>
      </c>
      <c r="AW4" s="74">
        <v>0</v>
      </c>
      <c r="AX4" s="74">
        <v>1</v>
      </c>
      <c r="AY4" s="74">
        <v>1</v>
      </c>
      <c r="AZ4" s="74">
        <v>0</v>
      </c>
      <c r="BA4" s="74">
        <v>0</v>
      </c>
      <c r="BB4" s="74">
        <v>0</v>
      </c>
      <c r="BC4" s="74">
        <v>0</v>
      </c>
      <c r="BD4" s="74">
        <v>0</v>
      </c>
      <c r="BE4" s="74">
        <v>6</v>
      </c>
      <c r="BF4" s="74">
        <v>0</v>
      </c>
      <c r="BG4" s="74">
        <v>0</v>
      </c>
      <c r="BH4" s="74">
        <v>0</v>
      </c>
      <c r="BI4" s="74">
        <v>1</v>
      </c>
      <c r="BJ4" s="74">
        <v>0</v>
      </c>
      <c r="BK4" s="74">
        <v>1</v>
      </c>
      <c r="BL4" s="74">
        <v>0</v>
      </c>
      <c r="BM4" s="74">
        <v>0</v>
      </c>
      <c r="BN4" s="74">
        <v>0</v>
      </c>
      <c r="BO4" s="74">
        <v>14</v>
      </c>
      <c r="BP4" s="74">
        <v>1</v>
      </c>
      <c r="BQ4" s="74">
        <v>1</v>
      </c>
      <c r="BR4" s="74">
        <v>0</v>
      </c>
      <c r="BS4" s="74">
        <v>0</v>
      </c>
      <c r="BT4" s="74">
        <v>0</v>
      </c>
      <c r="BU4" s="74">
        <v>0</v>
      </c>
      <c r="BV4" s="74">
        <v>1</v>
      </c>
      <c r="BW4" s="74">
        <v>0</v>
      </c>
      <c r="BX4" s="74">
        <v>1</v>
      </c>
      <c r="BY4" s="74">
        <v>0</v>
      </c>
      <c r="BZ4" s="85">
        <v>76</v>
      </c>
    </row>
    <row r="5" spans="1:78">
      <c r="A5" s="86" t="s">
        <v>173</v>
      </c>
      <c r="B5" s="87">
        <v>2</v>
      </c>
      <c r="C5" s="87">
        <v>0</v>
      </c>
      <c r="D5" s="87">
        <v>1</v>
      </c>
      <c r="E5" s="87">
        <v>0</v>
      </c>
      <c r="F5" s="87">
        <v>0</v>
      </c>
      <c r="G5" s="87">
        <v>0</v>
      </c>
      <c r="H5" s="87">
        <v>1</v>
      </c>
      <c r="I5" s="87">
        <v>0</v>
      </c>
      <c r="J5" s="87">
        <v>19</v>
      </c>
      <c r="K5" s="87">
        <v>4</v>
      </c>
      <c r="L5" s="87">
        <v>7</v>
      </c>
      <c r="M5" s="87">
        <v>0</v>
      </c>
      <c r="N5" s="87">
        <v>1</v>
      </c>
      <c r="O5" s="87">
        <v>2</v>
      </c>
      <c r="P5" s="87">
        <v>3</v>
      </c>
      <c r="Q5" s="87">
        <v>0</v>
      </c>
      <c r="R5" s="87">
        <v>0</v>
      </c>
      <c r="S5" s="87">
        <v>0</v>
      </c>
      <c r="T5" s="87">
        <v>0</v>
      </c>
      <c r="U5" s="87">
        <v>1</v>
      </c>
      <c r="V5" s="87">
        <v>1</v>
      </c>
      <c r="W5" s="87">
        <v>1</v>
      </c>
      <c r="X5" s="87">
        <v>1</v>
      </c>
      <c r="Y5" s="87">
        <v>0</v>
      </c>
      <c r="Z5" s="87">
        <v>5</v>
      </c>
      <c r="AA5" s="87">
        <v>0</v>
      </c>
      <c r="AB5" s="87">
        <v>3</v>
      </c>
      <c r="AC5" s="87">
        <v>1</v>
      </c>
      <c r="AD5" s="87">
        <v>0</v>
      </c>
      <c r="AE5" s="87">
        <v>1</v>
      </c>
      <c r="AF5" s="87">
        <v>0</v>
      </c>
      <c r="AG5" s="87">
        <v>0</v>
      </c>
      <c r="AH5" s="87">
        <v>0</v>
      </c>
      <c r="AI5" s="87">
        <v>5</v>
      </c>
      <c r="AJ5" s="87">
        <v>2</v>
      </c>
      <c r="AK5" s="87">
        <v>0</v>
      </c>
      <c r="AL5" s="87">
        <v>0</v>
      </c>
      <c r="AM5" s="87">
        <v>0</v>
      </c>
      <c r="AN5" s="87">
        <v>2</v>
      </c>
      <c r="AO5" s="87">
        <v>1</v>
      </c>
      <c r="AP5" s="87">
        <v>12</v>
      </c>
      <c r="AQ5" s="87">
        <v>4</v>
      </c>
      <c r="AR5" s="87">
        <v>7</v>
      </c>
      <c r="AS5" s="87">
        <v>1</v>
      </c>
      <c r="AT5" s="87">
        <v>0</v>
      </c>
      <c r="AU5" s="87">
        <v>1</v>
      </c>
      <c r="AV5" s="87">
        <v>1</v>
      </c>
      <c r="AW5" s="87">
        <v>0</v>
      </c>
      <c r="AX5" s="87">
        <v>0</v>
      </c>
      <c r="AY5" s="87">
        <v>0</v>
      </c>
      <c r="AZ5" s="87">
        <v>0</v>
      </c>
      <c r="BA5" s="87">
        <v>0</v>
      </c>
      <c r="BB5" s="87">
        <v>0</v>
      </c>
      <c r="BC5" s="87">
        <v>1</v>
      </c>
      <c r="BD5" s="87">
        <v>1</v>
      </c>
      <c r="BE5" s="87">
        <v>2</v>
      </c>
      <c r="BF5" s="87">
        <v>1</v>
      </c>
      <c r="BG5" s="87">
        <v>0</v>
      </c>
      <c r="BH5" s="87">
        <v>1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13</v>
      </c>
      <c r="BP5" s="87">
        <v>0</v>
      </c>
      <c r="BQ5" s="87">
        <v>0</v>
      </c>
      <c r="BR5" s="87">
        <v>0</v>
      </c>
      <c r="BS5" s="87">
        <v>0</v>
      </c>
      <c r="BT5" s="87">
        <v>0</v>
      </c>
      <c r="BU5" s="87">
        <v>0</v>
      </c>
      <c r="BV5" s="87">
        <v>0</v>
      </c>
      <c r="BW5" s="87">
        <v>0</v>
      </c>
      <c r="BX5" s="87">
        <v>0</v>
      </c>
      <c r="BY5" s="87">
        <v>0</v>
      </c>
      <c r="BZ5" s="88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CDDE-7110-4910-83B9-81EA18D64988}">
  <dimension ref="A1:F78"/>
  <sheetViews>
    <sheetView workbookViewId="0">
      <selection activeCell="I15" sqref="I15"/>
    </sheetView>
  </sheetViews>
  <sheetFormatPr defaultRowHeight="12.75"/>
  <cols>
    <col min="1" max="1" width="29.140625" customWidth="1"/>
    <col min="2" max="2" width="22" customWidth="1"/>
    <col min="3" max="3" width="18.140625" customWidth="1"/>
    <col min="4" max="4" width="23.85546875" customWidth="1"/>
    <col min="5" max="5" width="14" customWidth="1"/>
    <col min="6" max="6" width="19.140625" customWidth="1"/>
  </cols>
  <sheetData>
    <row r="1" spans="1:6" ht="23.25">
      <c r="A1" s="45" t="s">
        <v>0</v>
      </c>
      <c r="B1" s="66" t="s">
        <v>1</v>
      </c>
      <c r="C1" s="67" t="s">
        <v>174</v>
      </c>
      <c r="D1" s="69" t="s">
        <v>175</v>
      </c>
      <c r="E1" s="76" t="s">
        <v>176</v>
      </c>
      <c r="F1" s="78" t="s">
        <v>177</v>
      </c>
    </row>
    <row r="2" spans="1:6" ht="15">
      <c r="A2" s="46" t="s">
        <v>78</v>
      </c>
      <c r="B2" s="29"/>
      <c r="C2" s="11"/>
      <c r="D2" s="70">
        <v>15</v>
      </c>
      <c r="E2" s="68"/>
      <c r="F2" s="77">
        <f>SUM(E3:E9)</f>
        <v>6808</v>
      </c>
    </row>
    <row r="3" spans="1:6" ht="15">
      <c r="A3" s="47" t="s">
        <v>79</v>
      </c>
      <c r="B3" s="56">
        <v>4900</v>
      </c>
      <c r="C3" s="57">
        <v>4487</v>
      </c>
      <c r="D3" s="71">
        <v>2</v>
      </c>
      <c r="E3" s="75">
        <f>($B3-$C3)*$D3</f>
        <v>826</v>
      </c>
      <c r="F3" s="75"/>
    </row>
    <row r="4" spans="1:6" ht="15">
      <c r="A4" s="47" t="s">
        <v>80</v>
      </c>
      <c r="B4" s="56">
        <v>4200</v>
      </c>
      <c r="C4" s="57">
        <v>3663</v>
      </c>
      <c r="D4" s="71">
        <v>7</v>
      </c>
      <c r="E4" s="75">
        <f t="shared" ref="E4:F67" si="0">($B4-$C4)*$D4</f>
        <v>3759</v>
      </c>
      <c r="F4" s="75"/>
    </row>
    <row r="5" spans="1:6" ht="15">
      <c r="A5" s="47" t="s">
        <v>81</v>
      </c>
      <c r="B5" s="56">
        <v>6100</v>
      </c>
      <c r="C5" s="57">
        <v>6000</v>
      </c>
      <c r="D5" s="71">
        <v>1</v>
      </c>
      <c r="E5" s="75">
        <f t="shared" si="0"/>
        <v>100</v>
      </c>
      <c r="F5" s="75"/>
    </row>
    <row r="6" spans="1:6" ht="15">
      <c r="A6" s="47" t="s">
        <v>82</v>
      </c>
      <c r="B6" s="56">
        <v>7100</v>
      </c>
      <c r="C6" s="57">
        <v>6801</v>
      </c>
      <c r="D6" s="71">
        <v>2</v>
      </c>
      <c r="E6" s="75">
        <f t="shared" si="0"/>
        <v>598</v>
      </c>
      <c r="F6" s="75"/>
    </row>
    <row r="7" spans="1:6" ht="15">
      <c r="A7" s="47" t="s">
        <v>83</v>
      </c>
      <c r="B7" s="56">
        <v>6300</v>
      </c>
      <c r="C7" s="57">
        <v>5945</v>
      </c>
      <c r="D7" s="71">
        <v>1</v>
      </c>
      <c r="E7" s="75">
        <f t="shared" si="0"/>
        <v>355</v>
      </c>
      <c r="F7" s="75"/>
    </row>
    <row r="8" spans="1:6" ht="15">
      <c r="A8" s="47" t="s">
        <v>84</v>
      </c>
      <c r="B8" s="56">
        <v>7600</v>
      </c>
      <c r="C8" s="57">
        <v>6966</v>
      </c>
      <c r="D8" s="71">
        <v>1</v>
      </c>
      <c r="E8" s="75">
        <f t="shared" si="0"/>
        <v>634</v>
      </c>
      <c r="F8" s="75"/>
    </row>
    <row r="9" spans="1:6" ht="15">
      <c r="A9" s="47" t="s">
        <v>85</v>
      </c>
      <c r="B9" s="56">
        <v>7850</v>
      </c>
      <c r="C9" s="63">
        <v>7314</v>
      </c>
      <c r="D9" s="71">
        <v>1</v>
      </c>
      <c r="E9" s="77">
        <f t="shared" si="0"/>
        <v>536</v>
      </c>
      <c r="F9" s="77"/>
    </row>
    <row r="10" spans="1:6" ht="15">
      <c r="A10" s="46" t="s">
        <v>86</v>
      </c>
      <c r="B10" s="62"/>
      <c r="C10" s="60"/>
      <c r="D10" s="8">
        <v>62</v>
      </c>
      <c r="E10" s="77"/>
      <c r="F10" s="77">
        <f>SUM(E11:E22)</f>
        <v>8309</v>
      </c>
    </row>
    <row r="11" spans="1:6" ht="15">
      <c r="A11" s="47" t="s">
        <v>87</v>
      </c>
      <c r="B11" s="56">
        <v>1250</v>
      </c>
      <c r="C11" s="57">
        <v>1176</v>
      </c>
      <c r="D11" s="71">
        <v>13</v>
      </c>
      <c r="E11" s="75">
        <f t="shared" si="0"/>
        <v>962</v>
      </c>
      <c r="F11" s="75"/>
    </row>
    <row r="12" spans="1:6" ht="15">
      <c r="A12" s="47" t="s">
        <v>88</v>
      </c>
      <c r="B12" s="56">
        <v>1000</v>
      </c>
      <c r="C12" s="57">
        <v>915</v>
      </c>
      <c r="D12" s="71">
        <v>27</v>
      </c>
      <c r="E12" s="75">
        <f t="shared" si="0"/>
        <v>2295</v>
      </c>
      <c r="F12" s="75"/>
    </row>
    <row r="13" spans="1:6" ht="15">
      <c r="A13" s="47" t="s">
        <v>89</v>
      </c>
      <c r="B13" s="56">
        <v>2150</v>
      </c>
      <c r="C13" s="57">
        <v>1785</v>
      </c>
      <c r="D13" s="71">
        <v>4</v>
      </c>
      <c r="E13" s="75">
        <f t="shared" si="0"/>
        <v>1460</v>
      </c>
      <c r="F13" s="75"/>
    </row>
    <row r="14" spans="1:6" ht="15">
      <c r="A14" s="47" t="s">
        <v>90</v>
      </c>
      <c r="B14" s="56">
        <v>2000</v>
      </c>
      <c r="C14" s="57">
        <v>1836</v>
      </c>
      <c r="D14" s="71">
        <v>2</v>
      </c>
      <c r="E14" s="75">
        <f t="shared" si="0"/>
        <v>328</v>
      </c>
      <c r="F14" s="75"/>
    </row>
    <row r="15" spans="1:6" ht="15">
      <c r="A15" s="47" t="s">
        <v>91</v>
      </c>
      <c r="B15" s="56">
        <v>1500</v>
      </c>
      <c r="C15" s="57">
        <v>1301</v>
      </c>
      <c r="D15" s="71">
        <v>3</v>
      </c>
      <c r="E15" s="75">
        <f t="shared" si="0"/>
        <v>597</v>
      </c>
      <c r="F15" s="75"/>
    </row>
    <row r="16" spans="1:6" ht="15">
      <c r="A16" s="47" t="s">
        <v>92</v>
      </c>
      <c r="B16" s="56">
        <v>1350</v>
      </c>
      <c r="C16" s="57">
        <v>1191</v>
      </c>
      <c r="D16" s="71">
        <v>4</v>
      </c>
      <c r="E16" s="75">
        <f t="shared" si="0"/>
        <v>636</v>
      </c>
      <c r="F16" s="75"/>
    </row>
    <row r="17" spans="1:6" ht="15">
      <c r="A17" s="47" t="s">
        <v>93</v>
      </c>
      <c r="B17" s="56">
        <v>3000</v>
      </c>
      <c r="C17" s="57">
        <v>2570</v>
      </c>
      <c r="D17" s="71">
        <v>1</v>
      </c>
      <c r="E17" s="75">
        <f t="shared" si="0"/>
        <v>430</v>
      </c>
      <c r="F17" s="75"/>
    </row>
    <row r="18" spans="1:6" ht="15">
      <c r="A18" s="47" t="s">
        <v>94</v>
      </c>
      <c r="B18" s="56">
        <v>1550</v>
      </c>
      <c r="C18" s="57">
        <v>1340</v>
      </c>
      <c r="D18" s="71">
        <v>4</v>
      </c>
      <c r="E18" s="75">
        <f t="shared" si="0"/>
        <v>840</v>
      </c>
      <c r="F18" s="75"/>
    </row>
    <row r="19" spans="1:6" ht="15">
      <c r="A19" s="47" t="s">
        <v>95</v>
      </c>
      <c r="B19" s="56">
        <v>900</v>
      </c>
      <c r="C19" s="57">
        <v>870</v>
      </c>
      <c r="D19" s="71">
        <v>1</v>
      </c>
      <c r="E19" s="75">
        <f t="shared" si="0"/>
        <v>30</v>
      </c>
      <c r="F19" s="75"/>
    </row>
    <row r="20" spans="1:6" ht="15">
      <c r="A20" s="47" t="s">
        <v>96</v>
      </c>
      <c r="B20" s="56">
        <v>3200</v>
      </c>
      <c r="C20" s="57">
        <v>3037</v>
      </c>
      <c r="D20" s="71">
        <v>1</v>
      </c>
      <c r="E20" s="75">
        <f t="shared" si="0"/>
        <v>163</v>
      </c>
      <c r="F20" s="75"/>
    </row>
    <row r="21" spans="1:6" ht="15">
      <c r="A21" s="47" t="s">
        <v>97</v>
      </c>
      <c r="B21" s="56">
        <v>6700</v>
      </c>
      <c r="C21" s="57">
        <v>6182</v>
      </c>
      <c r="D21" s="71">
        <v>1</v>
      </c>
      <c r="E21" s="75">
        <f t="shared" si="0"/>
        <v>518</v>
      </c>
      <c r="F21" s="75"/>
    </row>
    <row r="22" spans="1:6" ht="15">
      <c r="A22" s="47" t="s">
        <v>98</v>
      </c>
      <c r="B22" s="56">
        <v>900</v>
      </c>
      <c r="C22" s="63">
        <v>850</v>
      </c>
      <c r="D22" s="71">
        <v>1</v>
      </c>
      <c r="E22" s="77">
        <f t="shared" si="0"/>
        <v>50</v>
      </c>
      <c r="F22" s="77"/>
    </row>
    <row r="23" spans="1:6" ht="15">
      <c r="A23" s="46" t="s">
        <v>99</v>
      </c>
      <c r="B23" s="62"/>
      <c r="C23" s="60"/>
      <c r="D23" s="8">
        <v>6</v>
      </c>
      <c r="E23" s="77"/>
      <c r="F23" s="77">
        <f>SUM(E24:E25)</f>
        <v>3400</v>
      </c>
    </row>
    <row r="24" spans="1:6" ht="15">
      <c r="A24" s="47" t="s">
        <v>100</v>
      </c>
      <c r="B24" s="56">
        <v>5000</v>
      </c>
      <c r="C24" s="57">
        <v>4500</v>
      </c>
      <c r="D24" s="71">
        <v>4</v>
      </c>
      <c r="E24" s="75">
        <f t="shared" si="0"/>
        <v>2000</v>
      </c>
      <c r="F24" s="75"/>
    </row>
    <row r="25" spans="1:6" ht="15">
      <c r="A25" s="47" t="s">
        <v>101</v>
      </c>
      <c r="B25" s="56">
        <v>7200</v>
      </c>
      <c r="C25" s="63">
        <v>6500</v>
      </c>
      <c r="D25" s="71">
        <v>2</v>
      </c>
      <c r="E25" s="77">
        <f t="shared" si="0"/>
        <v>1400</v>
      </c>
      <c r="F25" s="77"/>
    </row>
    <row r="26" spans="1:6" ht="15">
      <c r="A26" s="46" t="s">
        <v>102</v>
      </c>
      <c r="B26" s="62"/>
      <c r="C26" s="60"/>
      <c r="D26" s="8">
        <v>43</v>
      </c>
      <c r="E26" s="77"/>
      <c r="F26" s="77">
        <f>SUM(E27:E34)</f>
        <v>47000</v>
      </c>
    </row>
    <row r="27" spans="1:6" ht="15">
      <c r="A27" s="47" t="s">
        <v>103</v>
      </c>
      <c r="B27" s="56">
        <v>15000</v>
      </c>
      <c r="C27" s="57">
        <v>13200</v>
      </c>
      <c r="D27" s="71">
        <v>5</v>
      </c>
      <c r="E27" s="75">
        <f t="shared" si="0"/>
        <v>9000</v>
      </c>
      <c r="F27" s="75"/>
    </row>
    <row r="28" spans="1:6" ht="15">
      <c r="A28" s="47" t="s">
        <v>104</v>
      </c>
      <c r="B28" s="56">
        <v>14000</v>
      </c>
      <c r="C28" s="57">
        <v>13200</v>
      </c>
      <c r="D28" s="71">
        <v>14</v>
      </c>
      <c r="E28" s="75">
        <f t="shared" si="0"/>
        <v>11200</v>
      </c>
      <c r="F28" s="75"/>
    </row>
    <row r="29" spans="1:6" ht="15">
      <c r="A29" s="47" t="s">
        <v>105</v>
      </c>
      <c r="B29" s="56">
        <v>12200</v>
      </c>
      <c r="C29" s="57">
        <v>11200</v>
      </c>
      <c r="D29" s="71">
        <v>11</v>
      </c>
      <c r="E29" s="75">
        <f t="shared" si="0"/>
        <v>11000</v>
      </c>
      <c r="F29" s="75"/>
    </row>
    <row r="30" spans="1:6" ht="15">
      <c r="A30" s="47" t="s">
        <v>106</v>
      </c>
      <c r="B30" s="56">
        <v>16200</v>
      </c>
      <c r="C30" s="57">
        <v>15200</v>
      </c>
      <c r="D30" s="71">
        <v>2</v>
      </c>
      <c r="E30" s="75">
        <f t="shared" si="0"/>
        <v>2000</v>
      </c>
      <c r="F30" s="75"/>
    </row>
    <row r="31" spans="1:6" ht="15">
      <c r="A31" s="47" t="s">
        <v>107</v>
      </c>
      <c r="B31" s="56">
        <v>17200</v>
      </c>
      <c r="C31" s="57">
        <v>16200</v>
      </c>
      <c r="D31" s="71">
        <v>5</v>
      </c>
      <c r="E31" s="75">
        <f t="shared" si="0"/>
        <v>5000</v>
      </c>
      <c r="F31" s="75"/>
    </row>
    <row r="32" spans="1:6" ht="15">
      <c r="A32" s="47" t="s">
        <v>108</v>
      </c>
      <c r="B32" s="56">
        <v>16800</v>
      </c>
      <c r="C32" s="57">
        <v>15200</v>
      </c>
      <c r="D32" s="71">
        <v>3</v>
      </c>
      <c r="E32" s="75">
        <f t="shared" si="0"/>
        <v>4800</v>
      </c>
      <c r="F32" s="75"/>
    </row>
    <row r="33" spans="1:6" ht="15">
      <c r="A33" s="47" t="s">
        <v>109</v>
      </c>
      <c r="B33" s="56">
        <v>15500</v>
      </c>
      <c r="C33" s="57">
        <v>14600</v>
      </c>
      <c r="D33" s="71">
        <v>2</v>
      </c>
      <c r="E33" s="75">
        <f t="shared" si="0"/>
        <v>1800</v>
      </c>
      <c r="F33" s="75"/>
    </row>
    <row r="34" spans="1:6" ht="15">
      <c r="A34" s="47" t="s">
        <v>110</v>
      </c>
      <c r="B34" s="56">
        <v>10400</v>
      </c>
      <c r="C34" s="63">
        <v>8200</v>
      </c>
      <c r="D34" s="71">
        <v>1</v>
      </c>
      <c r="E34" s="77">
        <f t="shared" si="0"/>
        <v>2200</v>
      </c>
      <c r="F34" s="77"/>
    </row>
    <row r="35" spans="1:6">
      <c r="A35" s="48" t="s">
        <v>111</v>
      </c>
      <c r="B35" s="58"/>
      <c r="C35" s="63"/>
      <c r="D35" s="70">
        <v>17</v>
      </c>
      <c r="E35" s="77"/>
      <c r="F35" s="77">
        <f>SUM(E36:E41)</f>
        <v>7281</v>
      </c>
    </row>
    <row r="36" spans="1:6">
      <c r="A36" s="49" t="s">
        <v>112</v>
      </c>
      <c r="B36" s="56">
        <v>3800</v>
      </c>
      <c r="C36" s="57">
        <v>3448</v>
      </c>
      <c r="D36" s="71">
        <v>10</v>
      </c>
      <c r="E36" s="75">
        <f t="shared" si="0"/>
        <v>3520</v>
      </c>
      <c r="F36" s="75"/>
    </row>
    <row r="37" spans="1:6">
      <c r="A37" s="49" t="s">
        <v>113</v>
      </c>
      <c r="B37" s="56">
        <v>6300</v>
      </c>
      <c r="C37" s="57">
        <v>5907</v>
      </c>
      <c r="D37" s="71">
        <v>1</v>
      </c>
      <c r="E37" s="75">
        <f t="shared" si="0"/>
        <v>393</v>
      </c>
      <c r="F37" s="75"/>
    </row>
    <row r="38" spans="1:6" ht="14.25">
      <c r="A38" s="50" t="s">
        <v>114</v>
      </c>
      <c r="B38" s="56">
        <v>6400</v>
      </c>
      <c r="C38" s="57">
        <v>5963</v>
      </c>
      <c r="D38" s="71">
        <v>2</v>
      </c>
      <c r="E38" s="75">
        <f t="shared" si="0"/>
        <v>874</v>
      </c>
      <c r="F38" s="75"/>
    </row>
    <row r="39" spans="1:6" ht="14.25">
      <c r="A39" s="50" t="s">
        <v>115</v>
      </c>
      <c r="B39" s="56">
        <v>6200</v>
      </c>
      <c r="C39" s="57">
        <v>5621</v>
      </c>
      <c r="D39" s="71">
        <v>1</v>
      </c>
      <c r="E39" s="75">
        <f t="shared" si="0"/>
        <v>579</v>
      </c>
      <c r="F39" s="75"/>
    </row>
    <row r="40" spans="1:6" ht="14.25">
      <c r="A40" s="50" t="s">
        <v>116</v>
      </c>
      <c r="B40" s="56">
        <v>4500</v>
      </c>
      <c r="C40" s="57">
        <v>4154</v>
      </c>
      <c r="D40" s="71">
        <v>2</v>
      </c>
      <c r="E40" s="75">
        <f t="shared" si="0"/>
        <v>692</v>
      </c>
      <c r="F40" s="75"/>
    </row>
    <row r="41" spans="1:6" ht="14.25">
      <c r="A41" s="50" t="s">
        <v>117</v>
      </c>
      <c r="B41" s="56">
        <v>8000</v>
      </c>
      <c r="C41" s="63">
        <v>6777</v>
      </c>
      <c r="D41" s="71">
        <v>1</v>
      </c>
      <c r="E41" s="77">
        <f t="shared" si="0"/>
        <v>1223</v>
      </c>
      <c r="F41" s="77"/>
    </row>
    <row r="42" spans="1:6">
      <c r="A42" s="48" t="s">
        <v>118</v>
      </c>
      <c r="B42" s="58"/>
      <c r="C42" s="63"/>
      <c r="D42" s="70">
        <v>35</v>
      </c>
      <c r="E42" s="77"/>
      <c r="F42" s="77">
        <f>SUM(E43:E46)</f>
        <v>3990</v>
      </c>
    </row>
    <row r="43" spans="1:6" ht="14.25">
      <c r="A43" s="50" t="s">
        <v>119</v>
      </c>
      <c r="B43" s="56">
        <v>1250</v>
      </c>
      <c r="C43" s="57">
        <v>1100</v>
      </c>
      <c r="D43" s="71">
        <v>12</v>
      </c>
      <c r="E43" s="75">
        <f t="shared" si="0"/>
        <v>1800</v>
      </c>
      <c r="F43" s="75"/>
    </row>
    <row r="44" spans="1:6">
      <c r="A44" s="49" t="s">
        <v>120</v>
      </c>
      <c r="B44" s="56">
        <v>1000</v>
      </c>
      <c r="C44" s="57">
        <v>910</v>
      </c>
      <c r="D44" s="71">
        <v>21</v>
      </c>
      <c r="E44" s="75">
        <f t="shared" si="0"/>
        <v>1890</v>
      </c>
      <c r="F44" s="75"/>
    </row>
    <row r="45" spans="1:6" ht="14.25">
      <c r="A45" s="50" t="s">
        <v>121</v>
      </c>
      <c r="B45" s="56">
        <v>1600</v>
      </c>
      <c r="C45" s="57">
        <v>1450</v>
      </c>
      <c r="D45" s="71">
        <v>1</v>
      </c>
      <c r="E45" s="75">
        <f t="shared" si="0"/>
        <v>150</v>
      </c>
      <c r="F45" s="75"/>
    </row>
    <row r="46" spans="1:6" ht="14.25">
      <c r="A46" s="50" t="s">
        <v>122</v>
      </c>
      <c r="B46" s="56">
        <v>2100</v>
      </c>
      <c r="C46" s="63">
        <v>1950</v>
      </c>
      <c r="D46" s="71">
        <v>1</v>
      </c>
      <c r="E46" s="77">
        <f t="shared" si="0"/>
        <v>150</v>
      </c>
      <c r="F46" s="77"/>
    </row>
    <row r="47" spans="1:6">
      <c r="A47" s="48" t="s">
        <v>123</v>
      </c>
      <c r="B47" s="58"/>
      <c r="C47" s="63"/>
      <c r="D47" s="70">
        <v>5</v>
      </c>
      <c r="E47" s="77"/>
      <c r="F47" s="77">
        <f>SUM(E48:E49)</f>
        <v>1800</v>
      </c>
    </row>
    <row r="48" spans="1:6">
      <c r="A48" s="49" t="s">
        <v>124</v>
      </c>
      <c r="B48" s="56">
        <v>15000</v>
      </c>
      <c r="C48" s="57">
        <v>14800</v>
      </c>
      <c r="D48" s="71">
        <v>3</v>
      </c>
      <c r="E48" s="75">
        <f t="shared" si="0"/>
        <v>600</v>
      </c>
      <c r="F48" s="75"/>
    </row>
    <row r="49" spans="1:6">
      <c r="A49" s="49" t="s">
        <v>125</v>
      </c>
      <c r="B49" s="56">
        <v>12700</v>
      </c>
      <c r="C49" s="63">
        <v>12100</v>
      </c>
      <c r="D49" s="71">
        <v>2</v>
      </c>
      <c r="E49" s="77">
        <f t="shared" si="0"/>
        <v>1200</v>
      </c>
      <c r="F49" s="77"/>
    </row>
    <row r="50" spans="1:6">
      <c r="A50" s="48" t="s">
        <v>126</v>
      </c>
      <c r="B50" s="58"/>
      <c r="C50" s="63"/>
      <c r="D50" s="70">
        <v>7</v>
      </c>
      <c r="E50" s="77"/>
      <c r="F50" s="77">
        <f>SUM(E51:E54)</f>
        <v>1800</v>
      </c>
    </row>
    <row r="51" spans="1:6" ht="14.25">
      <c r="A51" s="50" t="s">
        <v>127</v>
      </c>
      <c r="B51" s="56">
        <v>4300</v>
      </c>
      <c r="C51" s="57">
        <v>4200</v>
      </c>
      <c r="D51" s="71">
        <v>3</v>
      </c>
      <c r="E51" s="75">
        <f t="shared" si="0"/>
        <v>300</v>
      </c>
      <c r="F51" s="75"/>
    </row>
    <row r="52" spans="1:6" ht="14.25">
      <c r="A52" s="50" t="s">
        <v>128</v>
      </c>
      <c r="B52" s="56">
        <v>4000</v>
      </c>
      <c r="C52" s="57">
        <v>3700</v>
      </c>
      <c r="D52" s="71">
        <v>1</v>
      </c>
      <c r="E52" s="75">
        <f t="shared" si="0"/>
        <v>300</v>
      </c>
      <c r="F52" s="75"/>
    </row>
    <row r="53" spans="1:6" ht="14.25">
      <c r="A53" s="50" t="s">
        <v>129</v>
      </c>
      <c r="B53" s="56">
        <v>4800</v>
      </c>
      <c r="C53" s="57">
        <v>4500</v>
      </c>
      <c r="D53" s="71">
        <v>2</v>
      </c>
      <c r="E53" s="75">
        <f t="shared" si="0"/>
        <v>600</v>
      </c>
      <c r="F53" s="75"/>
    </row>
    <row r="54" spans="1:6" ht="14.25">
      <c r="A54" s="50" t="s">
        <v>130</v>
      </c>
      <c r="B54" s="56">
        <v>4600</v>
      </c>
      <c r="C54" s="63">
        <v>4000</v>
      </c>
      <c r="D54" s="71">
        <v>1</v>
      </c>
      <c r="E54" s="77">
        <f t="shared" si="0"/>
        <v>600</v>
      </c>
      <c r="F54" s="77"/>
    </row>
    <row r="55" spans="1:6">
      <c r="A55" s="48" t="s">
        <v>131</v>
      </c>
      <c r="B55" s="58"/>
      <c r="C55" s="63"/>
      <c r="D55" s="70">
        <v>6</v>
      </c>
      <c r="E55" s="77"/>
      <c r="F55" s="77">
        <f>SUM(E56)</f>
        <v>4200</v>
      </c>
    </row>
    <row r="56" spans="1:6">
      <c r="A56" s="49">
        <v>18060</v>
      </c>
      <c r="B56" s="56">
        <v>13200</v>
      </c>
      <c r="C56" s="63">
        <v>12500</v>
      </c>
      <c r="D56" s="71">
        <v>6</v>
      </c>
      <c r="E56" s="77">
        <f t="shared" si="0"/>
        <v>4200</v>
      </c>
      <c r="F56" s="77"/>
    </row>
    <row r="57" spans="1:6">
      <c r="A57" s="48" t="s">
        <v>132</v>
      </c>
      <c r="B57" s="59">
        <v>700</v>
      </c>
      <c r="C57" s="63">
        <v>526</v>
      </c>
      <c r="D57" s="70">
        <v>17</v>
      </c>
      <c r="E57" s="77">
        <f t="shared" si="0"/>
        <v>2958</v>
      </c>
      <c r="F57" s="77">
        <f t="shared" si="0"/>
        <v>2958</v>
      </c>
    </row>
    <row r="58" spans="1:6">
      <c r="A58" s="51" t="s">
        <v>133</v>
      </c>
      <c r="B58" s="60"/>
      <c r="C58" s="63"/>
      <c r="D58" s="72">
        <v>3</v>
      </c>
      <c r="E58" s="77"/>
      <c r="F58" s="77">
        <f>SUM(E59:E60)</f>
        <v>1600</v>
      </c>
    </row>
    <row r="59" spans="1:6">
      <c r="A59" s="49" t="s">
        <v>134</v>
      </c>
      <c r="B59" s="56">
        <v>3200</v>
      </c>
      <c r="C59" s="57">
        <v>2700</v>
      </c>
      <c r="D59" s="71">
        <v>2</v>
      </c>
      <c r="E59" s="75">
        <f t="shared" si="0"/>
        <v>1000</v>
      </c>
      <c r="F59" s="75"/>
    </row>
    <row r="60" spans="1:6" ht="14.25">
      <c r="A60" s="50" t="s">
        <v>135</v>
      </c>
      <c r="B60" s="56">
        <v>5300</v>
      </c>
      <c r="C60" s="63">
        <v>4700</v>
      </c>
      <c r="D60" s="71">
        <v>1</v>
      </c>
      <c r="E60" s="77">
        <f t="shared" si="0"/>
        <v>600</v>
      </c>
      <c r="F60" s="77"/>
    </row>
    <row r="61" spans="1:6" ht="14.25">
      <c r="A61" s="52" t="s">
        <v>136</v>
      </c>
      <c r="B61" s="58"/>
      <c r="C61" s="63"/>
      <c r="D61" s="70">
        <v>2</v>
      </c>
      <c r="E61" s="77"/>
      <c r="F61" s="77">
        <f>SUM(E62:E63)</f>
        <v>1350</v>
      </c>
    </row>
    <row r="62" spans="1:6" ht="14.25">
      <c r="A62" s="50" t="s">
        <v>137</v>
      </c>
      <c r="B62" s="56">
        <v>5600</v>
      </c>
      <c r="C62" s="57">
        <v>4400</v>
      </c>
      <c r="D62" s="71">
        <v>1</v>
      </c>
      <c r="E62" s="75">
        <f t="shared" si="0"/>
        <v>1200</v>
      </c>
      <c r="F62" s="75"/>
    </row>
    <row r="63" spans="1:6" ht="14.25">
      <c r="A63" s="50" t="s">
        <v>138</v>
      </c>
      <c r="B63" s="56">
        <v>4400</v>
      </c>
      <c r="C63" s="63">
        <v>4250</v>
      </c>
      <c r="D63" s="71">
        <v>1</v>
      </c>
      <c r="E63" s="77">
        <f t="shared" si="0"/>
        <v>150</v>
      </c>
      <c r="F63" s="77"/>
    </row>
    <row r="64" spans="1:6">
      <c r="A64" s="48" t="s">
        <v>139</v>
      </c>
      <c r="B64" s="58"/>
      <c r="C64" s="63"/>
      <c r="D64" s="70">
        <v>6</v>
      </c>
      <c r="E64" s="77"/>
      <c r="F64" s="77">
        <f>SUM(E65:E66)</f>
        <v>4400</v>
      </c>
    </row>
    <row r="65" spans="1:6">
      <c r="A65" s="49" t="s">
        <v>140</v>
      </c>
      <c r="B65" s="56">
        <v>11000</v>
      </c>
      <c r="C65" s="57">
        <v>10600</v>
      </c>
      <c r="D65" s="71">
        <v>1</v>
      </c>
      <c r="E65" s="75">
        <f t="shared" si="0"/>
        <v>400</v>
      </c>
      <c r="F65" s="75"/>
    </row>
    <row r="66" spans="1:6" ht="14.25">
      <c r="A66" s="50" t="s">
        <v>141</v>
      </c>
      <c r="B66" s="56">
        <v>13400</v>
      </c>
      <c r="C66" s="63">
        <v>12600</v>
      </c>
      <c r="D66" s="71">
        <v>5</v>
      </c>
      <c r="E66" s="77">
        <f t="shared" si="0"/>
        <v>4000</v>
      </c>
      <c r="F66" s="77"/>
    </row>
    <row r="67" spans="1:6">
      <c r="A67" s="53" t="s">
        <v>142</v>
      </c>
      <c r="B67" s="61">
        <v>40</v>
      </c>
      <c r="C67" s="63">
        <v>24</v>
      </c>
      <c r="D67" s="73">
        <v>71</v>
      </c>
      <c r="E67" s="77">
        <f t="shared" si="0"/>
        <v>1136</v>
      </c>
      <c r="F67" s="77">
        <f t="shared" si="0"/>
        <v>1136</v>
      </c>
    </row>
    <row r="68" spans="1:6">
      <c r="A68" s="48" t="s">
        <v>143</v>
      </c>
      <c r="B68" s="58"/>
      <c r="C68" s="63"/>
      <c r="D68" s="70">
        <v>7</v>
      </c>
      <c r="E68" s="77"/>
      <c r="F68" s="77">
        <f>SUM(E69:E73)</f>
        <v>4050</v>
      </c>
    </row>
    <row r="69" spans="1:6" ht="14.25">
      <c r="A69" s="50" t="s">
        <v>144</v>
      </c>
      <c r="B69" s="56">
        <v>4800</v>
      </c>
      <c r="C69" s="57">
        <v>4350</v>
      </c>
      <c r="D69" s="71">
        <v>1</v>
      </c>
      <c r="E69" s="75">
        <f t="shared" ref="E68:F77" si="1">($B69-$C69)*$D69</f>
        <v>450</v>
      </c>
      <c r="F69" s="75"/>
    </row>
    <row r="70" spans="1:6">
      <c r="A70" s="49" t="s">
        <v>137</v>
      </c>
      <c r="B70" s="56">
        <v>4500</v>
      </c>
      <c r="C70" s="57">
        <v>4300</v>
      </c>
      <c r="D70" s="71">
        <v>2</v>
      </c>
      <c r="E70" s="75">
        <f t="shared" si="1"/>
        <v>400</v>
      </c>
      <c r="F70" s="75"/>
    </row>
    <row r="71" spans="1:6">
      <c r="A71" s="49" t="s">
        <v>145</v>
      </c>
      <c r="B71" s="56">
        <v>4600</v>
      </c>
      <c r="C71" s="57">
        <v>3850</v>
      </c>
      <c r="D71" s="71">
        <v>2</v>
      </c>
      <c r="E71" s="75">
        <f t="shared" si="1"/>
        <v>1500</v>
      </c>
      <c r="F71" s="75"/>
    </row>
    <row r="72" spans="1:6" ht="14.25">
      <c r="A72" s="50" t="s">
        <v>130</v>
      </c>
      <c r="B72" s="56">
        <v>4300</v>
      </c>
      <c r="C72" s="57">
        <v>3700</v>
      </c>
      <c r="D72" s="71">
        <v>1</v>
      </c>
      <c r="E72" s="75">
        <f t="shared" si="1"/>
        <v>600</v>
      </c>
      <c r="F72" s="75"/>
    </row>
    <row r="73" spans="1:6" ht="14.25">
      <c r="A73" s="50" t="s">
        <v>146</v>
      </c>
      <c r="B73" s="56">
        <v>7200</v>
      </c>
      <c r="C73" s="63">
        <v>6100</v>
      </c>
      <c r="D73" s="72">
        <v>1</v>
      </c>
      <c r="E73" s="77">
        <f t="shared" si="1"/>
        <v>1100</v>
      </c>
      <c r="F73" s="77"/>
    </row>
    <row r="74" spans="1:6">
      <c r="A74" s="48" t="s">
        <v>147</v>
      </c>
      <c r="B74" s="58"/>
      <c r="C74" s="63"/>
      <c r="D74" s="72">
        <v>4</v>
      </c>
      <c r="E74" s="77"/>
      <c r="F74" s="77">
        <f>SUM(E75:E77)</f>
        <v>1550</v>
      </c>
    </row>
    <row r="75" spans="1:6">
      <c r="A75" s="49" t="s">
        <v>129</v>
      </c>
      <c r="B75" s="56">
        <v>4650</v>
      </c>
      <c r="C75" s="57">
        <v>4400</v>
      </c>
      <c r="D75" s="71">
        <v>1</v>
      </c>
      <c r="E75" s="75">
        <f t="shared" si="1"/>
        <v>250</v>
      </c>
      <c r="F75" s="75"/>
    </row>
    <row r="76" spans="1:6" ht="14.25">
      <c r="A76" s="50" t="s">
        <v>138</v>
      </c>
      <c r="B76" s="56">
        <v>4800</v>
      </c>
      <c r="C76" s="57">
        <v>4300</v>
      </c>
      <c r="D76" s="71">
        <v>2</v>
      </c>
      <c r="E76" s="75">
        <f t="shared" si="1"/>
        <v>1000</v>
      </c>
      <c r="F76" s="75"/>
    </row>
    <row r="77" spans="1:6" ht="14.25">
      <c r="A77" s="64" t="s">
        <v>148</v>
      </c>
      <c r="B77" s="65">
        <v>4000</v>
      </c>
      <c r="C77" s="63">
        <v>3700</v>
      </c>
      <c r="D77" s="72">
        <v>1</v>
      </c>
      <c r="E77" s="77">
        <f t="shared" si="1"/>
        <v>300</v>
      </c>
      <c r="F77" s="77"/>
    </row>
    <row r="78" spans="1:6">
      <c r="D78" s="80"/>
      <c r="E78" s="79"/>
      <c r="F78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2C25-A752-45EC-B401-1D9897CFF17E}">
  <dimension ref="B1:AS99"/>
  <sheetViews>
    <sheetView workbookViewId="0">
      <selection activeCell="H80" sqref="H80"/>
    </sheetView>
  </sheetViews>
  <sheetFormatPr defaultRowHeight="12.75"/>
  <cols>
    <col min="2" max="2" width="26.7109375" customWidth="1"/>
    <col min="3" max="3" width="21.7109375" customWidth="1"/>
    <col min="4" max="4" width="24.42578125" customWidth="1"/>
    <col min="5" max="5" width="28" customWidth="1"/>
    <col min="6" max="6" width="24.7109375" customWidth="1"/>
    <col min="7" max="7" width="27.7109375" customWidth="1"/>
    <col min="8" max="8" width="26.7109375" customWidth="1"/>
    <col min="9" max="9" width="26.140625" customWidth="1"/>
    <col min="11" max="11" width="22.5703125" customWidth="1"/>
    <col min="12" max="12" width="27.28515625" customWidth="1"/>
    <col min="17" max="17" width="22.85546875" customWidth="1"/>
    <col min="18" max="18" width="26.140625" customWidth="1"/>
    <col min="19" max="19" width="22.42578125" customWidth="1"/>
    <col min="20" max="21" width="27.5703125" customWidth="1"/>
    <col min="22" max="22" width="29.140625" customWidth="1"/>
    <col min="25" max="25" width="24.28515625" customWidth="1"/>
    <col min="26" max="26" width="25.28515625" customWidth="1"/>
    <col min="28" max="28" width="14.85546875" customWidth="1"/>
    <col min="29" max="29" width="21.7109375" customWidth="1"/>
    <col min="45" max="45" width="19.5703125" customWidth="1"/>
  </cols>
  <sheetData>
    <row r="1" spans="2:45">
      <c r="B1" s="40" t="s">
        <v>178</v>
      </c>
      <c r="C1" s="41" t="s">
        <v>179</v>
      </c>
      <c r="E1" s="44" t="s">
        <v>0</v>
      </c>
      <c r="F1" t="s">
        <v>180</v>
      </c>
      <c r="H1" s="44" t="s">
        <v>0</v>
      </c>
      <c r="I1" t="s">
        <v>180</v>
      </c>
      <c r="K1" s="44" t="s">
        <v>0</v>
      </c>
      <c r="L1" s="54" t="s">
        <v>180</v>
      </c>
    </row>
    <row r="2" spans="2:45">
      <c r="B2" s="38" t="s">
        <v>181</v>
      </c>
      <c r="C2" s="39">
        <f>SUM('Daily Sales DATA'!DV26,'Daily Sales DATA'!DV23,'Daily Sales DATA'!DV10,'Daily Sales DATA'!DV2)</f>
        <v>126</v>
      </c>
      <c r="E2" t="s">
        <v>111</v>
      </c>
      <c r="F2" s="54">
        <v>7281</v>
      </c>
      <c r="H2" t="s">
        <v>111</v>
      </c>
      <c r="I2" s="54">
        <v>7281</v>
      </c>
      <c r="K2" t="s">
        <v>99</v>
      </c>
      <c r="L2" s="54">
        <v>3400</v>
      </c>
      <c r="Q2" s="130" t="s">
        <v>182</v>
      </c>
      <c r="R2" s="131"/>
      <c r="S2" s="131"/>
      <c r="T2" s="132"/>
      <c r="V2" s="123" t="s">
        <v>183</v>
      </c>
      <c r="W2" s="124"/>
      <c r="X2" s="124"/>
      <c r="Y2" s="125"/>
      <c r="AB2" s="74" t="s">
        <v>169</v>
      </c>
      <c r="AC2" s="74" t="s">
        <v>78</v>
      </c>
      <c r="AD2" s="74" t="s">
        <v>86</v>
      </c>
      <c r="AE2" s="74" t="s">
        <v>99</v>
      </c>
      <c r="AF2" s="74" t="s">
        <v>102</v>
      </c>
      <c r="AG2" s="74" t="s">
        <v>111</v>
      </c>
      <c r="AH2" s="74" t="s">
        <v>118</v>
      </c>
      <c r="AI2" s="74" t="s">
        <v>123</v>
      </c>
      <c r="AJ2" s="74" t="s">
        <v>126</v>
      </c>
      <c r="AK2" s="74" t="s">
        <v>131</v>
      </c>
      <c r="AL2" s="74" t="s">
        <v>132</v>
      </c>
      <c r="AM2" s="74" t="s">
        <v>133</v>
      </c>
      <c r="AN2" s="74" t="s">
        <v>136</v>
      </c>
      <c r="AO2" s="74" t="s">
        <v>139</v>
      </c>
      <c r="AP2" s="74" t="s">
        <v>142</v>
      </c>
      <c r="AQ2" s="74" t="s">
        <v>143</v>
      </c>
      <c r="AR2" s="74" t="s">
        <v>147</v>
      </c>
      <c r="AS2" s="74" t="s">
        <v>149</v>
      </c>
    </row>
    <row r="3" spans="2:45">
      <c r="B3" s="38" t="s">
        <v>184</v>
      </c>
      <c r="C3" s="39">
        <f>SUM('Daily Sales DATA'!DV47,'Daily Sales DATA'!DV42,'Daily Sales DATA'!DV35)</f>
        <v>57</v>
      </c>
      <c r="E3" t="s">
        <v>123</v>
      </c>
      <c r="F3" s="54">
        <v>1800</v>
      </c>
      <c r="H3" t="s">
        <v>78</v>
      </c>
      <c r="I3" s="54">
        <v>6808</v>
      </c>
      <c r="K3" t="s">
        <v>136</v>
      </c>
      <c r="L3" s="54">
        <v>1350</v>
      </c>
      <c r="Q3" s="118" t="s">
        <v>0</v>
      </c>
      <c r="R3" s="127" t="s">
        <v>180</v>
      </c>
      <c r="S3" s="128" t="s">
        <v>185</v>
      </c>
      <c r="T3" s="129" t="s">
        <v>186</v>
      </c>
      <c r="V3" s="107" t="s">
        <v>0</v>
      </c>
      <c r="W3" s="100" t="s">
        <v>77</v>
      </c>
      <c r="X3" s="101" t="s">
        <v>187</v>
      </c>
      <c r="Y3" s="85" t="s">
        <v>188</v>
      </c>
      <c r="AB3" s="74" t="s">
        <v>170</v>
      </c>
      <c r="AC3" s="74">
        <v>7</v>
      </c>
      <c r="AD3" s="74">
        <v>9</v>
      </c>
      <c r="AE3" s="74">
        <v>3</v>
      </c>
      <c r="AF3" s="74">
        <v>13</v>
      </c>
      <c r="AG3" s="74">
        <v>3</v>
      </c>
      <c r="AH3" s="74">
        <v>6</v>
      </c>
      <c r="AI3" s="74">
        <v>3</v>
      </c>
      <c r="AJ3" s="74">
        <v>4</v>
      </c>
      <c r="AK3" s="74">
        <v>5</v>
      </c>
      <c r="AL3" s="74">
        <v>4</v>
      </c>
      <c r="AM3" s="74">
        <v>2</v>
      </c>
      <c r="AN3" s="74">
        <v>1</v>
      </c>
      <c r="AO3" s="74">
        <v>3</v>
      </c>
      <c r="AP3" s="74">
        <v>19</v>
      </c>
      <c r="AQ3" s="74">
        <v>4</v>
      </c>
      <c r="AR3" s="74">
        <v>1</v>
      </c>
      <c r="AS3" s="74">
        <v>87</v>
      </c>
    </row>
    <row r="4" spans="2:45" ht="15">
      <c r="B4" s="38" t="s">
        <v>189</v>
      </c>
      <c r="C4" s="39">
        <f>SUM('Daily Sales DATA'!DV58,'Daily Sales DATA'!DV61,'Daily Sales DATA'!DV64)</f>
        <v>11</v>
      </c>
      <c r="E4" t="s">
        <v>118</v>
      </c>
      <c r="F4" s="54">
        <v>3990</v>
      </c>
      <c r="H4" t="s">
        <v>133</v>
      </c>
      <c r="I4" s="54">
        <v>1600</v>
      </c>
      <c r="K4" t="s">
        <v>126</v>
      </c>
      <c r="L4" s="54">
        <v>1800</v>
      </c>
      <c r="Q4" s="84" t="s">
        <v>102</v>
      </c>
      <c r="R4" s="74">
        <v>47000</v>
      </c>
      <c r="S4" s="74">
        <v>47000</v>
      </c>
      <c r="T4" s="85">
        <v>46.245277078085643</v>
      </c>
      <c r="V4" s="108" t="s">
        <v>78</v>
      </c>
      <c r="W4" s="70">
        <v>15</v>
      </c>
      <c r="X4" s="39">
        <v>1</v>
      </c>
      <c r="Y4" s="109">
        <v>6808</v>
      </c>
      <c r="AB4" s="74" t="s">
        <v>171</v>
      </c>
      <c r="AC4" s="74">
        <v>4</v>
      </c>
      <c r="AD4" s="74">
        <v>8</v>
      </c>
      <c r="AE4" s="74">
        <v>0</v>
      </c>
      <c r="AF4" s="74">
        <v>14</v>
      </c>
      <c r="AG4" s="74">
        <v>8</v>
      </c>
      <c r="AH4" s="74">
        <v>7</v>
      </c>
      <c r="AI4" s="74">
        <v>1</v>
      </c>
      <c r="AJ4" s="74">
        <v>2</v>
      </c>
      <c r="AK4" s="74">
        <v>0</v>
      </c>
      <c r="AL4" s="74">
        <v>5</v>
      </c>
      <c r="AM4" s="74">
        <v>0</v>
      </c>
      <c r="AN4" s="74">
        <v>0</v>
      </c>
      <c r="AO4" s="74">
        <v>3</v>
      </c>
      <c r="AP4" s="74">
        <v>25</v>
      </c>
      <c r="AQ4" s="74">
        <v>2</v>
      </c>
      <c r="AR4" s="74">
        <v>2</v>
      </c>
      <c r="AS4" s="74">
        <v>81</v>
      </c>
    </row>
    <row r="5" spans="2:45" ht="15">
      <c r="B5" s="38" t="s">
        <v>190</v>
      </c>
      <c r="C5" s="39">
        <f>SUM('Daily Sales DATA'!DV50,'Daily Sales DATA'!DV55)</f>
        <v>13</v>
      </c>
      <c r="E5" t="s">
        <v>132</v>
      </c>
      <c r="F5" s="54">
        <v>2958</v>
      </c>
      <c r="H5" t="s">
        <v>191</v>
      </c>
      <c r="I5" s="54">
        <v>15689</v>
      </c>
      <c r="K5" t="s">
        <v>143</v>
      </c>
      <c r="L5" s="54">
        <v>4050</v>
      </c>
      <c r="Q5" s="84" t="s">
        <v>86</v>
      </c>
      <c r="R5" s="74">
        <v>8309</v>
      </c>
      <c r="S5" s="74">
        <v>55309</v>
      </c>
      <c r="T5" s="85">
        <v>54.420851700251895</v>
      </c>
      <c r="V5" s="108" t="s">
        <v>86</v>
      </c>
      <c r="W5" s="70">
        <v>62</v>
      </c>
      <c r="X5" s="39">
        <v>4</v>
      </c>
      <c r="Y5" s="109">
        <v>8309</v>
      </c>
      <c r="AB5" s="74" t="s">
        <v>172</v>
      </c>
      <c r="AC5" s="74">
        <v>2</v>
      </c>
      <c r="AD5" s="74">
        <v>26</v>
      </c>
      <c r="AE5" s="74">
        <v>2</v>
      </c>
      <c r="AF5" s="74">
        <v>11</v>
      </c>
      <c r="AG5" s="74">
        <v>1</v>
      </c>
      <c r="AH5" s="74">
        <v>10</v>
      </c>
      <c r="AI5" s="74">
        <v>0</v>
      </c>
      <c r="AJ5" s="74">
        <v>1</v>
      </c>
      <c r="AK5" s="74">
        <v>0</v>
      </c>
      <c r="AL5" s="74">
        <v>6</v>
      </c>
      <c r="AM5" s="74">
        <v>0</v>
      </c>
      <c r="AN5" s="74">
        <v>1</v>
      </c>
      <c r="AO5" s="74">
        <v>0</v>
      </c>
      <c r="AP5" s="74">
        <v>14</v>
      </c>
      <c r="AQ5" s="74">
        <v>1</v>
      </c>
      <c r="AR5" s="74">
        <v>1</v>
      </c>
      <c r="AS5" s="74">
        <v>76</v>
      </c>
    </row>
    <row r="6" spans="2:45" ht="15">
      <c r="B6" s="38" t="s">
        <v>192</v>
      </c>
      <c r="C6" s="39">
        <f>SUM('Daily Sales DATA'!DV74)</f>
        <v>4</v>
      </c>
      <c r="E6" t="s">
        <v>142</v>
      </c>
      <c r="F6" s="54">
        <v>1136</v>
      </c>
      <c r="I6" s="54"/>
      <c r="K6" t="s">
        <v>147</v>
      </c>
      <c r="L6" s="54">
        <v>1550</v>
      </c>
      <c r="Q6" s="84" t="s">
        <v>111</v>
      </c>
      <c r="R6" s="74">
        <v>7281</v>
      </c>
      <c r="S6" s="74">
        <v>62590</v>
      </c>
      <c r="T6" s="85">
        <v>61.584933879093192</v>
      </c>
      <c r="V6" s="108" t="s">
        <v>99</v>
      </c>
      <c r="W6" s="70">
        <v>6</v>
      </c>
      <c r="X6" s="39">
        <v>1</v>
      </c>
      <c r="Y6" s="109">
        <v>3400</v>
      </c>
      <c r="AB6" s="74" t="s">
        <v>173</v>
      </c>
      <c r="AC6" s="74">
        <v>2</v>
      </c>
      <c r="AD6" s="74">
        <v>19</v>
      </c>
      <c r="AE6" s="74">
        <v>1</v>
      </c>
      <c r="AF6" s="74">
        <v>5</v>
      </c>
      <c r="AG6" s="74">
        <v>5</v>
      </c>
      <c r="AH6" s="74">
        <v>12</v>
      </c>
      <c r="AI6" s="74">
        <v>1</v>
      </c>
      <c r="AJ6" s="74">
        <v>0</v>
      </c>
      <c r="AK6" s="74">
        <v>1</v>
      </c>
      <c r="AL6" s="74">
        <v>2</v>
      </c>
      <c r="AM6" s="74">
        <v>1</v>
      </c>
      <c r="AN6" s="74">
        <v>0</v>
      </c>
      <c r="AO6" s="74">
        <v>0</v>
      </c>
      <c r="AP6" s="74">
        <v>13</v>
      </c>
      <c r="AQ6" s="74">
        <v>0</v>
      </c>
      <c r="AR6" s="74">
        <v>0</v>
      </c>
      <c r="AS6" s="74">
        <v>62</v>
      </c>
    </row>
    <row r="7" spans="2:45" ht="15">
      <c r="B7" s="42" t="s">
        <v>193</v>
      </c>
      <c r="C7" s="43">
        <f>SUM('Daily Sales DATA'!DV68)</f>
        <v>7</v>
      </c>
      <c r="E7" t="s">
        <v>78</v>
      </c>
      <c r="F7" s="54">
        <v>6808</v>
      </c>
      <c r="H7" s="44" t="s">
        <v>0</v>
      </c>
      <c r="I7" s="54" t="s">
        <v>180</v>
      </c>
      <c r="K7" t="s">
        <v>191</v>
      </c>
      <c r="L7" s="54">
        <v>12150</v>
      </c>
      <c r="Q7" s="84" t="s">
        <v>78</v>
      </c>
      <c r="R7" s="74">
        <v>6808</v>
      </c>
      <c r="S7" s="74">
        <v>69398</v>
      </c>
      <c r="T7" s="85">
        <v>68.283611460957189</v>
      </c>
      <c r="V7" s="108" t="s">
        <v>102</v>
      </c>
      <c r="W7" s="70">
        <v>43</v>
      </c>
      <c r="X7" s="39">
        <v>6</v>
      </c>
      <c r="Y7" s="109">
        <v>47000</v>
      </c>
    </row>
    <row r="8" spans="2:45">
      <c r="E8" t="s">
        <v>99</v>
      </c>
      <c r="F8" s="54">
        <v>3400</v>
      </c>
      <c r="H8" t="s">
        <v>123</v>
      </c>
      <c r="I8" s="54">
        <v>1800</v>
      </c>
      <c r="L8" s="54"/>
      <c r="Q8" s="84" t="s">
        <v>139</v>
      </c>
      <c r="R8" s="74">
        <v>4400</v>
      </c>
      <c r="S8" s="74">
        <v>73798</v>
      </c>
      <c r="T8" s="85">
        <v>72.612956549118394</v>
      </c>
      <c r="V8" s="110" t="s">
        <v>111</v>
      </c>
      <c r="W8" s="70">
        <v>17</v>
      </c>
      <c r="X8" s="39">
        <v>3</v>
      </c>
      <c r="Y8" s="109">
        <v>7281</v>
      </c>
    </row>
    <row r="9" spans="2:45">
      <c r="B9" s="80"/>
      <c r="C9" s="126"/>
      <c r="E9" t="s">
        <v>102</v>
      </c>
      <c r="F9" s="54">
        <v>47000</v>
      </c>
      <c r="H9" t="s">
        <v>102</v>
      </c>
      <c r="I9" s="54">
        <v>47000</v>
      </c>
      <c r="L9" s="54"/>
      <c r="Q9" s="84" t="s">
        <v>131</v>
      </c>
      <c r="R9" s="74">
        <v>4200</v>
      </c>
      <c r="S9" s="74">
        <v>77998</v>
      </c>
      <c r="T9" s="85">
        <v>76.745513224181366</v>
      </c>
      <c r="V9" s="110" t="s">
        <v>118</v>
      </c>
      <c r="W9" s="70">
        <v>35</v>
      </c>
      <c r="X9" s="39">
        <v>4</v>
      </c>
      <c r="Y9" s="109">
        <v>3990</v>
      </c>
      <c r="AB9" s="74" t="s">
        <v>169</v>
      </c>
      <c r="AC9" s="74" t="s">
        <v>149</v>
      </c>
    </row>
    <row r="10" spans="2:45">
      <c r="B10" s="80"/>
      <c r="C10" s="126"/>
      <c r="E10" t="s">
        <v>86</v>
      </c>
      <c r="F10" s="54">
        <v>8309</v>
      </c>
      <c r="H10" t="s">
        <v>139</v>
      </c>
      <c r="I10" s="54">
        <v>4400</v>
      </c>
      <c r="K10" s="44" t="s">
        <v>0</v>
      </c>
      <c r="L10" s="54" t="s">
        <v>180</v>
      </c>
      <c r="Q10" s="84" t="s">
        <v>143</v>
      </c>
      <c r="R10" s="74">
        <v>4050</v>
      </c>
      <c r="S10" s="74">
        <v>82048</v>
      </c>
      <c r="T10" s="85">
        <v>80.730478589420656</v>
      </c>
      <c r="V10" s="110" t="s">
        <v>123</v>
      </c>
      <c r="W10" s="70">
        <v>5</v>
      </c>
      <c r="X10" s="39">
        <v>1</v>
      </c>
      <c r="Y10" s="109">
        <v>1800</v>
      </c>
      <c r="AB10" s="74" t="s">
        <v>170</v>
      </c>
      <c r="AC10" s="74">
        <v>87</v>
      </c>
    </row>
    <row r="11" spans="2:45">
      <c r="B11" s="80"/>
      <c r="C11" s="126"/>
      <c r="E11" t="s">
        <v>136</v>
      </c>
      <c r="F11" s="54">
        <v>1350</v>
      </c>
      <c r="H11" t="s">
        <v>191</v>
      </c>
      <c r="I11" s="54">
        <v>53200</v>
      </c>
      <c r="K11" t="s">
        <v>132</v>
      </c>
      <c r="L11" s="54">
        <v>2958</v>
      </c>
      <c r="Q11" s="84" t="s">
        <v>118</v>
      </c>
      <c r="R11" s="74">
        <v>3990</v>
      </c>
      <c r="S11" s="74">
        <v>86038</v>
      </c>
      <c r="T11" s="85">
        <v>84.656407430730468</v>
      </c>
      <c r="V11" s="110" t="s">
        <v>126</v>
      </c>
      <c r="W11" s="70">
        <v>7</v>
      </c>
      <c r="X11" s="39">
        <v>1</v>
      </c>
      <c r="Y11" s="109">
        <v>1800</v>
      </c>
      <c r="AB11" s="74" t="s">
        <v>171</v>
      </c>
      <c r="AC11" s="74">
        <v>81</v>
      </c>
    </row>
    <row r="12" spans="2:45">
      <c r="B12" s="80"/>
      <c r="C12" s="126"/>
      <c r="E12" t="s">
        <v>133</v>
      </c>
      <c r="F12" s="54">
        <v>1600</v>
      </c>
      <c r="I12" s="54"/>
      <c r="K12" t="s">
        <v>142</v>
      </c>
      <c r="L12" s="54">
        <v>1136</v>
      </c>
      <c r="Q12" s="84" t="s">
        <v>99</v>
      </c>
      <c r="R12" s="74">
        <v>3400</v>
      </c>
      <c r="S12" s="74">
        <v>89438</v>
      </c>
      <c r="T12" s="85">
        <v>88.001810453400509</v>
      </c>
      <c r="V12" s="110" t="s">
        <v>131</v>
      </c>
      <c r="W12" s="70">
        <v>6</v>
      </c>
      <c r="X12" s="39">
        <v>1</v>
      </c>
      <c r="Y12" s="109">
        <v>4200</v>
      </c>
      <c r="AB12" s="74" t="s">
        <v>172</v>
      </c>
      <c r="AC12" s="74">
        <v>76</v>
      </c>
    </row>
    <row r="13" spans="2:45">
      <c r="B13" s="80"/>
      <c r="C13" s="126"/>
      <c r="E13" t="s">
        <v>139</v>
      </c>
      <c r="F13" s="54">
        <v>4400</v>
      </c>
      <c r="H13" s="44" t="s">
        <v>0</v>
      </c>
      <c r="I13" s="54" t="s">
        <v>180</v>
      </c>
      <c r="K13" t="s">
        <v>191</v>
      </c>
      <c r="L13" s="54">
        <v>4094</v>
      </c>
      <c r="Q13" s="84" t="s">
        <v>132</v>
      </c>
      <c r="R13" s="74">
        <v>2958</v>
      </c>
      <c r="S13" s="74">
        <v>92396</v>
      </c>
      <c r="T13" s="85">
        <v>90.912311083123427</v>
      </c>
      <c r="V13" s="110" t="s">
        <v>132</v>
      </c>
      <c r="W13" s="70">
        <v>17</v>
      </c>
      <c r="X13" s="39">
        <v>1</v>
      </c>
      <c r="Y13" s="109">
        <v>2958</v>
      </c>
      <c r="AB13" s="74" t="s">
        <v>173</v>
      </c>
      <c r="AC13" s="74">
        <v>62</v>
      </c>
    </row>
    <row r="14" spans="2:45">
      <c r="B14" s="80"/>
      <c r="C14" s="126"/>
      <c r="E14" t="s">
        <v>126</v>
      </c>
      <c r="F14" s="54">
        <v>1800</v>
      </c>
      <c r="H14" t="s">
        <v>118</v>
      </c>
      <c r="I14" s="54">
        <v>3990</v>
      </c>
      <c r="L14" s="54"/>
      <c r="Q14" s="84" t="s">
        <v>123</v>
      </c>
      <c r="R14" s="74">
        <v>1800</v>
      </c>
      <c r="S14" s="74">
        <v>94196</v>
      </c>
      <c r="T14" s="85">
        <v>92.683406801007564</v>
      </c>
      <c r="V14" s="111" t="s">
        <v>133</v>
      </c>
      <c r="W14" s="72">
        <v>3</v>
      </c>
      <c r="X14" s="39">
        <v>1</v>
      </c>
      <c r="Y14" s="112">
        <v>1600</v>
      </c>
    </row>
    <row r="15" spans="2:45" ht="14.25">
      <c r="B15" s="80"/>
      <c r="C15" s="126"/>
      <c r="E15" t="s">
        <v>131</v>
      </c>
      <c r="F15" s="54">
        <v>4200</v>
      </c>
      <c r="H15" t="s">
        <v>86</v>
      </c>
      <c r="I15" s="54">
        <v>8309</v>
      </c>
      <c r="L15" s="54"/>
      <c r="Q15" s="84" t="s">
        <v>126</v>
      </c>
      <c r="R15" s="74">
        <v>1800</v>
      </c>
      <c r="S15" s="74">
        <v>95996</v>
      </c>
      <c r="T15" s="85">
        <v>94.454502518891687</v>
      </c>
      <c r="V15" s="113" t="s">
        <v>136</v>
      </c>
      <c r="W15" s="70">
        <v>2</v>
      </c>
      <c r="X15" s="39">
        <v>1</v>
      </c>
      <c r="Y15" s="109">
        <v>1350</v>
      </c>
    </row>
    <row r="16" spans="2:45">
      <c r="E16" t="s">
        <v>143</v>
      </c>
      <c r="F16" s="54">
        <v>4050</v>
      </c>
      <c r="H16" t="s">
        <v>191</v>
      </c>
      <c r="I16" s="54">
        <v>12299</v>
      </c>
      <c r="L16" s="54"/>
      <c r="Q16" s="84" t="s">
        <v>133</v>
      </c>
      <c r="R16" s="74">
        <v>1600</v>
      </c>
      <c r="S16" s="74">
        <v>97596</v>
      </c>
      <c r="T16" s="85">
        <v>96.028809823677591</v>
      </c>
      <c r="V16" s="110" t="s">
        <v>139</v>
      </c>
      <c r="W16" s="70">
        <v>6</v>
      </c>
      <c r="X16" s="39">
        <v>2</v>
      </c>
      <c r="Y16" s="114">
        <v>4400</v>
      </c>
    </row>
    <row r="17" spans="5:26">
      <c r="E17" t="s">
        <v>147</v>
      </c>
      <c r="F17" s="54">
        <v>1550</v>
      </c>
      <c r="L17" s="54"/>
      <c r="Q17" s="84" t="s">
        <v>147</v>
      </c>
      <c r="R17" s="74">
        <v>1550</v>
      </c>
      <c r="S17" s="74">
        <v>99146</v>
      </c>
      <c r="T17" s="85">
        <v>97.553920025188916</v>
      </c>
      <c r="V17" s="115" t="s">
        <v>142</v>
      </c>
      <c r="W17" s="73">
        <v>71</v>
      </c>
      <c r="X17" s="39">
        <v>5</v>
      </c>
      <c r="Y17" s="109">
        <v>1136</v>
      </c>
    </row>
    <row r="18" spans="5:26">
      <c r="E18" t="s">
        <v>191</v>
      </c>
      <c r="F18" s="54">
        <v>101632</v>
      </c>
      <c r="L18" s="54"/>
      <c r="Q18" s="84" t="s">
        <v>136</v>
      </c>
      <c r="R18" s="74">
        <v>1350</v>
      </c>
      <c r="S18" s="74">
        <v>100496</v>
      </c>
      <c r="T18" s="85">
        <v>98.882241813602008</v>
      </c>
      <c r="V18" s="110" t="s">
        <v>143</v>
      </c>
      <c r="W18" s="70">
        <v>7</v>
      </c>
      <c r="X18" s="39">
        <v>1</v>
      </c>
      <c r="Y18" s="109">
        <v>4050</v>
      </c>
    </row>
    <row r="19" spans="5:26">
      <c r="L19" s="54"/>
      <c r="Q19" s="86" t="s">
        <v>142</v>
      </c>
      <c r="R19" s="87">
        <v>1136</v>
      </c>
      <c r="S19" s="87">
        <v>101632</v>
      </c>
      <c r="T19" s="88">
        <v>100</v>
      </c>
      <c r="V19" s="115" t="s">
        <v>147</v>
      </c>
      <c r="W19" s="71">
        <v>4</v>
      </c>
      <c r="X19" s="43">
        <v>1</v>
      </c>
      <c r="Y19" s="112">
        <v>1550</v>
      </c>
    </row>
    <row r="20" spans="5:26" ht="14.25">
      <c r="L20" s="54"/>
      <c r="V20" s="116" t="s">
        <v>149</v>
      </c>
      <c r="W20" s="8">
        <v>306</v>
      </c>
      <c r="X20" s="70">
        <v>11</v>
      </c>
      <c r="Y20" s="117">
        <f>SUM(Y4:Y19)</f>
        <v>101632</v>
      </c>
    </row>
    <row r="21" spans="5:26">
      <c r="L21" s="54"/>
    </row>
    <row r="22" spans="5:26">
      <c r="L22" s="54"/>
    </row>
    <row r="23" spans="5:26">
      <c r="E23" s="44" t="s">
        <v>0</v>
      </c>
      <c r="F23" s="54" t="s">
        <v>180</v>
      </c>
      <c r="H23" s="44" t="s">
        <v>0</v>
      </c>
      <c r="I23" s="54" t="s">
        <v>180</v>
      </c>
      <c r="K23" s="44" t="s">
        <v>0</v>
      </c>
      <c r="L23" s="54" t="s">
        <v>180</v>
      </c>
    </row>
    <row r="24" spans="5:26">
      <c r="E24" t="s">
        <v>111</v>
      </c>
      <c r="F24" s="54">
        <v>7281</v>
      </c>
      <c r="H24" t="s">
        <v>78</v>
      </c>
      <c r="I24" s="54">
        <v>6808</v>
      </c>
      <c r="K24" t="s">
        <v>126</v>
      </c>
      <c r="L24" s="54">
        <v>1800</v>
      </c>
    </row>
    <row r="25" spans="5:26">
      <c r="E25" t="s">
        <v>123</v>
      </c>
      <c r="F25" s="54">
        <v>1800</v>
      </c>
      <c r="H25" t="s">
        <v>99</v>
      </c>
      <c r="I25" s="54">
        <v>3400</v>
      </c>
      <c r="K25" t="s">
        <v>131</v>
      </c>
      <c r="L25" s="54">
        <v>4200</v>
      </c>
      <c r="Y25" s="107" t="s">
        <v>0</v>
      </c>
      <c r="Z25" s="85" t="s">
        <v>188</v>
      </c>
    </row>
    <row r="26" spans="5:26" ht="15">
      <c r="E26" t="s">
        <v>118</v>
      </c>
      <c r="F26" s="54">
        <v>3990</v>
      </c>
      <c r="H26" t="s">
        <v>102</v>
      </c>
      <c r="I26" s="54">
        <v>47000</v>
      </c>
      <c r="K26" t="s">
        <v>191</v>
      </c>
      <c r="L26" s="54">
        <v>6000</v>
      </c>
      <c r="Y26" s="108" t="s">
        <v>78</v>
      </c>
      <c r="Z26" s="109">
        <v>6808</v>
      </c>
    </row>
    <row r="27" spans="5:26" ht="15">
      <c r="E27" t="s">
        <v>191</v>
      </c>
      <c r="F27" s="54">
        <v>13071</v>
      </c>
      <c r="H27" t="s">
        <v>86</v>
      </c>
      <c r="I27" s="54">
        <v>8309</v>
      </c>
      <c r="L27" s="54"/>
      <c r="Y27" s="108" t="s">
        <v>86</v>
      </c>
      <c r="Z27" s="109">
        <v>8309</v>
      </c>
    </row>
    <row r="28" spans="5:26" ht="15">
      <c r="H28" t="s">
        <v>191</v>
      </c>
      <c r="I28" s="54">
        <v>65517</v>
      </c>
      <c r="K28" s="44" t="s">
        <v>0</v>
      </c>
      <c r="L28" s="54" t="s">
        <v>180</v>
      </c>
      <c r="Y28" s="108" t="s">
        <v>99</v>
      </c>
      <c r="Z28" s="109">
        <v>3400</v>
      </c>
    </row>
    <row r="29" spans="5:26" ht="15">
      <c r="K29" t="s">
        <v>143</v>
      </c>
      <c r="L29" s="54">
        <v>4050</v>
      </c>
      <c r="Y29" s="108" t="s">
        <v>102</v>
      </c>
      <c r="Z29" s="109">
        <v>47000</v>
      </c>
    </row>
    <row r="30" spans="5:26">
      <c r="K30" t="s">
        <v>147</v>
      </c>
      <c r="L30" s="54">
        <v>1550</v>
      </c>
      <c r="Y30" s="110" t="s">
        <v>111</v>
      </c>
      <c r="Z30" s="109">
        <v>7281</v>
      </c>
    </row>
    <row r="31" spans="5:26">
      <c r="K31" t="s">
        <v>191</v>
      </c>
      <c r="L31" s="54">
        <v>5600</v>
      </c>
      <c r="Y31" s="110" t="s">
        <v>118</v>
      </c>
      <c r="Z31" s="109">
        <v>3990</v>
      </c>
    </row>
    <row r="32" spans="5:26">
      <c r="Y32" s="110" t="s">
        <v>123</v>
      </c>
      <c r="Z32" s="109">
        <v>1800</v>
      </c>
    </row>
    <row r="33" spans="2:26">
      <c r="Y33" s="110" t="s">
        <v>126</v>
      </c>
      <c r="Z33" s="109">
        <v>1800</v>
      </c>
    </row>
    <row r="34" spans="2:26">
      <c r="Y34" s="110" t="s">
        <v>131</v>
      </c>
      <c r="Z34" s="109">
        <v>4200</v>
      </c>
    </row>
    <row r="35" spans="2:26">
      <c r="Y35" s="110" t="s">
        <v>132</v>
      </c>
      <c r="Z35" s="109">
        <v>2958</v>
      </c>
    </row>
    <row r="36" spans="2:26">
      <c r="Y36" s="111" t="s">
        <v>133</v>
      </c>
      <c r="Z36" s="112">
        <v>1600</v>
      </c>
    </row>
    <row r="37" spans="2:26" ht="14.25">
      <c r="Y37" s="113" t="s">
        <v>136</v>
      </c>
      <c r="Z37" s="109">
        <v>1350</v>
      </c>
    </row>
    <row r="38" spans="2:26">
      <c r="B38" s="44" t="s">
        <v>150</v>
      </c>
      <c r="C38" s="44" t="s">
        <v>194</v>
      </c>
      <c r="D38" t="s">
        <v>195</v>
      </c>
      <c r="E38" t="s">
        <v>196</v>
      </c>
      <c r="F38" t="s">
        <v>197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203</v>
      </c>
      <c r="M38" t="s">
        <v>204</v>
      </c>
      <c r="N38" t="s">
        <v>205</v>
      </c>
      <c r="O38" t="s">
        <v>206</v>
      </c>
      <c r="P38" t="s">
        <v>207</v>
      </c>
      <c r="Q38" t="s">
        <v>208</v>
      </c>
      <c r="R38" t="s">
        <v>209</v>
      </c>
      <c r="S38" t="s">
        <v>210</v>
      </c>
      <c r="T38" t="s">
        <v>211</v>
      </c>
      <c r="Y38" s="110" t="s">
        <v>139</v>
      </c>
      <c r="Z38" s="114">
        <v>4400</v>
      </c>
    </row>
    <row r="39" spans="2:26">
      <c r="B39" t="s">
        <v>151</v>
      </c>
      <c r="C39" s="55">
        <v>1</v>
      </c>
      <c r="D39" s="55">
        <v>3</v>
      </c>
      <c r="E39" s="55">
        <v>3</v>
      </c>
      <c r="F39" s="55">
        <v>1</v>
      </c>
      <c r="G39" s="55">
        <v>0</v>
      </c>
      <c r="H39" s="55">
        <v>1</v>
      </c>
      <c r="I39" s="55">
        <v>0</v>
      </c>
      <c r="J39" s="55">
        <v>1</v>
      </c>
      <c r="K39" s="55">
        <v>2</v>
      </c>
      <c r="L39" s="55">
        <v>1</v>
      </c>
      <c r="M39" s="55">
        <v>2</v>
      </c>
      <c r="N39" s="55">
        <v>2</v>
      </c>
      <c r="O39" s="55">
        <v>2</v>
      </c>
      <c r="P39" s="55">
        <v>0</v>
      </c>
      <c r="Q39" s="55">
        <v>0</v>
      </c>
      <c r="R39" s="55">
        <v>1</v>
      </c>
      <c r="S39" s="55">
        <v>20</v>
      </c>
      <c r="T39" s="55">
        <v>0</v>
      </c>
      <c r="Y39" s="115" t="s">
        <v>142</v>
      </c>
      <c r="Z39" s="109">
        <v>1136</v>
      </c>
    </row>
    <row r="40" spans="2:26">
      <c r="B40" t="s">
        <v>160</v>
      </c>
      <c r="C40" s="55">
        <v>0</v>
      </c>
      <c r="D40" s="55">
        <v>1</v>
      </c>
      <c r="E40" s="55">
        <v>5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2</v>
      </c>
      <c r="L40" s="55">
        <v>0</v>
      </c>
      <c r="M40" s="55">
        <v>0</v>
      </c>
      <c r="N40" s="55">
        <v>5</v>
      </c>
      <c r="O40" s="55">
        <v>1</v>
      </c>
      <c r="P40" s="55">
        <v>0</v>
      </c>
      <c r="Q40" s="55">
        <v>0</v>
      </c>
      <c r="R40" s="55">
        <v>0</v>
      </c>
      <c r="S40" s="55">
        <v>15</v>
      </c>
      <c r="T40" s="55">
        <v>1</v>
      </c>
      <c r="Y40" s="110" t="s">
        <v>143</v>
      </c>
      <c r="Z40" s="109">
        <v>4050</v>
      </c>
    </row>
    <row r="41" spans="2:26">
      <c r="B41" t="s">
        <v>161</v>
      </c>
      <c r="C41" s="55">
        <v>1</v>
      </c>
      <c r="D41" s="55">
        <v>0</v>
      </c>
      <c r="E41" s="55">
        <v>4</v>
      </c>
      <c r="F41" s="55">
        <v>0</v>
      </c>
      <c r="G41" s="55">
        <v>0</v>
      </c>
      <c r="H41" s="55">
        <v>2</v>
      </c>
      <c r="I41" s="55">
        <v>0</v>
      </c>
      <c r="J41" s="55">
        <v>0</v>
      </c>
      <c r="K41" s="55">
        <v>2</v>
      </c>
      <c r="L41" s="55">
        <v>0</v>
      </c>
      <c r="M41" s="55">
        <v>0</v>
      </c>
      <c r="N41" s="55">
        <v>4</v>
      </c>
      <c r="O41" s="55">
        <v>1</v>
      </c>
      <c r="P41" s="55">
        <v>0</v>
      </c>
      <c r="Q41" s="55">
        <v>0</v>
      </c>
      <c r="R41" s="55">
        <v>1</v>
      </c>
      <c r="S41" s="55">
        <v>15</v>
      </c>
      <c r="T41" s="55">
        <v>0</v>
      </c>
      <c r="Y41" s="115" t="s">
        <v>147</v>
      </c>
      <c r="Z41" s="112">
        <v>1550</v>
      </c>
    </row>
    <row r="42" spans="2:26" ht="14.25">
      <c r="B42" t="s">
        <v>162</v>
      </c>
      <c r="C42" s="55">
        <v>0</v>
      </c>
      <c r="D42" s="55">
        <v>0</v>
      </c>
      <c r="E42" s="55">
        <v>5</v>
      </c>
      <c r="F42" s="55">
        <v>1</v>
      </c>
      <c r="G42" s="55">
        <v>1</v>
      </c>
      <c r="H42" s="55">
        <v>4</v>
      </c>
      <c r="I42" s="55">
        <v>0</v>
      </c>
      <c r="J42" s="55">
        <v>0</v>
      </c>
      <c r="K42" s="55">
        <v>5</v>
      </c>
      <c r="L42" s="55">
        <v>0</v>
      </c>
      <c r="M42" s="55">
        <v>0</v>
      </c>
      <c r="N42" s="55">
        <v>2</v>
      </c>
      <c r="O42" s="55">
        <v>2</v>
      </c>
      <c r="P42" s="55">
        <v>0</v>
      </c>
      <c r="Q42" s="55">
        <v>1</v>
      </c>
      <c r="R42" s="55">
        <v>0</v>
      </c>
      <c r="S42" s="55">
        <v>21</v>
      </c>
      <c r="T42" s="55">
        <v>0</v>
      </c>
      <c r="Y42" s="116" t="s">
        <v>149</v>
      </c>
      <c r="Z42" s="117">
        <f>SUM(Z26:Z41)</f>
        <v>101632</v>
      </c>
    </row>
    <row r="43" spans="2:26">
      <c r="B43" t="s">
        <v>163</v>
      </c>
      <c r="C43" s="55">
        <v>0</v>
      </c>
      <c r="D43" s="55">
        <v>1</v>
      </c>
      <c r="E43" s="55">
        <v>11</v>
      </c>
      <c r="F43" s="55">
        <v>1</v>
      </c>
      <c r="G43" s="55">
        <v>0</v>
      </c>
      <c r="H43" s="55">
        <v>5</v>
      </c>
      <c r="I43" s="55">
        <v>0</v>
      </c>
      <c r="J43" s="55">
        <v>0</v>
      </c>
      <c r="K43" s="55">
        <v>1</v>
      </c>
      <c r="L43" s="55">
        <v>0</v>
      </c>
      <c r="M43" s="55">
        <v>0</v>
      </c>
      <c r="N43" s="55">
        <v>2</v>
      </c>
      <c r="O43" s="55">
        <v>2</v>
      </c>
      <c r="P43" s="55">
        <v>0</v>
      </c>
      <c r="Q43" s="55">
        <v>0</v>
      </c>
      <c r="R43" s="55">
        <v>0</v>
      </c>
      <c r="S43" s="55">
        <v>23</v>
      </c>
      <c r="T43" s="55">
        <v>0</v>
      </c>
    </row>
    <row r="44" spans="2:26">
      <c r="B44" t="s">
        <v>164</v>
      </c>
      <c r="C44" s="55">
        <v>2</v>
      </c>
      <c r="D44" s="55">
        <v>0</v>
      </c>
      <c r="E44" s="55">
        <v>4</v>
      </c>
      <c r="F44" s="55">
        <v>0</v>
      </c>
      <c r="G44" s="55">
        <v>0</v>
      </c>
      <c r="H44" s="55">
        <v>2</v>
      </c>
      <c r="I44" s="55">
        <v>1</v>
      </c>
      <c r="J44" s="55">
        <v>0</v>
      </c>
      <c r="K44" s="55">
        <v>2</v>
      </c>
      <c r="L44" s="55">
        <v>0</v>
      </c>
      <c r="M44" s="55">
        <v>0</v>
      </c>
      <c r="N44" s="55">
        <v>2</v>
      </c>
      <c r="O44" s="55">
        <v>0</v>
      </c>
      <c r="P44" s="55">
        <v>0</v>
      </c>
      <c r="Q44" s="55">
        <v>0</v>
      </c>
      <c r="R44" s="55">
        <v>0</v>
      </c>
      <c r="S44" s="55">
        <v>13</v>
      </c>
      <c r="T44" s="55">
        <v>0</v>
      </c>
    </row>
    <row r="45" spans="2:26">
      <c r="B45" t="s">
        <v>165</v>
      </c>
      <c r="C45" s="55">
        <v>0</v>
      </c>
      <c r="D45" s="55">
        <v>0</v>
      </c>
      <c r="E45" s="55">
        <v>3</v>
      </c>
      <c r="F45" s="55">
        <v>0</v>
      </c>
      <c r="G45" s="55">
        <v>0</v>
      </c>
      <c r="H45" s="55">
        <v>1</v>
      </c>
      <c r="I45" s="55">
        <v>0</v>
      </c>
      <c r="J45" s="55">
        <v>0</v>
      </c>
      <c r="K45" s="55">
        <v>2</v>
      </c>
      <c r="L45" s="55">
        <v>1</v>
      </c>
      <c r="M45" s="55">
        <v>1</v>
      </c>
      <c r="N45" s="55">
        <v>4</v>
      </c>
      <c r="O45" s="55">
        <v>0</v>
      </c>
      <c r="P45" s="55">
        <v>0</v>
      </c>
      <c r="Q45" s="55">
        <v>0</v>
      </c>
      <c r="R45" s="55">
        <v>0</v>
      </c>
      <c r="S45" s="55">
        <v>12</v>
      </c>
      <c r="T45" s="55">
        <v>0</v>
      </c>
    </row>
    <row r="46" spans="2:26">
      <c r="B46" t="s">
        <v>166</v>
      </c>
      <c r="C46" s="55">
        <v>1</v>
      </c>
      <c r="D46" s="55">
        <v>1</v>
      </c>
      <c r="E46" s="55">
        <v>5</v>
      </c>
      <c r="F46" s="55">
        <v>1</v>
      </c>
      <c r="G46" s="55">
        <v>0</v>
      </c>
      <c r="H46" s="55">
        <v>2</v>
      </c>
      <c r="I46" s="55">
        <v>0</v>
      </c>
      <c r="J46" s="55">
        <v>0</v>
      </c>
      <c r="K46" s="55">
        <v>3</v>
      </c>
      <c r="L46" s="55">
        <v>0</v>
      </c>
      <c r="M46" s="55">
        <v>0</v>
      </c>
      <c r="N46" s="55">
        <v>5</v>
      </c>
      <c r="O46" s="55">
        <v>0</v>
      </c>
      <c r="P46" s="55">
        <v>0</v>
      </c>
      <c r="Q46" s="55">
        <v>0</v>
      </c>
      <c r="R46" s="55">
        <v>0</v>
      </c>
      <c r="S46" s="55">
        <v>18</v>
      </c>
      <c r="T46" s="55">
        <v>0</v>
      </c>
    </row>
    <row r="47" spans="2:26">
      <c r="B47" t="s">
        <v>167</v>
      </c>
      <c r="C47" s="55">
        <v>2</v>
      </c>
      <c r="D47" s="55">
        <v>0</v>
      </c>
      <c r="E47" s="55">
        <v>6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4</v>
      </c>
      <c r="L47" s="55">
        <v>0</v>
      </c>
      <c r="M47" s="55">
        <v>0</v>
      </c>
      <c r="N47" s="55">
        <v>1</v>
      </c>
      <c r="O47" s="55">
        <v>1</v>
      </c>
      <c r="P47" s="55">
        <v>0</v>
      </c>
      <c r="Q47" s="55">
        <v>0</v>
      </c>
      <c r="R47" s="55">
        <v>0</v>
      </c>
      <c r="S47" s="55">
        <v>14</v>
      </c>
      <c r="T47" s="55">
        <v>0</v>
      </c>
    </row>
    <row r="48" spans="2:26">
      <c r="B48" t="s">
        <v>168</v>
      </c>
      <c r="C48" s="55">
        <v>0</v>
      </c>
      <c r="D48" s="55">
        <v>1</v>
      </c>
      <c r="E48" s="55">
        <v>2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1</v>
      </c>
      <c r="L48" s="55">
        <v>0</v>
      </c>
      <c r="M48" s="55">
        <v>0</v>
      </c>
      <c r="N48" s="55">
        <v>2</v>
      </c>
      <c r="O48" s="55">
        <v>1</v>
      </c>
      <c r="P48" s="55">
        <v>0</v>
      </c>
      <c r="Q48" s="55">
        <v>0</v>
      </c>
      <c r="R48" s="55">
        <v>0</v>
      </c>
      <c r="S48" s="55">
        <v>7</v>
      </c>
      <c r="T48" s="55">
        <v>0</v>
      </c>
    </row>
    <row r="49" spans="2:20">
      <c r="B49" t="s">
        <v>152</v>
      </c>
      <c r="C49" s="55">
        <v>1</v>
      </c>
      <c r="D49" s="55">
        <v>1</v>
      </c>
      <c r="E49" s="55">
        <v>0</v>
      </c>
      <c r="F49" s="55">
        <v>0</v>
      </c>
      <c r="G49" s="55">
        <v>0</v>
      </c>
      <c r="H49" s="55">
        <v>6</v>
      </c>
      <c r="I49" s="55">
        <v>2</v>
      </c>
      <c r="J49" s="55">
        <v>0</v>
      </c>
      <c r="K49" s="55">
        <v>0</v>
      </c>
      <c r="L49" s="55">
        <v>0</v>
      </c>
      <c r="M49" s="55">
        <v>0</v>
      </c>
      <c r="N49" s="55">
        <v>9</v>
      </c>
      <c r="O49" s="55">
        <v>1</v>
      </c>
      <c r="P49" s="55">
        <v>1</v>
      </c>
      <c r="Q49" s="55">
        <v>0</v>
      </c>
      <c r="R49" s="55">
        <v>2</v>
      </c>
      <c r="S49" s="55">
        <v>23</v>
      </c>
      <c r="T49" s="55">
        <v>0</v>
      </c>
    </row>
    <row r="50" spans="2:20">
      <c r="B50" t="s">
        <v>153</v>
      </c>
      <c r="C50" s="55">
        <v>1</v>
      </c>
      <c r="D50" s="55">
        <v>1</v>
      </c>
      <c r="E50" s="55">
        <v>2</v>
      </c>
      <c r="F50" s="55">
        <v>1</v>
      </c>
      <c r="G50" s="55">
        <v>0</v>
      </c>
      <c r="H50" s="55">
        <v>3</v>
      </c>
      <c r="I50" s="55">
        <v>0</v>
      </c>
      <c r="J50" s="55">
        <v>0</v>
      </c>
      <c r="K50" s="55">
        <v>4</v>
      </c>
      <c r="L50" s="55">
        <v>1</v>
      </c>
      <c r="M50" s="55">
        <v>2</v>
      </c>
      <c r="N50" s="55">
        <v>5</v>
      </c>
      <c r="O50" s="55">
        <v>0</v>
      </c>
      <c r="P50" s="55">
        <v>1</v>
      </c>
      <c r="Q50" s="55">
        <v>0</v>
      </c>
      <c r="R50" s="55">
        <v>1</v>
      </c>
      <c r="S50" s="55">
        <v>24</v>
      </c>
      <c r="T50" s="55">
        <v>2</v>
      </c>
    </row>
    <row r="51" spans="2:20">
      <c r="B51" t="s">
        <v>154</v>
      </c>
      <c r="C51" s="55">
        <v>0</v>
      </c>
      <c r="D51" s="55">
        <v>1</v>
      </c>
      <c r="E51" s="55">
        <v>3</v>
      </c>
      <c r="F51" s="55">
        <v>1</v>
      </c>
      <c r="G51" s="55">
        <v>0</v>
      </c>
      <c r="H51" s="55">
        <v>2</v>
      </c>
      <c r="I51" s="55">
        <v>1</v>
      </c>
      <c r="J51" s="55">
        <v>0</v>
      </c>
      <c r="K51" s="55">
        <v>0</v>
      </c>
      <c r="L51" s="55">
        <v>0</v>
      </c>
      <c r="M51" s="55">
        <v>1</v>
      </c>
      <c r="N51" s="55">
        <v>2</v>
      </c>
      <c r="O51" s="55">
        <v>1</v>
      </c>
      <c r="P51" s="55">
        <v>0</v>
      </c>
      <c r="Q51" s="55">
        <v>0</v>
      </c>
      <c r="R51" s="55">
        <v>0</v>
      </c>
      <c r="S51" s="55">
        <v>13</v>
      </c>
      <c r="T51" s="55">
        <v>1</v>
      </c>
    </row>
    <row r="52" spans="2:20">
      <c r="B52" t="s">
        <v>155</v>
      </c>
      <c r="C52" s="55">
        <v>1</v>
      </c>
      <c r="D52" s="55">
        <v>1</v>
      </c>
      <c r="E52" s="55">
        <v>3</v>
      </c>
      <c r="F52" s="55">
        <v>0</v>
      </c>
      <c r="G52" s="55">
        <v>0</v>
      </c>
      <c r="H52" s="55">
        <v>5</v>
      </c>
      <c r="I52" s="55">
        <v>0</v>
      </c>
      <c r="J52" s="55">
        <v>0</v>
      </c>
      <c r="K52" s="55">
        <v>2</v>
      </c>
      <c r="L52" s="55">
        <v>0</v>
      </c>
      <c r="M52" s="55">
        <v>0</v>
      </c>
      <c r="N52" s="55">
        <v>5</v>
      </c>
      <c r="O52" s="55">
        <v>0</v>
      </c>
      <c r="P52" s="55">
        <v>4</v>
      </c>
      <c r="Q52" s="55">
        <v>1</v>
      </c>
      <c r="R52" s="55">
        <v>0</v>
      </c>
      <c r="S52" s="55">
        <v>24</v>
      </c>
      <c r="T52" s="55">
        <v>2</v>
      </c>
    </row>
    <row r="53" spans="2:20">
      <c r="B53" t="s">
        <v>156</v>
      </c>
      <c r="C53" s="55">
        <v>0</v>
      </c>
      <c r="D53" s="55">
        <v>2</v>
      </c>
      <c r="E53" s="55">
        <v>3</v>
      </c>
      <c r="F53" s="55">
        <v>0</v>
      </c>
      <c r="G53" s="55">
        <v>0</v>
      </c>
      <c r="H53" s="55">
        <v>3</v>
      </c>
      <c r="I53" s="55">
        <v>0</v>
      </c>
      <c r="J53" s="55">
        <v>1</v>
      </c>
      <c r="K53" s="55">
        <v>0</v>
      </c>
      <c r="L53" s="55">
        <v>0</v>
      </c>
      <c r="M53" s="55">
        <v>0</v>
      </c>
      <c r="N53" s="55">
        <v>2</v>
      </c>
      <c r="O53" s="55">
        <v>0</v>
      </c>
      <c r="P53" s="55">
        <v>0</v>
      </c>
      <c r="Q53" s="55">
        <v>0</v>
      </c>
      <c r="R53" s="55">
        <v>1</v>
      </c>
      <c r="S53" s="55">
        <v>13</v>
      </c>
      <c r="T53" s="55">
        <v>1</v>
      </c>
    </row>
    <row r="54" spans="2:20">
      <c r="B54" t="s">
        <v>157</v>
      </c>
      <c r="C54" s="55">
        <v>0</v>
      </c>
      <c r="D54" s="55">
        <v>1</v>
      </c>
      <c r="E54" s="55">
        <v>1</v>
      </c>
      <c r="F54" s="55">
        <v>0</v>
      </c>
      <c r="G54" s="55">
        <v>1</v>
      </c>
      <c r="H54" s="55">
        <v>3</v>
      </c>
      <c r="I54" s="55">
        <v>0</v>
      </c>
      <c r="J54" s="55">
        <v>0</v>
      </c>
      <c r="K54" s="55">
        <v>3</v>
      </c>
      <c r="L54" s="55">
        <v>0</v>
      </c>
      <c r="M54" s="55">
        <v>0</v>
      </c>
      <c r="N54" s="55">
        <v>0</v>
      </c>
      <c r="O54" s="55">
        <v>1</v>
      </c>
      <c r="P54" s="55">
        <v>0</v>
      </c>
      <c r="Q54" s="55">
        <v>0</v>
      </c>
      <c r="R54" s="55">
        <v>0</v>
      </c>
      <c r="S54" s="55">
        <v>10</v>
      </c>
      <c r="T54" s="55">
        <v>0</v>
      </c>
    </row>
    <row r="55" spans="2:20">
      <c r="B55" t="s">
        <v>158</v>
      </c>
      <c r="C55" s="55">
        <v>3</v>
      </c>
      <c r="D55" s="55">
        <v>1</v>
      </c>
      <c r="E55" s="55">
        <v>0</v>
      </c>
      <c r="F55" s="55">
        <v>0</v>
      </c>
      <c r="G55" s="55">
        <v>0</v>
      </c>
      <c r="H55" s="55">
        <v>1</v>
      </c>
      <c r="I55" s="55">
        <v>1</v>
      </c>
      <c r="J55" s="55">
        <v>0</v>
      </c>
      <c r="K55" s="55">
        <v>2</v>
      </c>
      <c r="L55" s="55">
        <v>0</v>
      </c>
      <c r="M55" s="55">
        <v>0</v>
      </c>
      <c r="N55" s="55">
        <v>12</v>
      </c>
      <c r="O55" s="55">
        <v>2</v>
      </c>
      <c r="P55" s="55">
        <v>0</v>
      </c>
      <c r="Q55" s="55">
        <v>0</v>
      </c>
      <c r="R55" s="55">
        <v>1</v>
      </c>
      <c r="S55" s="55">
        <v>23</v>
      </c>
      <c r="T55" s="55">
        <v>0</v>
      </c>
    </row>
    <row r="56" spans="2:20">
      <c r="B56" t="s">
        <v>159</v>
      </c>
      <c r="C56" s="55">
        <v>4</v>
      </c>
      <c r="D56" s="55">
        <v>0</v>
      </c>
      <c r="E56" s="55">
        <v>2</v>
      </c>
      <c r="F56" s="55">
        <v>0</v>
      </c>
      <c r="G56" s="55">
        <v>0</v>
      </c>
      <c r="H56" s="55">
        <v>3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7</v>
      </c>
      <c r="O56" s="55">
        <v>2</v>
      </c>
      <c r="P56" s="55">
        <v>0</v>
      </c>
      <c r="Q56" s="55">
        <v>0</v>
      </c>
      <c r="R56" s="55">
        <v>0</v>
      </c>
      <c r="S56" s="55">
        <v>18</v>
      </c>
      <c r="T56" s="55">
        <v>0</v>
      </c>
    </row>
    <row r="57" spans="2:20">
      <c r="B57" t="s">
        <v>191</v>
      </c>
      <c r="C57" s="55">
        <v>17</v>
      </c>
      <c r="D57" s="55">
        <v>15</v>
      </c>
      <c r="E57" s="55">
        <v>62</v>
      </c>
      <c r="F57" s="55">
        <v>6</v>
      </c>
      <c r="G57" s="55">
        <v>2</v>
      </c>
      <c r="H57" s="55">
        <v>43</v>
      </c>
      <c r="I57" s="55">
        <v>5</v>
      </c>
      <c r="J57" s="55">
        <v>2</v>
      </c>
      <c r="K57" s="55">
        <v>35</v>
      </c>
      <c r="L57" s="55">
        <v>3</v>
      </c>
      <c r="M57" s="55">
        <v>6</v>
      </c>
      <c r="N57" s="55">
        <v>71</v>
      </c>
      <c r="O57" s="55">
        <v>17</v>
      </c>
      <c r="P57" s="55">
        <v>6</v>
      </c>
      <c r="Q57" s="55">
        <v>2</v>
      </c>
      <c r="R57" s="55">
        <v>7</v>
      </c>
      <c r="S57" s="55">
        <v>306</v>
      </c>
      <c r="T57" s="55">
        <v>7</v>
      </c>
    </row>
    <row r="61" spans="2:20" ht="24.75" customHeight="1">
      <c r="B61" s="89" t="s">
        <v>150</v>
      </c>
      <c r="C61" s="96" t="s">
        <v>149</v>
      </c>
      <c r="D61" s="119" t="s">
        <v>212</v>
      </c>
      <c r="F61" s="107" t="s">
        <v>0</v>
      </c>
      <c r="G61" s="100" t="s">
        <v>77</v>
      </c>
      <c r="H61" s="133" t="s">
        <v>213</v>
      </c>
      <c r="I61" s="134" t="s">
        <v>214</v>
      </c>
    </row>
    <row r="62" spans="2:20" ht="15">
      <c r="B62" s="97" t="s">
        <v>151</v>
      </c>
      <c r="C62" s="85">
        <v>20</v>
      </c>
      <c r="D62" s="120">
        <f>$C62/7</f>
        <v>2.8571428571428572</v>
      </c>
      <c r="F62" s="110" t="s">
        <v>142</v>
      </c>
      <c r="G62" s="70">
        <v>71</v>
      </c>
      <c r="H62" s="74">
        <f>SUM(G62)</f>
        <v>71</v>
      </c>
      <c r="I62" s="74">
        <f>($H62/$H$77)*100</f>
        <v>23.202614379084967</v>
      </c>
    </row>
    <row r="63" spans="2:20" ht="15">
      <c r="B63" s="97" t="s">
        <v>152</v>
      </c>
      <c r="C63" s="85">
        <v>23</v>
      </c>
      <c r="D63" s="120">
        <f t="shared" ref="D63:D78" si="0">$C63/7</f>
        <v>3.2857142857142856</v>
      </c>
      <c r="F63" s="108" t="s">
        <v>86</v>
      </c>
      <c r="G63" s="70">
        <v>62</v>
      </c>
      <c r="H63" s="74">
        <f>SUM(H62,G63)</f>
        <v>133</v>
      </c>
      <c r="I63" s="74">
        <f t="shared" ref="I63:I77" si="1">($H63/$H$77)*100</f>
        <v>43.464052287581701</v>
      </c>
    </row>
    <row r="64" spans="2:20" ht="15">
      <c r="B64" s="97" t="s">
        <v>153</v>
      </c>
      <c r="C64" s="85">
        <v>24</v>
      </c>
      <c r="D64" s="120">
        <f t="shared" si="0"/>
        <v>3.4285714285714284</v>
      </c>
      <c r="F64" s="108" t="s">
        <v>102</v>
      </c>
      <c r="G64" s="70">
        <v>43</v>
      </c>
      <c r="H64" s="74">
        <f t="shared" ref="H64:H78" si="2">SUM(H63,G64)</f>
        <v>176</v>
      </c>
      <c r="I64" s="74">
        <f t="shared" si="1"/>
        <v>57.51633986928104</v>
      </c>
    </row>
    <row r="65" spans="2:9" ht="15">
      <c r="B65" s="97" t="s">
        <v>154</v>
      </c>
      <c r="C65" s="85">
        <v>13</v>
      </c>
      <c r="D65" s="120">
        <f t="shared" si="0"/>
        <v>1.8571428571428572</v>
      </c>
      <c r="F65" s="110" t="s">
        <v>118</v>
      </c>
      <c r="G65" s="70">
        <v>35</v>
      </c>
      <c r="H65" s="74">
        <f t="shared" si="2"/>
        <v>211</v>
      </c>
      <c r="I65" s="74">
        <f t="shared" si="1"/>
        <v>68.954248366013076</v>
      </c>
    </row>
    <row r="66" spans="2:9" ht="15">
      <c r="B66" s="97" t="s">
        <v>155</v>
      </c>
      <c r="C66" s="85">
        <v>24</v>
      </c>
      <c r="D66" s="120">
        <f t="shared" si="0"/>
        <v>3.4285714285714284</v>
      </c>
      <c r="F66" s="110" t="s">
        <v>111</v>
      </c>
      <c r="G66" s="70">
        <v>17</v>
      </c>
      <c r="H66" s="74">
        <f t="shared" si="2"/>
        <v>228</v>
      </c>
      <c r="I66" s="74">
        <f t="shared" si="1"/>
        <v>74.509803921568633</v>
      </c>
    </row>
    <row r="67" spans="2:9" ht="15">
      <c r="B67" s="97" t="s">
        <v>156</v>
      </c>
      <c r="C67" s="85">
        <v>13</v>
      </c>
      <c r="D67" s="120">
        <f t="shared" si="0"/>
        <v>1.8571428571428572</v>
      </c>
      <c r="F67" s="110" t="s">
        <v>132</v>
      </c>
      <c r="G67" s="70">
        <v>17</v>
      </c>
      <c r="H67" s="74">
        <f t="shared" si="2"/>
        <v>245</v>
      </c>
      <c r="I67" s="74">
        <f t="shared" si="1"/>
        <v>80.06535947712419</v>
      </c>
    </row>
    <row r="68" spans="2:9" ht="15">
      <c r="B68" s="97" t="s">
        <v>157</v>
      </c>
      <c r="C68" s="85">
        <v>10</v>
      </c>
      <c r="D68" s="120">
        <f t="shared" si="0"/>
        <v>1.4285714285714286</v>
      </c>
      <c r="F68" s="108" t="s">
        <v>78</v>
      </c>
      <c r="G68" s="70">
        <v>15</v>
      </c>
      <c r="H68" s="74">
        <f t="shared" si="2"/>
        <v>260</v>
      </c>
      <c r="I68" s="74">
        <f t="shared" si="1"/>
        <v>84.967320261437905</v>
      </c>
    </row>
    <row r="69" spans="2:9" ht="15">
      <c r="B69" s="97" t="s">
        <v>158</v>
      </c>
      <c r="C69" s="85">
        <v>23</v>
      </c>
      <c r="D69" s="120">
        <f t="shared" si="0"/>
        <v>3.2857142857142856</v>
      </c>
      <c r="F69" s="110" t="s">
        <v>126</v>
      </c>
      <c r="G69" s="70">
        <v>7</v>
      </c>
      <c r="H69" s="74">
        <f t="shared" si="2"/>
        <v>267</v>
      </c>
      <c r="I69" s="74">
        <f t="shared" si="1"/>
        <v>87.254901960784309</v>
      </c>
    </row>
    <row r="70" spans="2:9" ht="15">
      <c r="B70" s="97" t="s">
        <v>159</v>
      </c>
      <c r="C70" s="85">
        <v>18</v>
      </c>
      <c r="D70" s="120">
        <f t="shared" si="0"/>
        <v>2.5714285714285716</v>
      </c>
      <c r="F70" s="110" t="s">
        <v>143</v>
      </c>
      <c r="G70" s="70">
        <v>7</v>
      </c>
      <c r="H70" s="74">
        <f t="shared" si="2"/>
        <v>274</v>
      </c>
      <c r="I70" s="74">
        <f t="shared" si="1"/>
        <v>89.542483660130728</v>
      </c>
    </row>
    <row r="71" spans="2:9" ht="15">
      <c r="B71" s="97" t="s">
        <v>160</v>
      </c>
      <c r="C71" s="85">
        <v>15</v>
      </c>
      <c r="D71" s="120">
        <f t="shared" si="0"/>
        <v>2.1428571428571428</v>
      </c>
      <c r="F71" s="108" t="s">
        <v>99</v>
      </c>
      <c r="G71" s="70">
        <v>6</v>
      </c>
      <c r="H71" s="74">
        <f t="shared" si="2"/>
        <v>280</v>
      </c>
      <c r="I71" s="74">
        <f t="shared" si="1"/>
        <v>91.503267973856211</v>
      </c>
    </row>
    <row r="72" spans="2:9" ht="15">
      <c r="B72" s="97" t="s">
        <v>161</v>
      </c>
      <c r="C72" s="85">
        <v>15</v>
      </c>
      <c r="D72" s="120">
        <f t="shared" si="0"/>
        <v>2.1428571428571428</v>
      </c>
      <c r="F72" s="111" t="s">
        <v>131</v>
      </c>
      <c r="G72" s="72">
        <v>6</v>
      </c>
      <c r="H72" s="74">
        <f t="shared" si="2"/>
        <v>286</v>
      </c>
      <c r="I72" s="74">
        <f t="shared" si="1"/>
        <v>93.464052287581694</v>
      </c>
    </row>
    <row r="73" spans="2:9" ht="15">
      <c r="B73" s="97" t="s">
        <v>162</v>
      </c>
      <c r="C73" s="85">
        <v>21</v>
      </c>
      <c r="D73" s="120">
        <f t="shared" si="0"/>
        <v>3</v>
      </c>
      <c r="F73" s="110" t="s">
        <v>139</v>
      </c>
      <c r="G73" s="70">
        <v>6</v>
      </c>
      <c r="H73" s="74">
        <f t="shared" si="2"/>
        <v>292</v>
      </c>
      <c r="I73" s="74">
        <f t="shared" si="1"/>
        <v>95.424836601307192</v>
      </c>
    </row>
    <row r="74" spans="2:9" ht="15">
      <c r="B74" s="97" t="s">
        <v>163</v>
      </c>
      <c r="C74" s="85">
        <v>23</v>
      </c>
      <c r="D74" s="120">
        <f t="shared" si="0"/>
        <v>3.2857142857142856</v>
      </c>
      <c r="F74" s="110" t="s">
        <v>123</v>
      </c>
      <c r="G74" s="70">
        <v>5</v>
      </c>
      <c r="H74" s="74">
        <f t="shared" si="2"/>
        <v>297</v>
      </c>
      <c r="I74" s="74">
        <f t="shared" si="1"/>
        <v>97.058823529411768</v>
      </c>
    </row>
    <row r="75" spans="2:9" ht="15">
      <c r="B75" s="97" t="s">
        <v>164</v>
      </c>
      <c r="C75" s="85">
        <v>13</v>
      </c>
      <c r="D75" s="120">
        <f t="shared" si="0"/>
        <v>1.8571428571428572</v>
      </c>
      <c r="F75" s="115" t="s">
        <v>147</v>
      </c>
      <c r="G75" s="73">
        <v>4</v>
      </c>
      <c r="H75" s="74">
        <f t="shared" si="2"/>
        <v>301</v>
      </c>
      <c r="I75" s="74">
        <f t="shared" si="1"/>
        <v>98.366013071895424</v>
      </c>
    </row>
    <row r="76" spans="2:9" ht="15">
      <c r="B76" s="97" t="s">
        <v>165</v>
      </c>
      <c r="C76" s="85">
        <v>12</v>
      </c>
      <c r="D76" s="120">
        <f t="shared" si="0"/>
        <v>1.7142857142857142</v>
      </c>
      <c r="F76" s="110" t="s">
        <v>133</v>
      </c>
      <c r="G76" s="70">
        <v>3</v>
      </c>
      <c r="H76" s="74">
        <f t="shared" si="2"/>
        <v>304</v>
      </c>
      <c r="I76" s="74">
        <f t="shared" si="1"/>
        <v>99.346405228758172</v>
      </c>
    </row>
    <row r="77" spans="2:9" ht="15">
      <c r="B77" s="98" t="s">
        <v>166</v>
      </c>
      <c r="C77" s="85">
        <v>18</v>
      </c>
      <c r="D77" s="120">
        <f t="shared" si="0"/>
        <v>2.5714285714285716</v>
      </c>
      <c r="F77" s="138" t="s">
        <v>136</v>
      </c>
      <c r="G77" s="71">
        <v>2</v>
      </c>
      <c r="H77" s="135">
        <f t="shared" si="2"/>
        <v>306</v>
      </c>
      <c r="I77" s="135">
        <f t="shared" si="1"/>
        <v>100</v>
      </c>
    </row>
    <row r="78" spans="2:9" ht="15">
      <c r="B78" s="99" t="s">
        <v>167</v>
      </c>
      <c r="C78" s="88">
        <v>14</v>
      </c>
      <c r="D78" s="121">
        <f t="shared" si="0"/>
        <v>2</v>
      </c>
      <c r="F78" s="136"/>
      <c r="G78" s="137"/>
      <c r="H78" s="137"/>
      <c r="I78" s="137"/>
    </row>
    <row r="82" spans="2:4">
      <c r="B82" s="122"/>
      <c r="C82" s="102"/>
      <c r="D82" s="1"/>
    </row>
    <row r="83" spans="2:4" ht="15">
      <c r="B83" s="103"/>
      <c r="C83" s="80"/>
    </row>
    <row r="84" spans="2:4" ht="15">
      <c r="B84" s="103"/>
      <c r="C84" s="80"/>
    </row>
    <row r="85" spans="2:4" ht="15">
      <c r="B85" s="103"/>
      <c r="C85" s="80"/>
    </row>
    <row r="86" spans="2:4" ht="15">
      <c r="B86" s="103"/>
      <c r="C86" s="80"/>
    </row>
    <row r="87" spans="2:4">
      <c r="B87" s="104"/>
      <c r="C87" s="80"/>
    </row>
    <row r="88" spans="2:4">
      <c r="B88" s="104"/>
      <c r="C88" s="80"/>
    </row>
    <row r="89" spans="2:4">
      <c r="B89" s="104"/>
      <c r="C89" s="80"/>
    </row>
    <row r="90" spans="2:4">
      <c r="B90" s="104"/>
      <c r="C90" s="80"/>
    </row>
    <row r="91" spans="2:4">
      <c r="B91" s="104"/>
      <c r="C91" s="80"/>
    </row>
    <row r="92" spans="2:4">
      <c r="B92" s="104"/>
      <c r="C92" s="80"/>
    </row>
    <row r="93" spans="2:4">
      <c r="B93" s="104"/>
      <c r="C93" s="80"/>
    </row>
    <row r="94" spans="2:4" ht="14.25">
      <c r="B94" s="105"/>
      <c r="C94" s="80"/>
    </row>
    <row r="95" spans="2:4">
      <c r="B95" s="104"/>
      <c r="C95" s="80"/>
    </row>
    <row r="96" spans="2:4">
      <c r="B96" s="104"/>
      <c r="C96" s="80"/>
    </row>
    <row r="97" spans="2:3">
      <c r="B97" s="104"/>
      <c r="C97" s="80"/>
    </row>
    <row r="98" spans="2:3">
      <c r="B98" s="104"/>
      <c r="C98" s="80"/>
    </row>
    <row r="99" spans="2:3" ht="14.25">
      <c r="B99" s="106"/>
      <c r="C99" s="80"/>
    </row>
  </sheetData>
  <autoFilter ref="F61:G61" xr:uid="{0A8D2C25-A752-45EC-B401-1D9897CFF17E}">
    <sortState xmlns:xlrd2="http://schemas.microsoft.com/office/spreadsheetml/2017/richdata2" ref="F62:G77">
      <sortCondition descending="1" ref="G61"/>
    </sortState>
  </autoFilter>
  <mergeCells count="2">
    <mergeCell ref="V2:Y2"/>
    <mergeCell ref="Q2:T2"/>
  </mergeCells>
  <pageMargins left="0.7" right="0.7" top="0.75" bottom="0.75" header="0.3" footer="0.3"/>
  <tableParts count="2"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64CC-6D58-46CD-A4F4-4AF275723E5C}">
  <dimension ref="A1"/>
  <sheetViews>
    <sheetView tabSelected="1" workbookViewId="0">
      <selection activeCell="T53" sqref="T53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2025-02-01T16:52:34Z</dcterms:created>
  <dcterms:modified xsi:type="dcterms:W3CDTF">2025-03-08T08:35:17Z</dcterms:modified>
  <cp:category/>
  <cp:contentStatus/>
</cp:coreProperties>
</file>