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Resubmission Files/"/>
    </mc:Choice>
  </mc:AlternateContent>
  <bookViews>
    <workbookView xWindow="7980" yWindow="460" windowWidth="14180" windowHeight="14960" activeTab="3"/>
  </bookViews>
  <sheets>
    <sheet name="timepoints" sheetId="2" r:id="rId1"/>
    <sheet name="wihtout_nad" sheetId="4" r:id="rId2"/>
    <sheet name="dataset1_nad" sheetId="3" r:id="rId3"/>
    <sheet name="Dataset1 vs feasible" sheetId="6" r:id="rId4"/>
    <sheet name="with_nad" sheetId="5" r:id="rId5"/>
  </sheets>
  <definedNames>
    <definedName name="_xlnm._FilterDatabase" localSheetId="2" hidden="1">dataset1_nad!$A$1:$Q$47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3" l="1"/>
  <c r="G53" i="3"/>
  <c r="G54" i="3"/>
  <c r="G55" i="3"/>
  <c r="G56" i="3"/>
  <c r="G51" i="3"/>
  <c r="E53" i="3"/>
  <c r="E52" i="3"/>
  <c r="E51" i="3"/>
  <c r="F52" i="3"/>
  <c r="F53" i="3"/>
  <c r="F54" i="3"/>
  <c r="F55" i="3"/>
  <c r="F56" i="3"/>
  <c r="D53" i="3"/>
  <c r="D52" i="3"/>
  <c r="D51" i="3"/>
  <c r="F51" i="3"/>
  <c r="E56" i="3"/>
  <c r="E55" i="3"/>
  <c r="E54" i="3"/>
  <c r="Q23" i="3"/>
  <c r="Q21" i="3"/>
  <c r="Q7" i="3"/>
  <c r="Q5" i="3"/>
  <c r="Q15" i="3"/>
  <c r="Q13" i="3"/>
  <c r="Q11" i="3"/>
  <c r="Q9" i="3"/>
  <c r="Q4" i="3"/>
  <c r="Q2" i="3"/>
  <c r="Q42" i="3"/>
  <c r="Q40" i="3"/>
  <c r="Q27" i="3"/>
  <c r="Q25" i="3"/>
  <c r="D56" i="3"/>
  <c r="Q34" i="3"/>
  <c r="Q32" i="3"/>
  <c r="D55" i="3"/>
  <c r="D54" i="3"/>
  <c r="Q19" i="3"/>
  <c r="Q17" i="3"/>
  <c r="Q46" i="3"/>
  <c r="Q44" i="3"/>
  <c r="Q38" i="3"/>
  <c r="Q36" i="3"/>
  <c r="Q30" i="3"/>
  <c r="Q28" i="3"/>
</calcChain>
</file>

<file path=xl/sharedStrings.xml><?xml version="1.0" encoding="utf-8"?>
<sst xmlns="http://schemas.openxmlformats.org/spreadsheetml/2006/main" count="302" uniqueCount="97">
  <si>
    <t>Timepoint</t>
  </si>
  <si>
    <t>Time(h)</t>
  </si>
  <si>
    <t>Added EtOH (g/l)</t>
  </si>
  <si>
    <t>Dataset 2 equivalent</t>
  </si>
  <si>
    <t>Dataset 1</t>
  </si>
  <si>
    <t>OD EtOH</t>
  </si>
  <si>
    <t>OD no EtOH</t>
  </si>
  <si>
    <t>ID</t>
  </si>
  <si>
    <t>Sample</t>
  </si>
  <si>
    <t>Ethanol</t>
  </si>
  <si>
    <t>Time (h)</t>
  </si>
  <si>
    <t>Replicate</t>
  </si>
  <si>
    <t>Maven filename</t>
  </si>
  <si>
    <t xml:space="preserve"> EtOH concentraion (g/L)</t>
  </si>
  <si>
    <t>OD</t>
  </si>
  <si>
    <t>sample volume ul</t>
  </si>
  <si>
    <t>ODxml</t>
  </si>
  <si>
    <t>compound</t>
  </si>
  <si>
    <t>peakAreaTop</t>
  </si>
  <si>
    <t>amount</t>
  </si>
  <si>
    <t>amount_int</t>
  </si>
  <si>
    <t>A</t>
  </si>
  <si>
    <t>EtOH+</t>
  </si>
  <si>
    <t>NH8_HalfConcExclude2min05_A1-1</t>
  </si>
  <si>
    <t>NAD+</t>
  </si>
  <si>
    <t>NADH</t>
  </si>
  <si>
    <t>NADP+</t>
  </si>
  <si>
    <t>NADPH</t>
  </si>
  <si>
    <t>B</t>
  </si>
  <si>
    <t>EtOH-</t>
  </si>
  <si>
    <t>NH8_HalfConcExclude2min07_B1-1</t>
  </si>
  <si>
    <t>NH8_HalfConcExclude2min17_A4-1</t>
  </si>
  <si>
    <t>NH8_HalfConcExclude2min19_B4-1</t>
  </si>
  <si>
    <t>NH8_HalfConcExclude2min29_A7-1</t>
  </si>
  <si>
    <t>NH8_HalfConcExclude2min31_B7-1</t>
  </si>
  <si>
    <t>NH8_HalfConcExclude2min06_A1-2</t>
  </si>
  <si>
    <t>NH8_HalfConcExclude2min08_B1-2</t>
  </si>
  <si>
    <t>NH8_HalfConcExclude2min18_A4-2</t>
  </si>
  <si>
    <t>NH8_HalfConcExclude2min20_B4-2</t>
  </si>
  <si>
    <t>NH8_HalfConcExclude2min30_A7-2</t>
  </si>
  <si>
    <t>NH8_HalfConcExclude2min32_B7-2</t>
  </si>
  <si>
    <t>Amount_int(avg)</t>
  </si>
  <si>
    <t>A1</t>
  </si>
  <si>
    <t>A2</t>
  </si>
  <si>
    <t>A3</t>
  </si>
  <si>
    <t>B1</t>
  </si>
  <si>
    <t>B2</t>
  </si>
  <si>
    <t>B3</t>
  </si>
  <si>
    <t>NADH/NAD</t>
  </si>
  <si>
    <t>NADPH/NADP</t>
  </si>
  <si>
    <t>atp_ratio = 9.999999999999993</t>
  </si>
  <si>
    <t>gtp_ratio = 28.609927492548557</t>
  </si>
  <si>
    <t>nadh_ratio = 0.009999999999999907</t>
  </si>
  <si>
    <t>A 2 1 0.13387682523113398</t>
  </si>
  <si>
    <t>__________________</t>
  </si>
  <si>
    <t>atp_ratio = 10.000000000000028</t>
  </si>
  <si>
    <t>gtp_ratio = 29.44609929964985</t>
  </si>
  <si>
    <t>nadh_ratio = 0.17345306612893374</t>
  </si>
  <si>
    <t>A 5 1 0.2052514891225563</t>
  </si>
  <si>
    <t>atp_ratio = 10.00000000000001</t>
  </si>
  <si>
    <t>gtp_ratio = 20.907638479825792</t>
  </si>
  <si>
    <t>nadh_ratio = 0.098928859284405</t>
  </si>
  <si>
    <t>A 9 1 -0.6432039755992243</t>
  </si>
  <si>
    <t>gtp_ratio = 31.20897700691902</t>
  </si>
  <si>
    <t>nadh_ratio = 0.010000000000000087</t>
  </si>
  <si>
    <t>B 2 1 0.349311417770803</t>
  </si>
  <si>
    <t>gtp_ratio = 28.313536759774703</t>
  </si>
  <si>
    <t>nadh_ratio = 0.009999999999999978</t>
  </si>
  <si>
    <t>B 5 1 0.10807543805537634</t>
  </si>
  <si>
    <t>gtp_ratio = 28.252702214078866</t>
  </si>
  <si>
    <t>nadh_ratio = 0.009999999999999997</t>
  </si>
  <si>
    <t>B 9 1 0.10274627552395188</t>
  </si>
  <si>
    <t xml:space="preserve">ref </t>
  </si>
  <si>
    <t>Dataset1 _with Daniels ref</t>
  </si>
  <si>
    <t>nadph_ratio = 1</t>
  </si>
  <si>
    <t>atp_ratio = 10.000000000000002</t>
  </si>
  <si>
    <t>gtp_ratio = 38.01367439675104</t>
  </si>
  <si>
    <t>nadh_ratio = 0.03500000000000011</t>
  </si>
  <si>
    <t>A 2 1 0.8379988886620069</t>
  </si>
  <si>
    <t>atp_ratio = 14.58413378430021</t>
  </si>
  <si>
    <t>gtp_ratio = 51.79905073199502</t>
  </si>
  <si>
    <t>nadh_ratio = 0.21699999999999794</t>
  </si>
  <si>
    <t>A 5 1 0.6697104648565713</t>
  </si>
  <si>
    <t>atp_ratio = 9.999999999999984</t>
  </si>
  <si>
    <t>gtp_ratio = 18.52121966709591</t>
  </si>
  <si>
    <t>nadh_ratio = 0.7979999999999984</t>
  </si>
  <si>
    <t>A 9 1 -0.94348607839731</t>
  </si>
  <si>
    <t>gtp_ratio = 45.152044299718625</t>
  </si>
  <si>
    <t>nadh_ratio = 0.020999999999999963</t>
  </si>
  <si>
    <t>B 2 1 1.2643726649219573</t>
  </si>
  <si>
    <t>gtp_ratio = 36.49390534178966</t>
  </si>
  <si>
    <t>nadh_ratio = 0.042</t>
  </si>
  <si>
    <t>B 5 1 0.7369100480472603</t>
  </si>
  <si>
    <t>atp_ratio = 9.999999999999977</t>
  </si>
  <si>
    <t>gtp_ratio = 27.408951942458227</t>
  </si>
  <si>
    <t>nadh_ratio = 0.2309999999999992</t>
  </si>
  <si>
    <t>B 9 1 0.027626043990110816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</si>
</sst>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theme="1"/>
      <name val="Var(--jp-code-font-family)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righ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7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5" sqref="J5"/>
    </sheetView>
  </sheetViews>
  <sheetFormatPr baseColWidth="10" defaultColWidth="8.83203125" defaultRowHeight="15" x14ac:dyDescent="0.2"/>
  <cols>
    <col min="3" max="3" width="14.5" bestFit="1" customWidth="1"/>
    <col min="4" max="5" width="14.5" customWidth="1"/>
    <col min="10" max="11" width="8.83203125" style="5"/>
  </cols>
  <sheetData>
    <row r="1" spans="1:11" x14ac:dyDescent="0.2">
      <c r="A1" s="15" t="s">
        <v>4</v>
      </c>
      <c r="B1" s="15"/>
      <c r="C1" s="15"/>
      <c r="D1" s="15"/>
      <c r="E1" s="15"/>
      <c r="G1" s="15" t="s">
        <v>3</v>
      </c>
      <c r="H1" s="15"/>
      <c r="I1" s="15"/>
      <c r="J1" s="15"/>
      <c r="K1" s="15"/>
    </row>
    <row r="2" spans="1:11" s="7" customFormat="1" ht="83" x14ac:dyDescent="0.2">
      <c r="A2" s="6" t="s">
        <v>0</v>
      </c>
      <c r="B2" s="6" t="s">
        <v>1</v>
      </c>
      <c r="C2" s="6" t="s">
        <v>2</v>
      </c>
      <c r="D2" s="8" t="s">
        <v>5</v>
      </c>
      <c r="E2" s="8" t="s">
        <v>6</v>
      </c>
      <c r="G2" s="6" t="s">
        <v>0</v>
      </c>
      <c r="H2" s="6" t="s">
        <v>1</v>
      </c>
      <c r="I2" s="6" t="s">
        <v>2</v>
      </c>
      <c r="J2" s="8" t="s">
        <v>5</v>
      </c>
      <c r="K2" s="8" t="s">
        <v>6</v>
      </c>
    </row>
    <row r="3" spans="1:11" x14ac:dyDescent="0.2">
      <c r="A3" s="1">
        <v>0</v>
      </c>
      <c r="B3" s="2">
        <v>0</v>
      </c>
      <c r="C3" s="3">
        <v>1.0516000000000001</v>
      </c>
      <c r="D3" s="3">
        <v>1.81</v>
      </c>
      <c r="E3" s="3">
        <v>0.99199999999999999</v>
      </c>
      <c r="G3">
        <v>0</v>
      </c>
      <c r="H3" s="4">
        <v>0</v>
      </c>
      <c r="I3" s="4"/>
      <c r="J3" s="5">
        <v>0.1</v>
      </c>
      <c r="K3" s="5">
        <v>0.1</v>
      </c>
    </row>
    <row r="4" spans="1:11" x14ac:dyDescent="0.2">
      <c r="G4">
        <v>1</v>
      </c>
      <c r="H4" s="4">
        <v>0.78333333333333321</v>
      </c>
      <c r="I4" s="4"/>
      <c r="J4" s="5">
        <v>0.12</v>
      </c>
      <c r="K4" s="5">
        <v>0.12</v>
      </c>
    </row>
    <row r="5" spans="1:11" x14ac:dyDescent="0.2">
      <c r="A5" s="9">
        <v>1</v>
      </c>
      <c r="B5" s="10">
        <v>1</v>
      </c>
      <c r="C5" s="11">
        <v>5.8140499999999999</v>
      </c>
      <c r="D5" s="11">
        <v>2.1280000000000001</v>
      </c>
      <c r="E5" s="11">
        <v>1.508</v>
      </c>
      <c r="F5" s="12"/>
      <c r="G5" s="12">
        <v>2</v>
      </c>
      <c r="H5" s="13">
        <v>2.0166666666666675</v>
      </c>
      <c r="I5" s="13">
        <v>5</v>
      </c>
      <c r="J5" s="14">
        <v>0.2</v>
      </c>
      <c r="K5" s="14">
        <v>0.21</v>
      </c>
    </row>
    <row r="6" spans="1:11" x14ac:dyDescent="0.2">
      <c r="A6" s="1">
        <v>2</v>
      </c>
      <c r="B6" s="2">
        <v>2</v>
      </c>
      <c r="C6" s="3">
        <v>10.576500000000001</v>
      </c>
      <c r="D6" s="3">
        <v>2.27</v>
      </c>
      <c r="E6" s="3">
        <v>1.748</v>
      </c>
      <c r="G6">
        <v>3</v>
      </c>
      <c r="H6" s="4">
        <v>2.6833333333333318</v>
      </c>
      <c r="I6" s="4">
        <v>10</v>
      </c>
    </row>
    <row r="7" spans="1:11" x14ac:dyDescent="0.2">
      <c r="A7" s="1">
        <v>3</v>
      </c>
      <c r="B7" s="2">
        <v>3</v>
      </c>
      <c r="C7" s="3">
        <v>15.338950000000001</v>
      </c>
      <c r="D7" s="3">
        <v>2.3959999999999999</v>
      </c>
      <c r="E7" s="3">
        <v>2.2240000000000002</v>
      </c>
      <c r="G7">
        <v>4</v>
      </c>
      <c r="H7" s="4">
        <v>3.2166666666666659</v>
      </c>
      <c r="I7" s="4">
        <v>15</v>
      </c>
    </row>
    <row r="8" spans="1:11" x14ac:dyDescent="0.2">
      <c r="A8" s="9">
        <v>4</v>
      </c>
      <c r="B8" s="10">
        <v>4</v>
      </c>
      <c r="C8" s="11">
        <v>20.101400000000002</v>
      </c>
      <c r="D8" s="11">
        <v>2.4279999999999999</v>
      </c>
      <c r="E8" s="11">
        <v>2.4820000000000002</v>
      </c>
      <c r="F8" s="12"/>
      <c r="G8" s="12">
        <v>5</v>
      </c>
      <c r="H8" s="13">
        <v>3.75</v>
      </c>
      <c r="I8" s="13">
        <v>20</v>
      </c>
      <c r="J8" s="14">
        <v>0.27</v>
      </c>
      <c r="K8" s="14">
        <v>0.57999999999999996</v>
      </c>
    </row>
    <row r="9" spans="1:11" x14ac:dyDescent="0.2">
      <c r="A9" s="1">
        <v>5</v>
      </c>
      <c r="B9" s="2">
        <v>5</v>
      </c>
      <c r="C9" s="3">
        <v>24.863850000000003</v>
      </c>
      <c r="D9" s="3">
        <v>2.6160000000000001</v>
      </c>
      <c r="E9" s="3">
        <v>2.5760000000000001</v>
      </c>
      <c r="G9">
        <v>6</v>
      </c>
      <c r="H9" s="4">
        <v>4.2833333333333341</v>
      </c>
      <c r="I9" s="4">
        <v>25</v>
      </c>
    </row>
    <row r="10" spans="1:11" x14ac:dyDescent="0.2">
      <c r="A10" s="1"/>
      <c r="B10" s="2">
        <v>6</v>
      </c>
      <c r="C10" s="3">
        <v>29.626300000000001</v>
      </c>
    </row>
    <row r="11" spans="1:11" x14ac:dyDescent="0.2">
      <c r="A11" s="1">
        <v>6</v>
      </c>
      <c r="B11" s="2">
        <v>6.5</v>
      </c>
      <c r="C11" s="3">
        <v>32.007525000000001</v>
      </c>
      <c r="D11" s="3">
        <v>2.6360000000000001</v>
      </c>
      <c r="E11" s="3">
        <v>2.6280000000000001</v>
      </c>
      <c r="G11">
        <v>7</v>
      </c>
      <c r="H11" s="4">
        <v>4.8499999999999988</v>
      </c>
      <c r="I11" s="4">
        <v>30</v>
      </c>
    </row>
    <row r="12" spans="1:11" x14ac:dyDescent="0.2">
      <c r="A12" s="1"/>
      <c r="B12" s="2">
        <v>7</v>
      </c>
      <c r="C12" s="3">
        <v>34.388750000000002</v>
      </c>
      <c r="G12">
        <v>8</v>
      </c>
      <c r="H12" s="4">
        <v>5.3666666666666663</v>
      </c>
      <c r="I12" s="4">
        <v>35</v>
      </c>
    </row>
    <row r="13" spans="1:11" x14ac:dyDescent="0.2">
      <c r="A13" s="9">
        <v>7</v>
      </c>
      <c r="B13" s="10">
        <v>8</v>
      </c>
      <c r="C13" s="11">
        <v>39.151200000000003</v>
      </c>
      <c r="D13" s="11">
        <v>2.6680000000000001</v>
      </c>
      <c r="E13" s="11">
        <v>2.64</v>
      </c>
      <c r="F13" s="12"/>
      <c r="G13" s="12">
        <v>9</v>
      </c>
      <c r="H13" s="13">
        <v>5.9166666666666643</v>
      </c>
      <c r="I13" s="13">
        <v>40</v>
      </c>
      <c r="J13" s="14">
        <v>0.28999999999999998</v>
      </c>
      <c r="K13" s="14">
        <v>1.4</v>
      </c>
    </row>
    <row r="14" spans="1:11" x14ac:dyDescent="0.2">
      <c r="A14" s="1"/>
      <c r="B14" s="2">
        <v>9</v>
      </c>
      <c r="C14" s="3">
        <v>43.913650000000004</v>
      </c>
      <c r="G14">
        <v>10</v>
      </c>
      <c r="H14" s="4">
        <v>6.4500000000000011</v>
      </c>
      <c r="I14" s="4">
        <v>45</v>
      </c>
    </row>
    <row r="15" spans="1:11" x14ac:dyDescent="0.2">
      <c r="A15" s="1">
        <v>8</v>
      </c>
      <c r="B15" s="2">
        <v>10</v>
      </c>
      <c r="C15" s="3">
        <v>48.676100000000005</v>
      </c>
      <c r="D15" s="3">
        <v>2.556</v>
      </c>
      <c r="E15" s="3">
        <v>2.6360000000000001</v>
      </c>
      <c r="G15">
        <v>11</v>
      </c>
      <c r="H15" s="4"/>
      <c r="I15" s="4"/>
      <c r="J15" s="5">
        <v>0.3</v>
      </c>
      <c r="K15" s="5">
        <v>1.7999999999999998</v>
      </c>
    </row>
    <row r="16" spans="1:11" x14ac:dyDescent="0.2">
      <c r="A16" s="1"/>
      <c r="B16" s="2">
        <v>11</v>
      </c>
      <c r="C16" s="3">
        <v>53.438550000000006</v>
      </c>
    </row>
    <row r="17" spans="1:5" x14ac:dyDescent="0.2">
      <c r="A17" s="1">
        <v>9</v>
      </c>
      <c r="B17" s="2">
        <v>12</v>
      </c>
      <c r="C17" s="3">
        <v>58.201000000000001</v>
      </c>
      <c r="D17" s="3">
        <v>2.5499999999999998</v>
      </c>
      <c r="E17" s="3">
        <v>2.5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1" workbookViewId="0">
      <selection sqref="A1:A36"/>
    </sheetView>
  </sheetViews>
  <sheetFormatPr baseColWidth="10" defaultRowHeight="15" x14ac:dyDescent="0.2"/>
  <sheetData>
    <row r="1" spans="1:1" ht="17" x14ac:dyDescent="0.2">
      <c r="A1" s="19" t="s">
        <v>50</v>
      </c>
    </row>
    <row r="2" spans="1:1" ht="17" x14ac:dyDescent="0.2">
      <c r="A2" s="19" t="s">
        <v>51</v>
      </c>
    </row>
    <row r="3" spans="1:1" ht="17" x14ac:dyDescent="0.2">
      <c r="A3" s="19" t="s">
        <v>52</v>
      </c>
    </row>
    <row r="4" spans="1:1" ht="17" x14ac:dyDescent="0.2">
      <c r="A4" s="19" t="s">
        <v>74</v>
      </c>
    </row>
    <row r="5" spans="1:1" ht="17" x14ac:dyDescent="0.2">
      <c r="A5" s="19" t="s">
        <v>53</v>
      </c>
    </row>
    <row r="6" spans="1:1" ht="17" x14ac:dyDescent="0.2">
      <c r="A6" s="19" t="s">
        <v>54</v>
      </c>
    </row>
    <row r="7" spans="1:1" ht="17" x14ac:dyDescent="0.2">
      <c r="A7" s="19" t="s">
        <v>55</v>
      </c>
    </row>
    <row r="8" spans="1:1" ht="17" x14ac:dyDescent="0.2">
      <c r="A8" s="19" t="s">
        <v>56</v>
      </c>
    </row>
    <row r="9" spans="1:1" ht="17" x14ac:dyDescent="0.2">
      <c r="A9" s="19" t="s">
        <v>57</v>
      </c>
    </row>
    <row r="10" spans="1:1" ht="17" x14ac:dyDescent="0.2">
      <c r="A10" s="19" t="s">
        <v>74</v>
      </c>
    </row>
    <row r="11" spans="1:1" ht="17" x14ac:dyDescent="0.2">
      <c r="A11" s="19" t="s">
        <v>58</v>
      </c>
    </row>
    <row r="12" spans="1:1" ht="17" x14ac:dyDescent="0.2">
      <c r="A12" s="19" t="s">
        <v>54</v>
      </c>
    </row>
    <row r="13" spans="1:1" ht="17" x14ac:dyDescent="0.2">
      <c r="A13" s="19" t="s">
        <v>59</v>
      </c>
    </row>
    <row r="14" spans="1:1" ht="17" x14ac:dyDescent="0.2">
      <c r="A14" s="19" t="s">
        <v>60</v>
      </c>
    </row>
    <row r="15" spans="1:1" ht="17" x14ac:dyDescent="0.2">
      <c r="A15" s="19" t="s">
        <v>61</v>
      </c>
    </row>
    <row r="16" spans="1:1" ht="17" x14ac:dyDescent="0.2">
      <c r="A16" s="19" t="s">
        <v>74</v>
      </c>
    </row>
    <row r="17" spans="1:1" ht="17" x14ac:dyDescent="0.2">
      <c r="A17" s="19" t="s">
        <v>62</v>
      </c>
    </row>
    <row r="18" spans="1:1" ht="17" x14ac:dyDescent="0.2">
      <c r="A18" s="19" t="s">
        <v>54</v>
      </c>
    </row>
    <row r="19" spans="1:1" ht="17" x14ac:dyDescent="0.2">
      <c r="A19" s="19" t="s">
        <v>50</v>
      </c>
    </row>
    <row r="20" spans="1:1" ht="17" x14ac:dyDescent="0.2">
      <c r="A20" s="19" t="s">
        <v>63</v>
      </c>
    </row>
    <row r="21" spans="1:1" ht="17" x14ac:dyDescent="0.2">
      <c r="A21" s="19" t="s">
        <v>64</v>
      </c>
    </row>
    <row r="22" spans="1:1" ht="17" x14ac:dyDescent="0.2">
      <c r="A22" s="19" t="s">
        <v>74</v>
      </c>
    </row>
    <row r="23" spans="1:1" ht="17" x14ac:dyDescent="0.2">
      <c r="A23" s="19" t="s">
        <v>65</v>
      </c>
    </row>
    <row r="24" spans="1:1" ht="17" x14ac:dyDescent="0.2">
      <c r="A24" s="19" t="s">
        <v>54</v>
      </c>
    </row>
    <row r="25" spans="1:1" ht="17" x14ac:dyDescent="0.2">
      <c r="A25" s="19" t="s">
        <v>59</v>
      </c>
    </row>
    <row r="26" spans="1:1" ht="17" x14ac:dyDescent="0.2">
      <c r="A26" s="19" t="s">
        <v>66</v>
      </c>
    </row>
    <row r="27" spans="1:1" ht="17" x14ac:dyDescent="0.2">
      <c r="A27" s="19" t="s">
        <v>67</v>
      </c>
    </row>
    <row r="28" spans="1:1" ht="17" x14ac:dyDescent="0.2">
      <c r="A28" s="19" t="s">
        <v>74</v>
      </c>
    </row>
    <row r="29" spans="1:1" ht="17" x14ac:dyDescent="0.2">
      <c r="A29" s="19" t="s">
        <v>68</v>
      </c>
    </row>
    <row r="30" spans="1:1" ht="17" x14ac:dyDescent="0.2">
      <c r="A30" s="19" t="s">
        <v>54</v>
      </c>
    </row>
    <row r="31" spans="1:1" ht="17" x14ac:dyDescent="0.2">
      <c r="A31" s="19" t="s">
        <v>59</v>
      </c>
    </row>
    <row r="32" spans="1:1" ht="17" x14ac:dyDescent="0.2">
      <c r="A32" s="19" t="s">
        <v>69</v>
      </c>
    </row>
    <row r="33" spans="1:1" ht="17" x14ac:dyDescent="0.2">
      <c r="A33" s="19" t="s">
        <v>70</v>
      </c>
    </row>
    <row r="34" spans="1:1" ht="17" x14ac:dyDescent="0.2">
      <c r="A34" s="19" t="s">
        <v>74</v>
      </c>
    </row>
    <row r="35" spans="1:1" ht="17" x14ac:dyDescent="0.2">
      <c r="A35" s="19" t="s">
        <v>71</v>
      </c>
    </row>
    <row r="36" spans="1:1" ht="17" x14ac:dyDescent="0.2">
      <c r="A36" s="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61"/>
  <sheetViews>
    <sheetView topLeftCell="A30" workbookViewId="0">
      <selection activeCell="F49" sqref="F49:I56"/>
    </sheetView>
  </sheetViews>
  <sheetFormatPr baseColWidth="10" defaultRowHeight="15" x14ac:dyDescent="0.2"/>
  <cols>
    <col min="5" max="5" width="11.5" bestFit="1" customWidth="1"/>
    <col min="17" max="17" width="14" bestFit="1" customWidth="1"/>
  </cols>
  <sheetData>
    <row r="1" spans="1:17" x14ac:dyDescent="0.2">
      <c r="B1" s="16" t="s">
        <v>7</v>
      </c>
      <c r="C1" s="16" t="s">
        <v>8</v>
      </c>
      <c r="D1" s="16" t="s">
        <v>9</v>
      </c>
      <c r="E1" s="16" t="s">
        <v>0</v>
      </c>
      <c r="F1" s="16" t="s">
        <v>10</v>
      </c>
      <c r="G1" s="16" t="s">
        <v>11</v>
      </c>
      <c r="H1" s="16" t="s">
        <v>12</v>
      </c>
      <c r="I1" s="16" t="s">
        <v>13</v>
      </c>
      <c r="J1" s="16" t="s">
        <v>14</v>
      </c>
      <c r="K1" s="16" t="s">
        <v>15</v>
      </c>
      <c r="L1" s="16" t="s">
        <v>16</v>
      </c>
      <c r="M1" s="16" t="s">
        <v>17</v>
      </c>
      <c r="N1" s="16" t="s">
        <v>18</v>
      </c>
      <c r="O1" s="16" t="s">
        <v>19</v>
      </c>
      <c r="P1" s="16" t="s">
        <v>20</v>
      </c>
      <c r="Q1" s="17" t="s">
        <v>41</v>
      </c>
    </row>
    <row r="2" spans="1:17" hidden="1" x14ac:dyDescent="0.2">
      <c r="A2" s="16">
        <v>40</v>
      </c>
      <c r="B2">
        <v>5</v>
      </c>
      <c r="C2" t="s">
        <v>21</v>
      </c>
      <c r="D2" t="s">
        <v>22</v>
      </c>
      <c r="E2">
        <v>1</v>
      </c>
      <c r="F2">
        <v>1</v>
      </c>
      <c r="G2">
        <v>1</v>
      </c>
      <c r="H2" t="s">
        <v>23</v>
      </c>
      <c r="I2">
        <v>4.5</v>
      </c>
      <c r="J2">
        <v>2.1280000000000001</v>
      </c>
      <c r="K2">
        <v>800</v>
      </c>
      <c r="L2">
        <v>1.7023999999999999</v>
      </c>
      <c r="M2" t="s">
        <v>24</v>
      </c>
      <c r="N2">
        <v>1022615</v>
      </c>
      <c r="O2">
        <v>1.5490861706655481</v>
      </c>
      <c r="P2">
        <v>116.65929928980709</v>
      </c>
      <c r="Q2">
        <f>AVERAGE(P2:P3)</f>
        <v>108.19690069584414</v>
      </c>
    </row>
    <row r="3" spans="1:17" hidden="1" x14ac:dyDescent="0.2">
      <c r="A3" s="16">
        <v>358</v>
      </c>
      <c r="B3">
        <v>6</v>
      </c>
      <c r="C3" t="s">
        <v>21</v>
      </c>
      <c r="D3" t="s">
        <v>22</v>
      </c>
      <c r="E3">
        <v>1</v>
      </c>
      <c r="F3">
        <v>1</v>
      </c>
      <c r="G3">
        <v>2</v>
      </c>
      <c r="H3" t="s">
        <v>35</v>
      </c>
      <c r="I3">
        <v>4.5</v>
      </c>
      <c r="J3">
        <v>2.1280000000000001</v>
      </c>
      <c r="K3">
        <v>800</v>
      </c>
      <c r="L3">
        <v>1.7023999999999999</v>
      </c>
      <c r="M3" t="s">
        <v>24</v>
      </c>
      <c r="N3">
        <v>866574.06</v>
      </c>
      <c r="O3">
        <v>1.324346527750291</v>
      </c>
      <c r="P3">
        <v>99.734502101881176</v>
      </c>
    </row>
    <row r="4" spans="1:17" hidden="1" x14ac:dyDescent="0.2">
      <c r="A4" s="16">
        <v>41</v>
      </c>
      <c r="B4">
        <v>5</v>
      </c>
      <c r="C4" t="s">
        <v>21</v>
      </c>
      <c r="D4" t="s">
        <v>22</v>
      </c>
      <c r="E4">
        <v>1</v>
      </c>
      <c r="F4">
        <v>1</v>
      </c>
      <c r="G4">
        <v>1</v>
      </c>
      <c r="H4" t="s">
        <v>23</v>
      </c>
      <c r="I4">
        <v>4.5</v>
      </c>
      <c r="J4">
        <v>2.1280000000000001</v>
      </c>
      <c r="K4">
        <v>800</v>
      </c>
      <c r="L4">
        <v>1.7023999999999999</v>
      </c>
      <c r="M4" t="s">
        <v>25</v>
      </c>
      <c r="N4">
        <v>4683.6000000000004</v>
      </c>
      <c r="O4">
        <v>3.4605239264803639E-3</v>
      </c>
      <c r="P4">
        <v>0.26060673969180498</v>
      </c>
      <c r="Q4">
        <f>AVERAGE(P4:P4)</f>
        <v>0.26060673969180498</v>
      </c>
    </row>
    <row r="5" spans="1:17" hidden="1" x14ac:dyDescent="0.2">
      <c r="A5" s="16">
        <v>42</v>
      </c>
      <c r="B5">
        <v>5</v>
      </c>
      <c r="C5" t="s">
        <v>21</v>
      </c>
      <c r="D5" t="s">
        <v>22</v>
      </c>
      <c r="E5">
        <v>1</v>
      </c>
      <c r="F5">
        <v>1</v>
      </c>
      <c r="G5">
        <v>1</v>
      </c>
      <c r="H5" t="s">
        <v>23</v>
      </c>
      <c r="I5">
        <v>4.5</v>
      </c>
      <c r="J5">
        <v>2.1280000000000001</v>
      </c>
      <c r="K5">
        <v>800</v>
      </c>
      <c r="L5">
        <v>1.7023999999999999</v>
      </c>
      <c r="M5" t="s">
        <v>26</v>
      </c>
      <c r="N5">
        <v>201764.83</v>
      </c>
      <c r="O5">
        <v>0.12792876940951201</v>
      </c>
      <c r="P5">
        <v>9.6341190573724003</v>
      </c>
      <c r="Q5">
        <f>AVERAGE(P5:P6)</f>
        <v>8.0647993185616098</v>
      </c>
    </row>
    <row r="6" spans="1:17" hidden="1" x14ac:dyDescent="0.2">
      <c r="A6" s="16">
        <v>359</v>
      </c>
      <c r="B6">
        <v>6</v>
      </c>
      <c r="C6" t="s">
        <v>21</v>
      </c>
      <c r="D6" t="s">
        <v>22</v>
      </c>
      <c r="E6">
        <v>1</v>
      </c>
      <c r="F6">
        <v>1</v>
      </c>
      <c r="G6">
        <v>2</v>
      </c>
      <c r="H6" t="s">
        <v>35</v>
      </c>
      <c r="I6">
        <v>4.5</v>
      </c>
      <c r="J6">
        <v>2.1280000000000001</v>
      </c>
      <c r="K6">
        <v>800</v>
      </c>
      <c r="L6">
        <v>1.7023999999999999</v>
      </c>
      <c r="M6" t="s">
        <v>26</v>
      </c>
      <c r="N6">
        <v>136308.14000000001</v>
      </c>
      <c r="O6">
        <v>8.6251654605228809E-2</v>
      </c>
      <c r="P6">
        <v>6.4954795797508202</v>
      </c>
    </row>
    <row r="7" spans="1:17" hidden="1" x14ac:dyDescent="0.2">
      <c r="A7" s="16">
        <v>43</v>
      </c>
      <c r="B7">
        <v>5</v>
      </c>
      <c r="C7" t="s">
        <v>21</v>
      </c>
      <c r="D7" t="s">
        <v>22</v>
      </c>
      <c r="E7">
        <v>1</v>
      </c>
      <c r="F7">
        <v>1</v>
      </c>
      <c r="G7">
        <v>1</v>
      </c>
      <c r="H7" t="s">
        <v>23</v>
      </c>
      <c r="I7">
        <v>4.5</v>
      </c>
      <c r="J7">
        <v>2.1280000000000001</v>
      </c>
      <c r="K7">
        <v>800</v>
      </c>
      <c r="L7">
        <v>1.7023999999999999</v>
      </c>
      <c r="M7" t="s">
        <v>27</v>
      </c>
      <c r="N7">
        <v>16734.87</v>
      </c>
      <c r="O7">
        <v>1.096023008965195E-2</v>
      </c>
      <c r="P7">
        <v>0.82539808728943387</v>
      </c>
      <c r="Q7">
        <f>AVERAGE(P7:P8)</f>
        <v>0.73498020576979983</v>
      </c>
    </row>
    <row r="8" spans="1:17" hidden="1" x14ac:dyDescent="0.2">
      <c r="A8" s="16">
        <v>360</v>
      </c>
      <c r="B8">
        <v>6</v>
      </c>
      <c r="C8" t="s">
        <v>21</v>
      </c>
      <c r="D8" t="s">
        <v>22</v>
      </c>
      <c r="E8">
        <v>1</v>
      </c>
      <c r="F8">
        <v>1</v>
      </c>
      <c r="G8">
        <v>2</v>
      </c>
      <c r="H8" t="s">
        <v>35</v>
      </c>
      <c r="I8">
        <v>4.5</v>
      </c>
      <c r="J8">
        <v>2.1280000000000001</v>
      </c>
      <c r="K8">
        <v>800</v>
      </c>
      <c r="L8">
        <v>1.7023999999999999</v>
      </c>
      <c r="M8" t="s">
        <v>27</v>
      </c>
      <c r="N8">
        <v>13193.28</v>
      </c>
      <c r="O8">
        <v>8.5589626262671612E-3</v>
      </c>
      <c r="P8">
        <v>0.64456232425016591</v>
      </c>
    </row>
    <row r="9" spans="1:17" hidden="1" x14ac:dyDescent="0.2">
      <c r="A9" s="16">
        <v>135</v>
      </c>
      <c r="B9">
        <v>17</v>
      </c>
      <c r="C9" t="s">
        <v>21</v>
      </c>
      <c r="D9" t="s">
        <v>22</v>
      </c>
      <c r="E9">
        <v>4</v>
      </c>
      <c r="F9">
        <v>4</v>
      </c>
      <c r="G9">
        <v>1</v>
      </c>
      <c r="H9" t="s">
        <v>31</v>
      </c>
      <c r="I9">
        <v>21.46</v>
      </c>
      <c r="J9">
        <v>2.4279999999999999</v>
      </c>
      <c r="K9">
        <v>750</v>
      </c>
      <c r="L9">
        <v>1.821</v>
      </c>
      <c r="M9" t="s">
        <v>24</v>
      </c>
      <c r="N9">
        <v>1219657.8799999999</v>
      </c>
      <c r="O9">
        <v>1.7056040749225929</v>
      </c>
      <c r="P9">
        <v>120.0808287164416</v>
      </c>
      <c r="Q9">
        <f>AVERAGE(P9:P10)</f>
        <v>120.71522445256966</v>
      </c>
    </row>
    <row r="10" spans="1:17" hidden="1" x14ac:dyDescent="0.2">
      <c r="A10" s="16">
        <v>451</v>
      </c>
      <c r="B10">
        <v>18</v>
      </c>
      <c r="C10" t="s">
        <v>21</v>
      </c>
      <c r="D10" t="s">
        <v>22</v>
      </c>
      <c r="E10">
        <v>4</v>
      </c>
      <c r="F10">
        <v>4</v>
      </c>
      <c r="G10">
        <v>2</v>
      </c>
      <c r="H10" t="s">
        <v>37</v>
      </c>
      <c r="I10">
        <v>21.46</v>
      </c>
      <c r="J10">
        <v>2.4279999999999999</v>
      </c>
      <c r="K10">
        <v>750</v>
      </c>
      <c r="L10">
        <v>1.821</v>
      </c>
      <c r="M10" t="s">
        <v>24</v>
      </c>
      <c r="N10">
        <v>1233423.6200000001</v>
      </c>
      <c r="O10">
        <v>1.723625735236223</v>
      </c>
      <c r="P10">
        <v>121.3496201886977</v>
      </c>
    </row>
    <row r="11" spans="1:17" hidden="1" x14ac:dyDescent="0.2">
      <c r="A11" s="16">
        <v>136</v>
      </c>
      <c r="B11">
        <v>17</v>
      </c>
      <c r="C11" t="s">
        <v>21</v>
      </c>
      <c r="D11" t="s">
        <v>22</v>
      </c>
      <c r="E11">
        <v>4</v>
      </c>
      <c r="F11">
        <v>4</v>
      </c>
      <c r="G11">
        <v>1</v>
      </c>
      <c r="H11" t="s">
        <v>31</v>
      </c>
      <c r="I11">
        <v>21.46</v>
      </c>
      <c r="J11">
        <v>2.4279999999999999</v>
      </c>
      <c r="K11">
        <v>750</v>
      </c>
      <c r="L11">
        <v>1.821</v>
      </c>
      <c r="M11" t="s">
        <v>25</v>
      </c>
      <c r="N11">
        <v>49739.8</v>
      </c>
      <c r="O11">
        <v>2.7863069282963719E-2</v>
      </c>
      <c r="P11">
        <v>1.96166302559623</v>
      </c>
      <c r="Q11">
        <f>AVERAGE(P11:P12)</f>
        <v>1.8172056544547039</v>
      </c>
    </row>
    <row r="12" spans="1:17" hidden="1" x14ac:dyDescent="0.2">
      <c r="A12" s="16">
        <v>452</v>
      </c>
      <c r="B12">
        <v>18</v>
      </c>
      <c r="C12" t="s">
        <v>21</v>
      </c>
      <c r="D12" t="s">
        <v>22</v>
      </c>
      <c r="E12">
        <v>4</v>
      </c>
      <c r="F12">
        <v>4</v>
      </c>
      <c r="G12">
        <v>2</v>
      </c>
      <c r="H12" t="s">
        <v>37</v>
      </c>
      <c r="I12">
        <v>21.46</v>
      </c>
      <c r="J12">
        <v>2.4279999999999999</v>
      </c>
      <c r="K12">
        <v>750</v>
      </c>
      <c r="L12">
        <v>1.821</v>
      </c>
      <c r="M12" t="s">
        <v>25</v>
      </c>
      <c r="N12">
        <v>42303.67</v>
      </c>
      <c r="O12">
        <v>2.3759382066523709E-2</v>
      </c>
      <c r="P12">
        <v>1.6727482833131779</v>
      </c>
    </row>
    <row r="13" spans="1:17" hidden="1" x14ac:dyDescent="0.2">
      <c r="A13" s="16">
        <v>137</v>
      </c>
      <c r="B13">
        <v>17</v>
      </c>
      <c r="C13" t="s">
        <v>21</v>
      </c>
      <c r="D13" t="s">
        <v>22</v>
      </c>
      <c r="E13">
        <v>4</v>
      </c>
      <c r="F13">
        <v>4</v>
      </c>
      <c r="G13">
        <v>1</v>
      </c>
      <c r="H13" t="s">
        <v>31</v>
      </c>
      <c r="I13">
        <v>21.46</v>
      </c>
      <c r="J13">
        <v>2.4279999999999999</v>
      </c>
      <c r="K13">
        <v>750</v>
      </c>
      <c r="L13">
        <v>1.821</v>
      </c>
      <c r="M13" t="s">
        <v>26</v>
      </c>
      <c r="N13">
        <v>654849.18999999994</v>
      </c>
      <c r="O13">
        <v>0.40172703369707419</v>
      </c>
      <c r="P13">
        <v>28.283067467654728</v>
      </c>
      <c r="Q13">
        <f>AVERAGE(P13:P14)</f>
        <v>28.126223193642524</v>
      </c>
    </row>
    <row r="14" spans="1:17" hidden="1" x14ac:dyDescent="0.2">
      <c r="A14" s="16">
        <v>453</v>
      </c>
      <c r="B14">
        <v>18</v>
      </c>
      <c r="C14" t="s">
        <v>21</v>
      </c>
      <c r="D14" t="s">
        <v>22</v>
      </c>
      <c r="E14">
        <v>4</v>
      </c>
      <c r="F14">
        <v>4</v>
      </c>
      <c r="G14">
        <v>2</v>
      </c>
      <c r="H14" t="s">
        <v>37</v>
      </c>
      <c r="I14">
        <v>21.46</v>
      </c>
      <c r="J14">
        <v>2.4279999999999999</v>
      </c>
      <c r="K14">
        <v>750</v>
      </c>
      <c r="L14">
        <v>1.821</v>
      </c>
      <c r="M14" t="s">
        <v>26</v>
      </c>
      <c r="N14">
        <v>647955.25</v>
      </c>
      <c r="O14">
        <v>0.39727146429864502</v>
      </c>
      <c r="P14">
        <v>27.969378919630319</v>
      </c>
    </row>
    <row r="15" spans="1:17" hidden="1" x14ac:dyDescent="0.2">
      <c r="A15" s="16">
        <v>138</v>
      </c>
      <c r="B15">
        <v>17</v>
      </c>
      <c r="C15" t="s">
        <v>21</v>
      </c>
      <c r="D15" t="s">
        <v>22</v>
      </c>
      <c r="E15">
        <v>4</v>
      </c>
      <c r="F15">
        <v>4</v>
      </c>
      <c r="G15">
        <v>1</v>
      </c>
      <c r="H15" t="s">
        <v>31</v>
      </c>
      <c r="I15">
        <v>21.46</v>
      </c>
      <c r="J15">
        <v>2.4279999999999999</v>
      </c>
      <c r="K15">
        <v>750</v>
      </c>
      <c r="L15">
        <v>1.821</v>
      </c>
      <c r="M15" t="s">
        <v>27</v>
      </c>
      <c r="N15">
        <v>99811.31</v>
      </c>
      <c r="O15">
        <v>6.3012615692377733E-2</v>
      </c>
      <c r="P15">
        <v>4.4363209628675246</v>
      </c>
      <c r="Q15">
        <f>AVERAGE(P15:P16)</f>
        <v>4.2191388533557168</v>
      </c>
    </row>
    <row r="16" spans="1:17" hidden="1" x14ac:dyDescent="0.2">
      <c r="A16" s="16">
        <v>454</v>
      </c>
      <c r="B16">
        <v>18</v>
      </c>
      <c r="C16" t="s">
        <v>21</v>
      </c>
      <c r="D16" t="s">
        <v>22</v>
      </c>
      <c r="E16">
        <v>4</v>
      </c>
      <c r="F16">
        <v>4</v>
      </c>
      <c r="G16">
        <v>2</v>
      </c>
      <c r="H16" t="s">
        <v>37</v>
      </c>
      <c r="I16">
        <v>21.46</v>
      </c>
      <c r="J16">
        <v>2.4279999999999999</v>
      </c>
      <c r="K16">
        <v>750</v>
      </c>
      <c r="L16">
        <v>1.821</v>
      </c>
      <c r="M16" t="s">
        <v>27</v>
      </c>
      <c r="N16">
        <v>90114.41</v>
      </c>
      <c r="O16">
        <v>5.6842993198210102E-2</v>
      </c>
      <c r="P16">
        <v>4.001956743843909</v>
      </c>
    </row>
    <row r="17" spans="1:17" hidden="1" x14ac:dyDescent="0.2">
      <c r="A17" s="16">
        <v>232</v>
      </c>
      <c r="B17">
        <v>29</v>
      </c>
      <c r="C17" t="s">
        <v>21</v>
      </c>
      <c r="D17" t="s">
        <v>22</v>
      </c>
      <c r="E17">
        <v>7</v>
      </c>
      <c r="F17">
        <v>8</v>
      </c>
      <c r="G17">
        <v>1</v>
      </c>
      <c r="H17" t="s">
        <v>33</v>
      </c>
      <c r="I17">
        <v>40.08</v>
      </c>
      <c r="J17">
        <v>2.6680000000000001</v>
      </c>
      <c r="K17">
        <v>650</v>
      </c>
      <c r="L17">
        <v>1.7342</v>
      </c>
      <c r="M17" t="s">
        <v>24</v>
      </c>
      <c r="N17">
        <v>1124237.1200000001</v>
      </c>
      <c r="O17">
        <v>1.6609384528902</v>
      </c>
      <c r="P17">
        <v>122.7890827434064</v>
      </c>
      <c r="Q17">
        <f>AVERAGE(P17:P18)</f>
        <v>127.13471370741375</v>
      </c>
    </row>
    <row r="18" spans="1:17" hidden="1" x14ac:dyDescent="0.2">
      <c r="A18" s="16">
        <v>550</v>
      </c>
      <c r="B18">
        <v>30</v>
      </c>
      <c r="C18" t="s">
        <v>21</v>
      </c>
      <c r="D18" t="s">
        <v>22</v>
      </c>
      <c r="E18">
        <v>7</v>
      </c>
      <c r="F18">
        <v>8</v>
      </c>
      <c r="G18">
        <v>2</v>
      </c>
      <c r="H18" t="s">
        <v>39</v>
      </c>
      <c r="I18">
        <v>40.08</v>
      </c>
      <c r="J18">
        <v>2.6680000000000001</v>
      </c>
      <c r="K18">
        <v>650</v>
      </c>
      <c r="L18">
        <v>1.7342</v>
      </c>
      <c r="M18" t="s">
        <v>24</v>
      </c>
      <c r="N18">
        <v>1210562.3799999999</v>
      </c>
      <c r="O18">
        <v>1.7785030670875921</v>
      </c>
      <c r="P18">
        <v>131.48034467142111</v>
      </c>
    </row>
    <row r="19" spans="1:17" hidden="1" x14ac:dyDescent="0.2">
      <c r="A19" s="16">
        <v>233</v>
      </c>
      <c r="B19">
        <v>29</v>
      </c>
      <c r="C19" t="s">
        <v>21</v>
      </c>
      <c r="D19" t="s">
        <v>22</v>
      </c>
      <c r="E19">
        <v>7</v>
      </c>
      <c r="F19">
        <v>8</v>
      </c>
      <c r="G19">
        <v>1</v>
      </c>
      <c r="H19" t="s">
        <v>33</v>
      </c>
      <c r="I19">
        <v>40.08</v>
      </c>
      <c r="J19">
        <v>2.6680000000000001</v>
      </c>
      <c r="K19">
        <v>650</v>
      </c>
      <c r="L19">
        <v>1.7342</v>
      </c>
      <c r="M19" t="s">
        <v>25</v>
      </c>
      <c r="N19">
        <v>158514.04999999999</v>
      </c>
      <c r="O19">
        <v>9.4143626995819171E-2</v>
      </c>
      <c r="P19">
        <v>6.9598061173421568</v>
      </c>
      <c r="Q19">
        <f>AVERAGE(P19:P20)</f>
        <v>7.1142813007301999</v>
      </c>
    </row>
    <row r="20" spans="1:17" hidden="1" x14ac:dyDescent="0.2">
      <c r="A20" s="16">
        <v>551</v>
      </c>
      <c r="B20">
        <v>30</v>
      </c>
      <c r="C20" t="s">
        <v>21</v>
      </c>
      <c r="D20" t="s">
        <v>22</v>
      </c>
      <c r="E20">
        <v>7</v>
      </c>
      <c r="F20">
        <v>8</v>
      </c>
      <c r="G20">
        <v>2</v>
      </c>
      <c r="H20" t="s">
        <v>39</v>
      </c>
      <c r="I20">
        <v>40.08</v>
      </c>
      <c r="J20">
        <v>2.6680000000000001</v>
      </c>
      <c r="K20">
        <v>650</v>
      </c>
      <c r="L20">
        <v>1.7342</v>
      </c>
      <c r="M20" t="s">
        <v>25</v>
      </c>
      <c r="N20">
        <v>165326.29999999999</v>
      </c>
      <c r="O20">
        <v>9.8322724459111249E-2</v>
      </c>
      <c r="P20">
        <v>7.2687564841182422</v>
      </c>
    </row>
    <row r="21" spans="1:17" hidden="1" x14ac:dyDescent="0.2">
      <c r="A21" s="16">
        <v>234</v>
      </c>
      <c r="B21">
        <v>29</v>
      </c>
      <c r="C21" t="s">
        <v>21</v>
      </c>
      <c r="D21" t="s">
        <v>22</v>
      </c>
      <c r="E21">
        <v>7</v>
      </c>
      <c r="F21">
        <v>8</v>
      </c>
      <c r="G21">
        <v>1</v>
      </c>
      <c r="H21" t="s">
        <v>33</v>
      </c>
      <c r="I21">
        <v>40.08</v>
      </c>
      <c r="J21">
        <v>2.6680000000000001</v>
      </c>
      <c r="K21">
        <v>650</v>
      </c>
      <c r="L21">
        <v>1.7342</v>
      </c>
      <c r="M21" t="s">
        <v>26</v>
      </c>
      <c r="N21">
        <v>880818</v>
      </c>
      <c r="O21">
        <v>0.57352992654173363</v>
      </c>
      <c r="P21">
        <v>42.399652728497713</v>
      </c>
      <c r="Q21">
        <f>AVERAGE(P21:P22)</f>
        <v>47.885244688983093</v>
      </c>
    </row>
    <row r="22" spans="1:17" hidden="1" x14ac:dyDescent="0.2">
      <c r="A22" s="16">
        <v>552</v>
      </c>
      <c r="B22">
        <v>30</v>
      </c>
      <c r="C22" t="s">
        <v>21</v>
      </c>
      <c r="D22" t="s">
        <v>22</v>
      </c>
      <c r="E22">
        <v>7</v>
      </c>
      <c r="F22">
        <v>8</v>
      </c>
      <c r="G22">
        <v>2</v>
      </c>
      <c r="H22" t="s">
        <v>39</v>
      </c>
      <c r="I22">
        <v>40.08</v>
      </c>
      <c r="J22">
        <v>2.6680000000000001</v>
      </c>
      <c r="K22">
        <v>650</v>
      </c>
      <c r="L22">
        <v>1.7342</v>
      </c>
      <c r="M22" t="s">
        <v>26</v>
      </c>
      <c r="N22">
        <v>1109232</v>
      </c>
      <c r="O22">
        <v>0.72193449835656409</v>
      </c>
      <c r="P22">
        <v>53.37083664946848</v>
      </c>
    </row>
    <row r="23" spans="1:17" hidden="1" x14ac:dyDescent="0.2">
      <c r="A23" s="16">
        <v>235</v>
      </c>
      <c r="B23">
        <v>29</v>
      </c>
      <c r="C23" t="s">
        <v>21</v>
      </c>
      <c r="D23" t="s">
        <v>22</v>
      </c>
      <c r="E23">
        <v>7</v>
      </c>
      <c r="F23">
        <v>8</v>
      </c>
      <c r="G23">
        <v>1</v>
      </c>
      <c r="H23" t="s">
        <v>33</v>
      </c>
      <c r="I23">
        <v>40.08</v>
      </c>
      <c r="J23">
        <v>2.6680000000000001</v>
      </c>
      <c r="K23">
        <v>650</v>
      </c>
      <c r="L23">
        <v>1.7342</v>
      </c>
      <c r="M23" t="s">
        <v>27</v>
      </c>
      <c r="N23">
        <v>319945.15999999997</v>
      </c>
      <c r="O23">
        <v>0.21402850741477639</v>
      </c>
      <c r="P23">
        <v>15.82259960365797</v>
      </c>
      <c r="Q23">
        <f>AVERAGE(P23:P24)</f>
        <v>17.263813036151554</v>
      </c>
    </row>
    <row r="24" spans="1:17" hidden="1" x14ac:dyDescent="0.2">
      <c r="A24" s="16">
        <v>553</v>
      </c>
      <c r="B24">
        <v>30</v>
      </c>
      <c r="C24" t="s">
        <v>21</v>
      </c>
      <c r="D24" t="s">
        <v>22</v>
      </c>
      <c r="E24">
        <v>7</v>
      </c>
      <c r="F24">
        <v>8</v>
      </c>
      <c r="G24">
        <v>2</v>
      </c>
      <c r="H24" t="s">
        <v>39</v>
      </c>
      <c r="I24">
        <v>40.08</v>
      </c>
      <c r="J24">
        <v>2.6680000000000001</v>
      </c>
      <c r="K24">
        <v>650</v>
      </c>
      <c r="L24">
        <v>1.7342</v>
      </c>
      <c r="M24" t="s">
        <v>27</v>
      </c>
      <c r="N24">
        <v>377618.97</v>
      </c>
      <c r="O24">
        <v>0.25301840383501029</v>
      </c>
      <c r="P24">
        <v>18.705026468645141</v>
      </c>
    </row>
    <row r="25" spans="1:17" hidden="1" x14ac:dyDescent="0.2">
      <c r="A25" s="16">
        <v>55</v>
      </c>
      <c r="B25">
        <v>7</v>
      </c>
      <c r="C25" t="s">
        <v>28</v>
      </c>
      <c r="D25" t="s">
        <v>29</v>
      </c>
      <c r="E25">
        <v>1</v>
      </c>
      <c r="F25">
        <v>1</v>
      </c>
      <c r="G25">
        <v>1</v>
      </c>
      <c r="H25" t="s">
        <v>30</v>
      </c>
      <c r="I25">
        <v>0.55000000000000004</v>
      </c>
      <c r="J25">
        <v>1.508</v>
      </c>
      <c r="K25">
        <v>800</v>
      </c>
      <c r="L25">
        <v>1.2063999999999999</v>
      </c>
      <c r="M25" t="s">
        <v>24</v>
      </c>
      <c r="N25">
        <v>1155191.6200000001</v>
      </c>
      <c r="O25">
        <v>2.448242809905167</v>
      </c>
      <c r="P25">
        <v>260.17679320389192</v>
      </c>
      <c r="Q25">
        <f>AVERAGE(P25:P26)</f>
        <v>250.8632442467088</v>
      </c>
    </row>
    <row r="26" spans="1:17" hidden="1" x14ac:dyDescent="0.2">
      <c r="A26" s="16">
        <v>372</v>
      </c>
      <c r="B26">
        <v>8</v>
      </c>
      <c r="C26" t="s">
        <v>28</v>
      </c>
      <c r="D26" t="s">
        <v>29</v>
      </c>
      <c r="E26">
        <v>1</v>
      </c>
      <c r="F26">
        <v>1</v>
      </c>
      <c r="G26">
        <v>2</v>
      </c>
      <c r="H26" t="s">
        <v>36</v>
      </c>
      <c r="I26">
        <v>0.55000000000000004</v>
      </c>
      <c r="J26">
        <v>1.508</v>
      </c>
      <c r="K26">
        <v>800</v>
      </c>
      <c r="L26">
        <v>1.2063999999999999</v>
      </c>
      <c r="M26" t="s">
        <v>24</v>
      </c>
      <c r="N26">
        <v>1066218.25</v>
      </c>
      <c r="O26">
        <v>2.2729633086988139</v>
      </c>
      <c r="P26">
        <v>241.54969528952569</v>
      </c>
    </row>
    <row r="27" spans="1:17" hidden="1" x14ac:dyDescent="0.2">
      <c r="A27" s="16">
        <v>373</v>
      </c>
      <c r="B27">
        <v>8</v>
      </c>
      <c r="C27" t="s">
        <v>28</v>
      </c>
      <c r="D27" t="s">
        <v>29</v>
      </c>
      <c r="E27">
        <v>1</v>
      </c>
      <c r="F27">
        <v>1</v>
      </c>
      <c r="G27">
        <v>2</v>
      </c>
      <c r="H27" t="s">
        <v>36</v>
      </c>
      <c r="I27">
        <v>0.55000000000000004</v>
      </c>
      <c r="J27">
        <v>1.508</v>
      </c>
      <c r="K27">
        <v>800</v>
      </c>
      <c r="L27">
        <v>1.2063999999999999</v>
      </c>
      <c r="M27" t="s">
        <v>25</v>
      </c>
      <c r="N27">
        <v>3625.59</v>
      </c>
      <c r="O27">
        <v>4.0206351245738962E-3</v>
      </c>
      <c r="P27">
        <v>0.42727622812668942</v>
      </c>
      <c r="Q27">
        <f>AVERAGE(P27:P27)</f>
        <v>0.42727622812668942</v>
      </c>
    </row>
    <row r="28" spans="1:17" x14ac:dyDescent="0.2">
      <c r="A28" s="16">
        <v>56</v>
      </c>
      <c r="B28">
        <v>7</v>
      </c>
      <c r="C28" t="s">
        <v>28</v>
      </c>
      <c r="D28" t="s">
        <v>29</v>
      </c>
      <c r="E28">
        <v>1</v>
      </c>
      <c r="F28">
        <v>1</v>
      </c>
      <c r="G28">
        <v>1</v>
      </c>
      <c r="H28" t="s">
        <v>30</v>
      </c>
      <c r="I28">
        <v>0.55000000000000004</v>
      </c>
      <c r="J28">
        <v>1.508</v>
      </c>
      <c r="K28">
        <v>800</v>
      </c>
      <c r="L28">
        <v>1.2063999999999999</v>
      </c>
      <c r="M28" t="s">
        <v>26</v>
      </c>
      <c r="N28">
        <v>162236.88</v>
      </c>
      <c r="O28">
        <v>0.1449280812360903</v>
      </c>
      <c r="P28">
        <v>15.40162735029525</v>
      </c>
      <c r="Q28">
        <f>AVERAGE(P28:P29)</f>
        <v>15.3449866766931</v>
      </c>
    </row>
    <row r="29" spans="1:17" x14ac:dyDescent="0.2">
      <c r="A29" s="16">
        <v>374</v>
      </c>
      <c r="B29">
        <v>8</v>
      </c>
      <c r="C29" t="s">
        <v>28</v>
      </c>
      <c r="D29" t="s">
        <v>29</v>
      </c>
      <c r="E29">
        <v>1</v>
      </c>
      <c r="F29">
        <v>1</v>
      </c>
      <c r="G29">
        <v>2</v>
      </c>
      <c r="H29" t="s">
        <v>36</v>
      </c>
      <c r="I29">
        <v>0.55000000000000004</v>
      </c>
      <c r="J29">
        <v>1.508</v>
      </c>
      <c r="K29">
        <v>800</v>
      </c>
      <c r="L29">
        <v>1.2063999999999999</v>
      </c>
      <c r="M29" t="s">
        <v>26</v>
      </c>
      <c r="N29">
        <v>161048.92000000001</v>
      </c>
      <c r="O29">
        <v>0.1438621128214056</v>
      </c>
      <c r="P29">
        <v>15.28834600309095</v>
      </c>
    </row>
    <row r="30" spans="1:17" x14ac:dyDescent="0.2">
      <c r="A30" s="16">
        <v>57</v>
      </c>
      <c r="B30">
        <v>7</v>
      </c>
      <c r="C30" t="s">
        <v>28</v>
      </c>
      <c r="D30" t="s">
        <v>29</v>
      </c>
      <c r="E30">
        <v>1</v>
      </c>
      <c r="F30">
        <v>1</v>
      </c>
      <c r="G30">
        <v>1</v>
      </c>
      <c r="H30" t="s">
        <v>30</v>
      </c>
      <c r="I30">
        <v>0.55000000000000004</v>
      </c>
      <c r="J30">
        <v>1.508</v>
      </c>
      <c r="K30">
        <v>800</v>
      </c>
      <c r="L30">
        <v>1.2063999999999999</v>
      </c>
      <c r="M30" t="s">
        <v>27</v>
      </c>
      <c r="N30">
        <v>8372.7800000000007</v>
      </c>
      <c r="O30">
        <v>7.4666441637892458E-3</v>
      </c>
      <c r="P30">
        <v>0.79348646574989445</v>
      </c>
      <c r="Q30">
        <f>AVERAGE(P30:P31)</f>
        <v>0.8767787160990046</v>
      </c>
    </row>
    <row r="31" spans="1:17" x14ac:dyDescent="0.2">
      <c r="A31" s="16">
        <v>375</v>
      </c>
      <c r="B31">
        <v>8</v>
      </c>
      <c r="C31" t="s">
        <v>28</v>
      </c>
      <c r="D31" t="s">
        <v>29</v>
      </c>
      <c r="E31">
        <v>1</v>
      </c>
      <c r="F31">
        <v>1</v>
      </c>
      <c r="G31">
        <v>2</v>
      </c>
      <c r="H31" t="s">
        <v>36</v>
      </c>
      <c r="I31">
        <v>0.55000000000000004</v>
      </c>
      <c r="J31">
        <v>1.508</v>
      </c>
      <c r="K31">
        <v>800</v>
      </c>
      <c r="L31">
        <v>1.2063999999999999</v>
      </c>
      <c r="M31" t="s">
        <v>27</v>
      </c>
      <c r="N31">
        <v>10011.58</v>
      </c>
      <c r="O31">
        <v>9.0341909885994429E-3</v>
      </c>
      <c r="P31">
        <v>0.96007096644811474</v>
      </c>
    </row>
    <row r="32" spans="1:17" hidden="1" x14ac:dyDescent="0.2">
      <c r="A32" s="16">
        <v>151</v>
      </c>
      <c r="B32">
        <v>19</v>
      </c>
      <c r="C32" t="s">
        <v>28</v>
      </c>
      <c r="D32" t="s">
        <v>29</v>
      </c>
      <c r="E32">
        <v>4</v>
      </c>
      <c r="F32">
        <v>4</v>
      </c>
      <c r="G32">
        <v>1</v>
      </c>
      <c r="H32" t="s">
        <v>32</v>
      </c>
      <c r="I32">
        <v>0.94</v>
      </c>
      <c r="J32">
        <v>2.4820000000000002</v>
      </c>
      <c r="K32">
        <v>750</v>
      </c>
      <c r="L32">
        <v>1.8614999999999999</v>
      </c>
      <c r="M32" t="s">
        <v>24</v>
      </c>
      <c r="N32">
        <v>1331059.3799999999</v>
      </c>
      <c r="O32">
        <v>1.8128131768127971</v>
      </c>
      <c r="P32">
        <v>124.85197192867599</v>
      </c>
      <c r="Q32">
        <f>AVERAGE(P32:P33)</f>
        <v>121.33376138117904</v>
      </c>
    </row>
    <row r="33" spans="1:17" hidden="1" x14ac:dyDescent="0.2">
      <c r="A33" s="16">
        <v>467</v>
      </c>
      <c r="B33">
        <v>20</v>
      </c>
      <c r="C33" t="s">
        <v>28</v>
      </c>
      <c r="D33" t="s">
        <v>29</v>
      </c>
      <c r="E33">
        <v>4</v>
      </c>
      <c r="F33">
        <v>4</v>
      </c>
      <c r="G33">
        <v>2</v>
      </c>
      <c r="H33" t="s">
        <v>38</v>
      </c>
      <c r="I33">
        <v>0.94</v>
      </c>
      <c r="J33">
        <v>2.4820000000000002</v>
      </c>
      <c r="K33">
        <v>750</v>
      </c>
      <c r="L33">
        <v>1.8614999999999999</v>
      </c>
      <c r="M33" t="s">
        <v>24</v>
      </c>
      <c r="N33">
        <v>1252496.3799999999</v>
      </c>
      <c r="O33">
        <v>1.7106464534398129</v>
      </c>
      <c r="P33">
        <v>117.8155508336821</v>
      </c>
    </row>
    <row r="34" spans="1:17" hidden="1" x14ac:dyDescent="0.2">
      <c r="A34" s="16">
        <v>152</v>
      </c>
      <c r="B34">
        <v>19</v>
      </c>
      <c r="C34" t="s">
        <v>28</v>
      </c>
      <c r="D34" t="s">
        <v>29</v>
      </c>
      <c r="E34">
        <v>4</v>
      </c>
      <c r="F34">
        <v>4</v>
      </c>
      <c r="G34">
        <v>1</v>
      </c>
      <c r="H34" t="s">
        <v>32</v>
      </c>
      <c r="I34">
        <v>0.94</v>
      </c>
      <c r="J34">
        <v>2.4820000000000002</v>
      </c>
      <c r="K34">
        <v>750</v>
      </c>
      <c r="L34">
        <v>1.8614999999999999</v>
      </c>
      <c r="M34" t="s">
        <v>25</v>
      </c>
      <c r="N34">
        <v>5680.5</v>
      </c>
      <c r="O34">
        <v>3.6918121318567049E-3</v>
      </c>
      <c r="P34">
        <v>0.25426228722747068</v>
      </c>
      <c r="Q34">
        <f>AVERAGE(P34:P35)</f>
        <v>0.36138388395267995</v>
      </c>
    </row>
    <row r="35" spans="1:17" hidden="1" x14ac:dyDescent="0.2">
      <c r="A35" s="16">
        <v>468</v>
      </c>
      <c r="B35">
        <v>20</v>
      </c>
      <c r="C35" t="s">
        <v>28</v>
      </c>
      <c r="D35" t="s">
        <v>29</v>
      </c>
      <c r="E35">
        <v>4</v>
      </c>
      <c r="F35">
        <v>4</v>
      </c>
      <c r="G35">
        <v>2</v>
      </c>
      <c r="H35" t="s">
        <v>38</v>
      </c>
      <c r="I35">
        <v>0.94</v>
      </c>
      <c r="J35">
        <v>2.4820000000000002</v>
      </c>
      <c r="K35">
        <v>750</v>
      </c>
      <c r="L35">
        <v>1.8614999999999999</v>
      </c>
      <c r="M35" t="s">
        <v>25</v>
      </c>
      <c r="N35">
        <v>11553.91</v>
      </c>
      <c r="O35">
        <v>6.8025590277987474E-3</v>
      </c>
      <c r="P35">
        <v>0.46850548067788922</v>
      </c>
    </row>
    <row r="36" spans="1:17" x14ac:dyDescent="0.2">
      <c r="A36" s="16">
        <v>153</v>
      </c>
      <c r="B36">
        <v>19</v>
      </c>
      <c r="C36" t="s">
        <v>28</v>
      </c>
      <c r="D36" t="s">
        <v>29</v>
      </c>
      <c r="E36">
        <v>4</v>
      </c>
      <c r="F36">
        <v>4</v>
      </c>
      <c r="G36">
        <v>1</v>
      </c>
      <c r="H36" t="s">
        <v>32</v>
      </c>
      <c r="I36">
        <v>0.94</v>
      </c>
      <c r="J36">
        <v>2.4820000000000002</v>
      </c>
      <c r="K36">
        <v>750</v>
      </c>
      <c r="L36">
        <v>1.8614999999999999</v>
      </c>
      <c r="M36" t="s">
        <v>26</v>
      </c>
      <c r="N36">
        <v>346292.72</v>
      </c>
      <c r="O36">
        <v>0.2027238013591042</v>
      </c>
      <c r="P36">
        <v>13.961982779196831</v>
      </c>
      <c r="Q36">
        <f>AVERAGE(P36:P37)</f>
        <v>13.344278042240235</v>
      </c>
    </row>
    <row r="37" spans="1:17" x14ac:dyDescent="0.2">
      <c r="A37" s="16">
        <v>469</v>
      </c>
      <c r="B37">
        <v>20</v>
      </c>
      <c r="C37" t="s">
        <v>28</v>
      </c>
      <c r="D37" t="s">
        <v>29</v>
      </c>
      <c r="E37">
        <v>4</v>
      </c>
      <c r="F37">
        <v>4</v>
      </c>
      <c r="G37">
        <v>2</v>
      </c>
      <c r="H37" t="s">
        <v>38</v>
      </c>
      <c r="I37">
        <v>0.94</v>
      </c>
      <c r="J37">
        <v>2.4820000000000002</v>
      </c>
      <c r="K37">
        <v>750</v>
      </c>
      <c r="L37">
        <v>1.8614999999999999</v>
      </c>
      <c r="M37" t="s">
        <v>26</v>
      </c>
      <c r="N37">
        <v>316351.40999999997</v>
      </c>
      <c r="O37">
        <v>0.18478602642072689</v>
      </c>
      <c r="P37">
        <v>12.72657330528364</v>
      </c>
    </row>
    <row r="38" spans="1:17" x14ac:dyDescent="0.2">
      <c r="A38" s="16">
        <v>154</v>
      </c>
      <c r="B38">
        <v>19</v>
      </c>
      <c r="C38" t="s">
        <v>28</v>
      </c>
      <c r="D38" t="s">
        <v>29</v>
      </c>
      <c r="E38">
        <v>4</v>
      </c>
      <c r="F38">
        <v>4</v>
      </c>
      <c r="G38">
        <v>1</v>
      </c>
      <c r="H38" t="s">
        <v>32</v>
      </c>
      <c r="I38">
        <v>0.94</v>
      </c>
      <c r="J38">
        <v>2.4820000000000002</v>
      </c>
      <c r="K38">
        <v>750</v>
      </c>
      <c r="L38">
        <v>1.8614999999999999</v>
      </c>
      <c r="M38" t="s">
        <v>27</v>
      </c>
      <c r="N38">
        <v>40135.26</v>
      </c>
      <c r="O38">
        <v>2.4542554118165531E-2</v>
      </c>
      <c r="P38">
        <v>1.690293471501858</v>
      </c>
      <c r="Q38">
        <f>AVERAGE(P38:P39)</f>
        <v>1.1855136900934218</v>
      </c>
    </row>
    <row r="39" spans="1:17" x14ac:dyDescent="0.2">
      <c r="A39" s="16">
        <v>470</v>
      </c>
      <c r="B39">
        <v>20</v>
      </c>
      <c r="C39" t="s">
        <v>28</v>
      </c>
      <c r="D39" t="s">
        <v>29</v>
      </c>
      <c r="E39">
        <v>4</v>
      </c>
      <c r="F39">
        <v>4</v>
      </c>
      <c r="G39">
        <v>2</v>
      </c>
      <c r="H39" t="s">
        <v>38</v>
      </c>
      <c r="I39">
        <v>0.94</v>
      </c>
      <c r="J39">
        <v>2.4820000000000002</v>
      </c>
      <c r="K39">
        <v>750</v>
      </c>
      <c r="L39">
        <v>1.8614999999999999</v>
      </c>
      <c r="M39" t="s">
        <v>27</v>
      </c>
      <c r="N39">
        <v>16510.04</v>
      </c>
      <c r="O39">
        <v>9.884052133933386E-3</v>
      </c>
      <c r="P39">
        <v>0.68073390868498573</v>
      </c>
    </row>
    <row r="40" spans="1:17" hidden="1" x14ac:dyDescent="0.2">
      <c r="A40" s="16">
        <v>248</v>
      </c>
      <c r="B40">
        <v>31</v>
      </c>
      <c r="C40" t="s">
        <v>28</v>
      </c>
      <c r="D40" t="s">
        <v>29</v>
      </c>
      <c r="E40">
        <v>7</v>
      </c>
      <c r="F40">
        <v>8</v>
      </c>
      <c r="G40">
        <v>1</v>
      </c>
      <c r="H40" t="s">
        <v>34</v>
      </c>
      <c r="I40">
        <v>1.23</v>
      </c>
      <c r="J40">
        <v>2.64</v>
      </c>
      <c r="K40">
        <v>650</v>
      </c>
      <c r="L40">
        <v>1.716</v>
      </c>
      <c r="M40" t="s">
        <v>24</v>
      </c>
      <c r="N40">
        <v>1488730.88</v>
      </c>
      <c r="O40">
        <v>2.1950694116632858</v>
      </c>
      <c r="P40">
        <v>163.997176772405</v>
      </c>
      <c r="Q40">
        <f>AVERAGE(P40:P41)</f>
        <v>162.35454699250892</v>
      </c>
    </row>
    <row r="41" spans="1:17" hidden="1" x14ac:dyDescent="0.2">
      <c r="A41" s="16">
        <v>566</v>
      </c>
      <c r="B41">
        <v>32</v>
      </c>
      <c r="C41" t="s">
        <v>28</v>
      </c>
      <c r="D41" t="s">
        <v>29</v>
      </c>
      <c r="E41">
        <v>7</v>
      </c>
      <c r="F41">
        <v>8</v>
      </c>
      <c r="G41">
        <v>2</v>
      </c>
      <c r="H41" t="s">
        <v>40</v>
      </c>
      <c r="I41">
        <v>1.23</v>
      </c>
      <c r="J41">
        <v>2.64</v>
      </c>
      <c r="K41">
        <v>650</v>
      </c>
      <c r="L41">
        <v>1.716</v>
      </c>
      <c r="M41" t="s">
        <v>24</v>
      </c>
      <c r="N41">
        <v>1458827.88</v>
      </c>
      <c r="O41">
        <v>2.1510968695073789</v>
      </c>
      <c r="P41">
        <v>160.7119172126128</v>
      </c>
    </row>
    <row r="42" spans="1:17" hidden="1" x14ac:dyDescent="0.2">
      <c r="A42" s="16">
        <v>249</v>
      </c>
      <c r="B42">
        <v>31</v>
      </c>
      <c r="C42" t="s">
        <v>28</v>
      </c>
      <c r="D42" t="s">
        <v>29</v>
      </c>
      <c r="E42">
        <v>7</v>
      </c>
      <c r="F42">
        <v>8</v>
      </c>
      <c r="G42">
        <v>1</v>
      </c>
      <c r="H42" t="s">
        <v>34</v>
      </c>
      <c r="I42">
        <v>1.23</v>
      </c>
      <c r="J42">
        <v>2.64</v>
      </c>
      <c r="K42">
        <v>650</v>
      </c>
      <c r="L42">
        <v>1.716</v>
      </c>
      <c r="M42" t="s">
        <v>25</v>
      </c>
      <c r="N42">
        <v>58070.44</v>
      </c>
      <c r="O42">
        <v>3.4466075969701117E-2</v>
      </c>
      <c r="P42">
        <v>2.575016135444768</v>
      </c>
      <c r="Q42">
        <f>AVERAGE(P42:P43)</f>
        <v>2.6557018860758088</v>
      </c>
    </row>
    <row r="43" spans="1:17" hidden="1" x14ac:dyDescent="0.2">
      <c r="A43" s="16">
        <v>567</v>
      </c>
      <c r="B43">
        <v>32</v>
      </c>
      <c r="C43" t="s">
        <v>28</v>
      </c>
      <c r="D43" t="s">
        <v>29</v>
      </c>
      <c r="E43">
        <v>7</v>
      </c>
      <c r="F43">
        <v>8</v>
      </c>
      <c r="G43">
        <v>2</v>
      </c>
      <c r="H43" t="s">
        <v>40</v>
      </c>
      <c r="I43">
        <v>1.23</v>
      </c>
      <c r="J43">
        <v>2.64</v>
      </c>
      <c r="K43">
        <v>650</v>
      </c>
      <c r="L43">
        <v>1.716</v>
      </c>
      <c r="M43" t="s">
        <v>25</v>
      </c>
      <c r="N43">
        <v>61732.95</v>
      </c>
      <c r="O43">
        <v>3.6626001239793843E-2</v>
      </c>
      <c r="P43">
        <v>2.73638763670685</v>
      </c>
    </row>
    <row r="44" spans="1:17" x14ac:dyDescent="0.2">
      <c r="A44" s="16">
        <v>250</v>
      </c>
      <c r="B44">
        <v>31</v>
      </c>
      <c r="C44" t="s">
        <v>28</v>
      </c>
      <c r="D44" t="s">
        <v>29</v>
      </c>
      <c r="E44">
        <v>7</v>
      </c>
      <c r="F44">
        <v>8</v>
      </c>
      <c r="G44">
        <v>1</v>
      </c>
      <c r="H44" t="s">
        <v>34</v>
      </c>
      <c r="I44">
        <v>1.23</v>
      </c>
      <c r="J44">
        <v>2.64</v>
      </c>
      <c r="K44">
        <v>650</v>
      </c>
      <c r="L44">
        <v>1.716</v>
      </c>
      <c r="M44" t="s">
        <v>26</v>
      </c>
      <c r="N44">
        <v>693882.5</v>
      </c>
      <c r="O44">
        <v>0.45312146631418942</v>
      </c>
      <c r="P44">
        <v>33.853435711716983</v>
      </c>
      <c r="Q44">
        <f>AVERAGE(P44:P45)</f>
        <v>33.374773326782631</v>
      </c>
    </row>
    <row r="45" spans="1:17" x14ac:dyDescent="0.2">
      <c r="A45" s="16">
        <v>568</v>
      </c>
      <c r="B45">
        <v>32</v>
      </c>
      <c r="C45" t="s">
        <v>28</v>
      </c>
      <c r="D45" t="s">
        <v>29</v>
      </c>
      <c r="E45">
        <v>7</v>
      </c>
      <c r="F45">
        <v>8</v>
      </c>
      <c r="G45">
        <v>2</v>
      </c>
      <c r="H45" t="s">
        <v>40</v>
      </c>
      <c r="I45">
        <v>1.23</v>
      </c>
      <c r="J45">
        <v>2.64</v>
      </c>
      <c r="K45">
        <v>650</v>
      </c>
      <c r="L45">
        <v>1.716</v>
      </c>
      <c r="M45" t="s">
        <v>26</v>
      </c>
      <c r="N45">
        <v>675219.62</v>
      </c>
      <c r="O45">
        <v>0.44030786573445091</v>
      </c>
      <c r="P45">
        <v>32.896110941848278</v>
      </c>
    </row>
    <row r="46" spans="1:17" x14ac:dyDescent="0.2">
      <c r="A46" s="16">
        <v>251</v>
      </c>
      <c r="B46">
        <v>31</v>
      </c>
      <c r="C46" t="s">
        <v>28</v>
      </c>
      <c r="D46" t="s">
        <v>29</v>
      </c>
      <c r="E46">
        <v>7</v>
      </c>
      <c r="F46">
        <v>8</v>
      </c>
      <c r="G46">
        <v>1</v>
      </c>
      <c r="H46" t="s">
        <v>34</v>
      </c>
      <c r="I46">
        <v>1.23</v>
      </c>
      <c r="J46">
        <v>2.64</v>
      </c>
      <c r="K46">
        <v>650</v>
      </c>
      <c r="L46">
        <v>1.716</v>
      </c>
      <c r="M46" t="s">
        <v>27</v>
      </c>
      <c r="N46">
        <v>103390.1</v>
      </c>
      <c r="O46">
        <v>6.9285355199403986E-2</v>
      </c>
      <c r="P46">
        <v>5.1764206562222821</v>
      </c>
      <c r="Q46">
        <f>AVERAGE(P46:P47)</f>
        <v>5.687518093197184</v>
      </c>
    </row>
    <row r="47" spans="1:17" x14ac:dyDescent="0.2">
      <c r="A47" s="16">
        <v>569</v>
      </c>
      <c r="B47">
        <v>32</v>
      </c>
      <c r="C47" t="s">
        <v>28</v>
      </c>
      <c r="D47" t="s">
        <v>29</v>
      </c>
      <c r="E47">
        <v>7</v>
      </c>
      <c r="F47">
        <v>8</v>
      </c>
      <c r="G47">
        <v>2</v>
      </c>
      <c r="H47" t="s">
        <v>40</v>
      </c>
      <c r="I47">
        <v>1.23</v>
      </c>
      <c r="J47">
        <v>2.64</v>
      </c>
      <c r="K47">
        <v>650</v>
      </c>
      <c r="L47">
        <v>1.716</v>
      </c>
      <c r="M47" t="s">
        <v>27</v>
      </c>
      <c r="N47">
        <v>123636.59</v>
      </c>
      <c r="O47">
        <v>8.2967229148247321E-2</v>
      </c>
      <c r="P47">
        <v>6.198615530172086</v>
      </c>
    </row>
    <row r="49" spans="3:9" x14ac:dyDescent="0.2">
      <c r="F49" s="21" t="s">
        <v>73</v>
      </c>
      <c r="G49" s="21"/>
      <c r="H49" s="21" t="s">
        <v>73</v>
      </c>
      <c r="I49" s="21"/>
    </row>
    <row r="50" spans="3:9" x14ac:dyDescent="0.2">
      <c r="C50" t="s">
        <v>8</v>
      </c>
      <c r="D50" t="s">
        <v>48</v>
      </c>
      <c r="E50" t="s">
        <v>49</v>
      </c>
      <c r="F50" s="20" t="s">
        <v>48</v>
      </c>
      <c r="G50" s="20" t="s">
        <v>49</v>
      </c>
      <c r="H50" s="20" t="s">
        <v>48</v>
      </c>
      <c r="I50" s="20" t="s">
        <v>49</v>
      </c>
    </row>
    <row r="51" spans="3:9" x14ac:dyDescent="0.2">
      <c r="C51" t="s">
        <v>42</v>
      </c>
      <c r="D51">
        <f>(Q4/Q2)/($Q$27/$Q$25)</f>
        <v>1.4141618782770093</v>
      </c>
      <c r="E51">
        <f>(Q7/Q5)/($Q$30/$Q$28)</f>
        <v>1.594992315100153</v>
      </c>
      <c r="F51" s="22">
        <f>D51*$D$60</f>
        <v>4.9191216242347749E-2</v>
      </c>
      <c r="G51" s="23">
        <f>E51*$D$61</f>
        <v>2.3313470146075752</v>
      </c>
      <c r="H51" s="23">
        <v>0.01</v>
      </c>
      <c r="I51" s="24">
        <v>1</v>
      </c>
    </row>
    <row r="52" spans="3:9" x14ac:dyDescent="0.2">
      <c r="C52" t="s">
        <v>43</v>
      </c>
      <c r="D52">
        <f>(Q11/Q9)/($Q$27/$Q$25)</f>
        <v>8.8383325153079557</v>
      </c>
      <c r="E52">
        <f>(Q15/Q13)/($Q$30/$Q$28)</f>
        <v>2.6253603178214511</v>
      </c>
      <c r="F52" s="25">
        <f t="shared" ref="F52:F56" si="0">D52*$D$60</f>
        <v>0.30743886726178848</v>
      </c>
      <c r="G52" s="26">
        <f t="shared" ref="G52:G56" si="1">E52*$D$61</f>
        <v>3.8374015230524217</v>
      </c>
      <c r="H52" s="26">
        <v>0.17</v>
      </c>
      <c r="I52" s="27">
        <v>1</v>
      </c>
    </row>
    <row r="53" spans="3:9" x14ac:dyDescent="0.2">
      <c r="C53" t="s">
        <v>44</v>
      </c>
      <c r="D53">
        <f>(Q19/Q17)/($Q$27/$Q$25)</f>
        <v>32.854524583654801</v>
      </c>
      <c r="E53">
        <f>(Q23/Q21)/($Q$30/$Q$28)</f>
        <v>6.3097409592776916</v>
      </c>
      <c r="F53" s="25">
        <f t="shared" si="0"/>
        <v>1.1428352355977718</v>
      </c>
      <c r="G53" s="26">
        <f t="shared" si="1"/>
        <v>9.2227376954073286</v>
      </c>
      <c r="H53" s="26">
        <v>0.1</v>
      </c>
      <c r="I53" s="27">
        <v>1</v>
      </c>
    </row>
    <row r="54" spans="3:9" x14ac:dyDescent="0.2">
      <c r="C54" t="s">
        <v>45</v>
      </c>
      <c r="D54">
        <f>(Q27/Q25)/($Q$27/$Q$25)</f>
        <v>1</v>
      </c>
      <c r="E54">
        <f>(Q30/Q28)/($Q$30/$Q$28)</f>
        <v>1</v>
      </c>
      <c r="F54" s="25">
        <f t="shared" si="0"/>
        <v>3.4784713828010613E-2</v>
      </c>
      <c r="G54" s="26">
        <f t="shared" si="1"/>
        <v>1.4616666127705982</v>
      </c>
      <c r="H54" s="26">
        <v>0.01</v>
      </c>
      <c r="I54" s="27">
        <v>1</v>
      </c>
    </row>
    <row r="55" spans="3:9" x14ac:dyDescent="0.2">
      <c r="C55" t="s">
        <v>46</v>
      </c>
      <c r="D55">
        <f>(Q34/Q32)/($Q$27/$Q$25)</f>
        <v>1.7487004561928519</v>
      </c>
      <c r="E55">
        <f>(Q38/Q36)/($Q$30/$Q$28)</f>
        <v>1.5548482460949677</v>
      </c>
      <c r="F55" s="25">
        <f t="shared" si="0"/>
        <v>6.082804493957996E-2</v>
      </c>
      <c r="G55" s="26">
        <f t="shared" si="1"/>
        <v>2.2726697692419369</v>
      </c>
      <c r="H55" s="26">
        <v>0.01</v>
      </c>
      <c r="I55" s="27">
        <v>1</v>
      </c>
    </row>
    <row r="56" spans="3:9" x14ac:dyDescent="0.2">
      <c r="C56" t="s">
        <v>47</v>
      </c>
      <c r="D56">
        <f>(Q42/Q40)/($Q$27/$Q$25)</f>
        <v>9.603801366413709</v>
      </c>
      <c r="E56">
        <f>(Q46/Q44)/($Q$30/$Q$28)</f>
        <v>2.9825036474173841</v>
      </c>
      <c r="F56" s="28">
        <f t="shared" si="0"/>
        <v>0.33406548219175819</v>
      </c>
      <c r="G56" s="29">
        <f t="shared" si="1"/>
        <v>4.3594260038965222</v>
      </c>
      <c r="H56" s="29">
        <v>0.01</v>
      </c>
      <c r="I56" s="30">
        <v>1</v>
      </c>
    </row>
    <row r="59" spans="3:9" x14ac:dyDescent="0.2">
      <c r="C59" t="s">
        <v>72</v>
      </c>
    </row>
    <row r="60" spans="3:9" x14ac:dyDescent="0.2">
      <c r="C60" t="s">
        <v>48</v>
      </c>
      <c r="D60">
        <v>3.4784713828010613E-2</v>
      </c>
    </row>
    <row r="61" spans="3:9" x14ac:dyDescent="0.2">
      <c r="C61" t="s">
        <v>49</v>
      </c>
      <c r="D61">
        <v>1.4616666127705982</v>
      </c>
    </row>
  </sheetData>
  <autoFilter ref="A1:Q47">
    <filterColumn colId="2">
      <filters>
        <filter val="B"/>
      </filters>
    </filterColumn>
    <filterColumn colId="12">
      <filters>
        <filter val="NADP+"/>
        <filter val="NADPH"/>
      </filters>
    </filterColumn>
  </autoFilter>
  <sortState ref="A2:P47">
    <sortCondition ref="C2:C47"/>
    <sortCondition ref="E2:E47"/>
    <sortCondition ref="M2:M47"/>
  </sortState>
  <mergeCells count="2">
    <mergeCell ref="F49:G49"/>
    <mergeCell ref="H49:I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5" sqref="C15"/>
    </sheetView>
  </sheetViews>
  <sheetFormatPr baseColWidth="10" defaultRowHeight="15" x14ac:dyDescent="0.2"/>
  <cols>
    <col min="2" max="2" width="12" bestFit="1" customWidth="1"/>
  </cols>
  <sheetData>
    <row r="1" spans="1:4" x14ac:dyDescent="0.2">
      <c r="A1" s="40" t="s">
        <v>73</v>
      </c>
      <c r="B1" s="40"/>
      <c r="C1" s="40" t="s">
        <v>73</v>
      </c>
      <c r="D1" s="40"/>
    </row>
    <row r="2" spans="1:4" x14ac:dyDescent="0.2">
      <c r="A2" s="31" t="s">
        <v>48</v>
      </c>
      <c r="B2" s="31" t="s">
        <v>49</v>
      </c>
      <c r="C2" s="31" t="s">
        <v>48</v>
      </c>
      <c r="D2" s="31" t="s">
        <v>49</v>
      </c>
    </row>
    <row r="3" spans="1:4" x14ac:dyDescent="0.2">
      <c r="A3" s="32">
        <v>4.9191216000000003E-2</v>
      </c>
      <c r="B3" s="33">
        <v>2.331347015</v>
      </c>
      <c r="C3" s="33">
        <v>0.01</v>
      </c>
      <c r="D3" s="34">
        <v>1</v>
      </c>
    </row>
    <row r="4" spans="1:4" x14ac:dyDescent="0.2">
      <c r="A4" s="35">
        <v>0.307438867</v>
      </c>
      <c r="B4" s="18">
        <v>3.837401523</v>
      </c>
      <c r="C4" s="18">
        <v>0.17</v>
      </c>
      <c r="D4" s="36">
        <v>1</v>
      </c>
    </row>
    <row r="5" spans="1:4" x14ac:dyDescent="0.2">
      <c r="A5" s="35">
        <v>1.142835236</v>
      </c>
      <c r="B5" s="18">
        <v>9.2227376949999993</v>
      </c>
      <c r="C5" s="18">
        <v>0.1</v>
      </c>
      <c r="D5" s="36">
        <v>1</v>
      </c>
    </row>
    <row r="6" spans="1:4" x14ac:dyDescent="0.2">
      <c r="A6" s="35">
        <v>3.4784714000000001E-2</v>
      </c>
      <c r="B6" s="18">
        <v>1.461666613</v>
      </c>
      <c r="C6" s="18">
        <v>0.01</v>
      </c>
      <c r="D6" s="36">
        <v>1</v>
      </c>
    </row>
    <row r="7" spans="1:4" x14ac:dyDescent="0.2">
      <c r="A7" s="35">
        <v>6.0828044999999997E-2</v>
      </c>
      <c r="B7" s="18">
        <v>2.2726697690000002</v>
      </c>
      <c r="C7" s="18">
        <v>0.01</v>
      </c>
      <c r="D7" s="36">
        <v>1</v>
      </c>
    </row>
    <row r="8" spans="1:4" x14ac:dyDescent="0.2">
      <c r="A8" s="37">
        <v>0.33406548200000002</v>
      </c>
      <c r="B8" s="38">
        <v>4.3594260040000004</v>
      </c>
      <c r="C8" s="38">
        <v>0.01</v>
      </c>
      <c r="D8" s="39">
        <v>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A30"/>
    </sheetView>
  </sheetViews>
  <sheetFormatPr baseColWidth="10" defaultRowHeight="15" x14ac:dyDescent="0.2"/>
  <sheetData>
    <row r="1" spans="1:1" ht="17" x14ac:dyDescent="0.2">
      <c r="A1" s="19" t="s">
        <v>75</v>
      </c>
    </row>
    <row r="2" spans="1:1" ht="17" x14ac:dyDescent="0.2">
      <c r="A2" s="19" t="s">
        <v>76</v>
      </c>
    </row>
    <row r="3" spans="1:1" ht="17" x14ac:dyDescent="0.2">
      <c r="A3" s="19" t="s">
        <v>77</v>
      </c>
    </row>
    <row r="4" spans="1:1" ht="17" x14ac:dyDescent="0.2">
      <c r="A4" s="19" t="s">
        <v>78</v>
      </c>
    </row>
    <row r="5" spans="1:1" ht="17" x14ac:dyDescent="0.2">
      <c r="A5" s="19" t="s">
        <v>54</v>
      </c>
    </row>
    <row r="6" spans="1:1" ht="17" x14ac:dyDescent="0.2">
      <c r="A6" s="19" t="s">
        <v>79</v>
      </c>
    </row>
    <row r="7" spans="1:1" ht="17" x14ac:dyDescent="0.2">
      <c r="A7" s="19" t="s">
        <v>80</v>
      </c>
    </row>
    <row r="8" spans="1:1" ht="17" x14ac:dyDescent="0.2">
      <c r="A8" s="19" t="s">
        <v>81</v>
      </c>
    </row>
    <row r="9" spans="1:1" ht="17" x14ac:dyDescent="0.2">
      <c r="A9" s="19" t="s">
        <v>82</v>
      </c>
    </row>
    <row r="10" spans="1:1" ht="17" x14ac:dyDescent="0.2">
      <c r="A10" s="19" t="s">
        <v>54</v>
      </c>
    </row>
    <row r="11" spans="1:1" ht="17" x14ac:dyDescent="0.2">
      <c r="A11" s="19" t="s">
        <v>83</v>
      </c>
    </row>
    <row r="12" spans="1:1" ht="17" x14ac:dyDescent="0.2">
      <c r="A12" s="19" t="s">
        <v>84</v>
      </c>
    </row>
    <row r="13" spans="1:1" ht="17" x14ac:dyDescent="0.2">
      <c r="A13" s="19" t="s">
        <v>85</v>
      </c>
    </row>
    <row r="14" spans="1:1" ht="17" x14ac:dyDescent="0.2">
      <c r="A14" s="19" t="s">
        <v>86</v>
      </c>
    </row>
    <row r="15" spans="1:1" ht="17" x14ac:dyDescent="0.2">
      <c r="A15" s="19" t="s">
        <v>54</v>
      </c>
    </row>
    <row r="16" spans="1:1" ht="17" x14ac:dyDescent="0.2">
      <c r="A16" s="19" t="s">
        <v>50</v>
      </c>
    </row>
    <row r="17" spans="1:1" ht="17" x14ac:dyDescent="0.2">
      <c r="A17" s="19" t="s">
        <v>87</v>
      </c>
    </row>
    <row r="18" spans="1:1" ht="17" x14ac:dyDescent="0.2">
      <c r="A18" s="19" t="s">
        <v>88</v>
      </c>
    </row>
    <row r="19" spans="1:1" ht="17" x14ac:dyDescent="0.2">
      <c r="A19" s="19" t="s">
        <v>89</v>
      </c>
    </row>
    <row r="20" spans="1:1" ht="17" x14ac:dyDescent="0.2">
      <c r="A20" s="19" t="s">
        <v>54</v>
      </c>
    </row>
    <row r="21" spans="1:1" ht="17" x14ac:dyDescent="0.2">
      <c r="A21" s="19" t="s">
        <v>50</v>
      </c>
    </row>
    <row r="22" spans="1:1" ht="17" x14ac:dyDescent="0.2">
      <c r="A22" s="19" t="s">
        <v>90</v>
      </c>
    </row>
    <row r="23" spans="1:1" ht="17" x14ac:dyDescent="0.2">
      <c r="A23" s="19" t="s">
        <v>91</v>
      </c>
    </row>
    <row r="24" spans="1:1" ht="17" x14ac:dyDescent="0.2">
      <c r="A24" s="19" t="s">
        <v>92</v>
      </c>
    </row>
    <row r="25" spans="1:1" ht="17" x14ac:dyDescent="0.2">
      <c r="A25" s="19" t="s">
        <v>54</v>
      </c>
    </row>
    <row r="26" spans="1:1" ht="17" x14ac:dyDescent="0.2">
      <c r="A26" s="19" t="s">
        <v>93</v>
      </c>
    </row>
    <row r="27" spans="1:1" ht="17" x14ac:dyDescent="0.2">
      <c r="A27" s="19" t="s">
        <v>94</v>
      </c>
    </row>
    <row r="28" spans="1:1" ht="17" x14ac:dyDescent="0.2">
      <c r="A28" s="19" t="s">
        <v>95</v>
      </c>
    </row>
    <row r="29" spans="1:1" ht="17" x14ac:dyDescent="0.2">
      <c r="A29" s="19" t="s">
        <v>96</v>
      </c>
    </row>
    <row r="30" spans="1:1" ht="17" x14ac:dyDescent="0.2">
      <c r="A30" s="1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timepoints</vt:lpstr>
      <vt:lpstr>wihtout_nad</vt:lpstr>
      <vt:lpstr>dataset1_nad</vt:lpstr>
      <vt:lpstr>Dataset1 vs feasible</vt:lpstr>
      <vt:lpstr>with_nad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Olson</dc:creator>
  <cp:lastModifiedBy>Microsoft Office User</cp:lastModifiedBy>
  <dcterms:created xsi:type="dcterms:W3CDTF">2018-12-11T15:03:42Z</dcterms:created>
  <dcterms:modified xsi:type="dcterms:W3CDTF">2019-05-06T15:11:17Z</dcterms:modified>
</cp:coreProperties>
</file>