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satyakiroy/Documents/DataSmart/ch01/"/>
    </mc:Choice>
  </mc:AlternateContent>
  <bookViews>
    <workbookView xWindow="0" yWindow="0" windowWidth="28800" windowHeight="18000" tabRatio="726" activeTab="6"/>
  </bookViews>
  <sheets>
    <sheet name="Sheet1" sheetId="11" r:id="rId1"/>
    <sheet name="Basketball Game Sales" sheetId="1" r:id="rId2"/>
    <sheet name="Calories" sheetId="3" r:id="rId3"/>
    <sheet name="Pivot" sheetId="9" r:id="rId4"/>
    <sheet name="Fee Schedule" sheetId="4" r:id="rId5"/>
    <sheet name="Revenue By Item" sheetId="6" r:id="rId6"/>
    <sheet name="Calories-Solver" sheetId="10" r:id="rId7"/>
  </sheets>
  <definedNames>
    <definedName name="_xlnm._FilterDatabase" localSheetId="1" hidden="1">'Basketball Game Sales'!$A$1:$F$200</definedName>
    <definedName name="solver_adj" localSheetId="6" hidden="1">'Calories-Solver'!$D$2:$D$15</definedName>
    <definedName name="solver_cvg" localSheetId="6" hidden="1">0.0001</definedName>
    <definedName name="solver_drv" localSheetId="6" hidden="1">1</definedName>
    <definedName name="solver_eng" localSheetId="6" hidden="1">2</definedName>
    <definedName name="solver_eng" localSheetId="5" hidden="1">1</definedName>
    <definedName name="solver_itr" localSheetId="6" hidden="1">2147483647</definedName>
    <definedName name="solver_lhs1" localSheetId="6" hidden="1">'Calories-Solver'!$D$17</definedName>
    <definedName name="solver_lhs2" localSheetId="6" hidden="1">'Calories-Solver'!$D$2:$D$15</definedName>
    <definedName name="solver_lin" localSheetId="6" hidden="1">1</definedName>
    <definedName name="solver_lin" localSheetId="5" hidden="1">2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eg" localSheetId="5" hidden="1">1</definedName>
    <definedName name="solver_nod" localSheetId="6" hidden="1">2147483647</definedName>
    <definedName name="solver_num" localSheetId="6" hidden="1">2</definedName>
    <definedName name="solver_num" localSheetId="5" hidden="1">0</definedName>
    <definedName name="solver_opt" localSheetId="6" hidden="1">'Calories-Solver'!$D$16</definedName>
    <definedName name="solver_opt" localSheetId="5" hidden="1">'Revenue By Item'!$D$2</definedName>
    <definedName name="solver_pre" localSheetId="6" hidden="1">0.000001</definedName>
    <definedName name="solver_rbv" localSheetId="6" hidden="1">1</definedName>
    <definedName name="solver_rel1" localSheetId="6" hidden="1">2</definedName>
    <definedName name="solver_rel2" localSheetId="6" hidden="1">4</definedName>
    <definedName name="solver_rhs1" localSheetId="6" hidden="1">2400</definedName>
    <definedName name="solver_rhs2" localSheetId="6" hidden="1">integer</definedName>
    <definedName name="solver_rlx" localSheetId="6" hidden="1">2</definedName>
    <definedName name="solver_rsd" localSheetId="6" hidden="1">0</definedName>
    <definedName name="solver_scl" localSheetId="6" hidden="1">2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2</definedName>
    <definedName name="solver_typ" localSheetId="5" hidden="1">1</definedName>
    <definedName name="solver_val" localSheetId="6" hidden="1">0</definedName>
    <definedName name="solver_val" localSheetId="5" hidden="1">0</definedName>
    <definedName name="solver_ver" localSheetId="6" hidden="1">2</definedName>
    <definedName name="solver_ver" localSheetId="5" hidden="1">2</definedName>
  </definedNames>
  <calcPr calcId="150001" concurrentCalc="0"/>
  <pivotCaches>
    <pivotCache cacheId="3" r:id="rId8"/>
    <pivotCache cacheId="9" r:id="rId9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10" l="1"/>
  <c r="D16" i="10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G2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5" i="1"/>
  <c r="H6" i="1"/>
  <c r="H2" i="1"/>
  <c r="H3" i="1"/>
  <c r="H4" i="1"/>
  <c r="C17" i="10"/>
  <c r="C16" i="10"/>
  <c r="B20" i="3"/>
  <c r="B19" i="3"/>
  <c r="B18" i="3"/>
  <c r="B21" i="3"/>
  <c r="D2" i="6" a="1"/>
  <c r="D2" i="6"/>
  <c r="F3" i="1"/>
  <c r="F4" i="1"/>
  <c r="F5" i="1"/>
  <c r="F6" i="1"/>
  <c r="F7" i="1"/>
  <c r="F150" i="1"/>
  <c r="F9" i="1"/>
  <c r="F10" i="1"/>
  <c r="F11" i="1"/>
  <c r="F12" i="1"/>
  <c r="F13" i="1"/>
  <c r="F14" i="1"/>
  <c r="F84" i="1"/>
  <c r="F16" i="1"/>
  <c r="F17" i="1"/>
  <c r="F18" i="1"/>
  <c r="F19" i="1"/>
  <c r="F20" i="1"/>
  <c r="F21" i="1"/>
  <c r="F22" i="1"/>
  <c r="F23" i="1"/>
  <c r="F24" i="1"/>
  <c r="F25" i="1"/>
  <c r="F26" i="1"/>
  <c r="F8" i="1"/>
  <c r="F28" i="1"/>
  <c r="F29" i="1"/>
  <c r="F30" i="1"/>
  <c r="F89" i="1"/>
  <c r="F32" i="1"/>
  <c r="F33" i="1"/>
  <c r="F156" i="1"/>
  <c r="F35" i="1"/>
  <c r="F36" i="1"/>
  <c r="F37" i="1"/>
  <c r="F38" i="1"/>
  <c r="F39" i="1"/>
  <c r="F40" i="1"/>
  <c r="F164" i="1"/>
  <c r="F42" i="1"/>
  <c r="F43" i="1"/>
  <c r="F44" i="1"/>
  <c r="F45" i="1"/>
  <c r="F46" i="1"/>
  <c r="F47" i="1"/>
  <c r="F15" i="1"/>
  <c r="F49" i="1"/>
  <c r="F50" i="1"/>
  <c r="F51" i="1"/>
  <c r="F52" i="1"/>
  <c r="F53" i="1"/>
  <c r="F54" i="1"/>
  <c r="F55" i="1"/>
  <c r="F91" i="1"/>
  <c r="F57" i="1"/>
  <c r="F58" i="1"/>
  <c r="F59" i="1"/>
  <c r="F60" i="1"/>
  <c r="F61" i="1"/>
  <c r="F62" i="1"/>
  <c r="F63" i="1"/>
  <c r="F64" i="1"/>
  <c r="F65" i="1"/>
  <c r="F66" i="1"/>
  <c r="F166" i="1"/>
  <c r="F68" i="1"/>
  <c r="F69" i="1"/>
  <c r="F70" i="1"/>
  <c r="F169" i="1"/>
  <c r="F72" i="1"/>
  <c r="F73" i="1"/>
  <c r="F74" i="1"/>
  <c r="F75" i="1"/>
  <c r="F76" i="1"/>
  <c r="F77" i="1"/>
  <c r="F78" i="1"/>
  <c r="F79" i="1"/>
  <c r="F80" i="1"/>
  <c r="F175" i="1"/>
  <c r="F82" i="1"/>
  <c r="F83" i="1"/>
  <c r="F27" i="1"/>
  <c r="F85" i="1"/>
  <c r="F86" i="1"/>
  <c r="F87" i="1"/>
  <c r="F88" i="1"/>
  <c r="F98" i="1"/>
  <c r="F90" i="1"/>
  <c r="F103" i="1"/>
  <c r="F92" i="1"/>
  <c r="F93" i="1"/>
  <c r="F94" i="1"/>
  <c r="F95" i="1"/>
  <c r="F96" i="1"/>
  <c r="F97" i="1"/>
  <c r="F111" i="1"/>
  <c r="F99" i="1"/>
  <c r="F100" i="1"/>
  <c r="F101" i="1"/>
  <c r="F102" i="1"/>
  <c r="F31" i="1"/>
  <c r="F104" i="1"/>
  <c r="F105" i="1"/>
  <c r="F106" i="1"/>
  <c r="F107" i="1"/>
  <c r="F108" i="1"/>
  <c r="F109" i="1"/>
  <c r="F110" i="1"/>
  <c r="F34" i="1"/>
  <c r="F112" i="1"/>
  <c r="F113" i="1"/>
  <c r="F114" i="1"/>
  <c r="F115" i="1"/>
  <c r="F116" i="1"/>
  <c r="F117" i="1"/>
  <c r="F118" i="1"/>
  <c r="F41" i="1"/>
  <c r="F120" i="1"/>
  <c r="F121" i="1"/>
  <c r="F122" i="1"/>
  <c r="F123" i="1"/>
  <c r="F48" i="1"/>
  <c r="F125" i="1"/>
  <c r="F126" i="1"/>
  <c r="F119" i="1"/>
  <c r="F128" i="1"/>
  <c r="F129" i="1"/>
  <c r="F130" i="1"/>
  <c r="F131" i="1"/>
  <c r="F176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24" i="1"/>
  <c r="F151" i="1"/>
  <c r="F152" i="1"/>
  <c r="F153" i="1"/>
  <c r="F154" i="1"/>
  <c r="F155" i="1"/>
  <c r="F177" i="1"/>
  <c r="F157" i="1"/>
  <c r="F158" i="1"/>
  <c r="F159" i="1"/>
  <c r="F160" i="1"/>
  <c r="F161" i="1"/>
  <c r="F162" i="1"/>
  <c r="F163" i="1"/>
  <c r="F56" i="1"/>
  <c r="F165" i="1"/>
  <c r="F127" i="1"/>
  <c r="F167" i="1"/>
  <c r="F168" i="1"/>
  <c r="F67" i="1"/>
  <c r="F170" i="1"/>
  <c r="F171" i="1"/>
  <c r="F172" i="1"/>
  <c r="F173" i="1"/>
  <c r="F174" i="1"/>
  <c r="F179" i="1"/>
  <c r="F71" i="1"/>
  <c r="F81" i="1"/>
  <c r="F178" i="1"/>
  <c r="F132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" i="1"/>
</calcChain>
</file>

<file path=xl/sharedStrings.xml><?xml version="1.0" encoding="utf-8"?>
<sst xmlns="http://schemas.openxmlformats.org/spreadsheetml/2006/main" count="527" uniqueCount="45">
  <si>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</si>
  <si>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</si>
  <si>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</si>
  <si>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</si>
  <si>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</si>
  <si>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</si>
  <si>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</si>
  <si>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</si>
  <si>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</si>
  <si>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</si>
  <si>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</si>
  <si>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</si>
  <si>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</si>
  <si>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</si>
  <si>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</si>
  <si>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</si>
  <si>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</si>
  <si>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</si>
  <si>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</si>
  <si>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</si>
  <si>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</si>
  <si>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</si>
  <si>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</si>
  <si>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</si>
  <si>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Grand Total</t>
  </si>
  <si>
    <t>Calories</t>
  </si>
  <si>
    <t>Sum of Price</t>
  </si>
  <si>
    <t>Percent</t>
  </si>
  <si>
    <t>Total Cut for Coach:</t>
  </si>
  <si>
    <t>Total</t>
  </si>
  <si>
    <t>Match</t>
  </si>
  <si>
    <t>Index</t>
  </si>
  <si>
    <t>Offset</t>
  </si>
  <si>
    <t>Small</t>
  </si>
  <si>
    <t>How many?</t>
  </si>
  <si>
    <t>Total Items:</t>
  </si>
  <si>
    <t>Total Calories:</t>
  </si>
  <si>
    <t>AVERAGE PRICE</t>
  </si>
  <si>
    <t>Profits</t>
  </si>
  <si>
    <t>Random Values</t>
  </si>
  <si>
    <t>CALORIES2</t>
  </si>
  <si>
    <t>Count of Item</t>
  </si>
  <si>
    <t>Column Labels</t>
  </si>
  <si>
    <t>Total Count of Item</t>
  </si>
  <si>
    <t>Total Sum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</si>
</sst>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[$$-409]#,##0.00_);\([$$-409]#,##0.00\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9" fontId="0" fillId="0" borderId="0" xfId="2" applyFont="1"/>
    <xf numFmtId="164" fontId="0" fillId="0" borderId="0" xfId="1" applyFont="1"/>
    <xf numFmtId="0" fontId="0" fillId="0" borderId="1" xfId="0" applyBorder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0" fillId="0" borderId="0" xfId="0" applyNumberFormat="1"/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0" fillId="0" borderId="0" xfId="0" applyFill="1" applyBorder="1"/>
    <xf numFmtId="165" fontId="0" fillId="0" borderId="0" xfId="0" applyNumberFormat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7">
    <dxf>
      <numFmt numFmtId="0" formatCode="General"/>
    </dxf>
    <dxf>
      <numFmt numFmtId="164" formatCode="_(&quot;$&quot;* #,##0.00_);_(&quot;$&quot;* \(#,##0.00\);_(&quot;$&quot;* &quot;-&quot;??_);_(@_)"/>
    </dxf>
    <dxf>
      <numFmt numFmtId="0" formatCode="General"/>
    </dxf>
    <dxf>
      <numFmt numFmtId="165" formatCode="[$$-409]#,##0.00_);\([$$-409]#,##0.00\)"/>
    </dxf>
    <dxf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2.xml"/><Relationship Id="rId1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56520778652668"/>
          <c:y val="0.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'Basketball Game Sales'!$F$1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'Basketball Game Sales'!$A$2:$A$201</c:f>
              <c:strCache>
                <c:ptCount val="199"/>
                <c:pt idx="0">
                  <c:v>Beer</c:v>
                </c:pt>
                <c:pt idx="1">
                  <c:v>Hamburger</c:v>
                </c:pt>
                <c:pt idx="2">
                  <c:v>Popcorn</c:v>
                </c:pt>
                <c:pt idx="3">
                  <c:v>Pizza</c:v>
                </c:pt>
                <c:pt idx="4">
                  <c:v>Bottled Water</c:v>
                </c:pt>
                <c:pt idx="5">
                  <c:v>Hot Dog</c:v>
                </c:pt>
                <c:pt idx="6">
                  <c:v>Chocolate Dipped Cone</c:v>
                </c:pt>
                <c:pt idx="7">
                  <c:v>Soda</c:v>
                </c:pt>
                <c:pt idx="8">
                  <c:v>Chocolate Bar</c:v>
                </c:pt>
                <c:pt idx="9">
                  <c:v>Hamburger</c:v>
                </c:pt>
                <c:pt idx="10">
                  <c:v>Beer</c:v>
                </c:pt>
                <c:pt idx="11">
                  <c:v>Hot Dog</c:v>
                </c:pt>
                <c:pt idx="12">
                  <c:v>Licorice Rope</c:v>
                </c:pt>
                <c:pt idx="13">
                  <c:v>Chocolate Dipped Cone</c:v>
                </c:pt>
                <c:pt idx="14">
                  <c:v>Nachos</c:v>
                </c:pt>
                <c:pt idx="15">
                  <c:v>Pizza</c:v>
                </c:pt>
                <c:pt idx="16">
                  <c:v>Beer</c:v>
                </c:pt>
                <c:pt idx="17">
                  <c:v>Soda</c:v>
                </c:pt>
                <c:pt idx="18">
                  <c:v>Beer</c:v>
                </c:pt>
                <c:pt idx="19">
                  <c:v>Hamburger</c:v>
                </c:pt>
                <c:pt idx="20">
                  <c:v>Gummy Bears</c:v>
                </c:pt>
                <c:pt idx="21">
                  <c:v>Popcorn</c:v>
                </c:pt>
                <c:pt idx="22">
                  <c:v>Hamburger</c:v>
                </c:pt>
                <c:pt idx="23">
                  <c:v>Nachos</c:v>
                </c:pt>
                <c:pt idx="24">
                  <c:v>Nachos</c:v>
                </c:pt>
                <c:pt idx="25">
                  <c:v>Chocolate Dipped Cone</c:v>
                </c:pt>
                <c:pt idx="26">
                  <c:v>Chocolate Bar</c:v>
                </c:pt>
                <c:pt idx="27">
                  <c:v>Hamburger</c:v>
                </c:pt>
                <c:pt idx="28">
                  <c:v>Beer</c:v>
                </c:pt>
                <c:pt idx="29">
                  <c:v>Chocolate Dipped Cone</c:v>
                </c:pt>
                <c:pt idx="30">
                  <c:v>Soda</c:v>
                </c:pt>
                <c:pt idx="31">
                  <c:v>Gummy Bears</c:v>
                </c:pt>
                <c:pt idx="32">
                  <c:v>Chocolate Dipped Cone</c:v>
                </c:pt>
                <c:pt idx="33">
                  <c:v>Licorice Rope</c:v>
                </c:pt>
                <c:pt idx="34">
                  <c:v>Nachos</c:v>
                </c:pt>
                <c:pt idx="35">
                  <c:v>Bottled Water</c:v>
                </c:pt>
                <c:pt idx="36">
                  <c:v>Bottled Water</c:v>
                </c:pt>
                <c:pt idx="37">
                  <c:v>Popcorn</c:v>
                </c:pt>
                <c:pt idx="38">
                  <c:v>Chocolate Bar</c:v>
                </c:pt>
                <c:pt idx="39">
                  <c:v>Chocolate Dipped Cone</c:v>
                </c:pt>
                <c:pt idx="40">
                  <c:v>Licorice Rope</c:v>
                </c:pt>
                <c:pt idx="41">
                  <c:v>Beer</c:v>
                </c:pt>
                <c:pt idx="42">
                  <c:v>Hot Dog</c:v>
                </c:pt>
                <c:pt idx="43">
                  <c:v>Chocolate Bar</c:v>
                </c:pt>
                <c:pt idx="44">
                  <c:v>Pizza</c:v>
                </c:pt>
                <c:pt idx="45">
                  <c:v>Hamburger</c:v>
                </c:pt>
                <c:pt idx="46">
                  <c:v>Chocolate Dipped Cone</c:v>
                </c:pt>
                <c:pt idx="47">
                  <c:v>Licorice Rope</c:v>
                </c:pt>
                <c:pt idx="48">
                  <c:v>Nachos</c:v>
                </c:pt>
                <c:pt idx="49">
                  <c:v>Popcorn</c:v>
                </c:pt>
                <c:pt idx="50">
                  <c:v>Chocolate Bar</c:v>
                </c:pt>
                <c:pt idx="51">
                  <c:v>Hot Dog</c:v>
                </c:pt>
                <c:pt idx="52">
                  <c:v>Popcorn</c:v>
                </c:pt>
                <c:pt idx="53">
                  <c:v>Beer</c:v>
                </c:pt>
                <c:pt idx="54">
                  <c:v>Chocolate Dipped Cone</c:v>
                </c:pt>
                <c:pt idx="55">
                  <c:v>Gummy Bears</c:v>
                </c:pt>
                <c:pt idx="56">
                  <c:v>Licorice Rope</c:v>
                </c:pt>
                <c:pt idx="57">
                  <c:v>Beer</c:v>
                </c:pt>
                <c:pt idx="58">
                  <c:v>Licorice Rope</c:v>
                </c:pt>
                <c:pt idx="59">
                  <c:v>Beer</c:v>
                </c:pt>
                <c:pt idx="60">
                  <c:v>Soda</c:v>
                </c:pt>
                <c:pt idx="61">
                  <c:v>Hot Dog</c:v>
                </c:pt>
                <c:pt idx="62">
                  <c:v>Pizza</c:v>
                </c:pt>
                <c:pt idx="63">
                  <c:v>Soda</c:v>
                </c:pt>
                <c:pt idx="64">
                  <c:v>Gummy Bears</c:v>
                </c:pt>
                <c:pt idx="65">
                  <c:v>Chocolate Dipped Cone</c:v>
                </c:pt>
                <c:pt idx="66">
                  <c:v>Soda</c:v>
                </c:pt>
                <c:pt idx="67">
                  <c:v>Chocolate Bar</c:v>
                </c:pt>
                <c:pt idx="68">
                  <c:v>Beer</c:v>
                </c:pt>
                <c:pt idx="69">
                  <c:v>Chocolate Dipped Cone</c:v>
                </c:pt>
                <c:pt idx="70">
                  <c:v>Beer</c:v>
                </c:pt>
                <c:pt idx="71">
                  <c:v>Nachos</c:v>
                </c:pt>
                <c:pt idx="72">
                  <c:v>Nachos</c:v>
                </c:pt>
                <c:pt idx="73">
                  <c:v>Nachos</c:v>
                </c:pt>
                <c:pt idx="74">
                  <c:v>Gummy Bears</c:v>
                </c:pt>
                <c:pt idx="75">
                  <c:v>Hot Dog</c:v>
                </c:pt>
                <c:pt idx="76">
                  <c:v>Pizza</c:v>
                </c:pt>
                <c:pt idx="77">
                  <c:v>Bottled Water</c:v>
                </c:pt>
                <c:pt idx="78">
                  <c:v>Hamburger</c:v>
                </c:pt>
                <c:pt idx="79">
                  <c:v>Chocolate Dipped Cone</c:v>
                </c:pt>
                <c:pt idx="80">
                  <c:v>Popcorn</c:v>
                </c:pt>
                <c:pt idx="81">
                  <c:v>Hot Dog</c:v>
                </c:pt>
                <c:pt idx="82">
                  <c:v>Ice Cream Sandwich</c:v>
                </c:pt>
                <c:pt idx="83">
                  <c:v>Chocolate Bar</c:v>
                </c:pt>
                <c:pt idx="84">
                  <c:v>Licorice Rope</c:v>
                </c:pt>
                <c:pt idx="85">
                  <c:v>Beer</c:v>
                </c:pt>
                <c:pt idx="86">
                  <c:v>Hot Dog</c:v>
                </c:pt>
                <c:pt idx="87">
                  <c:v>Ice Cream Sandwich</c:v>
                </c:pt>
                <c:pt idx="88">
                  <c:v>Hot Dog</c:v>
                </c:pt>
                <c:pt idx="89">
                  <c:v>Ice Cream Sandwich</c:v>
                </c:pt>
                <c:pt idx="90">
                  <c:v>Soda</c:v>
                </c:pt>
                <c:pt idx="91">
                  <c:v>Chocolate Bar</c:v>
                </c:pt>
                <c:pt idx="92">
                  <c:v>Gummy Bears</c:v>
                </c:pt>
                <c:pt idx="93">
                  <c:v>Pizza</c:v>
                </c:pt>
                <c:pt idx="94">
                  <c:v>Hot Dog</c:v>
                </c:pt>
                <c:pt idx="95">
                  <c:v>Gummy Bears</c:v>
                </c:pt>
                <c:pt idx="96">
                  <c:v>Ice Cream Sandwich</c:v>
                </c:pt>
                <c:pt idx="97">
                  <c:v>Licorice Rope</c:v>
                </c:pt>
                <c:pt idx="98">
                  <c:v>Beer</c:v>
                </c:pt>
                <c:pt idx="99">
                  <c:v>Hamburger</c:v>
                </c:pt>
                <c:pt idx="100">
                  <c:v>Beer</c:v>
                </c:pt>
                <c:pt idx="101">
                  <c:v>Ice Cream Sandwich</c:v>
                </c:pt>
                <c:pt idx="102">
                  <c:v>Gummy Bears</c:v>
                </c:pt>
                <c:pt idx="103">
                  <c:v>Hamburger</c:v>
                </c:pt>
                <c:pt idx="104">
                  <c:v>Licorice Rope</c:v>
                </c:pt>
                <c:pt idx="105">
                  <c:v>Hamburger</c:v>
                </c:pt>
                <c:pt idx="106">
                  <c:v>Soda</c:v>
                </c:pt>
                <c:pt idx="107">
                  <c:v>Bottled Water</c:v>
                </c:pt>
                <c:pt idx="108">
                  <c:v>Hamburger</c:v>
                </c:pt>
                <c:pt idx="109">
                  <c:v>Ice Cream Sandwich</c:v>
                </c:pt>
                <c:pt idx="110">
                  <c:v>Gummy Bears</c:v>
                </c:pt>
                <c:pt idx="111">
                  <c:v>Bottled Water</c:v>
                </c:pt>
                <c:pt idx="112">
                  <c:v>Hot Dog</c:v>
                </c:pt>
                <c:pt idx="113">
                  <c:v>Soda</c:v>
                </c:pt>
                <c:pt idx="114">
                  <c:v>Pizza</c:v>
                </c:pt>
                <c:pt idx="115">
                  <c:v>Popcorn</c:v>
                </c:pt>
                <c:pt idx="116">
                  <c:v>Popcorn</c:v>
                </c:pt>
                <c:pt idx="117">
                  <c:v>Ice Cream Sandwich</c:v>
                </c:pt>
                <c:pt idx="118">
                  <c:v>Popcorn</c:v>
                </c:pt>
                <c:pt idx="119">
                  <c:v>Bottled Water</c:v>
                </c:pt>
                <c:pt idx="120">
                  <c:v>Licorice Rope</c:v>
                </c:pt>
                <c:pt idx="121">
                  <c:v>Bottled Water</c:v>
                </c:pt>
                <c:pt idx="122">
                  <c:v>Ice Cream Sandwich</c:v>
                </c:pt>
                <c:pt idx="123">
                  <c:v>Pizza</c:v>
                </c:pt>
                <c:pt idx="124">
                  <c:v>Pizza</c:v>
                </c:pt>
                <c:pt idx="125">
                  <c:v>Ice Cream Sandwich</c:v>
                </c:pt>
                <c:pt idx="126">
                  <c:v>Pizza</c:v>
                </c:pt>
                <c:pt idx="127">
                  <c:v>Gummy Bears</c:v>
                </c:pt>
                <c:pt idx="128">
                  <c:v>Chocolate Bar</c:v>
                </c:pt>
                <c:pt idx="129">
                  <c:v>Beer</c:v>
                </c:pt>
                <c:pt idx="130">
                  <c:v>Ice Cream Sandwich</c:v>
                </c:pt>
                <c:pt idx="131">
                  <c:v>Nachos</c:v>
                </c:pt>
                <c:pt idx="132">
                  <c:v>Bottled Water</c:v>
                </c:pt>
                <c:pt idx="133">
                  <c:v>Beer</c:v>
                </c:pt>
                <c:pt idx="134">
                  <c:v>Hamburger</c:v>
                </c:pt>
                <c:pt idx="135">
                  <c:v>Chocolate Bar</c:v>
                </c:pt>
                <c:pt idx="136">
                  <c:v>Popcorn</c:v>
                </c:pt>
                <c:pt idx="137">
                  <c:v>Hamburger</c:v>
                </c:pt>
                <c:pt idx="138">
                  <c:v>Soda</c:v>
                </c:pt>
                <c:pt idx="139">
                  <c:v>Pizza</c:v>
                </c:pt>
                <c:pt idx="140">
                  <c:v>Hot Dog</c:v>
                </c:pt>
                <c:pt idx="141">
                  <c:v>Hot Dog</c:v>
                </c:pt>
                <c:pt idx="142">
                  <c:v>Nachos</c:v>
                </c:pt>
                <c:pt idx="143">
                  <c:v>Hamburger</c:v>
                </c:pt>
                <c:pt idx="144">
                  <c:v>Nachos</c:v>
                </c:pt>
                <c:pt idx="145">
                  <c:v>Hamburger</c:v>
                </c:pt>
                <c:pt idx="146">
                  <c:v>Hot Dog</c:v>
                </c:pt>
                <c:pt idx="147">
                  <c:v>Nachos</c:v>
                </c:pt>
                <c:pt idx="148">
                  <c:v>Popsicle</c:v>
                </c:pt>
                <c:pt idx="149">
                  <c:v>Popcorn</c:v>
                </c:pt>
                <c:pt idx="150">
                  <c:v>Popcorn</c:v>
                </c:pt>
                <c:pt idx="151">
                  <c:v>Bottled Water</c:v>
                </c:pt>
                <c:pt idx="152">
                  <c:v>Hamburger</c:v>
                </c:pt>
                <c:pt idx="153">
                  <c:v>Pizza</c:v>
                </c:pt>
                <c:pt idx="154">
                  <c:v>Popsicle</c:v>
                </c:pt>
                <c:pt idx="155">
                  <c:v>Pizza</c:v>
                </c:pt>
                <c:pt idx="156">
                  <c:v>Popcorn</c:v>
                </c:pt>
                <c:pt idx="157">
                  <c:v>Soda</c:v>
                </c:pt>
                <c:pt idx="158">
                  <c:v>Nachos</c:v>
                </c:pt>
                <c:pt idx="159">
                  <c:v>Gummy Bears</c:v>
                </c:pt>
                <c:pt idx="160">
                  <c:v>Nachos</c:v>
                </c:pt>
                <c:pt idx="161">
                  <c:v>Licorice Rope</c:v>
                </c:pt>
                <c:pt idx="162">
                  <c:v>Popsicle</c:v>
                </c:pt>
                <c:pt idx="163">
                  <c:v>Popcorn</c:v>
                </c:pt>
                <c:pt idx="164">
                  <c:v>Popsicle</c:v>
                </c:pt>
                <c:pt idx="165">
                  <c:v>Soda</c:v>
                </c:pt>
                <c:pt idx="166">
                  <c:v>Chocolate Bar</c:v>
                </c:pt>
                <c:pt idx="167">
                  <c:v>Popsicle</c:v>
                </c:pt>
                <c:pt idx="168">
                  <c:v>Gummy Bears</c:v>
                </c:pt>
                <c:pt idx="169">
                  <c:v>Chocolate Bar</c:v>
                </c:pt>
                <c:pt idx="170">
                  <c:v>Nachos</c:v>
                </c:pt>
                <c:pt idx="171">
                  <c:v>Licorice Rope</c:v>
                </c:pt>
                <c:pt idx="172">
                  <c:v>Beer</c:v>
                </c:pt>
                <c:pt idx="173">
                  <c:v>Popsicle</c:v>
                </c:pt>
                <c:pt idx="174">
                  <c:v>Popsicle</c:v>
                </c:pt>
                <c:pt idx="175">
                  <c:v>Popsicle</c:v>
                </c:pt>
                <c:pt idx="176">
                  <c:v>Beer</c:v>
                </c:pt>
                <c:pt idx="177">
                  <c:v>Popsicle</c:v>
                </c:pt>
                <c:pt idx="178">
                  <c:v>Gummy Bears</c:v>
                </c:pt>
                <c:pt idx="179">
                  <c:v>Pizza</c:v>
                </c:pt>
                <c:pt idx="180">
                  <c:v>Beer</c:v>
                </c:pt>
                <c:pt idx="181">
                  <c:v>Popcorn</c:v>
                </c:pt>
                <c:pt idx="182">
                  <c:v>Popsicle</c:v>
                </c:pt>
                <c:pt idx="183">
                  <c:v>Hot Dog</c:v>
                </c:pt>
                <c:pt idx="184">
                  <c:v>Soda</c:v>
                </c:pt>
                <c:pt idx="185">
                  <c:v>Licorice Rope</c:v>
                </c:pt>
                <c:pt idx="186">
                  <c:v>Bottled Water</c:v>
                </c:pt>
                <c:pt idx="187">
                  <c:v>Pizza</c:v>
                </c:pt>
                <c:pt idx="188">
                  <c:v>Popsicle</c:v>
                </c:pt>
                <c:pt idx="189">
                  <c:v>Gummy Bears</c:v>
                </c:pt>
                <c:pt idx="190">
                  <c:v>Pizza</c:v>
                </c:pt>
                <c:pt idx="191">
                  <c:v>Bottled Water</c:v>
                </c:pt>
                <c:pt idx="192">
                  <c:v>Popcorn</c:v>
                </c:pt>
                <c:pt idx="193">
                  <c:v>Beer</c:v>
                </c:pt>
                <c:pt idx="194">
                  <c:v>Pizza</c:v>
                </c:pt>
                <c:pt idx="195">
                  <c:v>Popsicle</c:v>
                </c:pt>
                <c:pt idx="196">
                  <c:v>Chocolate Bar</c:v>
                </c:pt>
                <c:pt idx="197">
                  <c:v>Bottled Water</c:v>
                </c:pt>
                <c:pt idx="198">
                  <c:v>Popsicle</c:v>
                </c:pt>
              </c:strCache>
            </c:strRef>
          </c:cat>
          <c:val>
            <c:numRef>
              <c:f>'Basketball Game Sales'!$F$2:$F$201</c:f>
              <c:numCache>
                <c:formatCode>General</c:formatCode>
                <c:ptCount val="200"/>
                <c:pt idx="0">
                  <c:v>200.0</c:v>
                </c:pt>
                <c:pt idx="1">
                  <c:v>320.0</c:v>
                </c:pt>
                <c:pt idx="2">
                  <c:v>500.0</c:v>
                </c:pt>
                <c:pt idx="3">
                  <c:v>480.0</c:v>
                </c:pt>
                <c:pt idx="4">
                  <c:v>0.0</c:v>
                </c:pt>
                <c:pt idx="5">
                  <c:v>265.0</c:v>
                </c:pt>
                <c:pt idx="6">
                  <c:v>300.0</c:v>
                </c:pt>
                <c:pt idx="7">
                  <c:v>120.0</c:v>
                </c:pt>
                <c:pt idx="8">
                  <c:v>255.0</c:v>
                </c:pt>
                <c:pt idx="9">
                  <c:v>320.0</c:v>
                </c:pt>
                <c:pt idx="10">
                  <c:v>200.0</c:v>
                </c:pt>
                <c:pt idx="11">
                  <c:v>265.0</c:v>
                </c:pt>
                <c:pt idx="12">
                  <c:v>280.0</c:v>
                </c:pt>
                <c:pt idx="13">
                  <c:v>300.0</c:v>
                </c:pt>
                <c:pt idx="14">
                  <c:v>560.0</c:v>
                </c:pt>
                <c:pt idx="15">
                  <c:v>480.0</c:v>
                </c:pt>
                <c:pt idx="16">
                  <c:v>200.0</c:v>
                </c:pt>
                <c:pt idx="17">
                  <c:v>120.0</c:v>
                </c:pt>
                <c:pt idx="18">
                  <c:v>200.0</c:v>
                </c:pt>
                <c:pt idx="19">
                  <c:v>320.0</c:v>
                </c:pt>
                <c:pt idx="20">
                  <c:v>300.0</c:v>
                </c:pt>
                <c:pt idx="21">
                  <c:v>500.0</c:v>
                </c:pt>
                <c:pt idx="22">
                  <c:v>320.0</c:v>
                </c:pt>
                <c:pt idx="23">
                  <c:v>560.0</c:v>
                </c:pt>
                <c:pt idx="24">
                  <c:v>560.0</c:v>
                </c:pt>
                <c:pt idx="25">
                  <c:v>300.0</c:v>
                </c:pt>
                <c:pt idx="26">
                  <c:v>255.0</c:v>
                </c:pt>
                <c:pt idx="27">
                  <c:v>320.0</c:v>
                </c:pt>
                <c:pt idx="28">
                  <c:v>200.0</c:v>
                </c:pt>
                <c:pt idx="29">
                  <c:v>300.0</c:v>
                </c:pt>
                <c:pt idx="30">
                  <c:v>120.0</c:v>
                </c:pt>
                <c:pt idx="31">
                  <c:v>300.0</c:v>
                </c:pt>
                <c:pt idx="32">
                  <c:v>300.0</c:v>
                </c:pt>
                <c:pt idx="33">
                  <c:v>280.0</c:v>
                </c:pt>
                <c:pt idx="34">
                  <c:v>560.0</c:v>
                </c:pt>
                <c:pt idx="35">
                  <c:v>0.0</c:v>
                </c:pt>
                <c:pt idx="36">
                  <c:v>0.0</c:v>
                </c:pt>
                <c:pt idx="37">
                  <c:v>500.0</c:v>
                </c:pt>
                <c:pt idx="38">
                  <c:v>255.0</c:v>
                </c:pt>
                <c:pt idx="39">
                  <c:v>300.0</c:v>
                </c:pt>
                <c:pt idx="40">
                  <c:v>280.0</c:v>
                </c:pt>
                <c:pt idx="41">
                  <c:v>200.0</c:v>
                </c:pt>
                <c:pt idx="42">
                  <c:v>265.0</c:v>
                </c:pt>
                <c:pt idx="43">
                  <c:v>255.0</c:v>
                </c:pt>
                <c:pt idx="44">
                  <c:v>480.0</c:v>
                </c:pt>
                <c:pt idx="45">
                  <c:v>320.0</c:v>
                </c:pt>
                <c:pt idx="46">
                  <c:v>300.0</c:v>
                </c:pt>
                <c:pt idx="47">
                  <c:v>280.0</c:v>
                </c:pt>
                <c:pt idx="48">
                  <c:v>560.0</c:v>
                </c:pt>
                <c:pt idx="49">
                  <c:v>500.0</c:v>
                </c:pt>
                <c:pt idx="50">
                  <c:v>255.0</c:v>
                </c:pt>
                <c:pt idx="51">
                  <c:v>265.0</c:v>
                </c:pt>
                <c:pt idx="52">
                  <c:v>500.0</c:v>
                </c:pt>
                <c:pt idx="53">
                  <c:v>200.0</c:v>
                </c:pt>
                <c:pt idx="54">
                  <c:v>300.0</c:v>
                </c:pt>
                <c:pt idx="55">
                  <c:v>300.0</c:v>
                </c:pt>
                <c:pt idx="56">
                  <c:v>280.0</c:v>
                </c:pt>
                <c:pt idx="57">
                  <c:v>200.0</c:v>
                </c:pt>
                <c:pt idx="58">
                  <c:v>280.0</c:v>
                </c:pt>
                <c:pt idx="59">
                  <c:v>200.0</c:v>
                </c:pt>
                <c:pt idx="60">
                  <c:v>120.0</c:v>
                </c:pt>
                <c:pt idx="61">
                  <c:v>265.0</c:v>
                </c:pt>
                <c:pt idx="62">
                  <c:v>480.0</c:v>
                </c:pt>
                <c:pt idx="63">
                  <c:v>120.0</c:v>
                </c:pt>
                <c:pt idx="64">
                  <c:v>300.0</c:v>
                </c:pt>
                <c:pt idx="65">
                  <c:v>300.0</c:v>
                </c:pt>
                <c:pt idx="66">
                  <c:v>120.0</c:v>
                </c:pt>
                <c:pt idx="67">
                  <c:v>255.0</c:v>
                </c:pt>
                <c:pt idx="68">
                  <c:v>200.0</c:v>
                </c:pt>
                <c:pt idx="69">
                  <c:v>300.0</c:v>
                </c:pt>
                <c:pt idx="70">
                  <c:v>200.0</c:v>
                </c:pt>
                <c:pt idx="71">
                  <c:v>560.0</c:v>
                </c:pt>
                <c:pt idx="72">
                  <c:v>560.0</c:v>
                </c:pt>
                <c:pt idx="73">
                  <c:v>560.0</c:v>
                </c:pt>
                <c:pt idx="74">
                  <c:v>300.0</c:v>
                </c:pt>
                <c:pt idx="75">
                  <c:v>265.0</c:v>
                </c:pt>
                <c:pt idx="76">
                  <c:v>480.0</c:v>
                </c:pt>
                <c:pt idx="77">
                  <c:v>0.0</c:v>
                </c:pt>
                <c:pt idx="78">
                  <c:v>320.0</c:v>
                </c:pt>
                <c:pt idx="79">
                  <c:v>300.0</c:v>
                </c:pt>
                <c:pt idx="80">
                  <c:v>500.0</c:v>
                </c:pt>
                <c:pt idx="81">
                  <c:v>265.0</c:v>
                </c:pt>
                <c:pt idx="82">
                  <c:v>240.0</c:v>
                </c:pt>
                <c:pt idx="83">
                  <c:v>255.0</c:v>
                </c:pt>
                <c:pt idx="84">
                  <c:v>280.0</c:v>
                </c:pt>
                <c:pt idx="85">
                  <c:v>200.0</c:v>
                </c:pt>
                <c:pt idx="86">
                  <c:v>265.0</c:v>
                </c:pt>
                <c:pt idx="87">
                  <c:v>240.0</c:v>
                </c:pt>
                <c:pt idx="88">
                  <c:v>265.0</c:v>
                </c:pt>
                <c:pt idx="89">
                  <c:v>240.0</c:v>
                </c:pt>
                <c:pt idx="90">
                  <c:v>120.0</c:v>
                </c:pt>
                <c:pt idx="91">
                  <c:v>255.0</c:v>
                </c:pt>
                <c:pt idx="92">
                  <c:v>300.0</c:v>
                </c:pt>
                <c:pt idx="93">
                  <c:v>480.0</c:v>
                </c:pt>
                <c:pt idx="94">
                  <c:v>265.0</c:v>
                </c:pt>
                <c:pt idx="95">
                  <c:v>300.0</c:v>
                </c:pt>
                <c:pt idx="96">
                  <c:v>240.0</c:v>
                </c:pt>
                <c:pt idx="97">
                  <c:v>280.0</c:v>
                </c:pt>
                <c:pt idx="98">
                  <c:v>200.0</c:v>
                </c:pt>
                <c:pt idx="99">
                  <c:v>320.0</c:v>
                </c:pt>
                <c:pt idx="100">
                  <c:v>200.0</c:v>
                </c:pt>
                <c:pt idx="101">
                  <c:v>240.0</c:v>
                </c:pt>
                <c:pt idx="102">
                  <c:v>300.0</c:v>
                </c:pt>
                <c:pt idx="103">
                  <c:v>320.0</c:v>
                </c:pt>
                <c:pt idx="104">
                  <c:v>280.0</c:v>
                </c:pt>
                <c:pt idx="105">
                  <c:v>320.0</c:v>
                </c:pt>
                <c:pt idx="106">
                  <c:v>120.0</c:v>
                </c:pt>
                <c:pt idx="107">
                  <c:v>0.0</c:v>
                </c:pt>
                <c:pt idx="108">
                  <c:v>320.0</c:v>
                </c:pt>
                <c:pt idx="109">
                  <c:v>240.0</c:v>
                </c:pt>
                <c:pt idx="110">
                  <c:v>300.0</c:v>
                </c:pt>
                <c:pt idx="111">
                  <c:v>0.0</c:v>
                </c:pt>
                <c:pt idx="112">
                  <c:v>265.0</c:v>
                </c:pt>
                <c:pt idx="113">
                  <c:v>120.0</c:v>
                </c:pt>
                <c:pt idx="114">
                  <c:v>480.0</c:v>
                </c:pt>
                <c:pt idx="115">
                  <c:v>500.0</c:v>
                </c:pt>
                <c:pt idx="116">
                  <c:v>500.0</c:v>
                </c:pt>
                <c:pt idx="117">
                  <c:v>240.0</c:v>
                </c:pt>
                <c:pt idx="118">
                  <c:v>500.0</c:v>
                </c:pt>
                <c:pt idx="119">
                  <c:v>0.0</c:v>
                </c:pt>
                <c:pt idx="120">
                  <c:v>280.0</c:v>
                </c:pt>
                <c:pt idx="121">
                  <c:v>0.0</c:v>
                </c:pt>
                <c:pt idx="122">
                  <c:v>240.0</c:v>
                </c:pt>
                <c:pt idx="123">
                  <c:v>480.0</c:v>
                </c:pt>
                <c:pt idx="124">
                  <c:v>480.0</c:v>
                </c:pt>
                <c:pt idx="125">
                  <c:v>240.0</c:v>
                </c:pt>
                <c:pt idx="126">
                  <c:v>480.0</c:v>
                </c:pt>
                <c:pt idx="127">
                  <c:v>300.0</c:v>
                </c:pt>
                <c:pt idx="128">
                  <c:v>255.0</c:v>
                </c:pt>
                <c:pt idx="129">
                  <c:v>200.0</c:v>
                </c:pt>
                <c:pt idx="130">
                  <c:v>240.0</c:v>
                </c:pt>
                <c:pt idx="131">
                  <c:v>560.0</c:v>
                </c:pt>
                <c:pt idx="132">
                  <c:v>0.0</c:v>
                </c:pt>
                <c:pt idx="133">
                  <c:v>200.0</c:v>
                </c:pt>
                <c:pt idx="134">
                  <c:v>320.0</c:v>
                </c:pt>
                <c:pt idx="135">
                  <c:v>255.0</c:v>
                </c:pt>
                <c:pt idx="136">
                  <c:v>500.0</c:v>
                </c:pt>
                <c:pt idx="137">
                  <c:v>320.0</c:v>
                </c:pt>
                <c:pt idx="138">
                  <c:v>120.0</c:v>
                </c:pt>
                <c:pt idx="139">
                  <c:v>480.0</c:v>
                </c:pt>
                <c:pt idx="140">
                  <c:v>265.0</c:v>
                </c:pt>
                <c:pt idx="141">
                  <c:v>265.0</c:v>
                </c:pt>
                <c:pt idx="142">
                  <c:v>560.0</c:v>
                </c:pt>
                <c:pt idx="143">
                  <c:v>320.0</c:v>
                </c:pt>
                <c:pt idx="144">
                  <c:v>560.0</c:v>
                </c:pt>
                <c:pt idx="145">
                  <c:v>320.0</c:v>
                </c:pt>
                <c:pt idx="146">
                  <c:v>265.0</c:v>
                </c:pt>
                <c:pt idx="147">
                  <c:v>560.0</c:v>
                </c:pt>
                <c:pt idx="148">
                  <c:v>150.0</c:v>
                </c:pt>
                <c:pt idx="149">
                  <c:v>500.0</c:v>
                </c:pt>
                <c:pt idx="150">
                  <c:v>500.0</c:v>
                </c:pt>
                <c:pt idx="151">
                  <c:v>0.0</c:v>
                </c:pt>
                <c:pt idx="152">
                  <c:v>320.0</c:v>
                </c:pt>
                <c:pt idx="153">
                  <c:v>480.0</c:v>
                </c:pt>
                <c:pt idx="154">
                  <c:v>150.0</c:v>
                </c:pt>
                <c:pt idx="155">
                  <c:v>480.0</c:v>
                </c:pt>
                <c:pt idx="156">
                  <c:v>500.0</c:v>
                </c:pt>
                <c:pt idx="157">
                  <c:v>120.0</c:v>
                </c:pt>
                <c:pt idx="158">
                  <c:v>560.0</c:v>
                </c:pt>
                <c:pt idx="159">
                  <c:v>300.0</c:v>
                </c:pt>
                <c:pt idx="160">
                  <c:v>560.0</c:v>
                </c:pt>
                <c:pt idx="161">
                  <c:v>280.0</c:v>
                </c:pt>
                <c:pt idx="162">
                  <c:v>150.0</c:v>
                </c:pt>
                <c:pt idx="163">
                  <c:v>500.0</c:v>
                </c:pt>
                <c:pt idx="164">
                  <c:v>150.0</c:v>
                </c:pt>
                <c:pt idx="165">
                  <c:v>120.0</c:v>
                </c:pt>
                <c:pt idx="166">
                  <c:v>255.0</c:v>
                </c:pt>
                <c:pt idx="167">
                  <c:v>150.0</c:v>
                </c:pt>
                <c:pt idx="168">
                  <c:v>300.0</c:v>
                </c:pt>
                <c:pt idx="169">
                  <c:v>255.0</c:v>
                </c:pt>
                <c:pt idx="170">
                  <c:v>560.0</c:v>
                </c:pt>
                <c:pt idx="171">
                  <c:v>280.0</c:v>
                </c:pt>
                <c:pt idx="172">
                  <c:v>200.0</c:v>
                </c:pt>
                <c:pt idx="173">
                  <c:v>150.0</c:v>
                </c:pt>
                <c:pt idx="174">
                  <c:v>150.0</c:v>
                </c:pt>
                <c:pt idx="175">
                  <c:v>150.0</c:v>
                </c:pt>
                <c:pt idx="176">
                  <c:v>200.0</c:v>
                </c:pt>
                <c:pt idx="177">
                  <c:v>150.0</c:v>
                </c:pt>
                <c:pt idx="178">
                  <c:v>300.0</c:v>
                </c:pt>
                <c:pt idx="179">
                  <c:v>480.0</c:v>
                </c:pt>
                <c:pt idx="180">
                  <c:v>200.0</c:v>
                </c:pt>
                <c:pt idx="181">
                  <c:v>500.0</c:v>
                </c:pt>
                <c:pt idx="182">
                  <c:v>150.0</c:v>
                </c:pt>
                <c:pt idx="183">
                  <c:v>265.0</c:v>
                </c:pt>
                <c:pt idx="184">
                  <c:v>120.0</c:v>
                </c:pt>
                <c:pt idx="185">
                  <c:v>280.0</c:v>
                </c:pt>
                <c:pt idx="186">
                  <c:v>0.0</c:v>
                </c:pt>
                <c:pt idx="187">
                  <c:v>480.0</c:v>
                </c:pt>
                <c:pt idx="188">
                  <c:v>150.0</c:v>
                </c:pt>
                <c:pt idx="189">
                  <c:v>300.0</c:v>
                </c:pt>
                <c:pt idx="190">
                  <c:v>480.0</c:v>
                </c:pt>
                <c:pt idx="191">
                  <c:v>0.0</c:v>
                </c:pt>
                <c:pt idx="192">
                  <c:v>500.0</c:v>
                </c:pt>
                <c:pt idx="193">
                  <c:v>200.0</c:v>
                </c:pt>
                <c:pt idx="194">
                  <c:v>480.0</c:v>
                </c:pt>
                <c:pt idx="195">
                  <c:v>150.0</c:v>
                </c:pt>
                <c:pt idx="196">
                  <c:v>255.0</c:v>
                </c:pt>
                <c:pt idx="197">
                  <c:v>0.0</c:v>
                </c:pt>
                <c:pt idx="198">
                  <c:v>150.0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01226912"/>
        <c:axId val="1782253840"/>
      </c:barChart>
      <c:catAx>
        <c:axId val="-200122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253840"/>
        <c:crosses val="autoZero"/>
        <c:auto val="1"/>
        <c:lblAlgn val="ctr"/>
        <c:lblOffset val="100"/>
        <c:noMultiLvlLbl val="0"/>
      </c:catAx>
      <c:valAx>
        <c:axId val="178225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122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tx1"/>
            </a:solidFill>
            <a:effectLst>
              <a:softEdge rad="0"/>
            </a:effectLst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200.0</c:v>
                </c:pt>
                <c:pt idx="1">
                  <c:v>0.0</c:v>
                </c:pt>
                <c:pt idx="2">
                  <c:v>255.0</c:v>
                </c:pt>
                <c:pt idx="3">
                  <c:v>300.0</c:v>
                </c:pt>
                <c:pt idx="4">
                  <c:v>300.0</c:v>
                </c:pt>
                <c:pt idx="5">
                  <c:v>320.0</c:v>
                </c:pt>
                <c:pt idx="6">
                  <c:v>265.0</c:v>
                </c:pt>
                <c:pt idx="7">
                  <c:v>240.0</c:v>
                </c:pt>
                <c:pt idx="8">
                  <c:v>280.0</c:v>
                </c:pt>
                <c:pt idx="9">
                  <c:v>560.0</c:v>
                </c:pt>
                <c:pt idx="10">
                  <c:v>480.0</c:v>
                </c:pt>
                <c:pt idx="11">
                  <c:v>500.0</c:v>
                </c:pt>
                <c:pt idx="12">
                  <c:v>150.0</c:v>
                </c:pt>
                <c:pt idx="13">
                  <c:v>120.0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6469088"/>
        <c:axId val="2146475856"/>
      </c:barChart>
      <c:catAx>
        <c:axId val="2146469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46475856"/>
        <c:crosses val="autoZero"/>
        <c:auto val="1"/>
        <c:lblAlgn val="ctr"/>
        <c:lblOffset val="100"/>
        <c:noMultiLvlLbl val="0"/>
      </c:catAx>
      <c:valAx>
        <c:axId val="2146475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46908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254373</xdr:colOff>
      <xdr:row>6</xdr:row>
      <xdr:rowOff>0</xdr:rowOff>
    </xdr:from>
    <xdr:to>
      <xdr:col>19</xdr:col>
      <xdr:colOff>701414</xdr:colOff>
      <xdr:row>17</xdr:row>
      <xdr:rowOff>60751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101600</xdr:rowOff>
    </xdr:from>
    <xdr:to>
      <xdr:col>11</xdr:col>
      <xdr:colOff>381000</xdr:colOff>
      <xdr:row>26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04.551268750001" createdVersion="4" refreshedVersion="4" minRefreshableVersion="3" recordCount="199">
  <cacheSource type="worksheet">
    <worksheetSource ref="A1:F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16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16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Office User" refreshedDate="42717.019654050928" createdVersion="4" refreshedVersion="4" minRefreshableVersion="3" recordCount="199">
  <cacheSource type="worksheet">
    <worksheetSource name="Table1"/>
  </cacheSource>
  <cacheFields count="10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164">
      <sharedItems containsSemiMixedTypes="0" containsString="0" containsNumber="1" minValue="1.5" maxValue="5" count="6">
        <n v="4"/>
        <n v="3"/>
        <n v="5"/>
        <n v="2"/>
        <n v="1.5"/>
        <n v="2.5"/>
      </sharedItems>
    </cacheField>
    <cacheField name="Profit" numFmtId="9">
      <sharedItems containsSemiMixedTypes="0" containsString="0" containsNumber="1" minValue="0.25" maxValue="0.83333333333333337"/>
    </cacheField>
    <cacheField name="Actual Profit" numFmtId="16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 count="13">
        <n v="200"/>
        <n v="320"/>
        <n v="500"/>
        <n v="480"/>
        <n v="0"/>
        <n v="265"/>
        <n v="300"/>
        <n v="120"/>
        <n v="255"/>
        <n v="280"/>
        <n v="560"/>
        <n v="240"/>
        <n v="150"/>
      </sharedItems>
    </cacheField>
    <cacheField name="AVERAGE PRICE" numFmtId="0">
      <sharedItems containsString="0" containsBlank="1" containsNumber="1" minValue="2.829145728643216" maxValue="2.829145728643216"/>
    </cacheField>
    <cacheField name="Profits" numFmtId="165">
      <sharedItems containsSemiMixedTypes="0" containsString="0" containsNumber="1" minValue="0.5" maxValue="4"/>
    </cacheField>
    <cacheField name="Random Values" numFmtId="0">
      <sharedItems containsSemiMixedTypes="0" containsString="0" containsNumber="1" minValue="3.6602519829725955E-3" maxValue="0.99972798725515288"/>
    </cacheField>
    <cacheField name="CALORIES2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99">
  <r>
    <x v="0"/>
    <x v="0"/>
    <x v="0"/>
    <n v="0.5"/>
    <n v="2"/>
    <x v="0"/>
    <n v="2.829145728643216"/>
    <n v="2"/>
    <n v="0.41359421061753665"/>
    <n v="200"/>
  </r>
  <r>
    <x v="1"/>
    <x v="1"/>
    <x v="1"/>
    <n v="0.66666666666666663"/>
    <n v="2"/>
    <x v="1"/>
    <m/>
    <n v="2"/>
    <n v="0.68140832072727964"/>
    <n v="320"/>
  </r>
  <r>
    <x v="2"/>
    <x v="1"/>
    <x v="2"/>
    <n v="0.8"/>
    <n v="4"/>
    <x v="2"/>
    <m/>
    <n v="4"/>
    <n v="0.2191331326719046"/>
    <n v="500"/>
  </r>
  <r>
    <x v="3"/>
    <x v="1"/>
    <x v="3"/>
    <n v="0.25"/>
    <n v="0.5"/>
    <x v="3"/>
    <m/>
    <n v="0.5"/>
    <n v="0.71415791266396755"/>
    <n v="480"/>
  </r>
  <r>
    <x v="4"/>
    <x v="0"/>
    <x v="1"/>
    <n v="0.83333333333333337"/>
    <n v="2.5"/>
    <x v="4"/>
    <m/>
    <n v="2.5"/>
    <n v="0.92975065890622155"/>
    <n v="0"/>
  </r>
  <r>
    <x v="5"/>
    <x v="1"/>
    <x v="4"/>
    <n v="0.66666666666666663"/>
    <n v="1"/>
    <x v="5"/>
    <m/>
    <n v="1"/>
    <n v="0.19286209215743932"/>
    <n v="265"/>
  </r>
  <r>
    <x v="6"/>
    <x v="2"/>
    <x v="1"/>
    <n v="0.5"/>
    <n v="1.5"/>
    <x v="6"/>
    <m/>
    <n v="1.5"/>
    <n v="0.54349168606098863"/>
    <n v="300"/>
  </r>
  <r>
    <x v="7"/>
    <x v="0"/>
    <x v="5"/>
    <n v="0.8"/>
    <n v="2"/>
    <x v="7"/>
    <m/>
    <n v="2"/>
    <n v="0.99297605022629332"/>
    <n v="120"/>
  </r>
  <r>
    <x v="8"/>
    <x v="3"/>
    <x v="3"/>
    <n v="0.75"/>
    <n v="1.5"/>
    <x v="8"/>
    <m/>
    <n v="1.5"/>
    <n v="1.2875002823059978E-2"/>
    <n v="255"/>
  </r>
  <r>
    <x v="1"/>
    <x v="1"/>
    <x v="1"/>
    <n v="0.66666666666666663"/>
    <n v="2"/>
    <x v="1"/>
    <m/>
    <n v="2"/>
    <n v="0.71581230397436124"/>
    <n v="320"/>
  </r>
  <r>
    <x v="0"/>
    <x v="0"/>
    <x v="0"/>
    <n v="0.5"/>
    <n v="2"/>
    <x v="0"/>
    <m/>
    <n v="2"/>
    <n v="0.22673024227630079"/>
    <n v="200"/>
  </r>
  <r>
    <x v="5"/>
    <x v="1"/>
    <x v="4"/>
    <n v="0.66666666666666663"/>
    <n v="1"/>
    <x v="5"/>
    <m/>
    <n v="1"/>
    <n v="0.26803546362396746"/>
    <n v="265"/>
  </r>
  <r>
    <x v="9"/>
    <x v="3"/>
    <x v="3"/>
    <n v="0.5"/>
    <n v="1"/>
    <x v="9"/>
    <m/>
    <n v="1"/>
    <n v="2.375743589064272E-2"/>
    <n v="280"/>
  </r>
  <r>
    <x v="6"/>
    <x v="2"/>
    <x v="1"/>
    <n v="0.5"/>
    <n v="1.5"/>
    <x v="6"/>
    <m/>
    <n v="1.5"/>
    <n v="0.52817358841477091"/>
    <n v="300"/>
  </r>
  <r>
    <x v="10"/>
    <x v="1"/>
    <x v="1"/>
    <n v="0.5"/>
    <n v="1.5"/>
    <x v="10"/>
    <m/>
    <n v="1.5"/>
    <n v="8.407380371262696E-2"/>
    <n v="560"/>
  </r>
  <r>
    <x v="3"/>
    <x v="1"/>
    <x v="3"/>
    <n v="0.25"/>
    <n v="0.5"/>
    <x v="3"/>
    <m/>
    <n v="0.5"/>
    <n v="0.85880030622933845"/>
    <n v="480"/>
  </r>
  <r>
    <x v="0"/>
    <x v="0"/>
    <x v="0"/>
    <n v="0.5"/>
    <n v="2"/>
    <x v="0"/>
    <m/>
    <n v="2"/>
    <n v="0.89891943266350227"/>
    <n v="200"/>
  </r>
  <r>
    <x v="7"/>
    <x v="0"/>
    <x v="5"/>
    <n v="0.8"/>
    <n v="2"/>
    <x v="7"/>
    <m/>
    <n v="2"/>
    <n v="0.79322023940758668"/>
    <n v="120"/>
  </r>
  <r>
    <x v="0"/>
    <x v="0"/>
    <x v="0"/>
    <n v="0.5"/>
    <n v="2"/>
    <x v="0"/>
    <m/>
    <n v="2"/>
    <n v="0.81026030251624492"/>
    <n v="200"/>
  </r>
  <r>
    <x v="1"/>
    <x v="1"/>
    <x v="1"/>
    <n v="0.66666666666666663"/>
    <n v="2"/>
    <x v="1"/>
    <m/>
    <n v="2"/>
    <n v="0.27252648948992531"/>
    <n v="320"/>
  </r>
  <r>
    <x v="11"/>
    <x v="3"/>
    <x v="3"/>
    <n v="0.5"/>
    <n v="1"/>
    <x v="6"/>
    <m/>
    <n v="1"/>
    <n v="0.74681765790686394"/>
    <n v="300"/>
  </r>
  <r>
    <x v="2"/>
    <x v="1"/>
    <x v="2"/>
    <n v="0.8"/>
    <n v="4"/>
    <x v="2"/>
    <m/>
    <n v="4"/>
    <n v="0.15865567097126465"/>
    <n v="500"/>
  </r>
  <r>
    <x v="1"/>
    <x v="1"/>
    <x v="1"/>
    <n v="0.66666666666666663"/>
    <n v="2"/>
    <x v="1"/>
    <m/>
    <n v="2"/>
    <n v="0.76341468424788994"/>
    <n v="320"/>
  </r>
  <r>
    <x v="10"/>
    <x v="1"/>
    <x v="1"/>
    <n v="0.5"/>
    <n v="1.5"/>
    <x v="10"/>
    <m/>
    <n v="1.5"/>
    <n v="0.24352414532334699"/>
    <n v="560"/>
  </r>
  <r>
    <x v="10"/>
    <x v="1"/>
    <x v="1"/>
    <n v="0.5"/>
    <n v="1.5"/>
    <x v="10"/>
    <m/>
    <n v="1.5"/>
    <n v="9.6117811782821194E-2"/>
    <n v="560"/>
  </r>
  <r>
    <x v="6"/>
    <x v="2"/>
    <x v="1"/>
    <n v="0.5"/>
    <n v="1.5"/>
    <x v="6"/>
    <m/>
    <n v="1.5"/>
    <n v="0.85766992541891407"/>
    <n v="300"/>
  </r>
  <r>
    <x v="8"/>
    <x v="3"/>
    <x v="3"/>
    <n v="0.75"/>
    <n v="1.5"/>
    <x v="8"/>
    <m/>
    <n v="1.5"/>
    <n v="0.49901956396837499"/>
    <n v="255"/>
  </r>
  <r>
    <x v="1"/>
    <x v="1"/>
    <x v="1"/>
    <n v="0.66666666666666663"/>
    <n v="2"/>
    <x v="1"/>
    <m/>
    <n v="2"/>
    <n v="0.7398058536058153"/>
    <n v="320"/>
  </r>
  <r>
    <x v="0"/>
    <x v="0"/>
    <x v="0"/>
    <n v="0.5"/>
    <n v="2"/>
    <x v="0"/>
    <m/>
    <n v="2"/>
    <n v="0.97354828595683418"/>
    <n v="200"/>
  </r>
  <r>
    <x v="6"/>
    <x v="2"/>
    <x v="1"/>
    <n v="0.5"/>
    <n v="1.5"/>
    <x v="6"/>
    <m/>
    <n v="1.5"/>
    <n v="0.22922464258839903"/>
    <n v="300"/>
  </r>
  <r>
    <x v="7"/>
    <x v="0"/>
    <x v="5"/>
    <n v="0.8"/>
    <n v="2"/>
    <x v="7"/>
    <m/>
    <n v="2"/>
    <n v="0.26936920394258979"/>
    <n v="120"/>
  </r>
  <r>
    <x v="11"/>
    <x v="3"/>
    <x v="3"/>
    <n v="0.5"/>
    <n v="1"/>
    <x v="6"/>
    <m/>
    <n v="1"/>
    <n v="0.48566730250410495"/>
    <n v="300"/>
  </r>
  <r>
    <x v="6"/>
    <x v="2"/>
    <x v="1"/>
    <n v="0.5"/>
    <n v="1.5"/>
    <x v="6"/>
    <m/>
    <n v="1.5"/>
    <n v="0.88844563090399065"/>
    <n v="300"/>
  </r>
  <r>
    <x v="9"/>
    <x v="3"/>
    <x v="3"/>
    <n v="0.5"/>
    <n v="1"/>
    <x v="9"/>
    <m/>
    <n v="1"/>
    <n v="0.19378830938567471"/>
    <n v="280"/>
  </r>
  <r>
    <x v="10"/>
    <x v="1"/>
    <x v="1"/>
    <n v="0.5"/>
    <n v="1.5"/>
    <x v="10"/>
    <m/>
    <n v="1.5"/>
    <n v="0.41525716368000165"/>
    <n v="560"/>
  </r>
  <r>
    <x v="4"/>
    <x v="0"/>
    <x v="1"/>
    <n v="0.83333333333333337"/>
    <n v="2.5"/>
    <x v="4"/>
    <m/>
    <n v="2.5"/>
    <n v="0.37746967149100163"/>
    <n v="0"/>
  </r>
  <r>
    <x v="4"/>
    <x v="0"/>
    <x v="1"/>
    <n v="0.83333333333333337"/>
    <n v="2.5"/>
    <x v="4"/>
    <m/>
    <n v="2.5"/>
    <n v="0.19178023273616762"/>
    <n v="0"/>
  </r>
  <r>
    <x v="2"/>
    <x v="1"/>
    <x v="2"/>
    <n v="0.8"/>
    <n v="4"/>
    <x v="2"/>
    <m/>
    <n v="4"/>
    <n v="0.71532443290262515"/>
    <n v="500"/>
  </r>
  <r>
    <x v="8"/>
    <x v="3"/>
    <x v="3"/>
    <n v="0.75"/>
    <n v="1.5"/>
    <x v="8"/>
    <m/>
    <n v="1.5"/>
    <n v="0.238589004199806"/>
    <n v="255"/>
  </r>
  <r>
    <x v="6"/>
    <x v="2"/>
    <x v="1"/>
    <n v="0.5"/>
    <n v="1.5"/>
    <x v="6"/>
    <m/>
    <n v="1.5"/>
    <n v="0.42314990350887172"/>
    <n v="300"/>
  </r>
  <r>
    <x v="9"/>
    <x v="3"/>
    <x v="3"/>
    <n v="0.5"/>
    <n v="1"/>
    <x v="9"/>
    <m/>
    <n v="1"/>
    <n v="0.85200546133822741"/>
    <n v="280"/>
  </r>
  <r>
    <x v="0"/>
    <x v="0"/>
    <x v="0"/>
    <n v="0.5"/>
    <n v="2"/>
    <x v="0"/>
    <m/>
    <n v="2"/>
    <n v="0.87728146862576051"/>
    <n v="200"/>
  </r>
  <r>
    <x v="5"/>
    <x v="1"/>
    <x v="4"/>
    <n v="0.66666666666666663"/>
    <n v="1"/>
    <x v="5"/>
    <m/>
    <n v="1"/>
    <n v="0.64485560987815105"/>
    <n v="265"/>
  </r>
  <r>
    <x v="8"/>
    <x v="3"/>
    <x v="3"/>
    <n v="0.75"/>
    <n v="1.5"/>
    <x v="8"/>
    <m/>
    <n v="1.5"/>
    <n v="0.29654763469463707"/>
    <n v="255"/>
  </r>
  <r>
    <x v="3"/>
    <x v="1"/>
    <x v="3"/>
    <n v="0.25"/>
    <n v="0.5"/>
    <x v="3"/>
    <m/>
    <n v="0.5"/>
    <n v="0.40360984484263018"/>
    <n v="480"/>
  </r>
  <r>
    <x v="1"/>
    <x v="1"/>
    <x v="1"/>
    <n v="0.66666666666666663"/>
    <n v="2"/>
    <x v="1"/>
    <m/>
    <n v="2"/>
    <n v="0.31789550727332705"/>
    <n v="320"/>
  </r>
  <r>
    <x v="6"/>
    <x v="2"/>
    <x v="1"/>
    <n v="0.5"/>
    <n v="1.5"/>
    <x v="6"/>
    <m/>
    <n v="1.5"/>
    <n v="0.20079859358580587"/>
    <n v="300"/>
  </r>
  <r>
    <x v="9"/>
    <x v="3"/>
    <x v="3"/>
    <n v="0.5"/>
    <n v="1"/>
    <x v="9"/>
    <m/>
    <n v="1"/>
    <n v="0.18568252115752526"/>
    <n v="280"/>
  </r>
  <r>
    <x v="10"/>
    <x v="1"/>
    <x v="1"/>
    <n v="0.5"/>
    <n v="1.5"/>
    <x v="10"/>
    <m/>
    <n v="1.5"/>
    <n v="4.8028311560864956E-2"/>
    <n v="560"/>
  </r>
  <r>
    <x v="2"/>
    <x v="1"/>
    <x v="2"/>
    <n v="0.8"/>
    <n v="4"/>
    <x v="2"/>
    <m/>
    <n v="4"/>
    <n v="0.1668341467972505"/>
    <n v="500"/>
  </r>
  <r>
    <x v="8"/>
    <x v="3"/>
    <x v="3"/>
    <n v="0.75"/>
    <n v="1.5"/>
    <x v="8"/>
    <m/>
    <n v="1.5"/>
    <n v="0.82748792380106617"/>
    <n v="255"/>
  </r>
  <r>
    <x v="5"/>
    <x v="1"/>
    <x v="4"/>
    <n v="0.66666666666666663"/>
    <n v="1"/>
    <x v="5"/>
    <m/>
    <n v="1"/>
    <n v="1.0551935879686947E-2"/>
    <n v="265"/>
  </r>
  <r>
    <x v="2"/>
    <x v="1"/>
    <x v="2"/>
    <n v="0.8"/>
    <n v="4"/>
    <x v="2"/>
    <m/>
    <n v="4"/>
    <n v="0.29027078617295254"/>
    <n v="500"/>
  </r>
  <r>
    <x v="0"/>
    <x v="0"/>
    <x v="0"/>
    <n v="0.5"/>
    <n v="2"/>
    <x v="0"/>
    <m/>
    <n v="2"/>
    <n v="0.69602482709269675"/>
    <n v="200"/>
  </r>
  <r>
    <x v="6"/>
    <x v="2"/>
    <x v="1"/>
    <n v="0.5"/>
    <n v="1.5"/>
    <x v="6"/>
    <m/>
    <n v="1.5"/>
    <n v="0.7105181444450851"/>
    <n v="300"/>
  </r>
  <r>
    <x v="11"/>
    <x v="3"/>
    <x v="3"/>
    <n v="0.5"/>
    <n v="1"/>
    <x v="6"/>
    <m/>
    <n v="1"/>
    <n v="0.76820828271301211"/>
    <n v="300"/>
  </r>
  <r>
    <x v="9"/>
    <x v="3"/>
    <x v="3"/>
    <n v="0.5"/>
    <n v="1"/>
    <x v="9"/>
    <m/>
    <n v="1"/>
    <n v="0.94859160286853361"/>
    <n v="280"/>
  </r>
  <r>
    <x v="0"/>
    <x v="0"/>
    <x v="0"/>
    <n v="0.5"/>
    <n v="2"/>
    <x v="0"/>
    <m/>
    <n v="2"/>
    <n v="1.5159476372510583E-2"/>
    <n v="200"/>
  </r>
  <r>
    <x v="9"/>
    <x v="3"/>
    <x v="3"/>
    <n v="0.5"/>
    <n v="1"/>
    <x v="9"/>
    <m/>
    <n v="1"/>
    <n v="0.43229952950646655"/>
    <n v="280"/>
  </r>
  <r>
    <x v="0"/>
    <x v="0"/>
    <x v="0"/>
    <n v="0.5"/>
    <n v="2"/>
    <x v="0"/>
    <m/>
    <n v="2"/>
    <n v="0.29881667413275081"/>
    <n v="200"/>
  </r>
  <r>
    <x v="7"/>
    <x v="0"/>
    <x v="5"/>
    <n v="0.8"/>
    <n v="2"/>
    <x v="7"/>
    <m/>
    <n v="2"/>
    <n v="0.50987327482459832"/>
    <n v="120"/>
  </r>
  <r>
    <x v="5"/>
    <x v="1"/>
    <x v="4"/>
    <n v="0.66666666666666663"/>
    <n v="1"/>
    <x v="5"/>
    <m/>
    <n v="1"/>
    <n v="6.1438955816374929E-2"/>
    <n v="265"/>
  </r>
  <r>
    <x v="3"/>
    <x v="1"/>
    <x v="3"/>
    <n v="0.25"/>
    <n v="0.5"/>
    <x v="3"/>
    <m/>
    <n v="0.5"/>
    <n v="0.73657162183385239"/>
    <n v="480"/>
  </r>
  <r>
    <x v="7"/>
    <x v="0"/>
    <x v="5"/>
    <n v="0.8"/>
    <n v="2"/>
    <x v="7"/>
    <m/>
    <n v="2"/>
    <n v="0.96689866352055964"/>
    <n v="120"/>
  </r>
  <r>
    <x v="11"/>
    <x v="3"/>
    <x v="3"/>
    <n v="0.5"/>
    <n v="1"/>
    <x v="6"/>
    <m/>
    <n v="1"/>
    <n v="0.97718929911477614"/>
    <n v="300"/>
  </r>
  <r>
    <x v="6"/>
    <x v="2"/>
    <x v="1"/>
    <n v="0.5"/>
    <n v="1.5"/>
    <x v="6"/>
    <m/>
    <n v="1.5"/>
    <n v="0.41970463982271111"/>
    <n v="300"/>
  </r>
  <r>
    <x v="7"/>
    <x v="0"/>
    <x v="5"/>
    <n v="0.8"/>
    <n v="2"/>
    <x v="7"/>
    <m/>
    <n v="2"/>
    <n v="0.38631590813301753"/>
    <n v="120"/>
  </r>
  <r>
    <x v="8"/>
    <x v="3"/>
    <x v="3"/>
    <n v="0.75"/>
    <n v="1.5"/>
    <x v="8"/>
    <m/>
    <n v="1.5"/>
    <n v="0.68650197312131966"/>
    <n v="255"/>
  </r>
  <r>
    <x v="0"/>
    <x v="0"/>
    <x v="0"/>
    <n v="0.5"/>
    <n v="2"/>
    <x v="0"/>
    <m/>
    <n v="2"/>
    <n v="0.33016684672882401"/>
    <n v="200"/>
  </r>
  <r>
    <x v="6"/>
    <x v="2"/>
    <x v="1"/>
    <n v="0.5"/>
    <n v="1.5"/>
    <x v="6"/>
    <m/>
    <n v="1.5"/>
    <n v="0.1582688058952626"/>
    <n v="300"/>
  </r>
  <r>
    <x v="0"/>
    <x v="0"/>
    <x v="0"/>
    <n v="0.5"/>
    <n v="2"/>
    <x v="0"/>
    <m/>
    <n v="2"/>
    <n v="0.16087820154241161"/>
    <n v="200"/>
  </r>
  <r>
    <x v="10"/>
    <x v="1"/>
    <x v="1"/>
    <n v="0.5"/>
    <n v="1.5"/>
    <x v="10"/>
    <m/>
    <n v="1.5"/>
    <n v="1.4042206159941895E-2"/>
    <n v="560"/>
  </r>
  <r>
    <x v="10"/>
    <x v="1"/>
    <x v="1"/>
    <n v="0.5"/>
    <n v="1.5"/>
    <x v="10"/>
    <m/>
    <n v="1.5"/>
    <n v="0.37445699645149033"/>
    <n v="560"/>
  </r>
  <r>
    <x v="10"/>
    <x v="1"/>
    <x v="1"/>
    <n v="0.5"/>
    <n v="1.5"/>
    <x v="10"/>
    <m/>
    <n v="1.5"/>
    <n v="0.53480410879014351"/>
    <n v="560"/>
  </r>
  <r>
    <x v="11"/>
    <x v="3"/>
    <x v="3"/>
    <n v="0.5"/>
    <n v="1"/>
    <x v="6"/>
    <m/>
    <n v="1"/>
    <n v="0.39471948886509145"/>
    <n v="300"/>
  </r>
  <r>
    <x v="5"/>
    <x v="1"/>
    <x v="4"/>
    <n v="0.66666666666666663"/>
    <n v="1"/>
    <x v="5"/>
    <m/>
    <n v="1"/>
    <n v="0.29936163851123609"/>
    <n v="265"/>
  </r>
  <r>
    <x v="3"/>
    <x v="1"/>
    <x v="3"/>
    <n v="0.25"/>
    <n v="0.5"/>
    <x v="3"/>
    <m/>
    <n v="0.5"/>
    <n v="0.48557564203662351"/>
    <n v="480"/>
  </r>
  <r>
    <x v="4"/>
    <x v="0"/>
    <x v="1"/>
    <n v="0.83333333333333337"/>
    <n v="2.5"/>
    <x v="4"/>
    <m/>
    <n v="2.5"/>
    <n v="0.11088027249488919"/>
    <n v="0"/>
  </r>
  <r>
    <x v="1"/>
    <x v="1"/>
    <x v="1"/>
    <n v="0.66666666666666663"/>
    <n v="2"/>
    <x v="1"/>
    <m/>
    <n v="2"/>
    <n v="0.70137974904412703"/>
    <n v="320"/>
  </r>
  <r>
    <x v="6"/>
    <x v="2"/>
    <x v="1"/>
    <n v="0.5"/>
    <n v="1.5"/>
    <x v="6"/>
    <m/>
    <n v="1.5"/>
    <n v="0.16648680044347142"/>
    <n v="300"/>
  </r>
  <r>
    <x v="2"/>
    <x v="1"/>
    <x v="2"/>
    <n v="0.8"/>
    <n v="4"/>
    <x v="2"/>
    <m/>
    <n v="4"/>
    <n v="2.3774532606054111E-2"/>
    <n v="500"/>
  </r>
  <r>
    <x v="5"/>
    <x v="1"/>
    <x v="4"/>
    <n v="0.66666666666666663"/>
    <n v="1"/>
    <x v="5"/>
    <m/>
    <n v="1"/>
    <n v="0.93200895367161751"/>
    <n v="265"/>
  </r>
  <r>
    <x v="12"/>
    <x v="2"/>
    <x v="1"/>
    <n v="0.66666666666666663"/>
    <n v="2"/>
    <x v="11"/>
    <m/>
    <n v="2"/>
    <n v="0.99051894112201844"/>
    <n v="240"/>
  </r>
  <r>
    <x v="8"/>
    <x v="3"/>
    <x v="3"/>
    <n v="0.75"/>
    <n v="1.5"/>
    <x v="8"/>
    <m/>
    <n v="1.5"/>
    <n v="0.22229855475057936"/>
    <n v="255"/>
  </r>
  <r>
    <x v="9"/>
    <x v="3"/>
    <x v="3"/>
    <n v="0.5"/>
    <n v="1"/>
    <x v="9"/>
    <m/>
    <n v="1"/>
    <n v="0.24725293752428867"/>
    <n v="280"/>
  </r>
  <r>
    <x v="0"/>
    <x v="0"/>
    <x v="0"/>
    <n v="0.5"/>
    <n v="2"/>
    <x v="0"/>
    <m/>
    <n v="2"/>
    <n v="0.22148562521248083"/>
    <n v="200"/>
  </r>
  <r>
    <x v="5"/>
    <x v="1"/>
    <x v="4"/>
    <n v="0.66666666666666663"/>
    <n v="1"/>
    <x v="5"/>
    <m/>
    <n v="1"/>
    <n v="6.4897044256450265E-2"/>
    <n v="265"/>
  </r>
  <r>
    <x v="12"/>
    <x v="2"/>
    <x v="1"/>
    <n v="0.66666666666666663"/>
    <n v="2"/>
    <x v="11"/>
    <m/>
    <n v="2"/>
    <n v="0.28638853772335848"/>
    <n v="240"/>
  </r>
  <r>
    <x v="5"/>
    <x v="1"/>
    <x v="4"/>
    <n v="0.66666666666666663"/>
    <n v="1"/>
    <x v="5"/>
    <m/>
    <n v="1"/>
    <n v="0.57228184387700953"/>
    <n v="265"/>
  </r>
  <r>
    <x v="12"/>
    <x v="2"/>
    <x v="1"/>
    <n v="0.66666666666666663"/>
    <n v="2"/>
    <x v="11"/>
    <m/>
    <n v="2"/>
    <n v="0.99325801873484221"/>
    <n v="240"/>
  </r>
  <r>
    <x v="7"/>
    <x v="0"/>
    <x v="5"/>
    <n v="0.8"/>
    <n v="2"/>
    <x v="7"/>
    <m/>
    <n v="2"/>
    <n v="0.44451426573855257"/>
    <n v="120"/>
  </r>
  <r>
    <x v="8"/>
    <x v="3"/>
    <x v="3"/>
    <n v="0.75"/>
    <n v="1.5"/>
    <x v="8"/>
    <m/>
    <n v="1.5"/>
    <n v="0.50087165188994276"/>
    <n v="255"/>
  </r>
  <r>
    <x v="11"/>
    <x v="3"/>
    <x v="3"/>
    <n v="0.5"/>
    <n v="1"/>
    <x v="6"/>
    <m/>
    <n v="1"/>
    <n v="0.4110135035973167"/>
    <n v="300"/>
  </r>
  <r>
    <x v="3"/>
    <x v="1"/>
    <x v="3"/>
    <n v="0.25"/>
    <n v="0.5"/>
    <x v="3"/>
    <m/>
    <n v="0.5"/>
    <n v="0.57572524315828455"/>
    <n v="480"/>
  </r>
  <r>
    <x v="5"/>
    <x v="1"/>
    <x v="4"/>
    <n v="0.66666666666666663"/>
    <n v="1"/>
    <x v="5"/>
    <m/>
    <n v="1"/>
    <n v="0.15613654907092711"/>
    <n v="265"/>
  </r>
  <r>
    <x v="11"/>
    <x v="3"/>
    <x v="3"/>
    <n v="0.5"/>
    <n v="1"/>
    <x v="6"/>
    <m/>
    <n v="1"/>
    <n v="0.38349360210796213"/>
    <n v="300"/>
  </r>
  <r>
    <x v="12"/>
    <x v="2"/>
    <x v="1"/>
    <n v="0.66666666666666663"/>
    <n v="2"/>
    <x v="11"/>
    <m/>
    <n v="2"/>
    <n v="0.31935942684828733"/>
    <n v="240"/>
  </r>
  <r>
    <x v="9"/>
    <x v="3"/>
    <x v="3"/>
    <n v="0.5"/>
    <n v="1"/>
    <x v="9"/>
    <m/>
    <n v="1"/>
    <n v="0.41986615959612839"/>
    <n v="280"/>
  </r>
  <r>
    <x v="0"/>
    <x v="0"/>
    <x v="0"/>
    <n v="0.5"/>
    <n v="2"/>
    <x v="0"/>
    <m/>
    <n v="2"/>
    <n v="1.3881653356335288E-2"/>
    <n v="200"/>
  </r>
  <r>
    <x v="1"/>
    <x v="1"/>
    <x v="1"/>
    <n v="0.66666666666666663"/>
    <n v="2"/>
    <x v="1"/>
    <m/>
    <n v="2"/>
    <n v="0.54604818826336932"/>
    <n v="320"/>
  </r>
  <r>
    <x v="0"/>
    <x v="0"/>
    <x v="0"/>
    <n v="0.5"/>
    <n v="2"/>
    <x v="0"/>
    <m/>
    <n v="2"/>
    <n v="0.97002989602197132"/>
    <n v="200"/>
  </r>
  <r>
    <x v="12"/>
    <x v="2"/>
    <x v="1"/>
    <n v="0.66666666666666663"/>
    <n v="2"/>
    <x v="11"/>
    <m/>
    <n v="2"/>
    <n v="0.57934074048354256"/>
    <n v="240"/>
  </r>
  <r>
    <x v="11"/>
    <x v="3"/>
    <x v="3"/>
    <n v="0.5"/>
    <n v="1"/>
    <x v="6"/>
    <m/>
    <n v="1"/>
    <n v="0.17947217022086681"/>
    <n v="300"/>
  </r>
  <r>
    <x v="1"/>
    <x v="1"/>
    <x v="1"/>
    <n v="0.66666666666666663"/>
    <n v="2"/>
    <x v="1"/>
    <m/>
    <n v="2"/>
    <n v="0.61162407491695125"/>
    <n v="320"/>
  </r>
  <r>
    <x v="9"/>
    <x v="3"/>
    <x v="3"/>
    <n v="0.5"/>
    <n v="1"/>
    <x v="9"/>
    <m/>
    <n v="1"/>
    <n v="0.24441479033561286"/>
    <n v="280"/>
  </r>
  <r>
    <x v="1"/>
    <x v="1"/>
    <x v="1"/>
    <n v="0.66666666666666663"/>
    <n v="2"/>
    <x v="1"/>
    <m/>
    <n v="2"/>
    <n v="0.76865501323059682"/>
    <n v="320"/>
  </r>
  <r>
    <x v="7"/>
    <x v="0"/>
    <x v="5"/>
    <n v="0.8"/>
    <n v="2"/>
    <x v="7"/>
    <m/>
    <n v="2"/>
    <n v="0.76479447092648467"/>
    <n v="120"/>
  </r>
  <r>
    <x v="4"/>
    <x v="0"/>
    <x v="1"/>
    <n v="0.83333333333333337"/>
    <n v="2.5"/>
    <x v="4"/>
    <m/>
    <n v="2.5"/>
    <n v="0.16147511482813759"/>
    <n v="0"/>
  </r>
  <r>
    <x v="1"/>
    <x v="1"/>
    <x v="1"/>
    <n v="0.66666666666666663"/>
    <n v="2"/>
    <x v="1"/>
    <m/>
    <n v="2"/>
    <n v="0.6185745389594538"/>
    <n v="320"/>
  </r>
  <r>
    <x v="12"/>
    <x v="2"/>
    <x v="1"/>
    <n v="0.66666666666666663"/>
    <n v="2"/>
    <x v="11"/>
    <m/>
    <n v="2"/>
    <n v="0.38215696954505085"/>
    <n v="240"/>
  </r>
  <r>
    <x v="11"/>
    <x v="3"/>
    <x v="3"/>
    <n v="0.5"/>
    <n v="1"/>
    <x v="6"/>
    <m/>
    <n v="1"/>
    <n v="0.26791431188800974"/>
    <n v="300"/>
  </r>
  <r>
    <x v="4"/>
    <x v="0"/>
    <x v="1"/>
    <n v="0.83333333333333337"/>
    <n v="2.5"/>
    <x v="4"/>
    <m/>
    <n v="2.5"/>
    <n v="0.551864454104813"/>
    <n v="0"/>
  </r>
  <r>
    <x v="5"/>
    <x v="1"/>
    <x v="4"/>
    <n v="0.66666666666666663"/>
    <n v="1"/>
    <x v="5"/>
    <m/>
    <n v="1"/>
    <n v="0.7726039556633677"/>
    <n v="265"/>
  </r>
  <r>
    <x v="7"/>
    <x v="0"/>
    <x v="5"/>
    <n v="0.8"/>
    <n v="2"/>
    <x v="7"/>
    <m/>
    <n v="2"/>
    <n v="0.17753945754627198"/>
    <n v="120"/>
  </r>
  <r>
    <x v="3"/>
    <x v="1"/>
    <x v="3"/>
    <n v="0.25"/>
    <n v="0.5"/>
    <x v="3"/>
    <m/>
    <n v="0.5"/>
    <n v="0.81120191026855382"/>
    <n v="480"/>
  </r>
  <r>
    <x v="2"/>
    <x v="1"/>
    <x v="2"/>
    <n v="0.8"/>
    <n v="4"/>
    <x v="2"/>
    <m/>
    <n v="4"/>
    <n v="0.85823342010121562"/>
    <n v="500"/>
  </r>
  <r>
    <x v="2"/>
    <x v="1"/>
    <x v="2"/>
    <n v="0.8"/>
    <n v="4"/>
    <x v="2"/>
    <m/>
    <n v="4"/>
    <n v="0.76340263038887124"/>
    <n v="500"/>
  </r>
  <r>
    <x v="12"/>
    <x v="2"/>
    <x v="1"/>
    <n v="0.66666666666666663"/>
    <n v="2"/>
    <x v="11"/>
    <m/>
    <n v="2"/>
    <n v="0.5124662415142216"/>
    <n v="240"/>
  </r>
  <r>
    <x v="2"/>
    <x v="1"/>
    <x v="2"/>
    <n v="0.8"/>
    <n v="4"/>
    <x v="2"/>
    <m/>
    <n v="4"/>
    <n v="0.50014695253489261"/>
    <n v="500"/>
  </r>
  <r>
    <x v="4"/>
    <x v="0"/>
    <x v="1"/>
    <n v="0.83333333333333337"/>
    <n v="2.5"/>
    <x v="4"/>
    <m/>
    <n v="2.5"/>
    <n v="8.8195722372109486E-2"/>
    <n v="0"/>
  </r>
  <r>
    <x v="9"/>
    <x v="3"/>
    <x v="3"/>
    <n v="0.5"/>
    <n v="1"/>
    <x v="9"/>
    <m/>
    <n v="1"/>
    <n v="0.262834076739489"/>
    <n v="280"/>
  </r>
  <r>
    <x v="4"/>
    <x v="0"/>
    <x v="1"/>
    <n v="0.83333333333333337"/>
    <n v="2.5"/>
    <x v="4"/>
    <m/>
    <n v="2.5"/>
    <n v="7.7152484725780623E-2"/>
    <n v="0"/>
  </r>
  <r>
    <x v="12"/>
    <x v="2"/>
    <x v="1"/>
    <n v="0.66666666666666663"/>
    <n v="2"/>
    <x v="11"/>
    <m/>
    <n v="2"/>
    <n v="0.31201541463089999"/>
    <n v="240"/>
  </r>
  <r>
    <x v="3"/>
    <x v="1"/>
    <x v="3"/>
    <n v="0.25"/>
    <n v="0.5"/>
    <x v="3"/>
    <m/>
    <n v="0.5"/>
    <n v="0.13617760557399095"/>
    <n v="480"/>
  </r>
  <r>
    <x v="3"/>
    <x v="1"/>
    <x v="3"/>
    <n v="0.25"/>
    <n v="0.5"/>
    <x v="3"/>
    <m/>
    <n v="0.5"/>
    <n v="0.66892429073614501"/>
    <n v="480"/>
  </r>
  <r>
    <x v="12"/>
    <x v="2"/>
    <x v="1"/>
    <n v="0.66666666666666663"/>
    <n v="2"/>
    <x v="11"/>
    <m/>
    <n v="2"/>
    <n v="0.80366110141001534"/>
    <n v="240"/>
  </r>
  <r>
    <x v="3"/>
    <x v="1"/>
    <x v="3"/>
    <n v="0.25"/>
    <n v="0.5"/>
    <x v="3"/>
    <m/>
    <n v="0.5"/>
    <n v="0.69954877896649659"/>
    <n v="480"/>
  </r>
  <r>
    <x v="11"/>
    <x v="3"/>
    <x v="3"/>
    <n v="0.5"/>
    <n v="1"/>
    <x v="6"/>
    <m/>
    <n v="1"/>
    <n v="0.31434181780518089"/>
    <n v="300"/>
  </r>
  <r>
    <x v="8"/>
    <x v="3"/>
    <x v="3"/>
    <n v="0.75"/>
    <n v="1.5"/>
    <x v="8"/>
    <m/>
    <n v="1.5"/>
    <n v="5.4273858826619392E-2"/>
    <n v="255"/>
  </r>
  <r>
    <x v="0"/>
    <x v="0"/>
    <x v="0"/>
    <n v="0.5"/>
    <n v="2"/>
    <x v="0"/>
    <m/>
    <n v="2"/>
    <n v="0.96678086583817879"/>
    <n v="200"/>
  </r>
  <r>
    <x v="12"/>
    <x v="2"/>
    <x v="1"/>
    <n v="0.66666666666666663"/>
    <n v="2"/>
    <x v="11"/>
    <m/>
    <n v="2"/>
    <n v="0.57327869275942689"/>
    <n v="240"/>
  </r>
  <r>
    <x v="10"/>
    <x v="1"/>
    <x v="1"/>
    <n v="0.5"/>
    <n v="1.5"/>
    <x v="10"/>
    <m/>
    <n v="1.5"/>
    <n v="0.36338590878422816"/>
    <n v="560"/>
  </r>
  <r>
    <x v="4"/>
    <x v="0"/>
    <x v="1"/>
    <n v="0.83333333333333337"/>
    <n v="2.5"/>
    <x v="4"/>
    <m/>
    <n v="2.5"/>
    <n v="6.5095850389111587E-2"/>
    <n v="0"/>
  </r>
  <r>
    <x v="0"/>
    <x v="0"/>
    <x v="0"/>
    <n v="0.5"/>
    <n v="2"/>
    <x v="0"/>
    <m/>
    <n v="2"/>
    <n v="0.21767161765788401"/>
    <n v="200"/>
  </r>
  <r>
    <x v="1"/>
    <x v="1"/>
    <x v="1"/>
    <n v="0.66666666666666663"/>
    <n v="2"/>
    <x v="1"/>
    <m/>
    <n v="2"/>
    <n v="0.2644522013079037"/>
    <n v="320"/>
  </r>
  <r>
    <x v="8"/>
    <x v="3"/>
    <x v="3"/>
    <n v="0.75"/>
    <n v="1.5"/>
    <x v="8"/>
    <m/>
    <n v="1.5"/>
    <n v="0.87070259758531587"/>
    <n v="255"/>
  </r>
  <r>
    <x v="2"/>
    <x v="1"/>
    <x v="2"/>
    <n v="0.8"/>
    <n v="4"/>
    <x v="2"/>
    <m/>
    <n v="4"/>
    <n v="4.3265649785118265E-2"/>
    <n v="500"/>
  </r>
  <r>
    <x v="1"/>
    <x v="1"/>
    <x v="1"/>
    <n v="0.66666666666666663"/>
    <n v="2"/>
    <x v="1"/>
    <m/>
    <n v="2"/>
    <n v="0.11924940264192696"/>
    <n v="320"/>
  </r>
  <r>
    <x v="7"/>
    <x v="0"/>
    <x v="5"/>
    <n v="0.8"/>
    <n v="2"/>
    <x v="7"/>
    <m/>
    <n v="2"/>
    <n v="0.96492070273687314"/>
    <n v="120"/>
  </r>
  <r>
    <x v="3"/>
    <x v="1"/>
    <x v="3"/>
    <n v="0.25"/>
    <n v="0.5"/>
    <x v="3"/>
    <m/>
    <n v="0.5"/>
    <n v="0.99615780743285487"/>
    <n v="480"/>
  </r>
  <r>
    <x v="5"/>
    <x v="1"/>
    <x v="4"/>
    <n v="0.66666666666666663"/>
    <n v="1"/>
    <x v="5"/>
    <m/>
    <n v="1"/>
    <n v="0.98898332689976132"/>
    <n v="265"/>
  </r>
  <r>
    <x v="5"/>
    <x v="1"/>
    <x v="4"/>
    <n v="0.66666666666666663"/>
    <n v="1"/>
    <x v="5"/>
    <m/>
    <n v="1"/>
    <n v="0.51284645886877078"/>
    <n v="265"/>
  </r>
  <r>
    <x v="10"/>
    <x v="1"/>
    <x v="1"/>
    <n v="0.5"/>
    <n v="1.5"/>
    <x v="10"/>
    <m/>
    <n v="1.5"/>
    <n v="0.17603909433417064"/>
    <n v="560"/>
  </r>
  <r>
    <x v="1"/>
    <x v="1"/>
    <x v="1"/>
    <n v="0.66666666666666663"/>
    <n v="2"/>
    <x v="1"/>
    <m/>
    <n v="2"/>
    <n v="6.940140808638029E-2"/>
    <n v="320"/>
  </r>
  <r>
    <x v="10"/>
    <x v="1"/>
    <x v="1"/>
    <n v="0.5"/>
    <n v="1.5"/>
    <x v="10"/>
    <m/>
    <n v="1.5"/>
    <n v="0.27208166081522123"/>
    <n v="560"/>
  </r>
  <r>
    <x v="1"/>
    <x v="1"/>
    <x v="1"/>
    <n v="0.66666666666666663"/>
    <n v="2"/>
    <x v="1"/>
    <m/>
    <n v="2"/>
    <n v="0.80652228304291151"/>
    <n v="320"/>
  </r>
  <r>
    <x v="5"/>
    <x v="1"/>
    <x v="4"/>
    <n v="0.66666666666666663"/>
    <n v="1"/>
    <x v="5"/>
    <m/>
    <n v="1"/>
    <n v="0.36046129539578509"/>
    <n v="265"/>
  </r>
  <r>
    <x v="10"/>
    <x v="1"/>
    <x v="1"/>
    <n v="0.5"/>
    <n v="1.5"/>
    <x v="10"/>
    <m/>
    <n v="1.5"/>
    <n v="3.6602519829725955E-3"/>
    <n v="560"/>
  </r>
  <r>
    <x v="13"/>
    <x v="2"/>
    <x v="1"/>
    <n v="0.83333333333333337"/>
    <n v="2.5"/>
    <x v="12"/>
    <m/>
    <n v="2.5"/>
    <n v="0.84242270809495412"/>
    <n v="150"/>
  </r>
  <r>
    <x v="2"/>
    <x v="1"/>
    <x v="2"/>
    <n v="0.8"/>
    <n v="4"/>
    <x v="2"/>
    <m/>
    <n v="4"/>
    <n v="0.38798069518275557"/>
    <n v="500"/>
  </r>
  <r>
    <x v="2"/>
    <x v="1"/>
    <x v="2"/>
    <n v="0.8"/>
    <n v="4"/>
    <x v="2"/>
    <m/>
    <n v="4"/>
    <n v="0.84017494186193009"/>
    <n v="500"/>
  </r>
  <r>
    <x v="4"/>
    <x v="0"/>
    <x v="1"/>
    <n v="0.83333333333333337"/>
    <n v="2.5"/>
    <x v="4"/>
    <m/>
    <n v="2.5"/>
    <n v="0.92051356732743861"/>
    <n v="0"/>
  </r>
  <r>
    <x v="1"/>
    <x v="1"/>
    <x v="1"/>
    <n v="0.66666666666666663"/>
    <n v="2"/>
    <x v="1"/>
    <m/>
    <n v="2"/>
    <n v="0.7613436682564686"/>
    <n v="320"/>
  </r>
  <r>
    <x v="3"/>
    <x v="1"/>
    <x v="3"/>
    <n v="0.25"/>
    <n v="0.5"/>
    <x v="3"/>
    <m/>
    <n v="0.5"/>
    <n v="0.31572953884434729"/>
    <n v="480"/>
  </r>
  <r>
    <x v="13"/>
    <x v="2"/>
    <x v="1"/>
    <n v="0.83333333333333337"/>
    <n v="2.5"/>
    <x v="12"/>
    <m/>
    <n v="2.5"/>
    <n v="0.41374101909507943"/>
    <n v="150"/>
  </r>
  <r>
    <x v="3"/>
    <x v="1"/>
    <x v="3"/>
    <n v="0.25"/>
    <n v="0.5"/>
    <x v="3"/>
    <m/>
    <n v="0.5"/>
    <n v="0.60609566098961087"/>
    <n v="480"/>
  </r>
  <r>
    <x v="2"/>
    <x v="1"/>
    <x v="2"/>
    <n v="0.8"/>
    <n v="4"/>
    <x v="2"/>
    <m/>
    <n v="4"/>
    <n v="0.85042614062100697"/>
    <n v="500"/>
  </r>
  <r>
    <x v="7"/>
    <x v="0"/>
    <x v="5"/>
    <n v="0.8"/>
    <n v="2"/>
    <x v="7"/>
    <m/>
    <n v="2"/>
    <n v="0.48192030986562129"/>
    <n v="120"/>
  </r>
  <r>
    <x v="10"/>
    <x v="1"/>
    <x v="1"/>
    <n v="0.5"/>
    <n v="1.5"/>
    <x v="10"/>
    <m/>
    <n v="1.5"/>
    <n v="0.94463953413449675"/>
    <n v="560"/>
  </r>
  <r>
    <x v="11"/>
    <x v="3"/>
    <x v="3"/>
    <n v="0.5"/>
    <n v="1"/>
    <x v="6"/>
    <m/>
    <n v="1"/>
    <n v="0.10550970350436273"/>
    <n v="300"/>
  </r>
  <r>
    <x v="10"/>
    <x v="1"/>
    <x v="1"/>
    <n v="0.5"/>
    <n v="1.5"/>
    <x v="10"/>
    <m/>
    <n v="1.5"/>
    <n v="0.89130830801340399"/>
    <n v="560"/>
  </r>
  <r>
    <x v="9"/>
    <x v="3"/>
    <x v="3"/>
    <n v="0.5"/>
    <n v="1"/>
    <x v="9"/>
    <m/>
    <n v="1"/>
    <n v="0.2762460415217276"/>
    <n v="280"/>
  </r>
  <r>
    <x v="13"/>
    <x v="2"/>
    <x v="1"/>
    <n v="0.83333333333333337"/>
    <n v="2.5"/>
    <x v="12"/>
    <m/>
    <n v="2.5"/>
    <n v="0.75180687489916664"/>
    <n v="150"/>
  </r>
  <r>
    <x v="2"/>
    <x v="1"/>
    <x v="2"/>
    <n v="0.8"/>
    <n v="4"/>
    <x v="2"/>
    <m/>
    <n v="4"/>
    <n v="5.7143225074152593E-2"/>
    <n v="500"/>
  </r>
  <r>
    <x v="13"/>
    <x v="2"/>
    <x v="1"/>
    <n v="0.83333333333333337"/>
    <n v="2.5"/>
    <x v="12"/>
    <m/>
    <n v="2.5"/>
    <n v="0.6996163732681403"/>
    <n v="150"/>
  </r>
  <r>
    <x v="7"/>
    <x v="0"/>
    <x v="5"/>
    <n v="0.8"/>
    <n v="2"/>
    <x v="7"/>
    <m/>
    <n v="2"/>
    <n v="0.70982479918412733"/>
    <n v="120"/>
  </r>
  <r>
    <x v="8"/>
    <x v="3"/>
    <x v="3"/>
    <n v="0.75"/>
    <n v="1.5"/>
    <x v="8"/>
    <m/>
    <n v="1.5"/>
    <n v="0.3254325825138038"/>
    <n v="255"/>
  </r>
  <r>
    <x v="13"/>
    <x v="2"/>
    <x v="1"/>
    <n v="0.83333333333333337"/>
    <n v="2.5"/>
    <x v="12"/>
    <m/>
    <n v="2.5"/>
    <n v="0.85548399445827616"/>
    <n v="150"/>
  </r>
  <r>
    <x v="11"/>
    <x v="3"/>
    <x v="3"/>
    <n v="0.5"/>
    <n v="1"/>
    <x v="6"/>
    <m/>
    <n v="1"/>
    <n v="0.53811833287483368"/>
    <n v="300"/>
  </r>
  <r>
    <x v="8"/>
    <x v="3"/>
    <x v="3"/>
    <n v="0.75"/>
    <n v="1.5"/>
    <x v="8"/>
    <m/>
    <n v="1.5"/>
    <n v="0.14512648634703007"/>
    <n v="255"/>
  </r>
  <r>
    <x v="10"/>
    <x v="1"/>
    <x v="1"/>
    <n v="0.5"/>
    <n v="1.5"/>
    <x v="10"/>
    <m/>
    <n v="1.5"/>
    <n v="0.52205980651259065"/>
    <n v="560"/>
  </r>
  <r>
    <x v="9"/>
    <x v="3"/>
    <x v="3"/>
    <n v="0.5"/>
    <n v="1"/>
    <x v="9"/>
    <m/>
    <n v="1"/>
    <n v="0.40081357699731146"/>
    <n v="280"/>
  </r>
  <r>
    <x v="0"/>
    <x v="0"/>
    <x v="0"/>
    <n v="0.5"/>
    <n v="2"/>
    <x v="0"/>
    <m/>
    <n v="2"/>
    <n v="0.82458652200026605"/>
    <n v="200"/>
  </r>
  <r>
    <x v="13"/>
    <x v="2"/>
    <x v="1"/>
    <n v="0.83333333333333337"/>
    <n v="2.5"/>
    <x v="12"/>
    <m/>
    <n v="2.5"/>
    <n v="0.55217503134305113"/>
    <n v="150"/>
  </r>
  <r>
    <x v="13"/>
    <x v="2"/>
    <x v="1"/>
    <n v="0.83333333333333337"/>
    <n v="2.5"/>
    <x v="12"/>
    <m/>
    <n v="2.5"/>
    <n v="0.94289254087127317"/>
    <n v="150"/>
  </r>
  <r>
    <x v="13"/>
    <x v="2"/>
    <x v="1"/>
    <n v="0.83333333333333337"/>
    <n v="2.5"/>
    <x v="12"/>
    <m/>
    <n v="2.5"/>
    <n v="0.90966744588673143"/>
    <n v="150"/>
  </r>
  <r>
    <x v="0"/>
    <x v="0"/>
    <x v="0"/>
    <n v="0.5"/>
    <n v="2"/>
    <x v="0"/>
    <m/>
    <n v="2"/>
    <n v="0.77744766915440211"/>
    <n v="200"/>
  </r>
  <r>
    <x v="13"/>
    <x v="2"/>
    <x v="1"/>
    <n v="0.83333333333333337"/>
    <n v="2.5"/>
    <x v="12"/>
    <m/>
    <n v="2.5"/>
    <n v="0.99972798725515288"/>
    <n v="150"/>
  </r>
  <r>
    <x v="11"/>
    <x v="3"/>
    <x v="3"/>
    <n v="0.5"/>
    <n v="1"/>
    <x v="6"/>
    <m/>
    <n v="1"/>
    <n v="0.27999574364279878"/>
    <n v="300"/>
  </r>
  <r>
    <x v="3"/>
    <x v="1"/>
    <x v="3"/>
    <n v="0.25"/>
    <n v="0.5"/>
    <x v="3"/>
    <m/>
    <n v="0.5"/>
    <n v="0.39890770042346912"/>
    <n v="480"/>
  </r>
  <r>
    <x v="0"/>
    <x v="0"/>
    <x v="0"/>
    <n v="0.5"/>
    <n v="2"/>
    <x v="0"/>
    <m/>
    <n v="2"/>
    <n v="7.7007028425643997E-2"/>
    <n v="200"/>
  </r>
  <r>
    <x v="2"/>
    <x v="1"/>
    <x v="2"/>
    <n v="0.8"/>
    <n v="4"/>
    <x v="2"/>
    <m/>
    <n v="4"/>
    <n v="0.70354008195696915"/>
    <n v="500"/>
  </r>
  <r>
    <x v="13"/>
    <x v="2"/>
    <x v="1"/>
    <n v="0.83333333333333337"/>
    <n v="2.5"/>
    <x v="12"/>
    <m/>
    <n v="2.5"/>
    <n v="0.48682125134954324"/>
    <n v="150"/>
  </r>
  <r>
    <x v="5"/>
    <x v="1"/>
    <x v="4"/>
    <n v="0.66666666666666663"/>
    <n v="1"/>
    <x v="5"/>
    <m/>
    <n v="1"/>
    <n v="0.27664250553491454"/>
    <n v="265"/>
  </r>
  <r>
    <x v="7"/>
    <x v="0"/>
    <x v="5"/>
    <n v="0.8"/>
    <n v="2"/>
    <x v="7"/>
    <m/>
    <n v="2"/>
    <n v="0.98096898814934252"/>
    <n v="120"/>
  </r>
  <r>
    <x v="9"/>
    <x v="3"/>
    <x v="3"/>
    <n v="0.5"/>
    <n v="1"/>
    <x v="9"/>
    <m/>
    <n v="1"/>
    <n v="0.65260650451812829"/>
    <n v="280"/>
  </r>
  <r>
    <x v="4"/>
    <x v="0"/>
    <x v="1"/>
    <n v="0.83333333333333337"/>
    <n v="2.5"/>
    <x v="4"/>
    <m/>
    <n v="2.5"/>
    <n v="0.97863518545133732"/>
    <n v="0"/>
  </r>
  <r>
    <x v="3"/>
    <x v="1"/>
    <x v="3"/>
    <n v="0.25"/>
    <n v="0.5"/>
    <x v="3"/>
    <m/>
    <n v="0.5"/>
    <n v="0.53303080515485646"/>
    <n v="480"/>
  </r>
  <r>
    <x v="13"/>
    <x v="2"/>
    <x v="1"/>
    <n v="0.83333333333333337"/>
    <n v="2.5"/>
    <x v="12"/>
    <m/>
    <n v="2.5"/>
    <n v="0.7954063290363661"/>
    <n v="150"/>
  </r>
  <r>
    <x v="11"/>
    <x v="3"/>
    <x v="3"/>
    <n v="0.5"/>
    <n v="1"/>
    <x v="6"/>
    <m/>
    <n v="1"/>
    <n v="0.20677773724515802"/>
    <n v="300"/>
  </r>
  <r>
    <x v="3"/>
    <x v="1"/>
    <x v="3"/>
    <n v="0.25"/>
    <n v="0.5"/>
    <x v="3"/>
    <m/>
    <n v="0.5"/>
    <n v="0.93426304950629702"/>
    <n v="480"/>
  </r>
  <r>
    <x v="4"/>
    <x v="0"/>
    <x v="1"/>
    <n v="0.83333333333333337"/>
    <n v="2.5"/>
    <x v="4"/>
    <m/>
    <n v="2.5"/>
    <n v="0.30995263545628438"/>
    <n v="0"/>
  </r>
  <r>
    <x v="2"/>
    <x v="1"/>
    <x v="2"/>
    <n v="0.8"/>
    <n v="4"/>
    <x v="2"/>
    <m/>
    <n v="4"/>
    <n v="0.88784157312028067"/>
    <n v="500"/>
  </r>
  <r>
    <x v="0"/>
    <x v="0"/>
    <x v="0"/>
    <n v="0.5"/>
    <n v="2"/>
    <x v="0"/>
    <m/>
    <n v="2"/>
    <n v="0.75533211701511704"/>
    <n v="200"/>
  </r>
  <r>
    <x v="3"/>
    <x v="1"/>
    <x v="3"/>
    <n v="0.25"/>
    <n v="0.5"/>
    <x v="3"/>
    <m/>
    <n v="0.5"/>
    <n v="0.97151528409644738"/>
    <n v="480"/>
  </r>
  <r>
    <x v="13"/>
    <x v="2"/>
    <x v="1"/>
    <n v="0.83333333333333337"/>
    <n v="2.5"/>
    <x v="12"/>
    <m/>
    <n v="2.5"/>
    <n v="0.12655742207151655"/>
    <n v="150"/>
  </r>
  <r>
    <x v="8"/>
    <x v="3"/>
    <x v="3"/>
    <n v="0.75"/>
    <n v="1.5"/>
    <x v="8"/>
    <m/>
    <n v="1.5"/>
    <n v="6.3236404869398632E-2"/>
    <n v="255"/>
  </r>
  <r>
    <x v="4"/>
    <x v="0"/>
    <x v="1"/>
    <n v="0.83333333333333337"/>
    <n v="2.5"/>
    <x v="4"/>
    <m/>
    <n v="2.5"/>
    <n v="0.58083212950387375"/>
    <n v="0"/>
  </r>
  <r>
    <x v="13"/>
    <x v="2"/>
    <x v="1"/>
    <n v="0.83333333333333337"/>
    <n v="2.5"/>
    <x v="12"/>
    <m/>
    <n v="2.5"/>
    <n v="0.76907218507966479"/>
    <n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K20" firstHeaderRow="1" firstDataRow="3" firstDataCol="1"/>
  <pivotFields count="10">
    <pivotField axis="axisRow" dataField="1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axis="axisCol" showAll="0">
      <items count="5">
        <item x="0"/>
        <item x="3"/>
        <item x="2"/>
        <item x="1"/>
        <item t="default"/>
      </items>
    </pivotField>
    <pivotField dataField="1" numFmtId="164" showAll="0">
      <items count="7">
        <item x="4"/>
        <item x="3"/>
        <item x="5"/>
        <item x="1"/>
        <item x="0"/>
        <item x="2"/>
        <item t="default"/>
      </items>
    </pivotField>
    <pivotField numFmtId="9" showAll="0"/>
    <pivotField numFmtId="164" showAll="0"/>
    <pivotField showAll="0">
      <items count="14">
        <item x="4"/>
        <item x="7"/>
        <item x="12"/>
        <item x="0"/>
        <item x="11"/>
        <item x="8"/>
        <item x="5"/>
        <item x="9"/>
        <item x="6"/>
        <item x="1"/>
        <item x="3"/>
        <item x="2"/>
        <item x="10"/>
        <item t="default"/>
      </items>
    </pivotField>
    <pivotField showAll="0"/>
    <pivotField numFmtId="165" showAll="0"/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2">
    <field x="-2"/>
    <field x="1"/>
  </colFields>
  <colItems count="10">
    <i>
      <x/>
      <x/>
    </i>
    <i r="1">
      <x v="1"/>
    </i>
    <i r="1">
      <x v="2"/>
    </i>
    <i r="1">
      <x v="3"/>
    </i>
    <i i="1">
      <x v="1"/>
      <x/>
    </i>
    <i r="1" i="1">
      <x v="1"/>
    </i>
    <i r="1" i="1">
      <x v="2"/>
    </i>
    <i r="1" i="1">
      <x v="3"/>
    </i>
    <i t="grand">
      <x/>
    </i>
    <i t="grand" i="1">
      <x/>
    </i>
  </colItems>
  <dataFields count="2">
    <dataField name="Count of Item" fld="0" subtotal="count" baseField="0" baseItem="0"/>
    <dataField name="Sum of Price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9" firstHeaderRow="2" firstDataRow="2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164" showAll="0"/>
    <pivotField numFmtId="9" showAll="0"/>
    <pivotField numFmtId="164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rice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J200" totalsRowShown="0">
  <autoFilter ref="A1:J200"/>
  <tableColumns count="10">
    <tableColumn id="1" name="Item"/>
    <tableColumn id="2" name="Category"/>
    <tableColumn id="3" name="Price" dataDxfId="6" dataCellStyle="Currency"/>
    <tableColumn id="4" name="Profit" dataDxfId="5" dataCellStyle="Percent"/>
    <tableColumn id="5" name="Actual Profit" dataDxfId="4"/>
    <tableColumn id="6" name="Calories">
      <calculatedColumnFormula>VLOOKUP(A2,Calories!$A$1:$B$15,2,FALSE)</calculatedColumnFormula>
    </tableColumn>
    <tableColumn id="7" name="AVERAGE PRICE" dataDxfId="1"/>
    <tableColumn id="8" name="Profits" dataDxfId="3">
      <calculatedColumnFormula>C2*D2</calculatedColumnFormula>
    </tableColumn>
    <tableColumn id="9" name="Random Values" dataDxfId="2"/>
    <tableColumn id="11" name="CALORIES2" dataDxfId="0">
      <calculatedColumnFormula>VLOOKUP(A2,Calories!$A$1:$B$15,2,FALSE())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0"/>
  <sheetViews>
    <sheetView workbookViewId="0">
      <selection activeCell="F3" sqref="F3"/>
    </sheetView>
  </sheetViews>
  <sheetFormatPr baseColWidth="10" defaultRowHeight="16" x14ac:dyDescent="0.2"/>
  <cols>
    <col min="1" max="1" width="20.1640625" customWidth="1"/>
    <col min="2" max="2" width="15.5" customWidth="1"/>
    <col min="3" max="3" width="6.1640625" customWidth="1"/>
    <col min="4" max="4" width="12.1640625" customWidth="1"/>
    <col min="5" max="5" width="8.6640625" customWidth="1"/>
    <col min="6" max="6" width="11.33203125" customWidth="1"/>
    <col min="7" max="7" width="6.1640625" bestFit="1" customWidth="1"/>
    <col min="8" max="8" width="12.1640625" bestFit="1" customWidth="1"/>
    <col min="9" max="9" width="8.6640625" bestFit="1" customWidth="1"/>
    <col min="10" max="10" width="16.83203125" bestFit="1" customWidth="1"/>
    <col min="11" max="11" width="15.83203125" bestFit="1" customWidth="1"/>
  </cols>
  <sheetData>
    <row r="3" spans="1:11" x14ac:dyDescent="0.2">
      <c r="B3" s="5" t="s">
        <v>42</v>
      </c>
    </row>
    <row r="4" spans="1:11" x14ac:dyDescent="0.2">
      <c r="B4" t="s">
        <v>41</v>
      </c>
      <c r="F4" t="s">
        <v>26</v>
      </c>
      <c r="J4" t="s">
        <v>43</v>
      </c>
      <c r="K4" t="s">
        <v>44</v>
      </c>
    </row>
    <row r="5" spans="1:11" x14ac:dyDescent="0.2">
      <c r="A5" s="5" t="s">
        <v>23</v>
      </c>
      <c r="B5" t="s">
        <v>16</v>
      </c>
      <c r="C5" t="s">
        <v>17</v>
      </c>
      <c r="D5" t="s">
        <v>21</v>
      </c>
      <c r="E5" t="s">
        <v>5</v>
      </c>
      <c r="F5" t="s">
        <v>16</v>
      </c>
      <c r="G5" t="s">
        <v>17</v>
      </c>
      <c r="H5" t="s">
        <v>21</v>
      </c>
      <c r="I5" t="s">
        <v>5</v>
      </c>
    </row>
    <row r="6" spans="1:11" x14ac:dyDescent="0.2">
      <c r="A6" s="6" t="s">
        <v>10</v>
      </c>
      <c r="B6" s="9">
        <v>20</v>
      </c>
      <c r="C6" s="9"/>
      <c r="D6" s="9"/>
      <c r="E6" s="9"/>
      <c r="F6" s="9">
        <v>80</v>
      </c>
      <c r="G6" s="9"/>
      <c r="H6" s="9"/>
      <c r="I6" s="9"/>
      <c r="J6" s="9">
        <v>20</v>
      </c>
      <c r="K6" s="9">
        <v>80</v>
      </c>
    </row>
    <row r="7" spans="1:11" x14ac:dyDescent="0.2">
      <c r="A7" s="6" t="s">
        <v>12</v>
      </c>
      <c r="B7" s="9">
        <v>13</v>
      </c>
      <c r="C7" s="9"/>
      <c r="D7" s="9"/>
      <c r="E7" s="9"/>
      <c r="F7" s="9">
        <v>39</v>
      </c>
      <c r="G7" s="9"/>
      <c r="H7" s="9"/>
      <c r="I7" s="9"/>
      <c r="J7" s="9">
        <v>13</v>
      </c>
      <c r="K7" s="9">
        <v>39</v>
      </c>
    </row>
    <row r="8" spans="1:11" x14ac:dyDescent="0.2">
      <c r="A8" s="6" t="s">
        <v>14</v>
      </c>
      <c r="B8" s="9"/>
      <c r="C8" s="9">
        <v>13</v>
      </c>
      <c r="D8" s="9"/>
      <c r="E8" s="9"/>
      <c r="F8" s="9"/>
      <c r="G8" s="9">
        <v>26</v>
      </c>
      <c r="H8" s="9"/>
      <c r="I8" s="9"/>
      <c r="J8" s="9">
        <v>13</v>
      </c>
      <c r="K8" s="9">
        <v>26</v>
      </c>
    </row>
    <row r="9" spans="1:11" x14ac:dyDescent="0.2">
      <c r="A9" s="6" t="s">
        <v>19</v>
      </c>
      <c r="B9" s="9"/>
      <c r="C9" s="9"/>
      <c r="D9" s="9">
        <v>11</v>
      </c>
      <c r="E9" s="9"/>
      <c r="F9" s="9"/>
      <c r="G9" s="9"/>
      <c r="H9" s="9">
        <v>33</v>
      </c>
      <c r="I9" s="9"/>
      <c r="J9" s="9">
        <v>11</v>
      </c>
      <c r="K9" s="9">
        <v>33</v>
      </c>
    </row>
    <row r="10" spans="1:11" x14ac:dyDescent="0.2">
      <c r="A10" s="6" t="s">
        <v>15</v>
      </c>
      <c r="B10" s="9"/>
      <c r="C10" s="9">
        <v>14</v>
      </c>
      <c r="D10" s="9"/>
      <c r="E10" s="9"/>
      <c r="F10" s="9"/>
      <c r="G10" s="9">
        <v>28</v>
      </c>
      <c r="H10" s="9"/>
      <c r="I10" s="9"/>
      <c r="J10" s="9">
        <v>14</v>
      </c>
      <c r="K10" s="9">
        <v>28</v>
      </c>
    </row>
    <row r="11" spans="1:11" x14ac:dyDescent="0.2">
      <c r="A11" s="6" t="s">
        <v>8</v>
      </c>
      <c r="B11" s="9"/>
      <c r="C11" s="9"/>
      <c r="D11" s="9"/>
      <c r="E11" s="9">
        <v>16</v>
      </c>
      <c r="F11" s="9"/>
      <c r="G11" s="9"/>
      <c r="H11" s="9"/>
      <c r="I11" s="9">
        <v>48</v>
      </c>
      <c r="J11" s="9">
        <v>16</v>
      </c>
      <c r="K11" s="9">
        <v>48</v>
      </c>
    </row>
    <row r="12" spans="1:11" x14ac:dyDescent="0.2">
      <c r="A12" s="6" t="s">
        <v>4</v>
      </c>
      <c r="B12" s="9"/>
      <c r="C12" s="9"/>
      <c r="D12" s="9"/>
      <c r="E12" s="9">
        <v>15</v>
      </c>
      <c r="F12" s="9"/>
      <c r="G12" s="9"/>
      <c r="H12" s="9"/>
      <c r="I12" s="9">
        <v>22.5</v>
      </c>
      <c r="J12" s="9">
        <v>15</v>
      </c>
      <c r="K12" s="9">
        <v>22.5</v>
      </c>
    </row>
    <row r="13" spans="1:11" x14ac:dyDescent="0.2">
      <c r="A13" s="6" t="s">
        <v>18</v>
      </c>
      <c r="B13" s="9"/>
      <c r="C13" s="9"/>
      <c r="D13" s="9">
        <v>10</v>
      </c>
      <c r="E13" s="9"/>
      <c r="F13" s="9"/>
      <c r="G13" s="9"/>
      <c r="H13" s="9">
        <v>30</v>
      </c>
      <c r="I13" s="9"/>
      <c r="J13" s="9">
        <v>10</v>
      </c>
      <c r="K13" s="9">
        <v>30</v>
      </c>
    </row>
    <row r="14" spans="1:11" x14ac:dyDescent="0.2">
      <c r="A14" s="6" t="s">
        <v>13</v>
      </c>
      <c r="B14" s="9"/>
      <c r="C14" s="9">
        <v>13</v>
      </c>
      <c r="D14" s="9"/>
      <c r="E14" s="9"/>
      <c r="F14" s="9"/>
      <c r="G14" s="9">
        <v>26</v>
      </c>
      <c r="H14" s="9"/>
      <c r="I14" s="9"/>
      <c r="J14" s="9">
        <v>13</v>
      </c>
      <c r="K14" s="9">
        <v>26</v>
      </c>
    </row>
    <row r="15" spans="1:11" x14ac:dyDescent="0.2">
      <c r="A15" s="6" t="s">
        <v>6</v>
      </c>
      <c r="B15" s="9"/>
      <c r="C15" s="9"/>
      <c r="D15" s="9"/>
      <c r="E15" s="9">
        <v>15</v>
      </c>
      <c r="F15" s="9"/>
      <c r="G15" s="9"/>
      <c r="H15" s="9"/>
      <c r="I15" s="9">
        <v>45</v>
      </c>
      <c r="J15" s="9">
        <v>15</v>
      </c>
      <c r="K15" s="9">
        <v>45</v>
      </c>
    </row>
    <row r="16" spans="1:11" x14ac:dyDescent="0.2">
      <c r="A16" s="6" t="s">
        <v>7</v>
      </c>
      <c r="B16" s="9"/>
      <c r="C16" s="9"/>
      <c r="D16" s="9"/>
      <c r="E16" s="9">
        <v>17</v>
      </c>
      <c r="F16" s="9"/>
      <c r="G16" s="9"/>
      <c r="H16" s="9"/>
      <c r="I16" s="9">
        <v>34</v>
      </c>
      <c r="J16" s="9">
        <v>17</v>
      </c>
      <c r="K16" s="9">
        <v>34</v>
      </c>
    </row>
    <row r="17" spans="1:11" x14ac:dyDescent="0.2">
      <c r="A17" s="6" t="s">
        <v>9</v>
      </c>
      <c r="B17" s="9"/>
      <c r="C17" s="9"/>
      <c r="D17" s="9"/>
      <c r="E17" s="9">
        <v>16</v>
      </c>
      <c r="F17" s="9"/>
      <c r="G17" s="9"/>
      <c r="H17" s="9"/>
      <c r="I17" s="9">
        <v>80</v>
      </c>
      <c r="J17" s="9">
        <v>16</v>
      </c>
      <c r="K17" s="9">
        <v>80</v>
      </c>
    </row>
    <row r="18" spans="1:11" x14ac:dyDescent="0.2">
      <c r="A18" s="6" t="s">
        <v>20</v>
      </c>
      <c r="B18" s="9"/>
      <c r="C18" s="9"/>
      <c r="D18" s="9">
        <v>13</v>
      </c>
      <c r="E18" s="9"/>
      <c r="F18" s="9"/>
      <c r="G18" s="9"/>
      <c r="H18" s="9">
        <v>39</v>
      </c>
      <c r="I18" s="9"/>
      <c r="J18" s="9">
        <v>13</v>
      </c>
      <c r="K18" s="9">
        <v>39</v>
      </c>
    </row>
    <row r="19" spans="1:11" x14ac:dyDescent="0.2">
      <c r="A19" s="6" t="s">
        <v>11</v>
      </c>
      <c r="B19" s="9">
        <v>13</v>
      </c>
      <c r="C19" s="9"/>
      <c r="D19" s="9"/>
      <c r="E19" s="9"/>
      <c r="F19" s="9">
        <v>32.5</v>
      </c>
      <c r="G19" s="9"/>
      <c r="H19" s="9"/>
      <c r="I19" s="9"/>
      <c r="J19" s="9">
        <v>13</v>
      </c>
      <c r="K19" s="9">
        <v>32.5</v>
      </c>
    </row>
    <row r="20" spans="1:11" x14ac:dyDescent="0.2">
      <c r="A20" s="6" t="s">
        <v>24</v>
      </c>
      <c r="B20" s="9">
        <v>46</v>
      </c>
      <c r="C20" s="9">
        <v>40</v>
      </c>
      <c r="D20" s="9">
        <v>34</v>
      </c>
      <c r="E20" s="9">
        <v>79</v>
      </c>
      <c r="F20" s="9">
        <v>151.5</v>
      </c>
      <c r="G20" s="9">
        <v>80</v>
      </c>
      <c r="H20" s="9">
        <v>102</v>
      </c>
      <c r="I20" s="9">
        <v>229.5</v>
      </c>
      <c r="J20" s="9">
        <v>199</v>
      </c>
      <c r="K20" s="9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zoomScale="132" workbookViewId="0">
      <pane ySplit="1" topLeftCell="A2" activePane="bottomLeft" state="frozen"/>
      <selection pane="bottomLeft" sqref="A1:J200"/>
    </sheetView>
  </sheetViews>
  <sheetFormatPr baseColWidth="10" defaultRowHeight="16" x14ac:dyDescent="0.2"/>
  <cols>
    <col min="1" max="1" width="20.33203125" bestFit="1" customWidth="1"/>
    <col min="5" max="5" width="12.33203125" customWidth="1"/>
    <col min="6" max="6" width="10.83203125" customWidth="1"/>
    <col min="7" max="7" width="16.1640625" customWidth="1"/>
    <col min="9" max="9" width="19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8" t="s">
        <v>22</v>
      </c>
      <c r="F1" s="8" t="s">
        <v>25</v>
      </c>
      <c r="G1" s="13" t="s">
        <v>37</v>
      </c>
      <c r="H1" s="13" t="s">
        <v>38</v>
      </c>
      <c r="I1" t="s">
        <v>39</v>
      </c>
      <c r="J1" t="s">
        <v>40</v>
      </c>
    </row>
    <row r="2" spans="1:10" x14ac:dyDescent="0.2">
      <c r="A2" t="s">
        <v>10</v>
      </c>
      <c r="B2" t="s">
        <v>16</v>
      </c>
      <c r="C2" s="2">
        <v>4</v>
      </c>
      <c r="D2" s="1">
        <v>0.5</v>
      </c>
      <c r="E2" s="4">
        <v>2</v>
      </c>
      <c r="F2">
        <f>VLOOKUP(A2,Calories!$A$1:$B$15,2,FALSE)</f>
        <v>200</v>
      </c>
      <c r="G2" s="4">
        <f>AVERAGE(C2:C200)</f>
        <v>2.829145728643216</v>
      </c>
      <c r="H2" s="14">
        <f>C2*D2</f>
        <v>2</v>
      </c>
      <c r="I2">
        <v>0.41359421061753665</v>
      </c>
      <c r="J2">
        <f>VLOOKUP(A2,Calories!$A$1:$B$15,2,FALSE())</f>
        <v>200</v>
      </c>
    </row>
    <row r="3" spans="1:10" x14ac:dyDescent="0.2">
      <c r="A3" t="s">
        <v>8</v>
      </c>
      <c r="B3" t="s">
        <v>5</v>
      </c>
      <c r="C3" s="2">
        <v>3</v>
      </c>
      <c r="D3" s="1">
        <v>0.66666666666666663</v>
      </c>
      <c r="E3" s="4">
        <v>2</v>
      </c>
      <c r="F3">
        <f>VLOOKUP(A3,Calories!$A$1:$B$15,2,FALSE)</f>
        <v>320</v>
      </c>
      <c r="H3" s="14">
        <f>C3*D3</f>
        <v>2</v>
      </c>
      <c r="I3">
        <v>0.68140832072727964</v>
      </c>
      <c r="J3">
        <f>VLOOKUP(A3,Calories!$A$1:$B$15,2,FALSE())</f>
        <v>320</v>
      </c>
    </row>
    <row r="4" spans="1:10" x14ac:dyDescent="0.2">
      <c r="A4" t="s">
        <v>9</v>
      </c>
      <c r="B4" t="s">
        <v>5</v>
      </c>
      <c r="C4" s="2">
        <v>5</v>
      </c>
      <c r="D4" s="1">
        <v>0.8</v>
      </c>
      <c r="E4" s="4">
        <v>4</v>
      </c>
      <c r="F4">
        <f>VLOOKUP(A4,Calories!$A$1:$B$15,2,FALSE)</f>
        <v>500</v>
      </c>
      <c r="H4" s="14">
        <f>C4*D4</f>
        <v>4</v>
      </c>
      <c r="I4">
        <v>0.2191331326719046</v>
      </c>
      <c r="J4">
        <f>VLOOKUP(A4,Calories!$A$1:$B$15,2,FALSE())</f>
        <v>500</v>
      </c>
    </row>
    <row r="5" spans="1:10" x14ac:dyDescent="0.2">
      <c r="A5" t="s">
        <v>7</v>
      </c>
      <c r="B5" t="s">
        <v>5</v>
      </c>
      <c r="C5" s="2">
        <v>2</v>
      </c>
      <c r="D5" s="1">
        <v>0.25</v>
      </c>
      <c r="E5" s="4">
        <v>0.5</v>
      </c>
      <c r="F5">
        <f>VLOOKUP(A5,Calories!$A$1:$B$15,2,FALSE)</f>
        <v>480</v>
      </c>
      <c r="H5" s="14">
        <f>C5*D5</f>
        <v>0.5</v>
      </c>
      <c r="I5">
        <v>0.71415791266396755</v>
      </c>
      <c r="J5">
        <f>VLOOKUP(A5,Calories!$A$1:$B$15,2,FALSE())</f>
        <v>480</v>
      </c>
    </row>
    <row r="6" spans="1:10" x14ac:dyDescent="0.2">
      <c r="A6" t="s">
        <v>12</v>
      </c>
      <c r="B6" t="s">
        <v>16</v>
      </c>
      <c r="C6" s="2">
        <v>3</v>
      </c>
      <c r="D6" s="1">
        <v>0.83333333333333337</v>
      </c>
      <c r="E6" s="4">
        <v>2.5</v>
      </c>
      <c r="F6">
        <f>VLOOKUP(A6,Calories!$A$1:$B$15,2,FALSE)</f>
        <v>0</v>
      </c>
      <c r="H6" s="14">
        <f>C6*D6</f>
        <v>2.5</v>
      </c>
      <c r="I6">
        <v>0.92975065890622155</v>
      </c>
      <c r="J6">
        <f>VLOOKUP(A6,Calories!$A$1:$B$15,2,FALSE())</f>
        <v>0</v>
      </c>
    </row>
    <row r="7" spans="1:10" x14ac:dyDescent="0.2">
      <c r="A7" t="s">
        <v>4</v>
      </c>
      <c r="B7" t="s">
        <v>5</v>
      </c>
      <c r="C7" s="2">
        <v>1.5</v>
      </c>
      <c r="D7" s="1">
        <v>0.66666666666666663</v>
      </c>
      <c r="E7" s="4">
        <v>1</v>
      </c>
      <c r="F7">
        <f>VLOOKUP(A7,Calories!$A$1:$B$15,2,FALSE)</f>
        <v>265</v>
      </c>
      <c r="H7" s="14">
        <f t="shared" ref="H7:H70" si="0">C7*D7</f>
        <v>1</v>
      </c>
      <c r="I7">
        <v>0.19286209215743932</v>
      </c>
      <c r="J7">
        <f>VLOOKUP(A7,Calories!$A$1:$B$15,2,FALSE())</f>
        <v>265</v>
      </c>
    </row>
    <row r="8" spans="1:10" x14ac:dyDescent="0.2">
      <c r="A8" t="s">
        <v>19</v>
      </c>
      <c r="B8" t="s">
        <v>21</v>
      </c>
      <c r="C8" s="2">
        <v>3</v>
      </c>
      <c r="D8" s="1">
        <v>0.5</v>
      </c>
      <c r="E8" s="4">
        <v>1.5</v>
      </c>
      <c r="F8">
        <f>VLOOKUP(A8,Calories!$A$1:$B$15,2,FALSE)</f>
        <v>300</v>
      </c>
      <c r="H8" s="14">
        <f t="shared" si="0"/>
        <v>1.5</v>
      </c>
      <c r="I8">
        <v>0.54349168606098863</v>
      </c>
      <c r="J8">
        <f>VLOOKUP(A8,Calories!$A$1:$B$15,2,FALSE())</f>
        <v>300</v>
      </c>
    </row>
    <row r="9" spans="1:10" x14ac:dyDescent="0.2">
      <c r="A9" t="s">
        <v>11</v>
      </c>
      <c r="B9" t="s">
        <v>16</v>
      </c>
      <c r="C9" s="2">
        <v>2.5</v>
      </c>
      <c r="D9" s="1">
        <v>0.8</v>
      </c>
      <c r="E9" s="4">
        <v>2</v>
      </c>
      <c r="F9">
        <f>VLOOKUP(A9,Calories!$A$1:$B$15,2,FALSE)</f>
        <v>120</v>
      </c>
      <c r="H9" s="14">
        <f t="shared" si="0"/>
        <v>2</v>
      </c>
      <c r="I9">
        <v>0.99297605022629332</v>
      </c>
      <c r="J9">
        <f>VLOOKUP(A9,Calories!$A$1:$B$15,2,FALSE())</f>
        <v>120</v>
      </c>
    </row>
    <row r="10" spans="1:10" x14ac:dyDescent="0.2">
      <c r="A10" t="s">
        <v>14</v>
      </c>
      <c r="B10" t="s">
        <v>17</v>
      </c>
      <c r="C10" s="2">
        <v>2</v>
      </c>
      <c r="D10" s="1">
        <v>0.75</v>
      </c>
      <c r="E10" s="4">
        <v>1.5</v>
      </c>
      <c r="F10">
        <f>VLOOKUP(A10,Calories!$A$1:$B$15,2,FALSE)</f>
        <v>255</v>
      </c>
      <c r="H10" s="14">
        <f t="shared" si="0"/>
        <v>1.5</v>
      </c>
      <c r="I10">
        <v>1.2875002823059978E-2</v>
      </c>
      <c r="J10">
        <f>VLOOKUP(A10,Calories!$A$1:$B$15,2,FALSE())</f>
        <v>255</v>
      </c>
    </row>
    <row r="11" spans="1:10" x14ac:dyDescent="0.2">
      <c r="A11" t="s">
        <v>8</v>
      </c>
      <c r="B11" t="s">
        <v>5</v>
      </c>
      <c r="C11" s="2">
        <v>3</v>
      </c>
      <c r="D11" s="1">
        <v>0.66666666666666663</v>
      </c>
      <c r="E11" s="4">
        <v>2</v>
      </c>
      <c r="F11">
        <f>VLOOKUP(A11,Calories!$A$1:$B$15,2,FALSE)</f>
        <v>320</v>
      </c>
      <c r="H11" s="14">
        <f t="shared" si="0"/>
        <v>2</v>
      </c>
      <c r="I11">
        <v>0.71581230397436124</v>
      </c>
      <c r="J11">
        <f>VLOOKUP(A11,Calories!$A$1:$B$15,2,FALSE())</f>
        <v>320</v>
      </c>
    </row>
    <row r="12" spans="1:10" x14ac:dyDescent="0.2">
      <c r="A12" t="s">
        <v>10</v>
      </c>
      <c r="B12" t="s">
        <v>16</v>
      </c>
      <c r="C12" s="2">
        <v>4</v>
      </c>
      <c r="D12" s="1">
        <v>0.5</v>
      </c>
      <c r="E12" s="4">
        <v>2</v>
      </c>
      <c r="F12">
        <f>VLOOKUP(A12,Calories!$A$1:$B$15,2,FALSE)</f>
        <v>200</v>
      </c>
      <c r="H12" s="14">
        <f t="shared" si="0"/>
        <v>2</v>
      </c>
      <c r="I12">
        <v>0.22673024227630079</v>
      </c>
      <c r="J12">
        <f>VLOOKUP(A12,Calories!$A$1:$B$15,2,FALSE())</f>
        <v>200</v>
      </c>
    </row>
    <row r="13" spans="1:10" x14ac:dyDescent="0.2">
      <c r="A13" t="s">
        <v>4</v>
      </c>
      <c r="B13" t="s">
        <v>5</v>
      </c>
      <c r="C13" s="2">
        <v>1.5</v>
      </c>
      <c r="D13" s="1">
        <v>0.66666666666666663</v>
      </c>
      <c r="E13" s="4">
        <v>1</v>
      </c>
      <c r="F13">
        <f>VLOOKUP(A13,Calories!$A$1:$B$15,2,FALSE)</f>
        <v>265</v>
      </c>
      <c r="H13" s="14">
        <f t="shared" si="0"/>
        <v>1</v>
      </c>
      <c r="I13">
        <v>0.26803546362396746</v>
      </c>
      <c r="J13">
        <f>VLOOKUP(A13,Calories!$A$1:$B$15,2,FALSE())</f>
        <v>265</v>
      </c>
    </row>
    <row r="14" spans="1:10" x14ac:dyDescent="0.2">
      <c r="A14" t="s">
        <v>13</v>
      </c>
      <c r="B14" t="s">
        <v>17</v>
      </c>
      <c r="C14" s="2">
        <v>2</v>
      </c>
      <c r="D14" s="1">
        <v>0.5</v>
      </c>
      <c r="E14" s="4">
        <v>1</v>
      </c>
      <c r="F14">
        <f>VLOOKUP(A14,Calories!$A$1:$B$15,2,FALSE)</f>
        <v>280</v>
      </c>
      <c r="H14" s="14">
        <f t="shared" si="0"/>
        <v>1</v>
      </c>
      <c r="I14">
        <v>2.375743589064272E-2</v>
      </c>
      <c r="J14">
        <f>VLOOKUP(A14,Calories!$A$1:$B$15,2,FALSE())</f>
        <v>280</v>
      </c>
    </row>
    <row r="15" spans="1:10" x14ac:dyDescent="0.2">
      <c r="A15" t="s">
        <v>19</v>
      </c>
      <c r="B15" t="s">
        <v>21</v>
      </c>
      <c r="C15" s="2">
        <v>3</v>
      </c>
      <c r="D15" s="1">
        <v>0.5</v>
      </c>
      <c r="E15" s="4">
        <v>1.5</v>
      </c>
      <c r="F15">
        <f>VLOOKUP(A15,Calories!$A$1:$B$15,2,FALSE)</f>
        <v>300</v>
      </c>
      <c r="H15" s="14">
        <f t="shared" si="0"/>
        <v>1.5</v>
      </c>
      <c r="I15">
        <v>0.52817358841477091</v>
      </c>
      <c r="J15">
        <f>VLOOKUP(A15,Calories!$A$1:$B$15,2,FALSE())</f>
        <v>300</v>
      </c>
    </row>
    <row r="16" spans="1:10" x14ac:dyDescent="0.2">
      <c r="A16" t="s">
        <v>6</v>
      </c>
      <c r="B16" t="s">
        <v>5</v>
      </c>
      <c r="C16" s="2">
        <v>3</v>
      </c>
      <c r="D16" s="1">
        <v>0.5</v>
      </c>
      <c r="E16" s="4">
        <v>1.5</v>
      </c>
      <c r="F16">
        <f>VLOOKUP(A16,Calories!$A$1:$B$15,2,FALSE)</f>
        <v>560</v>
      </c>
      <c r="H16" s="14">
        <f t="shared" si="0"/>
        <v>1.5</v>
      </c>
      <c r="I16">
        <v>8.407380371262696E-2</v>
      </c>
      <c r="J16">
        <f>VLOOKUP(A16,Calories!$A$1:$B$15,2,FALSE())</f>
        <v>560</v>
      </c>
    </row>
    <row r="17" spans="1:10" x14ac:dyDescent="0.2">
      <c r="A17" t="s">
        <v>7</v>
      </c>
      <c r="B17" t="s">
        <v>5</v>
      </c>
      <c r="C17" s="2">
        <v>2</v>
      </c>
      <c r="D17" s="1">
        <v>0.25</v>
      </c>
      <c r="E17" s="4">
        <v>0.5</v>
      </c>
      <c r="F17">
        <f>VLOOKUP(A17,Calories!$A$1:$B$15,2,FALSE)</f>
        <v>480</v>
      </c>
      <c r="H17" s="14">
        <f t="shared" si="0"/>
        <v>0.5</v>
      </c>
      <c r="I17">
        <v>0.85880030622933845</v>
      </c>
      <c r="J17">
        <f>VLOOKUP(A17,Calories!$A$1:$B$15,2,FALSE())</f>
        <v>480</v>
      </c>
    </row>
    <row r="18" spans="1:10" x14ac:dyDescent="0.2">
      <c r="A18" t="s">
        <v>10</v>
      </c>
      <c r="B18" t="s">
        <v>16</v>
      </c>
      <c r="C18" s="2">
        <v>4</v>
      </c>
      <c r="D18" s="1">
        <v>0.5</v>
      </c>
      <c r="E18" s="4">
        <v>2</v>
      </c>
      <c r="F18">
        <f>VLOOKUP(A18,Calories!$A$1:$B$15,2,FALSE)</f>
        <v>200</v>
      </c>
      <c r="H18" s="14">
        <f t="shared" si="0"/>
        <v>2</v>
      </c>
      <c r="I18">
        <v>0.89891943266350227</v>
      </c>
      <c r="J18">
        <f>VLOOKUP(A18,Calories!$A$1:$B$15,2,FALSE())</f>
        <v>200</v>
      </c>
    </row>
    <row r="19" spans="1:10" x14ac:dyDescent="0.2">
      <c r="A19" t="s">
        <v>11</v>
      </c>
      <c r="B19" t="s">
        <v>16</v>
      </c>
      <c r="C19" s="2">
        <v>2.5</v>
      </c>
      <c r="D19" s="1">
        <v>0.8</v>
      </c>
      <c r="E19" s="4">
        <v>2</v>
      </c>
      <c r="F19">
        <f>VLOOKUP(A19,Calories!$A$1:$B$15,2,FALSE)</f>
        <v>120</v>
      </c>
      <c r="H19" s="14">
        <f t="shared" si="0"/>
        <v>2</v>
      </c>
      <c r="I19">
        <v>0.79322023940758668</v>
      </c>
      <c r="J19">
        <f>VLOOKUP(A19,Calories!$A$1:$B$15,2,FALSE())</f>
        <v>120</v>
      </c>
    </row>
    <row r="20" spans="1:10" x14ac:dyDescent="0.2">
      <c r="A20" t="s">
        <v>10</v>
      </c>
      <c r="B20" t="s">
        <v>16</v>
      </c>
      <c r="C20" s="2">
        <v>4</v>
      </c>
      <c r="D20" s="1">
        <v>0.5</v>
      </c>
      <c r="E20" s="4">
        <v>2</v>
      </c>
      <c r="F20">
        <f>VLOOKUP(A20,Calories!$A$1:$B$15,2,FALSE)</f>
        <v>200</v>
      </c>
      <c r="H20" s="14">
        <f t="shared" si="0"/>
        <v>2</v>
      </c>
      <c r="I20">
        <v>0.81026030251624492</v>
      </c>
      <c r="J20">
        <f>VLOOKUP(A20,Calories!$A$1:$B$15,2,FALSE())</f>
        <v>200</v>
      </c>
    </row>
    <row r="21" spans="1:10" x14ac:dyDescent="0.2">
      <c r="A21" t="s">
        <v>8</v>
      </c>
      <c r="B21" t="s">
        <v>5</v>
      </c>
      <c r="C21" s="2">
        <v>3</v>
      </c>
      <c r="D21" s="1">
        <v>0.66666666666666663</v>
      </c>
      <c r="E21" s="4">
        <v>2</v>
      </c>
      <c r="F21">
        <f>VLOOKUP(A21,Calories!$A$1:$B$15,2,FALSE)</f>
        <v>320</v>
      </c>
      <c r="H21" s="14">
        <f t="shared" si="0"/>
        <v>2</v>
      </c>
      <c r="I21">
        <v>0.27252648948992531</v>
      </c>
      <c r="J21">
        <f>VLOOKUP(A21,Calories!$A$1:$B$15,2,FALSE())</f>
        <v>320</v>
      </c>
    </row>
    <row r="22" spans="1:10" x14ac:dyDescent="0.2">
      <c r="A22" t="s">
        <v>15</v>
      </c>
      <c r="B22" t="s">
        <v>17</v>
      </c>
      <c r="C22" s="2">
        <v>2</v>
      </c>
      <c r="D22" s="1">
        <v>0.5</v>
      </c>
      <c r="E22" s="4">
        <v>1</v>
      </c>
      <c r="F22">
        <f>VLOOKUP(A22,Calories!$A$1:$B$15,2,FALSE)</f>
        <v>300</v>
      </c>
      <c r="H22" s="14">
        <f t="shared" si="0"/>
        <v>1</v>
      </c>
      <c r="I22">
        <v>0.74681765790686394</v>
      </c>
      <c r="J22">
        <f>VLOOKUP(A22,Calories!$A$1:$B$15,2,FALSE())</f>
        <v>300</v>
      </c>
    </row>
    <row r="23" spans="1:10" x14ac:dyDescent="0.2">
      <c r="A23" t="s">
        <v>9</v>
      </c>
      <c r="B23" t="s">
        <v>5</v>
      </c>
      <c r="C23" s="2">
        <v>5</v>
      </c>
      <c r="D23" s="1">
        <v>0.8</v>
      </c>
      <c r="E23" s="4">
        <v>4</v>
      </c>
      <c r="F23">
        <f>VLOOKUP(A23,Calories!$A$1:$B$15,2,FALSE)</f>
        <v>500</v>
      </c>
      <c r="H23" s="14">
        <f t="shared" si="0"/>
        <v>4</v>
      </c>
      <c r="I23">
        <v>0.15865567097126465</v>
      </c>
      <c r="J23">
        <f>VLOOKUP(A23,Calories!$A$1:$B$15,2,FALSE())</f>
        <v>500</v>
      </c>
    </row>
    <row r="24" spans="1:10" x14ac:dyDescent="0.2">
      <c r="A24" t="s">
        <v>8</v>
      </c>
      <c r="B24" t="s">
        <v>5</v>
      </c>
      <c r="C24" s="2">
        <v>3</v>
      </c>
      <c r="D24" s="1">
        <v>0.66666666666666663</v>
      </c>
      <c r="E24" s="4">
        <v>2</v>
      </c>
      <c r="F24">
        <f>VLOOKUP(A24,Calories!$A$1:$B$15,2,FALSE)</f>
        <v>320</v>
      </c>
      <c r="H24" s="14">
        <f t="shared" si="0"/>
        <v>2</v>
      </c>
      <c r="I24">
        <v>0.76341468424788994</v>
      </c>
      <c r="J24">
        <f>VLOOKUP(A24,Calories!$A$1:$B$15,2,FALSE())</f>
        <v>320</v>
      </c>
    </row>
    <row r="25" spans="1:10" x14ac:dyDescent="0.2">
      <c r="A25" t="s">
        <v>6</v>
      </c>
      <c r="B25" t="s">
        <v>5</v>
      </c>
      <c r="C25" s="2">
        <v>3</v>
      </c>
      <c r="D25" s="1">
        <v>0.5</v>
      </c>
      <c r="E25" s="4">
        <v>1.5</v>
      </c>
      <c r="F25">
        <f>VLOOKUP(A25,Calories!$A$1:$B$15,2,FALSE)</f>
        <v>560</v>
      </c>
      <c r="H25" s="14">
        <f t="shared" si="0"/>
        <v>1.5</v>
      </c>
      <c r="I25">
        <v>0.24352414532334699</v>
      </c>
      <c r="J25">
        <f>VLOOKUP(A25,Calories!$A$1:$B$15,2,FALSE())</f>
        <v>560</v>
      </c>
    </row>
    <row r="26" spans="1:10" x14ac:dyDescent="0.2">
      <c r="A26" t="s">
        <v>6</v>
      </c>
      <c r="B26" t="s">
        <v>5</v>
      </c>
      <c r="C26" s="2">
        <v>3</v>
      </c>
      <c r="D26" s="1">
        <v>0.5</v>
      </c>
      <c r="E26" s="4">
        <v>1.5</v>
      </c>
      <c r="F26">
        <f>VLOOKUP(A26,Calories!$A$1:$B$15,2,FALSE)</f>
        <v>560</v>
      </c>
      <c r="H26" s="14">
        <f t="shared" si="0"/>
        <v>1.5</v>
      </c>
      <c r="I26">
        <v>9.6117811782821194E-2</v>
      </c>
      <c r="J26">
        <f>VLOOKUP(A26,Calories!$A$1:$B$15,2,FALSE())</f>
        <v>560</v>
      </c>
    </row>
    <row r="27" spans="1:10" x14ac:dyDescent="0.2">
      <c r="A27" t="s">
        <v>19</v>
      </c>
      <c r="B27" t="s">
        <v>21</v>
      </c>
      <c r="C27" s="2">
        <v>3</v>
      </c>
      <c r="D27" s="1">
        <v>0.5</v>
      </c>
      <c r="E27" s="4">
        <v>1.5</v>
      </c>
      <c r="F27">
        <f>VLOOKUP(A27,Calories!$A$1:$B$15,2,FALSE)</f>
        <v>300</v>
      </c>
      <c r="H27" s="14">
        <f t="shared" si="0"/>
        <v>1.5</v>
      </c>
      <c r="I27">
        <v>0.85766992541891407</v>
      </c>
      <c r="J27">
        <f>VLOOKUP(A27,Calories!$A$1:$B$15,2,FALSE())</f>
        <v>300</v>
      </c>
    </row>
    <row r="28" spans="1:10" x14ac:dyDescent="0.2">
      <c r="A28" t="s">
        <v>14</v>
      </c>
      <c r="B28" t="s">
        <v>17</v>
      </c>
      <c r="C28" s="2">
        <v>2</v>
      </c>
      <c r="D28" s="1">
        <v>0.75</v>
      </c>
      <c r="E28" s="4">
        <v>1.5</v>
      </c>
      <c r="F28">
        <f>VLOOKUP(A28,Calories!$A$1:$B$15,2,FALSE)</f>
        <v>255</v>
      </c>
      <c r="H28" s="14">
        <f t="shared" si="0"/>
        <v>1.5</v>
      </c>
      <c r="I28">
        <v>0.49901956396837499</v>
      </c>
      <c r="J28">
        <f>VLOOKUP(A28,Calories!$A$1:$B$15,2,FALSE())</f>
        <v>255</v>
      </c>
    </row>
    <row r="29" spans="1:10" x14ac:dyDescent="0.2">
      <c r="A29" t="s">
        <v>8</v>
      </c>
      <c r="B29" t="s">
        <v>5</v>
      </c>
      <c r="C29" s="2">
        <v>3</v>
      </c>
      <c r="D29" s="1">
        <v>0.66666666666666663</v>
      </c>
      <c r="E29" s="4">
        <v>2</v>
      </c>
      <c r="F29">
        <f>VLOOKUP(A29,Calories!$A$1:$B$15,2,FALSE)</f>
        <v>320</v>
      </c>
      <c r="H29" s="14">
        <f t="shared" si="0"/>
        <v>2</v>
      </c>
      <c r="I29">
        <v>0.7398058536058153</v>
      </c>
      <c r="J29">
        <f>VLOOKUP(A29,Calories!$A$1:$B$15,2,FALSE())</f>
        <v>320</v>
      </c>
    </row>
    <row r="30" spans="1:10" x14ac:dyDescent="0.2">
      <c r="A30" t="s">
        <v>10</v>
      </c>
      <c r="B30" t="s">
        <v>16</v>
      </c>
      <c r="C30" s="2">
        <v>4</v>
      </c>
      <c r="D30" s="1">
        <v>0.5</v>
      </c>
      <c r="E30" s="4">
        <v>2</v>
      </c>
      <c r="F30">
        <f>VLOOKUP(A30,Calories!$A$1:$B$15,2,FALSE)</f>
        <v>200</v>
      </c>
      <c r="H30" s="14">
        <f t="shared" si="0"/>
        <v>2</v>
      </c>
      <c r="I30">
        <v>0.97354828595683418</v>
      </c>
      <c r="J30">
        <f>VLOOKUP(A30,Calories!$A$1:$B$15,2,FALSE())</f>
        <v>200</v>
      </c>
    </row>
    <row r="31" spans="1:10" x14ac:dyDescent="0.2">
      <c r="A31" t="s">
        <v>19</v>
      </c>
      <c r="B31" t="s">
        <v>21</v>
      </c>
      <c r="C31" s="2">
        <v>3</v>
      </c>
      <c r="D31" s="1">
        <v>0.5</v>
      </c>
      <c r="E31" s="4">
        <v>1.5</v>
      </c>
      <c r="F31">
        <f>VLOOKUP(A31,Calories!$A$1:$B$15,2,FALSE)</f>
        <v>300</v>
      </c>
      <c r="H31" s="14">
        <f t="shared" si="0"/>
        <v>1.5</v>
      </c>
      <c r="I31">
        <v>0.22922464258839903</v>
      </c>
      <c r="J31">
        <f>VLOOKUP(A31,Calories!$A$1:$B$15,2,FALSE())</f>
        <v>300</v>
      </c>
    </row>
    <row r="32" spans="1:10" x14ac:dyDescent="0.2">
      <c r="A32" t="s">
        <v>11</v>
      </c>
      <c r="B32" t="s">
        <v>16</v>
      </c>
      <c r="C32" s="2">
        <v>2.5</v>
      </c>
      <c r="D32" s="1">
        <v>0.8</v>
      </c>
      <c r="E32" s="4">
        <v>2</v>
      </c>
      <c r="F32">
        <f>VLOOKUP(A32,Calories!$A$1:$B$15,2,FALSE)</f>
        <v>120</v>
      </c>
      <c r="H32" s="14">
        <f t="shared" si="0"/>
        <v>2</v>
      </c>
      <c r="I32">
        <v>0.26936920394258979</v>
      </c>
      <c r="J32">
        <f>VLOOKUP(A32,Calories!$A$1:$B$15,2,FALSE())</f>
        <v>120</v>
      </c>
    </row>
    <row r="33" spans="1:10" x14ac:dyDescent="0.2">
      <c r="A33" t="s">
        <v>15</v>
      </c>
      <c r="B33" t="s">
        <v>17</v>
      </c>
      <c r="C33" s="2">
        <v>2</v>
      </c>
      <c r="D33" s="1">
        <v>0.5</v>
      </c>
      <c r="E33" s="4">
        <v>1</v>
      </c>
      <c r="F33">
        <f>VLOOKUP(A33,Calories!$A$1:$B$15,2,FALSE)</f>
        <v>300</v>
      </c>
      <c r="H33" s="14">
        <f t="shared" si="0"/>
        <v>1</v>
      </c>
      <c r="I33">
        <v>0.48566730250410495</v>
      </c>
      <c r="J33">
        <f>VLOOKUP(A33,Calories!$A$1:$B$15,2,FALSE())</f>
        <v>300</v>
      </c>
    </row>
    <row r="34" spans="1:10" x14ac:dyDescent="0.2">
      <c r="A34" t="s">
        <v>19</v>
      </c>
      <c r="B34" t="s">
        <v>21</v>
      </c>
      <c r="C34" s="2">
        <v>3</v>
      </c>
      <c r="D34" s="1">
        <v>0.5</v>
      </c>
      <c r="E34" s="4">
        <v>1.5</v>
      </c>
      <c r="F34">
        <f>VLOOKUP(A34,Calories!$A$1:$B$15,2,FALSE)</f>
        <v>300</v>
      </c>
      <c r="H34" s="14">
        <f t="shared" si="0"/>
        <v>1.5</v>
      </c>
      <c r="I34">
        <v>0.88844563090399065</v>
      </c>
      <c r="J34">
        <f>VLOOKUP(A34,Calories!$A$1:$B$15,2,FALSE())</f>
        <v>300</v>
      </c>
    </row>
    <row r="35" spans="1:10" x14ac:dyDescent="0.2">
      <c r="A35" t="s">
        <v>13</v>
      </c>
      <c r="B35" t="s">
        <v>17</v>
      </c>
      <c r="C35" s="2">
        <v>2</v>
      </c>
      <c r="D35" s="1">
        <v>0.5</v>
      </c>
      <c r="E35" s="4">
        <v>1</v>
      </c>
      <c r="F35">
        <f>VLOOKUP(A35,Calories!$A$1:$B$15,2,FALSE)</f>
        <v>280</v>
      </c>
      <c r="H35" s="14">
        <f t="shared" si="0"/>
        <v>1</v>
      </c>
      <c r="I35">
        <v>0.19378830938567471</v>
      </c>
      <c r="J35">
        <f>VLOOKUP(A35,Calories!$A$1:$B$15,2,FALSE())</f>
        <v>280</v>
      </c>
    </row>
    <row r="36" spans="1:10" x14ac:dyDescent="0.2">
      <c r="A36" t="s">
        <v>6</v>
      </c>
      <c r="B36" t="s">
        <v>5</v>
      </c>
      <c r="C36" s="2">
        <v>3</v>
      </c>
      <c r="D36" s="1">
        <v>0.5</v>
      </c>
      <c r="E36" s="4">
        <v>1.5</v>
      </c>
      <c r="F36">
        <f>VLOOKUP(A36,Calories!$A$1:$B$15,2,FALSE)</f>
        <v>560</v>
      </c>
      <c r="H36" s="14">
        <f t="shared" si="0"/>
        <v>1.5</v>
      </c>
      <c r="I36">
        <v>0.41525716368000165</v>
      </c>
      <c r="J36">
        <f>VLOOKUP(A36,Calories!$A$1:$B$15,2,FALSE())</f>
        <v>560</v>
      </c>
    </row>
    <row r="37" spans="1:10" x14ac:dyDescent="0.2">
      <c r="A37" t="s">
        <v>12</v>
      </c>
      <c r="B37" t="s">
        <v>16</v>
      </c>
      <c r="C37" s="2">
        <v>3</v>
      </c>
      <c r="D37" s="1">
        <v>0.83333333333333337</v>
      </c>
      <c r="E37" s="4">
        <v>2.5</v>
      </c>
      <c r="F37">
        <f>VLOOKUP(A37,Calories!$A$1:$B$15,2,FALSE)</f>
        <v>0</v>
      </c>
      <c r="H37" s="14">
        <f t="shared" si="0"/>
        <v>2.5</v>
      </c>
      <c r="I37">
        <v>0.37746967149100163</v>
      </c>
      <c r="J37">
        <f>VLOOKUP(A37,Calories!$A$1:$B$15,2,FALSE())</f>
        <v>0</v>
      </c>
    </row>
    <row r="38" spans="1:10" x14ac:dyDescent="0.2">
      <c r="A38" t="s">
        <v>12</v>
      </c>
      <c r="B38" t="s">
        <v>16</v>
      </c>
      <c r="C38" s="2">
        <v>3</v>
      </c>
      <c r="D38" s="1">
        <v>0.83333333333333337</v>
      </c>
      <c r="E38" s="4">
        <v>2.5</v>
      </c>
      <c r="F38">
        <f>VLOOKUP(A38,Calories!$A$1:$B$15,2,FALSE)</f>
        <v>0</v>
      </c>
      <c r="H38" s="14">
        <f t="shared" si="0"/>
        <v>2.5</v>
      </c>
      <c r="I38">
        <v>0.19178023273616762</v>
      </c>
      <c r="J38">
        <f>VLOOKUP(A38,Calories!$A$1:$B$15,2,FALSE())</f>
        <v>0</v>
      </c>
    </row>
    <row r="39" spans="1:10" x14ac:dyDescent="0.2">
      <c r="A39" t="s">
        <v>9</v>
      </c>
      <c r="B39" t="s">
        <v>5</v>
      </c>
      <c r="C39" s="2">
        <v>5</v>
      </c>
      <c r="D39" s="1">
        <v>0.8</v>
      </c>
      <c r="E39" s="4">
        <v>4</v>
      </c>
      <c r="F39">
        <f>VLOOKUP(A39,Calories!$A$1:$B$15,2,FALSE)</f>
        <v>500</v>
      </c>
      <c r="H39" s="14">
        <f t="shared" si="0"/>
        <v>4</v>
      </c>
      <c r="I39">
        <v>0.71532443290262515</v>
      </c>
      <c r="J39">
        <f>VLOOKUP(A39,Calories!$A$1:$B$15,2,FALSE())</f>
        <v>500</v>
      </c>
    </row>
    <row r="40" spans="1:10" x14ac:dyDescent="0.2">
      <c r="A40" t="s">
        <v>14</v>
      </c>
      <c r="B40" t="s">
        <v>17</v>
      </c>
      <c r="C40" s="2">
        <v>2</v>
      </c>
      <c r="D40" s="1">
        <v>0.75</v>
      </c>
      <c r="E40" s="4">
        <v>1.5</v>
      </c>
      <c r="F40">
        <f>VLOOKUP(A40,Calories!$A$1:$B$15,2,FALSE)</f>
        <v>255</v>
      </c>
      <c r="H40" s="14">
        <f t="shared" si="0"/>
        <v>1.5</v>
      </c>
      <c r="I40">
        <v>0.238589004199806</v>
      </c>
      <c r="J40">
        <f>VLOOKUP(A40,Calories!$A$1:$B$15,2,FALSE())</f>
        <v>255</v>
      </c>
    </row>
    <row r="41" spans="1:10" x14ac:dyDescent="0.2">
      <c r="A41" t="s">
        <v>19</v>
      </c>
      <c r="B41" t="s">
        <v>21</v>
      </c>
      <c r="C41" s="2">
        <v>3</v>
      </c>
      <c r="D41" s="1">
        <v>0.5</v>
      </c>
      <c r="E41" s="4">
        <v>1.5</v>
      </c>
      <c r="F41">
        <f>VLOOKUP(A41,Calories!$A$1:$B$15,2,FALSE)</f>
        <v>300</v>
      </c>
      <c r="H41" s="14">
        <f t="shared" si="0"/>
        <v>1.5</v>
      </c>
      <c r="I41">
        <v>0.42314990350887172</v>
      </c>
      <c r="J41">
        <f>VLOOKUP(A41,Calories!$A$1:$B$15,2,FALSE())</f>
        <v>300</v>
      </c>
    </row>
    <row r="42" spans="1:10" x14ac:dyDescent="0.2">
      <c r="A42" t="s">
        <v>13</v>
      </c>
      <c r="B42" t="s">
        <v>17</v>
      </c>
      <c r="C42" s="2">
        <v>2</v>
      </c>
      <c r="D42" s="1">
        <v>0.5</v>
      </c>
      <c r="E42" s="4">
        <v>1</v>
      </c>
      <c r="F42">
        <f>VLOOKUP(A42,Calories!$A$1:$B$15,2,FALSE)</f>
        <v>280</v>
      </c>
      <c r="H42" s="14">
        <f t="shared" si="0"/>
        <v>1</v>
      </c>
      <c r="I42">
        <v>0.85200546133822741</v>
      </c>
      <c r="J42">
        <f>VLOOKUP(A42,Calories!$A$1:$B$15,2,FALSE())</f>
        <v>280</v>
      </c>
    </row>
    <row r="43" spans="1:10" x14ac:dyDescent="0.2">
      <c r="A43" t="s">
        <v>10</v>
      </c>
      <c r="B43" t="s">
        <v>16</v>
      </c>
      <c r="C43" s="2">
        <v>4</v>
      </c>
      <c r="D43" s="1">
        <v>0.5</v>
      </c>
      <c r="E43" s="4">
        <v>2</v>
      </c>
      <c r="F43">
        <f>VLOOKUP(A43,Calories!$A$1:$B$15,2,FALSE)</f>
        <v>200</v>
      </c>
      <c r="H43" s="14">
        <f t="shared" si="0"/>
        <v>2</v>
      </c>
      <c r="I43">
        <v>0.87728146862576051</v>
      </c>
      <c r="J43">
        <f>VLOOKUP(A43,Calories!$A$1:$B$15,2,FALSE())</f>
        <v>200</v>
      </c>
    </row>
    <row r="44" spans="1:10" x14ac:dyDescent="0.2">
      <c r="A44" t="s">
        <v>4</v>
      </c>
      <c r="B44" t="s">
        <v>5</v>
      </c>
      <c r="C44" s="2">
        <v>1.5</v>
      </c>
      <c r="D44" s="1">
        <v>0.66666666666666663</v>
      </c>
      <c r="E44" s="4">
        <v>1</v>
      </c>
      <c r="F44">
        <f>VLOOKUP(A44,Calories!$A$1:$B$15,2,FALSE)</f>
        <v>265</v>
      </c>
      <c r="H44" s="14">
        <f t="shared" si="0"/>
        <v>1</v>
      </c>
      <c r="I44">
        <v>0.64485560987815105</v>
      </c>
      <c r="J44">
        <f>VLOOKUP(A44,Calories!$A$1:$B$15,2,FALSE())</f>
        <v>265</v>
      </c>
    </row>
    <row r="45" spans="1:10" x14ac:dyDescent="0.2">
      <c r="A45" t="s">
        <v>14</v>
      </c>
      <c r="B45" t="s">
        <v>17</v>
      </c>
      <c r="C45" s="2">
        <v>2</v>
      </c>
      <c r="D45" s="1">
        <v>0.75</v>
      </c>
      <c r="E45" s="4">
        <v>1.5</v>
      </c>
      <c r="F45">
        <f>VLOOKUP(A45,Calories!$A$1:$B$15,2,FALSE)</f>
        <v>255</v>
      </c>
      <c r="H45" s="14">
        <f t="shared" si="0"/>
        <v>1.5</v>
      </c>
      <c r="I45">
        <v>0.29654763469463707</v>
      </c>
      <c r="J45">
        <f>VLOOKUP(A45,Calories!$A$1:$B$15,2,FALSE())</f>
        <v>255</v>
      </c>
    </row>
    <row r="46" spans="1:10" x14ac:dyDescent="0.2">
      <c r="A46" t="s">
        <v>7</v>
      </c>
      <c r="B46" t="s">
        <v>5</v>
      </c>
      <c r="C46" s="2">
        <v>2</v>
      </c>
      <c r="D46" s="1">
        <v>0.25</v>
      </c>
      <c r="E46" s="4">
        <v>0.5</v>
      </c>
      <c r="F46">
        <f>VLOOKUP(A46,Calories!$A$1:$B$15,2,FALSE)</f>
        <v>480</v>
      </c>
      <c r="H46" s="14">
        <f t="shared" si="0"/>
        <v>0.5</v>
      </c>
      <c r="I46">
        <v>0.40360984484263018</v>
      </c>
      <c r="J46">
        <f>VLOOKUP(A46,Calories!$A$1:$B$15,2,FALSE())</f>
        <v>480</v>
      </c>
    </row>
    <row r="47" spans="1:10" x14ac:dyDescent="0.2">
      <c r="A47" t="s">
        <v>8</v>
      </c>
      <c r="B47" t="s">
        <v>5</v>
      </c>
      <c r="C47" s="2">
        <v>3</v>
      </c>
      <c r="D47" s="1">
        <v>0.66666666666666663</v>
      </c>
      <c r="E47" s="4">
        <v>2</v>
      </c>
      <c r="F47">
        <f>VLOOKUP(A47,Calories!$A$1:$B$15,2,FALSE)</f>
        <v>320</v>
      </c>
      <c r="H47" s="14">
        <f t="shared" si="0"/>
        <v>2</v>
      </c>
      <c r="I47">
        <v>0.31789550727332705</v>
      </c>
      <c r="J47">
        <f>VLOOKUP(A47,Calories!$A$1:$B$15,2,FALSE())</f>
        <v>320</v>
      </c>
    </row>
    <row r="48" spans="1:10" x14ac:dyDescent="0.2">
      <c r="A48" t="s">
        <v>19</v>
      </c>
      <c r="B48" t="s">
        <v>21</v>
      </c>
      <c r="C48" s="2">
        <v>3</v>
      </c>
      <c r="D48" s="1">
        <v>0.5</v>
      </c>
      <c r="E48" s="4">
        <v>1.5</v>
      </c>
      <c r="F48">
        <f>VLOOKUP(A48,Calories!$A$1:$B$15,2,FALSE)</f>
        <v>300</v>
      </c>
      <c r="H48" s="14">
        <f t="shared" si="0"/>
        <v>1.5</v>
      </c>
      <c r="I48">
        <v>0.20079859358580587</v>
      </c>
      <c r="J48">
        <f>VLOOKUP(A48,Calories!$A$1:$B$15,2,FALSE())</f>
        <v>300</v>
      </c>
    </row>
    <row r="49" spans="1:10" x14ac:dyDescent="0.2">
      <c r="A49" t="s">
        <v>13</v>
      </c>
      <c r="B49" t="s">
        <v>17</v>
      </c>
      <c r="C49" s="2">
        <v>2</v>
      </c>
      <c r="D49" s="1">
        <v>0.5</v>
      </c>
      <c r="E49" s="4">
        <v>1</v>
      </c>
      <c r="F49">
        <f>VLOOKUP(A49,Calories!$A$1:$B$15,2,FALSE)</f>
        <v>280</v>
      </c>
      <c r="H49" s="14">
        <f t="shared" si="0"/>
        <v>1</v>
      </c>
      <c r="I49">
        <v>0.18568252115752526</v>
      </c>
      <c r="J49">
        <f>VLOOKUP(A49,Calories!$A$1:$B$15,2,FALSE())</f>
        <v>280</v>
      </c>
    </row>
    <row r="50" spans="1:10" x14ac:dyDescent="0.2">
      <c r="A50" t="s">
        <v>6</v>
      </c>
      <c r="B50" t="s">
        <v>5</v>
      </c>
      <c r="C50" s="2">
        <v>3</v>
      </c>
      <c r="D50" s="1">
        <v>0.5</v>
      </c>
      <c r="E50" s="4">
        <v>1.5</v>
      </c>
      <c r="F50">
        <f>VLOOKUP(A50,Calories!$A$1:$B$15,2,FALSE)</f>
        <v>560</v>
      </c>
      <c r="H50" s="14">
        <f t="shared" si="0"/>
        <v>1.5</v>
      </c>
      <c r="I50">
        <v>4.8028311560864956E-2</v>
      </c>
      <c r="J50">
        <f>VLOOKUP(A50,Calories!$A$1:$B$15,2,FALSE())</f>
        <v>560</v>
      </c>
    </row>
    <row r="51" spans="1:10" x14ac:dyDescent="0.2">
      <c r="A51" t="s">
        <v>9</v>
      </c>
      <c r="B51" t="s">
        <v>5</v>
      </c>
      <c r="C51" s="2">
        <v>5</v>
      </c>
      <c r="D51" s="1">
        <v>0.8</v>
      </c>
      <c r="E51" s="4">
        <v>4</v>
      </c>
      <c r="F51">
        <f>VLOOKUP(A51,Calories!$A$1:$B$15,2,FALSE)</f>
        <v>500</v>
      </c>
      <c r="H51" s="14">
        <f t="shared" si="0"/>
        <v>4</v>
      </c>
      <c r="I51">
        <v>0.1668341467972505</v>
      </c>
      <c r="J51">
        <f>VLOOKUP(A51,Calories!$A$1:$B$15,2,FALSE())</f>
        <v>500</v>
      </c>
    </row>
    <row r="52" spans="1:10" x14ac:dyDescent="0.2">
      <c r="A52" t="s">
        <v>14</v>
      </c>
      <c r="B52" t="s">
        <v>17</v>
      </c>
      <c r="C52" s="2">
        <v>2</v>
      </c>
      <c r="D52" s="1">
        <v>0.75</v>
      </c>
      <c r="E52" s="4">
        <v>1.5</v>
      </c>
      <c r="F52">
        <f>VLOOKUP(A52,Calories!$A$1:$B$15,2,FALSE)</f>
        <v>255</v>
      </c>
      <c r="H52" s="14">
        <f t="shared" si="0"/>
        <v>1.5</v>
      </c>
      <c r="I52">
        <v>0.82748792380106617</v>
      </c>
      <c r="J52">
        <f>VLOOKUP(A52,Calories!$A$1:$B$15,2,FALSE())</f>
        <v>255</v>
      </c>
    </row>
    <row r="53" spans="1:10" x14ac:dyDescent="0.2">
      <c r="A53" t="s">
        <v>4</v>
      </c>
      <c r="B53" t="s">
        <v>5</v>
      </c>
      <c r="C53" s="2">
        <v>1.5</v>
      </c>
      <c r="D53" s="1">
        <v>0.66666666666666663</v>
      </c>
      <c r="E53" s="4">
        <v>1</v>
      </c>
      <c r="F53">
        <f>VLOOKUP(A53,Calories!$A$1:$B$15,2,FALSE)</f>
        <v>265</v>
      </c>
      <c r="H53" s="14">
        <f t="shared" si="0"/>
        <v>1</v>
      </c>
      <c r="I53">
        <v>1.0551935879686947E-2</v>
      </c>
      <c r="J53">
        <f>VLOOKUP(A53,Calories!$A$1:$B$15,2,FALSE())</f>
        <v>265</v>
      </c>
    </row>
    <row r="54" spans="1:10" x14ac:dyDescent="0.2">
      <c r="A54" t="s">
        <v>9</v>
      </c>
      <c r="B54" t="s">
        <v>5</v>
      </c>
      <c r="C54" s="2">
        <v>5</v>
      </c>
      <c r="D54" s="1">
        <v>0.8</v>
      </c>
      <c r="E54" s="4">
        <v>4</v>
      </c>
      <c r="F54">
        <f>VLOOKUP(A54,Calories!$A$1:$B$15,2,FALSE)</f>
        <v>500</v>
      </c>
      <c r="H54" s="14">
        <f t="shared" si="0"/>
        <v>4</v>
      </c>
      <c r="I54">
        <v>0.29027078617295254</v>
      </c>
      <c r="J54">
        <f>VLOOKUP(A54,Calories!$A$1:$B$15,2,FALSE())</f>
        <v>500</v>
      </c>
    </row>
    <row r="55" spans="1:10" x14ac:dyDescent="0.2">
      <c r="A55" t="s">
        <v>10</v>
      </c>
      <c r="B55" t="s">
        <v>16</v>
      </c>
      <c r="C55" s="2">
        <v>4</v>
      </c>
      <c r="D55" s="1">
        <v>0.5</v>
      </c>
      <c r="E55" s="4">
        <v>2</v>
      </c>
      <c r="F55">
        <f>VLOOKUP(A55,Calories!$A$1:$B$15,2,FALSE)</f>
        <v>200</v>
      </c>
      <c r="H55" s="14">
        <f t="shared" si="0"/>
        <v>2</v>
      </c>
      <c r="I55">
        <v>0.69602482709269675</v>
      </c>
      <c r="J55">
        <f>VLOOKUP(A55,Calories!$A$1:$B$15,2,FALSE())</f>
        <v>200</v>
      </c>
    </row>
    <row r="56" spans="1:10" x14ac:dyDescent="0.2">
      <c r="A56" t="s">
        <v>19</v>
      </c>
      <c r="B56" t="s">
        <v>21</v>
      </c>
      <c r="C56" s="2">
        <v>3</v>
      </c>
      <c r="D56" s="1">
        <v>0.5</v>
      </c>
      <c r="E56" s="4">
        <v>1.5</v>
      </c>
      <c r="F56">
        <f>VLOOKUP(A56,Calories!$A$1:$B$15,2,FALSE)</f>
        <v>300</v>
      </c>
      <c r="H56" s="14">
        <f t="shared" si="0"/>
        <v>1.5</v>
      </c>
      <c r="I56">
        <v>0.7105181444450851</v>
      </c>
      <c r="J56">
        <f>VLOOKUP(A56,Calories!$A$1:$B$15,2,FALSE())</f>
        <v>300</v>
      </c>
    </row>
    <row r="57" spans="1:10" x14ac:dyDescent="0.2">
      <c r="A57" t="s">
        <v>15</v>
      </c>
      <c r="B57" t="s">
        <v>17</v>
      </c>
      <c r="C57" s="2">
        <v>2</v>
      </c>
      <c r="D57" s="1">
        <v>0.5</v>
      </c>
      <c r="E57" s="4">
        <v>1</v>
      </c>
      <c r="F57">
        <f>VLOOKUP(A57,Calories!$A$1:$B$15,2,FALSE)</f>
        <v>300</v>
      </c>
      <c r="H57" s="14">
        <f t="shared" si="0"/>
        <v>1</v>
      </c>
      <c r="I57">
        <v>0.76820828271301211</v>
      </c>
      <c r="J57">
        <f>VLOOKUP(A57,Calories!$A$1:$B$15,2,FALSE())</f>
        <v>300</v>
      </c>
    </row>
    <row r="58" spans="1:10" x14ac:dyDescent="0.2">
      <c r="A58" t="s">
        <v>13</v>
      </c>
      <c r="B58" t="s">
        <v>17</v>
      </c>
      <c r="C58" s="2">
        <v>2</v>
      </c>
      <c r="D58" s="1">
        <v>0.5</v>
      </c>
      <c r="E58" s="4">
        <v>1</v>
      </c>
      <c r="F58">
        <f>VLOOKUP(A58,Calories!$A$1:$B$15,2,FALSE)</f>
        <v>280</v>
      </c>
      <c r="H58" s="14">
        <f t="shared" si="0"/>
        <v>1</v>
      </c>
      <c r="I58">
        <v>0.94859160286853361</v>
      </c>
      <c r="J58">
        <f>VLOOKUP(A58,Calories!$A$1:$B$15,2,FALSE())</f>
        <v>280</v>
      </c>
    </row>
    <row r="59" spans="1:10" x14ac:dyDescent="0.2">
      <c r="A59" t="s">
        <v>10</v>
      </c>
      <c r="B59" t="s">
        <v>16</v>
      </c>
      <c r="C59" s="2">
        <v>4</v>
      </c>
      <c r="D59" s="1">
        <v>0.5</v>
      </c>
      <c r="E59" s="4">
        <v>2</v>
      </c>
      <c r="F59">
        <f>VLOOKUP(A59,Calories!$A$1:$B$15,2,FALSE)</f>
        <v>200</v>
      </c>
      <c r="H59" s="14">
        <f t="shared" si="0"/>
        <v>2</v>
      </c>
      <c r="I59">
        <v>1.5159476372510583E-2</v>
      </c>
      <c r="J59">
        <f>VLOOKUP(A59,Calories!$A$1:$B$15,2,FALSE())</f>
        <v>200</v>
      </c>
    </row>
    <row r="60" spans="1:10" x14ac:dyDescent="0.2">
      <c r="A60" t="s">
        <v>13</v>
      </c>
      <c r="B60" t="s">
        <v>17</v>
      </c>
      <c r="C60" s="2">
        <v>2</v>
      </c>
      <c r="D60" s="1">
        <v>0.5</v>
      </c>
      <c r="E60" s="4">
        <v>1</v>
      </c>
      <c r="F60">
        <f>VLOOKUP(A60,Calories!$A$1:$B$15,2,FALSE)</f>
        <v>280</v>
      </c>
      <c r="H60" s="14">
        <f t="shared" si="0"/>
        <v>1</v>
      </c>
      <c r="I60">
        <v>0.43229952950646655</v>
      </c>
      <c r="J60">
        <f>VLOOKUP(A60,Calories!$A$1:$B$15,2,FALSE())</f>
        <v>280</v>
      </c>
    </row>
    <row r="61" spans="1:10" x14ac:dyDescent="0.2">
      <c r="A61" t="s">
        <v>10</v>
      </c>
      <c r="B61" t="s">
        <v>16</v>
      </c>
      <c r="C61" s="2">
        <v>4</v>
      </c>
      <c r="D61" s="1">
        <v>0.5</v>
      </c>
      <c r="E61" s="4">
        <v>2</v>
      </c>
      <c r="F61">
        <f>VLOOKUP(A61,Calories!$A$1:$B$15,2,FALSE)</f>
        <v>200</v>
      </c>
      <c r="H61" s="14">
        <f t="shared" si="0"/>
        <v>2</v>
      </c>
      <c r="I61">
        <v>0.29881667413275081</v>
      </c>
      <c r="J61">
        <f>VLOOKUP(A61,Calories!$A$1:$B$15,2,FALSE())</f>
        <v>200</v>
      </c>
    </row>
    <row r="62" spans="1:10" x14ac:dyDescent="0.2">
      <c r="A62" t="s">
        <v>11</v>
      </c>
      <c r="B62" t="s">
        <v>16</v>
      </c>
      <c r="C62" s="2">
        <v>2.5</v>
      </c>
      <c r="D62" s="1">
        <v>0.8</v>
      </c>
      <c r="E62" s="4">
        <v>2</v>
      </c>
      <c r="F62">
        <f>VLOOKUP(A62,Calories!$A$1:$B$15,2,FALSE)</f>
        <v>120</v>
      </c>
      <c r="H62" s="14">
        <f t="shared" si="0"/>
        <v>2</v>
      </c>
      <c r="I62">
        <v>0.50987327482459832</v>
      </c>
      <c r="J62">
        <f>VLOOKUP(A62,Calories!$A$1:$B$15,2,FALSE())</f>
        <v>120</v>
      </c>
    </row>
    <row r="63" spans="1:10" x14ac:dyDescent="0.2">
      <c r="A63" t="s">
        <v>4</v>
      </c>
      <c r="B63" t="s">
        <v>5</v>
      </c>
      <c r="C63" s="2">
        <v>1.5</v>
      </c>
      <c r="D63" s="1">
        <v>0.66666666666666663</v>
      </c>
      <c r="E63" s="4">
        <v>1</v>
      </c>
      <c r="F63">
        <f>VLOOKUP(A63,Calories!$A$1:$B$15,2,FALSE)</f>
        <v>265</v>
      </c>
      <c r="H63" s="14">
        <f t="shared" si="0"/>
        <v>1</v>
      </c>
      <c r="I63">
        <v>6.1438955816374929E-2</v>
      </c>
      <c r="J63">
        <f>VLOOKUP(A63,Calories!$A$1:$B$15,2,FALSE())</f>
        <v>265</v>
      </c>
    </row>
    <row r="64" spans="1:10" x14ac:dyDescent="0.2">
      <c r="A64" t="s">
        <v>7</v>
      </c>
      <c r="B64" t="s">
        <v>5</v>
      </c>
      <c r="C64" s="2">
        <v>2</v>
      </c>
      <c r="D64" s="1">
        <v>0.25</v>
      </c>
      <c r="E64" s="4">
        <v>0.5</v>
      </c>
      <c r="F64">
        <f>VLOOKUP(A64,Calories!$A$1:$B$15,2,FALSE)</f>
        <v>480</v>
      </c>
      <c r="H64" s="14">
        <f t="shared" si="0"/>
        <v>0.5</v>
      </c>
      <c r="I64">
        <v>0.73657162183385239</v>
      </c>
      <c r="J64">
        <f>VLOOKUP(A64,Calories!$A$1:$B$15,2,FALSE())</f>
        <v>480</v>
      </c>
    </row>
    <row r="65" spans="1:10" x14ac:dyDescent="0.2">
      <c r="A65" t="s">
        <v>11</v>
      </c>
      <c r="B65" t="s">
        <v>16</v>
      </c>
      <c r="C65" s="2">
        <v>2.5</v>
      </c>
      <c r="D65" s="1">
        <v>0.8</v>
      </c>
      <c r="E65" s="4">
        <v>2</v>
      </c>
      <c r="F65">
        <f>VLOOKUP(A65,Calories!$A$1:$B$15,2,FALSE)</f>
        <v>120</v>
      </c>
      <c r="H65" s="14">
        <f t="shared" si="0"/>
        <v>2</v>
      </c>
      <c r="I65">
        <v>0.96689866352055964</v>
      </c>
      <c r="J65">
        <f>VLOOKUP(A65,Calories!$A$1:$B$15,2,FALSE())</f>
        <v>120</v>
      </c>
    </row>
    <row r="66" spans="1:10" x14ac:dyDescent="0.2">
      <c r="A66" t="s">
        <v>15</v>
      </c>
      <c r="B66" t="s">
        <v>17</v>
      </c>
      <c r="C66" s="2">
        <v>2</v>
      </c>
      <c r="D66" s="1">
        <v>0.5</v>
      </c>
      <c r="E66" s="4">
        <v>1</v>
      </c>
      <c r="F66">
        <f>VLOOKUP(A66,Calories!$A$1:$B$15,2,FALSE)</f>
        <v>300</v>
      </c>
      <c r="H66" s="14">
        <f t="shared" si="0"/>
        <v>1</v>
      </c>
      <c r="I66">
        <v>0.97718929911477614</v>
      </c>
      <c r="J66">
        <f>VLOOKUP(A66,Calories!$A$1:$B$15,2,FALSE())</f>
        <v>300</v>
      </c>
    </row>
    <row r="67" spans="1:10" x14ac:dyDescent="0.2">
      <c r="A67" t="s">
        <v>19</v>
      </c>
      <c r="B67" t="s">
        <v>21</v>
      </c>
      <c r="C67" s="2">
        <v>3</v>
      </c>
      <c r="D67" s="1">
        <v>0.5</v>
      </c>
      <c r="E67" s="4">
        <v>1.5</v>
      </c>
      <c r="F67">
        <f>VLOOKUP(A67,Calories!$A$1:$B$15,2,FALSE)</f>
        <v>300</v>
      </c>
      <c r="H67" s="14">
        <f t="shared" si="0"/>
        <v>1.5</v>
      </c>
      <c r="I67">
        <v>0.41970463982271111</v>
      </c>
      <c r="J67">
        <f>VLOOKUP(A67,Calories!$A$1:$B$15,2,FALSE())</f>
        <v>300</v>
      </c>
    </row>
    <row r="68" spans="1:10" x14ac:dyDescent="0.2">
      <c r="A68" t="s">
        <v>11</v>
      </c>
      <c r="B68" t="s">
        <v>16</v>
      </c>
      <c r="C68" s="2">
        <v>2.5</v>
      </c>
      <c r="D68" s="1">
        <v>0.8</v>
      </c>
      <c r="E68" s="4">
        <v>2</v>
      </c>
      <c r="F68">
        <f>VLOOKUP(A68,Calories!$A$1:$B$15,2,FALSE)</f>
        <v>120</v>
      </c>
      <c r="H68" s="14">
        <f t="shared" si="0"/>
        <v>2</v>
      </c>
      <c r="I68">
        <v>0.38631590813301753</v>
      </c>
      <c r="J68">
        <f>VLOOKUP(A68,Calories!$A$1:$B$15,2,FALSE())</f>
        <v>120</v>
      </c>
    </row>
    <row r="69" spans="1:10" x14ac:dyDescent="0.2">
      <c r="A69" t="s">
        <v>14</v>
      </c>
      <c r="B69" t="s">
        <v>17</v>
      </c>
      <c r="C69" s="2">
        <v>2</v>
      </c>
      <c r="D69" s="1">
        <v>0.75</v>
      </c>
      <c r="E69" s="4">
        <v>1.5</v>
      </c>
      <c r="F69">
        <f>VLOOKUP(A69,Calories!$A$1:$B$15,2,FALSE)</f>
        <v>255</v>
      </c>
      <c r="H69" s="14">
        <f t="shared" si="0"/>
        <v>1.5</v>
      </c>
      <c r="I69">
        <v>0.68650197312131966</v>
      </c>
      <c r="J69">
        <f>VLOOKUP(A69,Calories!$A$1:$B$15,2,FALSE())</f>
        <v>255</v>
      </c>
    </row>
    <row r="70" spans="1:10" x14ac:dyDescent="0.2">
      <c r="A70" t="s">
        <v>10</v>
      </c>
      <c r="B70" t="s">
        <v>16</v>
      </c>
      <c r="C70" s="2">
        <v>4</v>
      </c>
      <c r="D70" s="1">
        <v>0.5</v>
      </c>
      <c r="E70" s="4">
        <v>2</v>
      </c>
      <c r="F70">
        <f>VLOOKUP(A70,Calories!$A$1:$B$15,2,FALSE)</f>
        <v>200</v>
      </c>
      <c r="H70" s="14">
        <f t="shared" si="0"/>
        <v>2</v>
      </c>
      <c r="I70">
        <v>0.33016684672882401</v>
      </c>
      <c r="J70">
        <f>VLOOKUP(A70,Calories!$A$1:$B$15,2,FALSE())</f>
        <v>200</v>
      </c>
    </row>
    <row r="71" spans="1:10" x14ac:dyDescent="0.2">
      <c r="A71" t="s">
        <v>19</v>
      </c>
      <c r="B71" t="s">
        <v>21</v>
      </c>
      <c r="C71" s="2">
        <v>3</v>
      </c>
      <c r="D71" s="1">
        <v>0.5</v>
      </c>
      <c r="E71" s="4">
        <v>1.5</v>
      </c>
      <c r="F71">
        <f>VLOOKUP(A71,Calories!$A$1:$B$15,2,FALSE)</f>
        <v>300</v>
      </c>
      <c r="H71" s="14">
        <f t="shared" ref="H71:H134" si="1">C71*D71</f>
        <v>1.5</v>
      </c>
      <c r="I71">
        <v>0.1582688058952626</v>
      </c>
      <c r="J71">
        <f>VLOOKUP(A71,Calories!$A$1:$B$15,2,FALSE())</f>
        <v>300</v>
      </c>
    </row>
    <row r="72" spans="1:10" x14ac:dyDescent="0.2">
      <c r="A72" t="s">
        <v>10</v>
      </c>
      <c r="B72" t="s">
        <v>16</v>
      </c>
      <c r="C72" s="2">
        <v>4</v>
      </c>
      <c r="D72" s="1">
        <v>0.5</v>
      </c>
      <c r="E72" s="4">
        <v>2</v>
      </c>
      <c r="F72">
        <f>VLOOKUP(A72,Calories!$A$1:$B$15,2,FALSE)</f>
        <v>200</v>
      </c>
      <c r="H72" s="14">
        <f t="shared" si="1"/>
        <v>2</v>
      </c>
      <c r="I72">
        <v>0.16087820154241161</v>
      </c>
      <c r="J72">
        <f>VLOOKUP(A72,Calories!$A$1:$B$15,2,FALSE())</f>
        <v>200</v>
      </c>
    </row>
    <row r="73" spans="1:10" x14ac:dyDescent="0.2">
      <c r="A73" t="s">
        <v>6</v>
      </c>
      <c r="B73" t="s">
        <v>5</v>
      </c>
      <c r="C73" s="2">
        <v>3</v>
      </c>
      <c r="D73" s="1">
        <v>0.5</v>
      </c>
      <c r="E73" s="4">
        <v>1.5</v>
      </c>
      <c r="F73">
        <f>VLOOKUP(A73,Calories!$A$1:$B$15,2,FALSE)</f>
        <v>560</v>
      </c>
      <c r="H73" s="14">
        <f t="shared" si="1"/>
        <v>1.5</v>
      </c>
      <c r="I73">
        <v>1.4042206159941895E-2</v>
      </c>
      <c r="J73">
        <f>VLOOKUP(A73,Calories!$A$1:$B$15,2,FALSE())</f>
        <v>560</v>
      </c>
    </row>
    <row r="74" spans="1:10" x14ac:dyDescent="0.2">
      <c r="A74" t="s">
        <v>6</v>
      </c>
      <c r="B74" t="s">
        <v>5</v>
      </c>
      <c r="C74" s="2">
        <v>3</v>
      </c>
      <c r="D74" s="1">
        <v>0.5</v>
      </c>
      <c r="E74" s="4">
        <v>1.5</v>
      </c>
      <c r="F74">
        <f>VLOOKUP(A74,Calories!$A$1:$B$15,2,FALSE)</f>
        <v>560</v>
      </c>
      <c r="H74" s="14">
        <f t="shared" si="1"/>
        <v>1.5</v>
      </c>
      <c r="I74">
        <v>0.37445699645149033</v>
      </c>
      <c r="J74">
        <f>VLOOKUP(A74,Calories!$A$1:$B$15,2,FALSE())</f>
        <v>560</v>
      </c>
    </row>
    <row r="75" spans="1:10" x14ac:dyDescent="0.2">
      <c r="A75" t="s">
        <v>6</v>
      </c>
      <c r="B75" t="s">
        <v>5</v>
      </c>
      <c r="C75" s="2">
        <v>3</v>
      </c>
      <c r="D75" s="1">
        <v>0.5</v>
      </c>
      <c r="E75" s="4">
        <v>1.5</v>
      </c>
      <c r="F75">
        <f>VLOOKUP(A75,Calories!$A$1:$B$15,2,FALSE)</f>
        <v>560</v>
      </c>
      <c r="H75" s="14">
        <f t="shared" si="1"/>
        <v>1.5</v>
      </c>
      <c r="I75">
        <v>0.53480410879014351</v>
      </c>
      <c r="J75">
        <f>VLOOKUP(A75,Calories!$A$1:$B$15,2,FALSE())</f>
        <v>560</v>
      </c>
    </row>
    <row r="76" spans="1:10" x14ac:dyDescent="0.2">
      <c r="A76" t="s">
        <v>15</v>
      </c>
      <c r="B76" t="s">
        <v>17</v>
      </c>
      <c r="C76" s="2">
        <v>2</v>
      </c>
      <c r="D76" s="1">
        <v>0.5</v>
      </c>
      <c r="E76" s="4">
        <v>1</v>
      </c>
      <c r="F76">
        <f>VLOOKUP(A76,Calories!$A$1:$B$15,2,FALSE)</f>
        <v>300</v>
      </c>
      <c r="H76" s="14">
        <f t="shared" si="1"/>
        <v>1</v>
      </c>
      <c r="I76">
        <v>0.39471948886509145</v>
      </c>
      <c r="J76">
        <f>VLOOKUP(A76,Calories!$A$1:$B$15,2,FALSE())</f>
        <v>300</v>
      </c>
    </row>
    <row r="77" spans="1:10" x14ac:dyDescent="0.2">
      <c r="A77" t="s">
        <v>4</v>
      </c>
      <c r="B77" t="s">
        <v>5</v>
      </c>
      <c r="C77" s="2">
        <v>1.5</v>
      </c>
      <c r="D77" s="1">
        <v>0.66666666666666663</v>
      </c>
      <c r="E77" s="4">
        <v>1</v>
      </c>
      <c r="F77">
        <f>VLOOKUP(A77,Calories!$A$1:$B$15,2,FALSE)</f>
        <v>265</v>
      </c>
      <c r="H77" s="14">
        <f t="shared" si="1"/>
        <v>1</v>
      </c>
      <c r="I77">
        <v>0.29936163851123609</v>
      </c>
      <c r="J77">
        <f>VLOOKUP(A77,Calories!$A$1:$B$15,2,FALSE())</f>
        <v>265</v>
      </c>
    </row>
    <row r="78" spans="1:10" x14ac:dyDescent="0.2">
      <c r="A78" t="s">
        <v>7</v>
      </c>
      <c r="B78" t="s">
        <v>5</v>
      </c>
      <c r="C78" s="2">
        <v>2</v>
      </c>
      <c r="D78" s="1">
        <v>0.25</v>
      </c>
      <c r="E78" s="4">
        <v>0.5</v>
      </c>
      <c r="F78">
        <f>VLOOKUP(A78,Calories!$A$1:$B$15,2,FALSE)</f>
        <v>480</v>
      </c>
      <c r="H78" s="14">
        <f t="shared" si="1"/>
        <v>0.5</v>
      </c>
      <c r="I78">
        <v>0.48557564203662351</v>
      </c>
      <c r="J78">
        <f>VLOOKUP(A78,Calories!$A$1:$B$15,2,FALSE())</f>
        <v>480</v>
      </c>
    </row>
    <row r="79" spans="1:10" x14ac:dyDescent="0.2">
      <c r="A79" t="s">
        <v>12</v>
      </c>
      <c r="B79" t="s">
        <v>16</v>
      </c>
      <c r="C79" s="2">
        <v>3</v>
      </c>
      <c r="D79" s="1">
        <v>0.83333333333333337</v>
      </c>
      <c r="E79" s="4">
        <v>2.5</v>
      </c>
      <c r="F79">
        <f>VLOOKUP(A79,Calories!$A$1:$B$15,2,FALSE)</f>
        <v>0</v>
      </c>
      <c r="H79" s="14">
        <f t="shared" si="1"/>
        <v>2.5</v>
      </c>
      <c r="I79">
        <v>0.11088027249488919</v>
      </c>
      <c r="J79">
        <f>VLOOKUP(A79,Calories!$A$1:$B$15,2,FALSE())</f>
        <v>0</v>
      </c>
    </row>
    <row r="80" spans="1:10" x14ac:dyDescent="0.2">
      <c r="A80" t="s">
        <v>8</v>
      </c>
      <c r="B80" t="s">
        <v>5</v>
      </c>
      <c r="C80" s="2">
        <v>3</v>
      </c>
      <c r="D80" s="1">
        <v>0.66666666666666663</v>
      </c>
      <c r="E80" s="4">
        <v>2</v>
      </c>
      <c r="F80">
        <f>VLOOKUP(A80,Calories!$A$1:$B$15,2,FALSE)</f>
        <v>320</v>
      </c>
      <c r="H80" s="14">
        <f t="shared" si="1"/>
        <v>2</v>
      </c>
      <c r="I80">
        <v>0.70137974904412703</v>
      </c>
      <c r="J80">
        <f>VLOOKUP(A80,Calories!$A$1:$B$15,2,FALSE())</f>
        <v>320</v>
      </c>
    </row>
    <row r="81" spans="1:10" x14ac:dyDescent="0.2">
      <c r="A81" t="s">
        <v>19</v>
      </c>
      <c r="B81" t="s">
        <v>21</v>
      </c>
      <c r="C81" s="2">
        <v>3</v>
      </c>
      <c r="D81" s="1">
        <v>0.5</v>
      </c>
      <c r="E81" s="4">
        <v>1.5</v>
      </c>
      <c r="F81">
        <f>VLOOKUP(A81,Calories!$A$1:$B$15,2,FALSE)</f>
        <v>300</v>
      </c>
      <c r="H81" s="14">
        <f t="shared" si="1"/>
        <v>1.5</v>
      </c>
      <c r="I81">
        <v>0.16648680044347142</v>
      </c>
      <c r="J81">
        <f>VLOOKUP(A81,Calories!$A$1:$B$15,2,FALSE())</f>
        <v>300</v>
      </c>
    </row>
    <row r="82" spans="1:10" x14ac:dyDescent="0.2">
      <c r="A82" t="s">
        <v>9</v>
      </c>
      <c r="B82" t="s">
        <v>5</v>
      </c>
      <c r="C82" s="2">
        <v>5</v>
      </c>
      <c r="D82" s="1">
        <v>0.8</v>
      </c>
      <c r="E82" s="4">
        <v>4</v>
      </c>
      <c r="F82">
        <f>VLOOKUP(A82,Calories!$A$1:$B$15,2,FALSE)</f>
        <v>500</v>
      </c>
      <c r="H82" s="14">
        <f t="shared" si="1"/>
        <v>4</v>
      </c>
      <c r="I82">
        <v>2.3774532606054111E-2</v>
      </c>
      <c r="J82">
        <f>VLOOKUP(A82,Calories!$A$1:$B$15,2,FALSE())</f>
        <v>500</v>
      </c>
    </row>
    <row r="83" spans="1:10" x14ac:dyDescent="0.2">
      <c r="A83" t="s">
        <v>4</v>
      </c>
      <c r="B83" t="s">
        <v>5</v>
      </c>
      <c r="C83" s="2">
        <v>1.5</v>
      </c>
      <c r="D83" s="1">
        <v>0.66666666666666663</v>
      </c>
      <c r="E83" s="4">
        <v>1</v>
      </c>
      <c r="F83">
        <f>VLOOKUP(A83,Calories!$A$1:$B$15,2,FALSE)</f>
        <v>265</v>
      </c>
      <c r="H83" s="14">
        <f t="shared" si="1"/>
        <v>1</v>
      </c>
      <c r="I83">
        <v>0.93200895367161751</v>
      </c>
      <c r="J83">
        <f>VLOOKUP(A83,Calories!$A$1:$B$15,2,FALSE())</f>
        <v>265</v>
      </c>
    </row>
    <row r="84" spans="1:10" x14ac:dyDescent="0.2">
      <c r="A84" t="s">
        <v>18</v>
      </c>
      <c r="B84" t="s">
        <v>21</v>
      </c>
      <c r="C84" s="2">
        <v>3</v>
      </c>
      <c r="D84" s="1">
        <v>0.66666666666666663</v>
      </c>
      <c r="E84" s="4">
        <v>2</v>
      </c>
      <c r="F84">
        <f>VLOOKUP(A84,Calories!$A$1:$B$15,2,FALSE)</f>
        <v>240</v>
      </c>
      <c r="H84" s="14">
        <f t="shared" si="1"/>
        <v>2</v>
      </c>
      <c r="I84">
        <v>0.99051894112201844</v>
      </c>
      <c r="J84">
        <f>VLOOKUP(A84,Calories!$A$1:$B$15,2,FALSE())</f>
        <v>240</v>
      </c>
    </row>
    <row r="85" spans="1:10" x14ac:dyDescent="0.2">
      <c r="A85" t="s">
        <v>14</v>
      </c>
      <c r="B85" t="s">
        <v>17</v>
      </c>
      <c r="C85" s="2">
        <v>2</v>
      </c>
      <c r="D85" s="1">
        <v>0.75</v>
      </c>
      <c r="E85" s="4">
        <v>1.5</v>
      </c>
      <c r="F85">
        <f>VLOOKUP(A85,Calories!$A$1:$B$15,2,FALSE)</f>
        <v>255</v>
      </c>
      <c r="H85" s="14">
        <f t="shared" si="1"/>
        <v>1.5</v>
      </c>
      <c r="I85">
        <v>0.22229855475057936</v>
      </c>
      <c r="J85">
        <f>VLOOKUP(A85,Calories!$A$1:$B$15,2,FALSE())</f>
        <v>255</v>
      </c>
    </row>
    <row r="86" spans="1:10" x14ac:dyDescent="0.2">
      <c r="A86" t="s">
        <v>13</v>
      </c>
      <c r="B86" t="s">
        <v>17</v>
      </c>
      <c r="C86" s="2">
        <v>2</v>
      </c>
      <c r="D86" s="1">
        <v>0.5</v>
      </c>
      <c r="E86" s="4">
        <v>1</v>
      </c>
      <c r="F86">
        <f>VLOOKUP(A86,Calories!$A$1:$B$15,2,FALSE)</f>
        <v>280</v>
      </c>
      <c r="H86" s="14">
        <f t="shared" si="1"/>
        <v>1</v>
      </c>
      <c r="I86">
        <v>0.24725293752428867</v>
      </c>
      <c r="J86">
        <f>VLOOKUP(A86,Calories!$A$1:$B$15,2,FALSE())</f>
        <v>280</v>
      </c>
    </row>
    <row r="87" spans="1:10" x14ac:dyDescent="0.2">
      <c r="A87" t="s">
        <v>10</v>
      </c>
      <c r="B87" t="s">
        <v>16</v>
      </c>
      <c r="C87" s="2">
        <v>4</v>
      </c>
      <c r="D87" s="1">
        <v>0.5</v>
      </c>
      <c r="E87" s="4">
        <v>2</v>
      </c>
      <c r="F87">
        <f>VLOOKUP(A87,Calories!$A$1:$B$15,2,FALSE)</f>
        <v>200</v>
      </c>
      <c r="H87" s="14">
        <f t="shared" si="1"/>
        <v>2</v>
      </c>
      <c r="I87">
        <v>0.22148562521248083</v>
      </c>
      <c r="J87">
        <f>VLOOKUP(A87,Calories!$A$1:$B$15,2,FALSE())</f>
        <v>200</v>
      </c>
    </row>
    <row r="88" spans="1:10" x14ac:dyDescent="0.2">
      <c r="A88" t="s">
        <v>4</v>
      </c>
      <c r="B88" t="s">
        <v>5</v>
      </c>
      <c r="C88" s="2">
        <v>1.5</v>
      </c>
      <c r="D88" s="1">
        <v>0.66666666666666663</v>
      </c>
      <c r="E88" s="4">
        <v>1</v>
      </c>
      <c r="F88">
        <f>VLOOKUP(A88,Calories!$A$1:$B$15,2,FALSE)</f>
        <v>265</v>
      </c>
      <c r="H88" s="14">
        <f t="shared" si="1"/>
        <v>1</v>
      </c>
      <c r="I88">
        <v>6.4897044256450265E-2</v>
      </c>
      <c r="J88">
        <f>VLOOKUP(A88,Calories!$A$1:$B$15,2,FALSE())</f>
        <v>265</v>
      </c>
    </row>
    <row r="89" spans="1:10" x14ac:dyDescent="0.2">
      <c r="A89" t="s">
        <v>18</v>
      </c>
      <c r="B89" t="s">
        <v>21</v>
      </c>
      <c r="C89" s="2">
        <v>3</v>
      </c>
      <c r="D89" s="1">
        <v>0.66666666666666663</v>
      </c>
      <c r="E89" s="4">
        <v>2</v>
      </c>
      <c r="F89">
        <f>VLOOKUP(A89,Calories!$A$1:$B$15,2,FALSE)</f>
        <v>240</v>
      </c>
      <c r="H89" s="14">
        <f t="shared" si="1"/>
        <v>2</v>
      </c>
      <c r="I89">
        <v>0.28638853772335848</v>
      </c>
      <c r="J89">
        <f>VLOOKUP(A89,Calories!$A$1:$B$15,2,FALSE())</f>
        <v>240</v>
      </c>
    </row>
    <row r="90" spans="1:10" x14ac:dyDescent="0.2">
      <c r="A90" t="s">
        <v>4</v>
      </c>
      <c r="B90" t="s">
        <v>5</v>
      </c>
      <c r="C90" s="2">
        <v>1.5</v>
      </c>
      <c r="D90" s="1">
        <v>0.66666666666666663</v>
      </c>
      <c r="E90" s="4">
        <v>1</v>
      </c>
      <c r="F90">
        <f>VLOOKUP(A90,Calories!$A$1:$B$15,2,FALSE)</f>
        <v>265</v>
      </c>
      <c r="H90" s="14">
        <f t="shared" si="1"/>
        <v>1</v>
      </c>
      <c r="I90">
        <v>0.57228184387700953</v>
      </c>
      <c r="J90">
        <f>VLOOKUP(A90,Calories!$A$1:$B$15,2,FALSE())</f>
        <v>265</v>
      </c>
    </row>
    <row r="91" spans="1:10" x14ac:dyDescent="0.2">
      <c r="A91" t="s">
        <v>18</v>
      </c>
      <c r="B91" t="s">
        <v>21</v>
      </c>
      <c r="C91" s="2">
        <v>3</v>
      </c>
      <c r="D91" s="1">
        <v>0.66666666666666663</v>
      </c>
      <c r="E91" s="4">
        <v>2</v>
      </c>
      <c r="F91">
        <f>VLOOKUP(A91,Calories!$A$1:$B$15,2,FALSE)</f>
        <v>240</v>
      </c>
      <c r="H91" s="14">
        <f t="shared" si="1"/>
        <v>2</v>
      </c>
      <c r="I91">
        <v>0.99325801873484221</v>
      </c>
      <c r="J91">
        <f>VLOOKUP(A91,Calories!$A$1:$B$15,2,FALSE())</f>
        <v>240</v>
      </c>
    </row>
    <row r="92" spans="1:10" x14ac:dyDescent="0.2">
      <c r="A92" t="s">
        <v>11</v>
      </c>
      <c r="B92" t="s">
        <v>16</v>
      </c>
      <c r="C92" s="2">
        <v>2.5</v>
      </c>
      <c r="D92" s="1">
        <v>0.8</v>
      </c>
      <c r="E92" s="4">
        <v>2</v>
      </c>
      <c r="F92">
        <f>VLOOKUP(A92,Calories!$A$1:$B$15,2,FALSE)</f>
        <v>120</v>
      </c>
      <c r="H92" s="14">
        <f t="shared" si="1"/>
        <v>2</v>
      </c>
      <c r="I92">
        <v>0.44451426573855257</v>
      </c>
      <c r="J92">
        <f>VLOOKUP(A92,Calories!$A$1:$B$15,2,FALSE())</f>
        <v>120</v>
      </c>
    </row>
    <row r="93" spans="1:10" x14ac:dyDescent="0.2">
      <c r="A93" t="s">
        <v>14</v>
      </c>
      <c r="B93" t="s">
        <v>17</v>
      </c>
      <c r="C93" s="2">
        <v>2</v>
      </c>
      <c r="D93" s="1">
        <v>0.75</v>
      </c>
      <c r="E93" s="4">
        <v>1.5</v>
      </c>
      <c r="F93">
        <f>VLOOKUP(A93,Calories!$A$1:$B$15,2,FALSE)</f>
        <v>255</v>
      </c>
      <c r="H93" s="14">
        <f t="shared" si="1"/>
        <v>1.5</v>
      </c>
      <c r="I93">
        <v>0.50087165188994276</v>
      </c>
      <c r="J93">
        <f>VLOOKUP(A93,Calories!$A$1:$B$15,2,FALSE())</f>
        <v>255</v>
      </c>
    </row>
    <row r="94" spans="1:10" x14ac:dyDescent="0.2">
      <c r="A94" t="s">
        <v>15</v>
      </c>
      <c r="B94" t="s">
        <v>17</v>
      </c>
      <c r="C94" s="2">
        <v>2</v>
      </c>
      <c r="D94" s="1">
        <v>0.5</v>
      </c>
      <c r="E94" s="4">
        <v>1</v>
      </c>
      <c r="F94">
        <f>VLOOKUP(A94,Calories!$A$1:$B$15,2,FALSE)</f>
        <v>300</v>
      </c>
      <c r="H94" s="14">
        <f t="shared" si="1"/>
        <v>1</v>
      </c>
      <c r="I94">
        <v>0.4110135035973167</v>
      </c>
      <c r="J94">
        <f>VLOOKUP(A94,Calories!$A$1:$B$15,2,FALSE())</f>
        <v>300</v>
      </c>
    </row>
    <row r="95" spans="1:10" x14ac:dyDescent="0.2">
      <c r="A95" t="s">
        <v>7</v>
      </c>
      <c r="B95" t="s">
        <v>5</v>
      </c>
      <c r="C95" s="2">
        <v>2</v>
      </c>
      <c r="D95" s="1">
        <v>0.25</v>
      </c>
      <c r="E95" s="4">
        <v>0.5</v>
      </c>
      <c r="F95">
        <f>VLOOKUP(A95,Calories!$A$1:$B$15,2,FALSE)</f>
        <v>480</v>
      </c>
      <c r="H95" s="14">
        <f t="shared" si="1"/>
        <v>0.5</v>
      </c>
      <c r="I95">
        <v>0.57572524315828455</v>
      </c>
      <c r="J95">
        <f>VLOOKUP(A95,Calories!$A$1:$B$15,2,FALSE())</f>
        <v>480</v>
      </c>
    </row>
    <row r="96" spans="1:10" x14ac:dyDescent="0.2">
      <c r="A96" t="s">
        <v>4</v>
      </c>
      <c r="B96" t="s">
        <v>5</v>
      </c>
      <c r="C96" s="2">
        <v>1.5</v>
      </c>
      <c r="D96" s="1">
        <v>0.66666666666666663</v>
      </c>
      <c r="E96" s="4">
        <v>1</v>
      </c>
      <c r="F96">
        <f>VLOOKUP(A96,Calories!$A$1:$B$15,2,FALSE)</f>
        <v>265</v>
      </c>
      <c r="H96" s="14">
        <f t="shared" si="1"/>
        <v>1</v>
      </c>
      <c r="I96">
        <v>0.15613654907092711</v>
      </c>
      <c r="J96">
        <f>VLOOKUP(A96,Calories!$A$1:$B$15,2,FALSE())</f>
        <v>265</v>
      </c>
    </row>
    <row r="97" spans="1:10" x14ac:dyDescent="0.2">
      <c r="A97" t="s">
        <v>15</v>
      </c>
      <c r="B97" t="s">
        <v>17</v>
      </c>
      <c r="C97" s="2">
        <v>2</v>
      </c>
      <c r="D97" s="1">
        <v>0.5</v>
      </c>
      <c r="E97" s="4">
        <v>1</v>
      </c>
      <c r="F97">
        <f>VLOOKUP(A97,Calories!$A$1:$B$15,2,FALSE)</f>
        <v>300</v>
      </c>
      <c r="H97" s="14">
        <f t="shared" si="1"/>
        <v>1</v>
      </c>
      <c r="I97">
        <v>0.38349360210796213</v>
      </c>
      <c r="J97">
        <f>VLOOKUP(A97,Calories!$A$1:$B$15,2,FALSE())</f>
        <v>300</v>
      </c>
    </row>
    <row r="98" spans="1:10" x14ac:dyDescent="0.2">
      <c r="A98" t="s">
        <v>18</v>
      </c>
      <c r="B98" t="s">
        <v>21</v>
      </c>
      <c r="C98" s="2">
        <v>3</v>
      </c>
      <c r="D98" s="1">
        <v>0.66666666666666663</v>
      </c>
      <c r="E98" s="4">
        <v>2</v>
      </c>
      <c r="F98">
        <f>VLOOKUP(A98,Calories!$A$1:$B$15,2,FALSE)</f>
        <v>240</v>
      </c>
      <c r="H98" s="14">
        <f t="shared" si="1"/>
        <v>2</v>
      </c>
      <c r="I98">
        <v>0.31935942684828733</v>
      </c>
      <c r="J98">
        <f>VLOOKUP(A98,Calories!$A$1:$B$15,2,FALSE())</f>
        <v>240</v>
      </c>
    </row>
    <row r="99" spans="1:10" x14ac:dyDescent="0.2">
      <c r="A99" t="s">
        <v>13</v>
      </c>
      <c r="B99" t="s">
        <v>17</v>
      </c>
      <c r="C99" s="2">
        <v>2</v>
      </c>
      <c r="D99" s="1">
        <v>0.5</v>
      </c>
      <c r="E99" s="4">
        <v>1</v>
      </c>
      <c r="F99">
        <f>VLOOKUP(A99,Calories!$A$1:$B$15,2,FALSE)</f>
        <v>280</v>
      </c>
      <c r="H99" s="14">
        <f t="shared" si="1"/>
        <v>1</v>
      </c>
      <c r="I99">
        <v>0.41986615959612839</v>
      </c>
      <c r="J99">
        <f>VLOOKUP(A99,Calories!$A$1:$B$15,2,FALSE())</f>
        <v>280</v>
      </c>
    </row>
    <row r="100" spans="1:10" x14ac:dyDescent="0.2">
      <c r="A100" t="s">
        <v>10</v>
      </c>
      <c r="B100" t="s">
        <v>16</v>
      </c>
      <c r="C100" s="2">
        <v>4</v>
      </c>
      <c r="D100" s="1">
        <v>0.5</v>
      </c>
      <c r="E100" s="4">
        <v>2</v>
      </c>
      <c r="F100">
        <f>VLOOKUP(A100,Calories!$A$1:$B$15,2,FALSE)</f>
        <v>200</v>
      </c>
      <c r="H100" s="14">
        <f t="shared" si="1"/>
        <v>2</v>
      </c>
      <c r="I100">
        <v>1.3881653356335288E-2</v>
      </c>
      <c r="J100">
        <f>VLOOKUP(A100,Calories!$A$1:$B$15,2,FALSE())</f>
        <v>200</v>
      </c>
    </row>
    <row r="101" spans="1:10" x14ac:dyDescent="0.2">
      <c r="A101" t="s">
        <v>8</v>
      </c>
      <c r="B101" t="s">
        <v>5</v>
      </c>
      <c r="C101" s="2">
        <v>3</v>
      </c>
      <c r="D101" s="1">
        <v>0.66666666666666663</v>
      </c>
      <c r="E101" s="4">
        <v>2</v>
      </c>
      <c r="F101">
        <f>VLOOKUP(A101,Calories!$A$1:$B$15,2,FALSE)</f>
        <v>320</v>
      </c>
      <c r="H101" s="14">
        <f t="shared" si="1"/>
        <v>2</v>
      </c>
      <c r="I101">
        <v>0.54604818826336932</v>
      </c>
      <c r="J101">
        <f>VLOOKUP(A101,Calories!$A$1:$B$15,2,FALSE())</f>
        <v>320</v>
      </c>
    </row>
    <row r="102" spans="1:10" x14ac:dyDescent="0.2">
      <c r="A102" t="s">
        <v>10</v>
      </c>
      <c r="B102" t="s">
        <v>16</v>
      </c>
      <c r="C102" s="2">
        <v>4</v>
      </c>
      <c r="D102" s="1">
        <v>0.5</v>
      </c>
      <c r="E102" s="4">
        <v>2</v>
      </c>
      <c r="F102">
        <f>VLOOKUP(A102,Calories!$A$1:$B$15,2,FALSE)</f>
        <v>200</v>
      </c>
      <c r="H102" s="14">
        <f t="shared" si="1"/>
        <v>2</v>
      </c>
      <c r="I102">
        <v>0.97002989602197132</v>
      </c>
      <c r="J102">
        <f>VLOOKUP(A102,Calories!$A$1:$B$15,2,FALSE())</f>
        <v>200</v>
      </c>
    </row>
    <row r="103" spans="1:10" x14ac:dyDescent="0.2">
      <c r="A103" t="s">
        <v>18</v>
      </c>
      <c r="B103" t="s">
        <v>21</v>
      </c>
      <c r="C103" s="2">
        <v>3</v>
      </c>
      <c r="D103" s="1">
        <v>0.66666666666666663</v>
      </c>
      <c r="E103" s="4">
        <v>2</v>
      </c>
      <c r="F103">
        <f>VLOOKUP(A103,Calories!$A$1:$B$15,2,FALSE)</f>
        <v>240</v>
      </c>
      <c r="H103" s="14">
        <f t="shared" si="1"/>
        <v>2</v>
      </c>
      <c r="I103">
        <v>0.57934074048354256</v>
      </c>
      <c r="J103">
        <f>VLOOKUP(A103,Calories!$A$1:$B$15,2,FALSE())</f>
        <v>240</v>
      </c>
    </row>
    <row r="104" spans="1:10" x14ac:dyDescent="0.2">
      <c r="A104" t="s">
        <v>15</v>
      </c>
      <c r="B104" t="s">
        <v>17</v>
      </c>
      <c r="C104" s="2">
        <v>2</v>
      </c>
      <c r="D104" s="1">
        <v>0.5</v>
      </c>
      <c r="E104" s="4">
        <v>1</v>
      </c>
      <c r="F104">
        <f>VLOOKUP(A104,Calories!$A$1:$B$15,2,FALSE)</f>
        <v>300</v>
      </c>
      <c r="H104" s="14">
        <f t="shared" si="1"/>
        <v>1</v>
      </c>
      <c r="I104">
        <v>0.17947217022086681</v>
      </c>
      <c r="J104">
        <f>VLOOKUP(A104,Calories!$A$1:$B$15,2,FALSE())</f>
        <v>300</v>
      </c>
    </row>
    <row r="105" spans="1:10" x14ac:dyDescent="0.2">
      <c r="A105" t="s">
        <v>8</v>
      </c>
      <c r="B105" t="s">
        <v>5</v>
      </c>
      <c r="C105" s="2">
        <v>3</v>
      </c>
      <c r="D105" s="1">
        <v>0.66666666666666663</v>
      </c>
      <c r="E105" s="4">
        <v>2</v>
      </c>
      <c r="F105">
        <f>VLOOKUP(A105,Calories!$A$1:$B$15,2,FALSE)</f>
        <v>320</v>
      </c>
      <c r="H105" s="14">
        <f t="shared" si="1"/>
        <v>2</v>
      </c>
      <c r="I105">
        <v>0.61162407491695125</v>
      </c>
      <c r="J105">
        <f>VLOOKUP(A105,Calories!$A$1:$B$15,2,FALSE())</f>
        <v>320</v>
      </c>
    </row>
    <row r="106" spans="1:10" x14ac:dyDescent="0.2">
      <c r="A106" t="s">
        <v>13</v>
      </c>
      <c r="B106" t="s">
        <v>17</v>
      </c>
      <c r="C106" s="2">
        <v>2</v>
      </c>
      <c r="D106" s="1">
        <v>0.5</v>
      </c>
      <c r="E106" s="4">
        <v>1</v>
      </c>
      <c r="F106">
        <f>VLOOKUP(A106,Calories!$A$1:$B$15,2,FALSE)</f>
        <v>280</v>
      </c>
      <c r="H106" s="14">
        <f t="shared" si="1"/>
        <v>1</v>
      </c>
      <c r="I106">
        <v>0.24441479033561286</v>
      </c>
      <c r="J106">
        <f>VLOOKUP(A106,Calories!$A$1:$B$15,2,FALSE())</f>
        <v>280</v>
      </c>
    </row>
    <row r="107" spans="1:10" x14ac:dyDescent="0.2">
      <c r="A107" t="s">
        <v>8</v>
      </c>
      <c r="B107" t="s">
        <v>5</v>
      </c>
      <c r="C107" s="2">
        <v>3</v>
      </c>
      <c r="D107" s="1">
        <v>0.66666666666666663</v>
      </c>
      <c r="E107" s="4">
        <v>2</v>
      </c>
      <c r="F107">
        <f>VLOOKUP(A107,Calories!$A$1:$B$15,2,FALSE)</f>
        <v>320</v>
      </c>
      <c r="H107" s="14">
        <f t="shared" si="1"/>
        <v>2</v>
      </c>
      <c r="I107">
        <v>0.76865501323059682</v>
      </c>
      <c r="J107">
        <f>VLOOKUP(A107,Calories!$A$1:$B$15,2,FALSE())</f>
        <v>320</v>
      </c>
    </row>
    <row r="108" spans="1:10" x14ac:dyDescent="0.2">
      <c r="A108" t="s">
        <v>11</v>
      </c>
      <c r="B108" t="s">
        <v>16</v>
      </c>
      <c r="C108" s="2">
        <v>2.5</v>
      </c>
      <c r="D108" s="1">
        <v>0.8</v>
      </c>
      <c r="E108" s="4">
        <v>2</v>
      </c>
      <c r="F108">
        <f>VLOOKUP(A108,Calories!$A$1:$B$15,2,FALSE)</f>
        <v>120</v>
      </c>
      <c r="H108" s="14">
        <f t="shared" si="1"/>
        <v>2</v>
      </c>
      <c r="I108">
        <v>0.76479447092648467</v>
      </c>
      <c r="J108">
        <f>VLOOKUP(A108,Calories!$A$1:$B$15,2,FALSE())</f>
        <v>120</v>
      </c>
    </row>
    <row r="109" spans="1:10" x14ac:dyDescent="0.2">
      <c r="A109" t="s">
        <v>12</v>
      </c>
      <c r="B109" t="s">
        <v>16</v>
      </c>
      <c r="C109" s="2">
        <v>3</v>
      </c>
      <c r="D109" s="1">
        <v>0.83333333333333337</v>
      </c>
      <c r="E109" s="4">
        <v>2.5</v>
      </c>
      <c r="F109">
        <f>VLOOKUP(A109,Calories!$A$1:$B$15,2,FALSE)</f>
        <v>0</v>
      </c>
      <c r="H109" s="14">
        <f t="shared" si="1"/>
        <v>2.5</v>
      </c>
      <c r="I109">
        <v>0.16147511482813759</v>
      </c>
      <c r="J109">
        <f>VLOOKUP(A109,Calories!$A$1:$B$15,2,FALSE())</f>
        <v>0</v>
      </c>
    </row>
    <row r="110" spans="1:10" x14ac:dyDescent="0.2">
      <c r="A110" t="s">
        <v>8</v>
      </c>
      <c r="B110" t="s">
        <v>5</v>
      </c>
      <c r="C110" s="2">
        <v>3</v>
      </c>
      <c r="D110" s="1">
        <v>0.66666666666666663</v>
      </c>
      <c r="E110" s="4">
        <v>2</v>
      </c>
      <c r="F110">
        <f>VLOOKUP(A110,Calories!$A$1:$B$15,2,FALSE)</f>
        <v>320</v>
      </c>
      <c r="H110" s="14">
        <f t="shared" si="1"/>
        <v>2</v>
      </c>
      <c r="I110">
        <v>0.6185745389594538</v>
      </c>
      <c r="J110">
        <f>VLOOKUP(A110,Calories!$A$1:$B$15,2,FALSE())</f>
        <v>320</v>
      </c>
    </row>
    <row r="111" spans="1:10" x14ac:dyDescent="0.2">
      <c r="A111" t="s">
        <v>18</v>
      </c>
      <c r="B111" t="s">
        <v>21</v>
      </c>
      <c r="C111" s="2">
        <v>3</v>
      </c>
      <c r="D111" s="1">
        <v>0.66666666666666663</v>
      </c>
      <c r="E111" s="4">
        <v>2</v>
      </c>
      <c r="F111">
        <f>VLOOKUP(A111,Calories!$A$1:$B$15,2,FALSE)</f>
        <v>240</v>
      </c>
      <c r="H111" s="14">
        <f t="shared" si="1"/>
        <v>2</v>
      </c>
      <c r="I111">
        <v>0.38215696954505085</v>
      </c>
      <c r="J111">
        <f>VLOOKUP(A111,Calories!$A$1:$B$15,2,FALSE())</f>
        <v>240</v>
      </c>
    </row>
    <row r="112" spans="1:10" x14ac:dyDescent="0.2">
      <c r="A112" t="s">
        <v>15</v>
      </c>
      <c r="B112" t="s">
        <v>17</v>
      </c>
      <c r="C112" s="2">
        <v>2</v>
      </c>
      <c r="D112" s="1">
        <v>0.5</v>
      </c>
      <c r="E112" s="4">
        <v>1</v>
      </c>
      <c r="F112">
        <f>VLOOKUP(A112,Calories!$A$1:$B$15,2,FALSE)</f>
        <v>300</v>
      </c>
      <c r="H112" s="14">
        <f t="shared" si="1"/>
        <v>1</v>
      </c>
      <c r="I112">
        <v>0.26791431188800974</v>
      </c>
      <c r="J112">
        <f>VLOOKUP(A112,Calories!$A$1:$B$15,2,FALSE())</f>
        <v>300</v>
      </c>
    </row>
    <row r="113" spans="1:10" x14ac:dyDescent="0.2">
      <c r="A113" t="s">
        <v>12</v>
      </c>
      <c r="B113" t="s">
        <v>16</v>
      </c>
      <c r="C113" s="2">
        <v>3</v>
      </c>
      <c r="D113" s="1">
        <v>0.83333333333333337</v>
      </c>
      <c r="E113" s="4">
        <v>2.5</v>
      </c>
      <c r="F113">
        <f>VLOOKUP(A113,Calories!$A$1:$B$15,2,FALSE)</f>
        <v>0</v>
      </c>
      <c r="H113" s="14">
        <f t="shared" si="1"/>
        <v>2.5</v>
      </c>
      <c r="I113">
        <v>0.551864454104813</v>
      </c>
      <c r="J113">
        <f>VLOOKUP(A113,Calories!$A$1:$B$15,2,FALSE())</f>
        <v>0</v>
      </c>
    </row>
    <row r="114" spans="1:10" x14ac:dyDescent="0.2">
      <c r="A114" t="s">
        <v>4</v>
      </c>
      <c r="B114" t="s">
        <v>5</v>
      </c>
      <c r="C114" s="2">
        <v>1.5</v>
      </c>
      <c r="D114" s="1">
        <v>0.66666666666666663</v>
      </c>
      <c r="E114" s="4">
        <v>1</v>
      </c>
      <c r="F114">
        <f>VLOOKUP(A114,Calories!$A$1:$B$15,2,FALSE)</f>
        <v>265</v>
      </c>
      <c r="H114" s="14">
        <f t="shared" si="1"/>
        <v>1</v>
      </c>
      <c r="I114">
        <v>0.7726039556633677</v>
      </c>
      <c r="J114">
        <f>VLOOKUP(A114,Calories!$A$1:$B$15,2,FALSE())</f>
        <v>265</v>
      </c>
    </row>
    <row r="115" spans="1:10" x14ac:dyDescent="0.2">
      <c r="A115" t="s">
        <v>11</v>
      </c>
      <c r="B115" t="s">
        <v>16</v>
      </c>
      <c r="C115" s="2">
        <v>2.5</v>
      </c>
      <c r="D115" s="1">
        <v>0.8</v>
      </c>
      <c r="E115" s="4">
        <v>2</v>
      </c>
      <c r="F115">
        <f>VLOOKUP(A115,Calories!$A$1:$B$15,2,FALSE)</f>
        <v>120</v>
      </c>
      <c r="H115" s="14">
        <f t="shared" si="1"/>
        <v>2</v>
      </c>
      <c r="I115">
        <v>0.17753945754627198</v>
      </c>
      <c r="J115">
        <f>VLOOKUP(A115,Calories!$A$1:$B$15,2,FALSE())</f>
        <v>120</v>
      </c>
    </row>
    <row r="116" spans="1:10" x14ac:dyDescent="0.2">
      <c r="A116" t="s">
        <v>7</v>
      </c>
      <c r="B116" t="s">
        <v>5</v>
      </c>
      <c r="C116" s="2">
        <v>2</v>
      </c>
      <c r="D116" s="1">
        <v>0.25</v>
      </c>
      <c r="E116" s="4">
        <v>0.5</v>
      </c>
      <c r="F116">
        <f>VLOOKUP(A116,Calories!$A$1:$B$15,2,FALSE)</f>
        <v>480</v>
      </c>
      <c r="H116" s="14">
        <f t="shared" si="1"/>
        <v>0.5</v>
      </c>
      <c r="I116">
        <v>0.81120191026855382</v>
      </c>
      <c r="J116">
        <f>VLOOKUP(A116,Calories!$A$1:$B$15,2,FALSE())</f>
        <v>480</v>
      </c>
    </row>
    <row r="117" spans="1:10" x14ac:dyDescent="0.2">
      <c r="A117" t="s">
        <v>9</v>
      </c>
      <c r="B117" t="s">
        <v>5</v>
      </c>
      <c r="C117" s="2">
        <v>5</v>
      </c>
      <c r="D117" s="1">
        <v>0.8</v>
      </c>
      <c r="E117" s="4">
        <v>4</v>
      </c>
      <c r="F117">
        <f>VLOOKUP(A117,Calories!$A$1:$B$15,2,FALSE)</f>
        <v>500</v>
      </c>
      <c r="H117" s="14">
        <f t="shared" si="1"/>
        <v>4</v>
      </c>
      <c r="I117">
        <v>0.85823342010121562</v>
      </c>
      <c r="J117">
        <f>VLOOKUP(A117,Calories!$A$1:$B$15,2,FALSE())</f>
        <v>500</v>
      </c>
    </row>
    <row r="118" spans="1:10" x14ac:dyDescent="0.2">
      <c r="A118" t="s">
        <v>9</v>
      </c>
      <c r="B118" t="s">
        <v>5</v>
      </c>
      <c r="C118" s="2">
        <v>5</v>
      </c>
      <c r="D118" s="1">
        <v>0.8</v>
      </c>
      <c r="E118" s="4">
        <v>4</v>
      </c>
      <c r="F118">
        <f>VLOOKUP(A118,Calories!$A$1:$B$15,2,FALSE)</f>
        <v>500</v>
      </c>
      <c r="H118" s="14">
        <f t="shared" si="1"/>
        <v>4</v>
      </c>
      <c r="I118">
        <v>0.76340263038887124</v>
      </c>
      <c r="J118">
        <f>VLOOKUP(A118,Calories!$A$1:$B$15,2,FALSE())</f>
        <v>500</v>
      </c>
    </row>
    <row r="119" spans="1:10" x14ac:dyDescent="0.2">
      <c r="A119" t="s">
        <v>18</v>
      </c>
      <c r="B119" t="s">
        <v>21</v>
      </c>
      <c r="C119" s="2">
        <v>3</v>
      </c>
      <c r="D119" s="1">
        <v>0.66666666666666663</v>
      </c>
      <c r="E119" s="4">
        <v>2</v>
      </c>
      <c r="F119">
        <f>VLOOKUP(A119,Calories!$A$1:$B$15,2,FALSE)</f>
        <v>240</v>
      </c>
      <c r="H119" s="14">
        <f t="shared" si="1"/>
        <v>2</v>
      </c>
      <c r="I119">
        <v>0.5124662415142216</v>
      </c>
      <c r="J119">
        <f>VLOOKUP(A119,Calories!$A$1:$B$15,2,FALSE())</f>
        <v>240</v>
      </c>
    </row>
    <row r="120" spans="1:10" x14ac:dyDescent="0.2">
      <c r="A120" t="s">
        <v>9</v>
      </c>
      <c r="B120" t="s">
        <v>5</v>
      </c>
      <c r="C120" s="2">
        <v>5</v>
      </c>
      <c r="D120" s="1">
        <v>0.8</v>
      </c>
      <c r="E120" s="4">
        <v>4</v>
      </c>
      <c r="F120">
        <f>VLOOKUP(A120,Calories!$A$1:$B$15,2,FALSE)</f>
        <v>500</v>
      </c>
      <c r="H120" s="14">
        <f t="shared" si="1"/>
        <v>4</v>
      </c>
      <c r="I120">
        <v>0.50014695253489261</v>
      </c>
      <c r="J120">
        <f>VLOOKUP(A120,Calories!$A$1:$B$15,2,FALSE())</f>
        <v>500</v>
      </c>
    </row>
    <row r="121" spans="1:10" x14ac:dyDescent="0.2">
      <c r="A121" t="s">
        <v>12</v>
      </c>
      <c r="B121" t="s">
        <v>16</v>
      </c>
      <c r="C121" s="2">
        <v>3</v>
      </c>
      <c r="D121" s="1">
        <v>0.83333333333333337</v>
      </c>
      <c r="E121" s="4">
        <v>2.5</v>
      </c>
      <c r="F121">
        <f>VLOOKUP(A121,Calories!$A$1:$B$15,2,FALSE)</f>
        <v>0</v>
      </c>
      <c r="H121" s="14">
        <f t="shared" si="1"/>
        <v>2.5</v>
      </c>
      <c r="I121">
        <v>8.8195722372109486E-2</v>
      </c>
      <c r="J121">
        <f>VLOOKUP(A121,Calories!$A$1:$B$15,2,FALSE())</f>
        <v>0</v>
      </c>
    </row>
    <row r="122" spans="1:10" x14ac:dyDescent="0.2">
      <c r="A122" t="s">
        <v>13</v>
      </c>
      <c r="B122" t="s">
        <v>17</v>
      </c>
      <c r="C122" s="2">
        <v>2</v>
      </c>
      <c r="D122" s="1">
        <v>0.5</v>
      </c>
      <c r="E122" s="4">
        <v>1</v>
      </c>
      <c r="F122">
        <f>VLOOKUP(A122,Calories!$A$1:$B$15,2,FALSE)</f>
        <v>280</v>
      </c>
      <c r="H122" s="14">
        <f t="shared" si="1"/>
        <v>1</v>
      </c>
      <c r="I122">
        <v>0.262834076739489</v>
      </c>
      <c r="J122">
        <f>VLOOKUP(A122,Calories!$A$1:$B$15,2,FALSE())</f>
        <v>280</v>
      </c>
    </row>
    <row r="123" spans="1:10" x14ac:dyDescent="0.2">
      <c r="A123" t="s">
        <v>12</v>
      </c>
      <c r="B123" t="s">
        <v>16</v>
      </c>
      <c r="C123" s="2">
        <v>3</v>
      </c>
      <c r="D123" s="1">
        <v>0.83333333333333337</v>
      </c>
      <c r="E123" s="4">
        <v>2.5</v>
      </c>
      <c r="F123">
        <f>VLOOKUP(A123,Calories!$A$1:$B$15,2,FALSE)</f>
        <v>0</v>
      </c>
      <c r="H123" s="14">
        <f t="shared" si="1"/>
        <v>2.5</v>
      </c>
      <c r="I123">
        <v>7.7152484725780623E-2</v>
      </c>
      <c r="J123">
        <f>VLOOKUP(A123,Calories!$A$1:$B$15,2,FALSE())</f>
        <v>0</v>
      </c>
    </row>
    <row r="124" spans="1:10" x14ac:dyDescent="0.2">
      <c r="A124" t="s">
        <v>18</v>
      </c>
      <c r="B124" t="s">
        <v>21</v>
      </c>
      <c r="C124" s="2">
        <v>3</v>
      </c>
      <c r="D124" s="1">
        <v>0.66666666666666663</v>
      </c>
      <c r="E124" s="4">
        <v>2</v>
      </c>
      <c r="F124">
        <f>VLOOKUP(A124,Calories!$A$1:$B$15,2,FALSE)</f>
        <v>240</v>
      </c>
      <c r="H124" s="14">
        <f t="shared" si="1"/>
        <v>2</v>
      </c>
      <c r="I124">
        <v>0.31201541463089999</v>
      </c>
      <c r="J124">
        <f>VLOOKUP(A124,Calories!$A$1:$B$15,2,FALSE())</f>
        <v>240</v>
      </c>
    </row>
    <row r="125" spans="1:10" x14ac:dyDescent="0.2">
      <c r="A125" t="s">
        <v>7</v>
      </c>
      <c r="B125" t="s">
        <v>5</v>
      </c>
      <c r="C125" s="2">
        <v>2</v>
      </c>
      <c r="D125" s="1">
        <v>0.25</v>
      </c>
      <c r="E125" s="4">
        <v>0.5</v>
      </c>
      <c r="F125">
        <f>VLOOKUP(A125,Calories!$A$1:$B$15,2,FALSE)</f>
        <v>480</v>
      </c>
      <c r="H125" s="14">
        <f t="shared" si="1"/>
        <v>0.5</v>
      </c>
      <c r="I125">
        <v>0.13617760557399095</v>
      </c>
      <c r="J125">
        <f>VLOOKUP(A125,Calories!$A$1:$B$15,2,FALSE())</f>
        <v>480</v>
      </c>
    </row>
    <row r="126" spans="1:10" x14ac:dyDescent="0.2">
      <c r="A126" t="s">
        <v>7</v>
      </c>
      <c r="B126" t="s">
        <v>5</v>
      </c>
      <c r="C126" s="2">
        <v>2</v>
      </c>
      <c r="D126" s="1">
        <v>0.25</v>
      </c>
      <c r="E126" s="4">
        <v>0.5</v>
      </c>
      <c r="F126">
        <f>VLOOKUP(A126,Calories!$A$1:$B$15,2,FALSE)</f>
        <v>480</v>
      </c>
      <c r="H126" s="14">
        <f t="shared" si="1"/>
        <v>0.5</v>
      </c>
      <c r="I126">
        <v>0.66892429073614501</v>
      </c>
      <c r="J126">
        <f>VLOOKUP(A126,Calories!$A$1:$B$15,2,FALSE())</f>
        <v>480</v>
      </c>
    </row>
    <row r="127" spans="1:10" x14ac:dyDescent="0.2">
      <c r="A127" t="s">
        <v>18</v>
      </c>
      <c r="B127" t="s">
        <v>21</v>
      </c>
      <c r="C127" s="2">
        <v>3</v>
      </c>
      <c r="D127" s="1">
        <v>0.66666666666666663</v>
      </c>
      <c r="E127" s="4">
        <v>2</v>
      </c>
      <c r="F127">
        <f>VLOOKUP(A127,Calories!$A$1:$B$15,2,FALSE)</f>
        <v>240</v>
      </c>
      <c r="H127" s="14">
        <f t="shared" si="1"/>
        <v>2</v>
      </c>
      <c r="I127">
        <v>0.80366110141001534</v>
      </c>
      <c r="J127">
        <f>VLOOKUP(A127,Calories!$A$1:$B$15,2,FALSE())</f>
        <v>240</v>
      </c>
    </row>
    <row r="128" spans="1:10" x14ac:dyDescent="0.2">
      <c r="A128" t="s">
        <v>7</v>
      </c>
      <c r="B128" t="s">
        <v>5</v>
      </c>
      <c r="C128" s="2">
        <v>2</v>
      </c>
      <c r="D128" s="1">
        <v>0.25</v>
      </c>
      <c r="E128" s="4">
        <v>0.5</v>
      </c>
      <c r="F128">
        <f>VLOOKUP(A128,Calories!$A$1:$B$15,2,FALSE)</f>
        <v>480</v>
      </c>
      <c r="H128" s="14">
        <f t="shared" si="1"/>
        <v>0.5</v>
      </c>
      <c r="I128">
        <v>0.69954877896649659</v>
      </c>
      <c r="J128">
        <f>VLOOKUP(A128,Calories!$A$1:$B$15,2,FALSE())</f>
        <v>480</v>
      </c>
    </row>
    <row r="129" spans="1:10" x14ac:dyDescent="0.2">
      <c r="A129" t="s">
        <v>15</v>
      </c>
      <c r="B129" t="s">
        <v>17</v>
      </c>
      <c r="C129" s="2">
        <v>2</v>
      </c>
      <c r="D129" s="1">
        <v>0.5</v>
      </c>
      <c r="E129" s="4">
        <v>1</v>
      </c>
      <c r="F129">
        <f>VLOOKUP(A129,Calories!$A$1:$B$15,2,FALSE)</f>
        <v>300</v>
      </c>
      <c r="H129" s="14">
        <f t="shared" si="1"/>
        <v>1</v>
      </c>
      <c r="I129">
        <v>0.31434181780518089</v>
      </c>
      <c r="J129">
        <f>VLOOKUP(A129,Calories!$A$1:$B$15,2,FALSE())</f>
        <v>300</v>
      </c>
    </row>
    <row r="130" spans="1:10" x14ac:dyDescent="0.2">
      <c r="A130" t="s">
        <v>14</v>
      </c>
      <c r="B130" t="s">
        <v>17</v>
      </c>
      <c r="C130" s="2">
        <v>2</v>
      </c>
      <c r="D130" s="1">
        <v>0.75</v>
      </c>
      <c r="E130" s="4">
        <v>1.5</v>
      </c>
      <c r="F130">
        <f>VLOOKUP(A130,Calories!$A$1:$B$15,2,FALSE)</f>
        <v>255</v>
      </c>
      <c r="H130" s="14">
        <f t="shared" si="1"/>
        <v>1.5</v>
      </c>
      <c r="I130">
        <v>5.4273858826619392E-2</v>
      </c>
      <c r="J130">
        <f>VLOOKUP(A130,Calories!$A$1:$B$15,2,FALSE())</f>
        <v>255</v>
      </c>
    </row>
    <row r="131" spans="1:10" x14ac:dyDescent="0.2">
      <c r="A131" t="s">
        <v>10</v>
      </c>
      <c r="B131" t="s">
        <v>16</v>
      </c>
      <c r="C131" s="2">
        <v>4</v>
      </c>
      <c r="D131" s="1">
        <v>0.5</v>
      </c>
      <c r="E131" s="4">
        <v>2</v>
      </c>
      <c r="F131">
        <f>VLOOKUP(A131,Calories!$A$1:$B$15,2,FALSE)</f>
        <v>200</v>
      </c>
      <c r="H131" s="14">
        <f t="shared" si="1"/>
        <v>2</v>
      </c>
      <c r="I131">
        <v>0.96678086583817879</v>
      </c>
      <c r="J131">
        <f>VLOOKUP(A131,Calories!$A$1:$B$15,2,FALSE())</f>
        <v>200</v>
      </c>
    </row>
    <row r="132" spans="1:10" x14ac:dyDescent="0.2">
      <c r="A132" t="s">
        <v>18</v>
      </c>
      <c r="B132" t="s">
        <v>21</v>
      </c>
      <c r="C132" s="2">
        <v>3</v>
      </c>
      <c r="D132" s="1">
        <v>0.66666666666666663</v>
      </c>
      <c r="E132" s="4">
        <v>2</v>
      </c>
      <c r="F132">
        <f>VLOOKUP(A132,Calories!$A$1:$B$15,2,FALSE)</f>
        <v>240</v>
      </c>
      <c r="H132" s="14">
        <f t="shared" si="1"/>
        <v>2</v>
      </c>
      <c r="I132">
        <v>0.57327869275942689</v>
      </c>
      <c r="J132">
        <f>VLOOKUP(A132,Calories!$A$1:$B$15,2,FALSE())</f>
        <v>240</v>
      </c>
    </row>
    <row r="133" spans="1:10" x14ac:dyDescent="0.2">
      <c r="A133" t="s">
        <v>6</v>
      </c>
      <c r="B133" t="s">
        <v>5</v>
      </c>
      <c r="C133" s="2">
        <v>3</v>
      </c>
      <c r="D133" s="1">
        <v>0.5</v>
      </c>
      <c r="E133" s="4">
        <v>1.5</v>
      </c>
      <c r="F133">
        <f>VLOOKUP(A133,Calories!$A$1:$B$15,2,FALSE)</f>
        <v>560</v>
      </c>
      <c r="H133" s="14">
        <f t="shared" si="1"/>
        <v>1.5</v>
      </c>
      <c r="I133">
        <v>0.36338590878422816</v>
      </c>
      <c r="J133">
        <f>VLOOKUP(A133,Calories!$A$1:$B$15,2,FALSE())</f>
        <v>560</v>
      </c>
    </row>
    <row r="134" spans="1:10" x14ac:dyDescent="0.2">
      <c r="A134" t="s">
        <v>12</v>
      </c>
      <c r="B134" t="s">
        <v>16</v>
      </c>
      <c r="C134" s="2">
        <v>3</v>
      </c>
      <c r="D134" s="1">
        <v>0.83333333333333337</v>
      </c>
      <c r="E134" s="4">
        <v>2.5</v>
      </c>
      <c r="F134">
        <f>VLOOKUP(A134,Calories!$A$1:$B$15,2,FALSE)</f>
        <v>0</v>
      </c>
      <c r="H134" s="14">
        <f t="shared" si="1"/>
        <v>2.5</v>
      </c>
      <c r="I134">
        <v>6.5095850389111587E-2</v>
      </c>
      <c r="J134">
        <f>VLOOKUP(A134,Calories!$A$1:$B$15,2,FALSE())</f>
        <v>0</v>
      </c>
    </row>
    <row r="135" spans="1:10" x14ac:dyDescent="0.2">
      <c r="A135" t="s">
        <v>10</v>
      </c>
      <c r="B135" t="s">
        <v>16</v>
      </c>
      <c r="C135" s="2">
        <v>4</v>
      </c>
      <c r="D135" s="1">
        <v>0.5</v>
      </c>
      <c r="E135" s="4">
        <v>2</v>
      </c>
      <c r="F135">
        <f>VLOOKUP(A135,Calories!$A$1:$B$15,2,FALSE)</f>
        <v>200</v>
      </c>
      <c r="H135" s="14">
        <f t="shared" ref="H135:H198" si="2">C135*D135</f>
        <v>2</v>
      </c>
      <c r="I135">
        <v>0.21767161765788401</v>
      </c>
      <c r="J135">
        <f>VLOOKUP(A135,Calories!$A$1:$B$15,2,FALSE())</f>
        <v>200</v>
      </c>
    </row>
    <row r="136" spans="1:10" x14ac:dyDescent="0.2">
      <c r="A136" t="s">
        <v>8</v>
      </c>
      <c r="B136" t="s">
        <v>5</v>
      </c>
      <c r="C136" s="2">
        <v>3</v>
      </c>
      <c r="D136" s="1">
        <v>0.66666666666666663</v>
      </c>
      <c r="E136" s="4">
        <v>2</v>
      </c>
      <c r="F136">
        <f>VLOOKUP(A136,Calories!$A$1:$B$15,2,FALSE)</f>
        <v>320</v>
      </c>
      <c r="H136" s="14">
        <f t="shared" si="2"/>
        <v>2</v>
      </c>
      <c r="I136">
        <v>0.2644522013079037</v>
      </c>
      <c r="J136">
        <f>VLOOKUP(A136,Calories!$A$1:$B$15,2,FALSE())</f>
        <v>320</v>
      </c>
    </row>
    <row r="137" spans="1:10" x14ac:dyDescent="0.2">
      <c r="A137" t="s">
        <v>14</v>
      </c>
      <c r="B137" t="s">
        <v>17</v>
      </c>
      <c r="C137" s="2">
        <v>2</v>
      </c>
      <c r="D137" s="1">
        <v>0.75</v>
      </c>
      <c r="E137" s="4">
        <v>1.5</v>
      </c>
      <c r="F137">
        <f>VLOOKUP(A137,Calories!$A$1:$B$15,2,FALSE)</f>
        <v>255</v>
      </c>
      <c r="H137" s="14">
        <f t="shared" si="2"/>
        <v>1.5</v>
      </c>
      <c r="I137">
        <v>0.87070259758531587</v>
      </c>
      <c r="J137">
        <f>VLOOKUP(A137,Calories!$A$1:$B$15,2,FALSE())</f>
        <v>255</v>
      </c>
    </row>
    <row r="138" spans="1:10" x14ac:dyDescent="0.2">
      <c r="A138" t="s">
        <v>9</v>
      </c>
      <c r="B138" t="s">
        <v>5</v>
      </c>
      <c r="C138" s="2">
        <v>5</v>
      </c>
      <c r="D138" s="1">
        <v>0.8</v>
      </c>
      <c r="E138" s="4">
        <v>4</v>
      </c>
      <c r="F138">
        <f>VLOOKUP(A138,Calories!$A$1:$B$15,2,FALSE)</f>
        <v>500</v>
      </c>
      <c r="H138" s="14">
        <f t="shared" si="2"/>
        <v>4</v>
      </c>
      <c r="I138">
        <v>4.3265649785118265E-2</v>
      </c>
      <c r="J138">
        <f>VLOOKUP(A138,Calories!$A$1:$B$15,2,FALSE())</f>
        <v>500</v>
      </c>
    </row>
    <row r="139" spans="1:10" x14ac:dyDescent="0.2">
      <c r="A139" t="s">
        <v>8</v>
      </c>
      <c r="B139" t="s">
        <v>5</v>
      </c>
      <c r="C139" s="2">
        <v>3</v>
      </c>
      <c r="D139" s="1">
        <v>0.66666666666666663</v>
      </c>
      <c r="E139" s="4">
        <v>2</v>
      </c>
      <c r="F139">
        <f>VLOOKUP(A139,Calories!$A$1:$B$15,2,FALSE)</f>
        <v>320</v>
      </c>
      <c r="H139" s="14">
        <f t="shared" si="2"/>
        <v>2</v>
      </c>
      <c r="I139">
        <v>0.11924940264192696</v>
      </c>
      <c r="J139">
        <f>VLOOKUP(A139,Calories!$A$1:$B$15,2,FALSE())</f>
        <v>320</v>
      </c>
    </row>
    <row r="140" spans="1:10" x14ac:dyDescent="0.2">
      <c r="A140" t="s">
        <v>11</v>
      </c>
      <c r="B140" t="s">
        <v>16</v>
      </c>
      <c r="C140" s="2">
        <v>2.5</v>
      </c>
      <c r="D140" s="1">
        <v>0.8</v>
      </c>
      <c r="E140" s="4">
        <v>2</v>
      </c>
      <c r="F140">
        <f>VLOOKUP(A140,Calories!$A$1:$B$15,2,FALSE)</f>
        <v>120</v>
      </c>
      <c r="H140" s="14">
        <f t="shared" si="2"/>
        <v>2</v>
      </c>
      <c r="I140">
        <v>0.96492070273687314</v>
      </c>
      <c r="J140">
        <f>VLOOKUP(A140,Calories!$A$1:$B$15,2,FALSE())</f>
        <v>120</v>
      </c>
    </row>
    <row r="141" spans="1:10" x14ac:dyDescent="0.2">
      <c r="A141" t="s">
        <v>7</v>
      </c>
      <c r="B141" t="s">
        <v>5</v>
      </c>
      <c r="C141" s="2">
        <v>2</v>
      </c>
      <c r="D141" s="1">
        <v>0.25</v>
      </c>
      <c r="E141" s="4">
        <v>0.5</v>
      </c>
      <c r="F141">
        <f>VLOOKUP(A141,Calories!$A$1:$B$15,2,FALSE)</f>
        <v>480</v>
      </c>
      <c r="H141" s="14">
        <f t="shared" si="2"/>
        <v>0.5</v>
      </c>
      <c r="I141">
        <v>0.99615780743285487</v>
      </c>
      <c r="J141">
        <f>VLOOKUP(A141,Calories!$A$1:$B$15,2,FALSE())</f>
        <v>480</v>
      </c>
    </row>
    <row r="142" spans="1:10" x14ac:dyDescent="0.2">
      <c r="A142" t="s">
        <v>4</v>
      </c>
      <c r="B142" t="s">
        <v>5</v>
      </c>
      <c r="C142" s="2">
        <v>1.5</v>
      </c>
      <c r="D142" s="1">
        <v>0.66666666666666663</v>
      </c>
      <c r="E142" s="4">
        <v>1</v>
      </c>
      <c r="F142">
        <f>VLOOKUP(A142,Calories!$A$1:$B$15,2,FALSE)</f>
        <v>265</v>
      </c>
      <c r="H142" s="14">
        <f t="shared" si="2"/>
        <v>1</v>
      </c>
      <c r="I142">
        <v>0.98898332689976132</v>
      </c>
      <c r="J142">
        <f>VLOOKUP(A142,Calories!$A$1:$B$15,2,FALSE())</f>
        <v>265</v>
      </c>
    </row>
    <row r="143" spans="1:10" x14ac:dyDescent="0.2">
      <c r="A143" t="s">
        <v>4</v>
      </c>
      <c r="B143" t="s">
        <v>5</v>
      </c>
      <c r="C143" s="2">
        <v>1.5</v>
      </c>
      <c r="D143" s="1">
        <v>0.66666666666666663</v>
      </c>
      <c r="E143" s="4">
        <v>1</v>
      </c>
      <c r="F143">
        <f>VLOOKUP(A143,Calories!$A$1:$B$15,2,FALSE)</f>
        <v>265</v>
      </c>
      <c r="H143" s="14">
        <f t="shared" si="2"/>
        <v>1</v>
      </c>
      <c r="I143">
        <v>0.51284645886877078</v>
      </c>
      <c r="J143">
        <f>VLOOKUP(A143,Calories!$A$1:$B$15,2,FALSE())</f>
        <v>265</v>
      </c>
    </row>
    <row r="144" spans="1:10" x14ac:dyDescent="0.2">
      <c r="A144" t="s">
        <v>6</v>
      </c>
      <c r="B144" t="s">
        <v>5</v>
      </c>
      <c r="C144" s="2">
        <v>3</v>
      </c>
      <c r="D144" s="1">
        <v>0.5</v>
      </c>
      <c r="E144" s="4">
        <v>1.5</v>
      </c>
      <c r="F144">
        <f>VLOOKUP(A144,Calories!$A$1:$B$15,2,FALSE)</f>
        <v>560</v>
      </c>
      <c r="H144" s="14">
        <f t="shared" si="2"/>
        <v>1.5</v>
      </c>
      <c r="I144">
        <v>0.17603909433417064</v>
      </c>
      <c r="J144">
        <f>VLOOKUP(A144,Calories!$A$1:$B$15,2,FALSE())</f>
        <v>560</v>
      </c>
    </row>
    <row r="145" spans="1:10" x14ac:dyDescent="0.2">
      <c r="A145" t="s">
        <v>8</v>
      </c>
      <c r="B145" t="s">
        <v>5</v>
      </c>
      <c r="C145" s="2">
        <v>3</v>
      </c>
      <c r="D145" s="1">
        <v>0.66666666666666663</v>
      </c>
      <c r="E145" s="4">
        <v>2</v>
      </c>
      <c r="F145">
        <f>VLOOKUP(A145,Calories!$A$1:$B$15,2,FALSE)</f>
        <v>320</v>
      </c>
      <c r="H145" s="14">
        <f t="shared" si="2"/>
        <v>2</v>
      </c>
      <c r="I145">
        <v>6.940140808638029E-2</v>
      </c>
      <c r="J145">
        <f>VLOOKUP(A145,Calories!$A$1:$B$15,2,FALSE())</f>
        <v>320</v>
      </c>
    </row>
    <row r="146" spans="1:10" x14ac:dyDescent="0.2">
      <c r="A146" t="s">
        <v>6</v>
      </c>
      <c r="B146" t="s">
        <v>5</v>
      </c>
      <c r="C146" s="2">
        <v>3</v>
      </c>
      <c r="D146" s="1">
        <v>0.5</v>
      </c>
      <c r="E146" s="4">
        <v>1.5</v>
      </c>
      <c r="F146">
        <f>VLOOKUP(A146,Calories!$A$1:$B$15,2,FALSE)</f>
        <v>560</v>
      </c>
      <c r="H146" s="14">
        <f t="shared" si="2"/>
        <v>1.5</v>
      </c>
      <c r="I146">
        <v>0.27208166081522123</v>
      </c>
      <c r="J146">
        <f>VLOOKUP(A146,Calories!$A$1:$B$15,2,FALSE())</f>
        <v>560</v>
      </c>
    </row>
    <row r="147" spans="1:10" x14ac:dyDescent="0.2">
      <c r="A147" t="s">
        <v>8</v>
      </c>
      <c r="B147" t="s">
        <v>5</v>
      </c>
      <c r="C147" s="2">
        <v>3</v>
      </c>
      <c r="D147" s="1">
        <v>0.66666666666666663</v>
      </c>
      <c r="E147" s="4">
        <v>2</v>
      </c>
      <c r="F147">
        <f>VLOOKUP(A147,Calories!$A$1:$B$15,2,FALSE)</f>
        <v>320</v>
      </c>
      <c r="H147" s="14">
        <f t="shared" si="2"/>
        <v>2</v>
      </c>
      <c r="I147">
        <v>0.80652228304291151</v>
      </c>
      <c r="J147">
        <f>VLOOKUP(A147,Calories!$A$1:$B$15,2,FALSE())</f>
        <v>320</v>
      </c>
    </row>
    <row r="148" spans="1:10" x14ac:dyDescent="0.2">
      <c r="A148" t="s">
        <v>4</v>
      </c>
      <c r="B148" t="s">
        <v>5</v>
      </c>
      <c r="C148" s="2">
        <v>1.5</v>
      </c>
      <c r="D148" s="1">
        <v>0.66666666666666663</v>
      </c>
      <c r="E148" s="4">
        <v>1</v>
      </c>
      <c r="F148">
        <f>VLOOKUP(A148,Calories!$A$1:$B$15,2,FALSE)</f>
        <v>265</v>
      </c>
      <c r="H148" s="14">
        <f t="shared" si="2"/>
        <v>1</v>
      </c>
      <c r="I148">
        <v>0.36046129539578509</v>
      </c>
      <c r="J148">
        <f>VLOOKUP(A148,Calories!$A$1:$B$15,2,FALSE())</f>
        <v>265</v>
      </c>
    </row>
    <row r="149" spans="1:10" x14ac:dyDescent="0.2">
      <c r="A149" t="s">
        <v>6</v>
      </c>
      <c r="B149" t="s">
        <v>5</v>
      </c>
      <c r="C149" s="2">
        <v>3</v>
      </c>
      <c r="D149" s="1">
        <v>0.5</v>
      </c>
      <c r="E149" s="4">
        <v>1.5</v>
      </c>
      <c r="F149">
        <f>VLOOKUP(A149,Calories!$A$1:$B$15,2,FALSE)</f>
        <v>560</v>
      </c>
      <c r="H149" s="14">
        <f t="shared" si="2"/>
        <v>1.5</v>
      </c>
      <c r="I149">
        <v>3.6602519829725955E-3</v>
      </c>
      <c r="J149">
        <f>VLOOKUP(A149,Calories!$A$1:$B$15,2,FALSE())</f>
        <v>560</v>
      </c>
    </row>
    <row r="150" spans="1:10" x14ac:dyDescent="0.2">
      <c r="A150" t="s">
        <v>20</v>
      </c>
      <c r="B150" t="s">
        <v>21</v>
      </c>
      <c r="C150" s="2">
        <v>3</v>
      </c>
      <c r="D150" s="1">
        <v>0.83333333333333337</v>
      </c>
      <c r="E150" s="4">
        <v>2.5</v>
      </c>
      <c r="F150">
        <f>VLOOKUP(A150,Calories!$A$1:$B$15,2,FALSE)</f>
        <v>150</v>
      </c>
      <c r="H150" s="14">
        <f t="shared" si="2"/>
        <v>2.5</v>
      </c>
      <c r="I150">
        <v>0.84242270809495412</v>
      </c>
      <c r="J150">
        <f>VLOOKUP(A150,Calories!$A$1:$B$15,2,FALSE())</f>
        <v>150</v>
      </c>
    </row>
    <row r="151" spans="1:10" x14ac:dyDescent="0.2">
      <c r="A151" t="s">
        <v>9</v>
      </c>
      <c r="B151" t="s">
        <v>5</v>
      </c>
      <c r="C151" s="2">
        <v>5</v>
      </c>
      <c r="D151" s="1">
        <v>0.8</v>
      </c>
      <c r="E151" s="4">
        <v>4</v>
      </c>
      <c r="F151">
        <f>VLOOKUP(A151,Calories!$A$1:$B$15,2,FALSE)</f>
        <v>500</v>
      </c>
      <c r="H151" s="14">
        <f t="shared" si="2"/>
        <v>4</v>
      </c>
      <c r="I151">
        <v>0.38798069518275557</v>
      </c>
      <c r="J151">
        <f>VLOOKUP(A151,Calories!$A$1:$B$15,2,FALSE())</f>
        <v>500</v>
      </c>
    </row>
    <row r="152" spans="1:10" x14ac:dyDescent="0.2">
      <c r="A152" t="s">
        <v>9</v>
      </c>
      <c r="B152" t="s">
        <v>5</v>
      </c>
      <c r="C152" s="2">
        <v>5</v>
      </c>
      <c r="D152" s="1">
        <v>0.8</v>
      </c>
      <c r="E152" s="4">
        <v>4</v>
      </c>
      <c r="F152">
        <f>VLOOKUP(A152,Calories!$A$1:$B$15,2,FALSE)</f>
        <v>500</v>
      </c>
      <c r="H152" s="14">
        <f t="shared" si="2"/>
        <v>4</v>
      </c>
      <c r="I152">
        <v>0.84017494186193009</v>
      </c>
      <c r="J152">
        <f>VLOOKUP(A152,Calories!$A$1:$B$15,2,FALSE())</f>
        <v>500</v>
      </c>
    </row>
    <row r="153" spans="1:10" x14ac:dyDescent="0.2">
      <c r="A153" t="s">
        <v>12</v>
      </c>
      <c r="B153" t="s">
        <v>16</v>
      </c>
      <c r="C153" s="2">
        <v>3</v>
      </c>
      <c r="D153" s="1">
        <v>0.83333333333333337</v>
      </c>
      <c r="E153" s="4">
        <v>2.5</v>
      </c>
      <c r="F153">
        <f>VLOOKUP(A153,Calories!$A$1:$B$15,2,FALSE)</f>
        <v>0</v>
      </c>
      <c r="H153" s="14">
        <f t="shared" si="2"/>
        <v>2.5</v>
      </c>
      <c r="I153">
        <v>0.92051356732743861</v>
      </c>
      <c r="J153">
        <f>VLOOKUP(A153,Calories!$A$1:$B$15,2,FALSE())</f>
        <v>0</v>
      </c>
    </row>
    <row r="154" spans="1:10" x14ac:dyDescent="0.2">
      <c r="A154" t="s">
        <v>8</v>
      </c>
      <c r="B154" t="s">
        <v>5</v>
      </c>
      <c r="C154" s="2">
        <v>3</v>
      </c>
      <c r="D154" s="1">
        <v>0.66666666666666663</v>
      </c>
      <c r="E154" s="4">
        <v>2</v>
      </c>
      <c r="F154">
        <f>VLOOKUP(A154,Calories!$A$1:$B$15,2,FALSE)</f>
        <v>320</v>
      </c>
      <c r="H154" s="14">
        <f t="shared" si="2"/>
        <v>2</v>
      </c>
      <c r="I154">
        <v>0.7613436682564686</v>
      </c>
      <c r="J154">
        <f>VLOOKUP(A154,Calories!$A$1:$B$15,2,FALSE())</f>
        <v>320</v>
      </c>
    </row>
    <row r="155" spans="1:10" x14ac:dyDescent="0.2">
      <c r="A155" t="s">
        <v>7</v>
      </c>
      <c r="B155" t="s">
        <v>5</v>
      </c>
      <c r="C155" s="2">
        <v>2</v>
      </c>
      <c r="D155" s="1">
        <v>0.25</v>
      </c>
      <c r="E155" s="4">
        <v>0.5</v>
      </c>
      <c r="F155">
        <f>VLOOKUP(A155,Calories!$A$1:$B$15,2,FALSE)</f>
        <v>480</v>
      </c>
      <c r="H155" s="14">
        <f t="shared" si="2"/>
        <v>0.5</v>
      </c>
      <c r="I155">
        <v>0.31572953884434729</v>
      </c>
      <c r="J155">
        <f>VLOOKUP(A155,Calories!$A$1:$B$15,2,FALSE())</f>
        <v>480</v>
      </c>
    </row>
    <row r="156" spans="1:10" x14ac:dyDescent="0.2">
      <c r="A156" t="s">
        <v>20</v>
      </c>
      <c r="B156" t="s">
        <v>21</v>
      </c>
      <c r="C156" s="2">
        <v>3</v>
      </c>
      <c r="D156" s="1">
        <v>0.83333333333333337</v>
      </c>
      <c r="E156" s="4">
        <v>2.5</v>
      </c>
      <c r="F156">
        <f>VLOOKUP(A156,Calories!$A$1:$B$15,2,FALSE)</f>
        <v>150</v>
      </c>
      <c r="H156" s="14">
        <f t="shared" si="2"/>
        <v>2.5</v>
      </c>
      <c r="I156">
        <v>0.41374101909507943</v>
      </c>
      <c r="J156">
        <f>VLOOKUP(A156,Calories!$A$1:$B$15,2,FALSE())</f>
        <v>150</v>
      </c>
    </row>
    <row r="157" spans="1:10" x14ac:dyDescent="0.2">
      <c r="A157" t="s">
        <v>7</v>
      </c>
      <c r="B157" t="s">
        <v>5</v>
      </c>
      <c r="C157" s="2">
        <v>2</v>
      </c>
      <c r="D157" s="1">
        <v>0.25</v>
      </c>
      <c r="E157" s="4">
        <v>0.5</v>
      </c>
      <c r="F157">
        <f>VLOOKUP(A157,Calories!$A$1:$B$15,2,FALSE)</f>
        <v>480</v>
      </c>
      <c r="H157" s="14">
        <f t="shared" si="2"/>
        <v>0.5</v>
      </c>
      <c r="I157">
        <v>0.60609566098961087</v>
      </c>
      <c r="J157">
        <f>VLOOKUP(A157,Calories!$A$1:$B$15,2,FALSE())</f>
        <v>480</v>
      </c>
    </row>
    <row r="158" spans="1:10" x14ac:dyDescent="0.2">
      <c r="A158" t="s">
        <v>9</v>
      </c>
      <c r="B158" t="s">
        <v>5</v>
      </c>
      <c r="C158" s="2">
        <v>5</v>
      </c>
      <c r="D158" s="1">
        <v>0.8</v>
      </c>
      <c r="E158" s="4">
        <v>4</v>
      </c>
      <c r="F158">
        <f>VLOOKUP(A158,Calories!$A$1:$B$15,2,FALSE)</f>
        <v>500</v>
      </c>
      <c r="H158" s="14">
        <f t="shared" si="2"/>
        <v>4</v>
      </c>
      <c r="I158">
        <v>0.85042614062100697</v>
      </c>
      <c r="J158">
        <f>VLOOKUP(A158,Calories!$A$1:$B$15,2,FALSE())</f>
        <v>500</v>
      </c>
    </row>
    <row r="159" spans="1:10" x14ac:dyDescent="0.2">
      <c r="A159" t="s">
        <v>11</v>
      </c>
      <c r="B159" t="s">
        <v>16</v>
      </c>
      <c r="C159" s="2">
        <v>2.5</v>
      </c>
      <c r="D159" s="1">
        <v>0.8</v>
      </c>
      <c r="E159" s="4">
        <v>2</v>
      </c>
      <c r="F159">
        <f>VLOOKUP(A159,Calories!$A$1:$B$15,2,FALSE)</f>
        <v>120</v>
      </c>
      <c r="H159" s="14">
        <f t="shared" si="2"/>
        <v>2</v>
      </c>
      <c r="I159">
        <v>0.48192030986562129</v>
      </c>
      <c r="J159">
        <f>VLOOKUP(A159,Calories!$A$1:$B$15,2,FALSE())</f>
        <v>120</v>
      </c>
    </row>
    <row r="160" spans="1:10" x14ac:dyDescent="0.2">
      <c r="A160" t="s">
        <v>6</v>
      </c>
      <c r="B160" t="s">
        <v>5</v>
      </c>
      <c r="C160" s="2">
        <v>3</v>
      </c>
      <c r="D160" s="1">
        <v>0.5</v>
      </c>
      <c r="E160" s="4">
        <v>1.5</v>
      </c>
      <c r="F160">
        <f>VLOOKUP(A160,Calories!$A$1:$B$15,2,FALSE)</f>
        <v>560</v>
      </c>
      <c r="H160" s="14">
        <f t="shared" si="2"/>
        <v>1.5</v>
      </c>
      <c r="I160">
        <v>0.94463953413449675</v>
      </c>
      <c r="J160">
        <f>VLOOKUP(A160,Calories!$A$1:$B$15,2,FALSE())</f>
        <v>560</v>
      </c>
    </row>
    <row r="161" spans="1:10" x14ac:dyDescent="0.2">
      <c r="A161" t="s">
        <v>15</v>
      </c>
      <c r="B161" t="s">
        <v>17</v>
      </c>
      <c r="C161" s="2">
        <v>2</v>
      </c>
      <c r="D161" s="1">
        <v>0.5</v>
      </c>
      <c r="E161" s="4">
        <v>1</v>
      </c>
      <c r="F161">
        <f>VLOOKUP(A161,Calories!$A$1:$B$15,2,FALSE)</f>
        <v>300</v>
      </c>
      <c r="H161" s="14">
        <f t="shared" si="2"/>
        <v>1</v>
      </c>
      <c r="I161">
        <v>0.10550970350436273</v>
      </c>
      <c r="J161">
        <f>VLOOKUP(A161,Calories!$A$1:$B$15,2,FALSE())</f>
        <v>300</v>
      </c>
    </row>
    <row r="162" spans="1:10" x14ac:dyDescent="0.2">
      <c r="A162" t="s">
        <v>6</v>
      </c>
      <c r="B162" t="s">
        <v>5</v>
      </c>
      <c r="C162" s="2">
        <v>3</v>
      </c>
      <c r="D162" s="1">
        <v>0.5</v>
      </c>
      <c r="E162" s="4">
        <v>1.5</v>
      </c>
      <c r="F162">
        <f>VLOOKUP(A162,Calories!$A$1:$B$15,2,FALSE)</f>
        <v>560</v>
      </c>
      <c r="H162" s="14">
        <f t="shared" si="2"/>
        <v>1.5</v>
      </c>
      <c r="I162">
        <v>0.89130830801340399</v>
      </c>
      <c r="J162">
        <f>VLOOKUP(A162,Calories!$A$1:$B$15,2,FALSE())</f>
        <v>560</v>
      </c>
    </row>
    <row r="163" spans="1:10" x14ac:dyDescent="0.2">
      <c r="A163" t="s">
        <v>13</v>
      </c>
      <c r="B163" t="s">
        <v>17</v>
      </c>
      <c r="C163" s="2">
        <v>2</v>
      </c>
      <c r="D163" s="1">
        <v>0.5</v>
      </c>
      <c r="E163" s="4">
        <v>1</v>
      </c>
      <c r="F163">
        <f>VLOOKUP(A163,Calories!$A$1:$B$15,2,FALSE)</f>
        <v>280</v>
      </c>
      <c r="H163" s="14">
        <f t="shared" si="2"/>
        <v>1</v>
      </c>
      <c r="I163">
        <v>0.2762460415217276</v>
      </c>
      <c r="J163">
        <f>VLOOKUP(A163,Calories!$A$1:$B$15,2,FALSE())</f>
        <v>280</v>
      </c>
    </row>
    <row r="164" spans="1:10" x14ac:dyDescent="0.2">
      <c r="A164" t="s">
        <v>20</v>
      </c>
      <c r="B164" t="s">
        <v>21</v>
      </c>
      <c r="C164" s="2">
        <v>3</v>
      </c>
      <c r="D164" s="1">
        <v>0.83333333333333337</v>
      </c>
      <c r="E164" s="4">
        <v>2.5</v>
      </c>
      <c r="F164">
        <f>VLOOKUP(A164,Calories!$A$1:$B$15,2,FALSE)</f>
        <v>150</v>
      </c>
      <c r="H164" s="14">
        <f t="shared" si="2"/>
        <v>2.5</v>
      </c>
      <c r="I164">
        <v>0.75180687489916664</v>
      </c>
      <c r="J164">
        <f>VLOOKUP(A164,Calories!$A$1:$B$15,2,FALSE())</f>
        <v>150</v>
      </c>
    </row>
    <row r="165" spans="1:10" x14ac:dyDescent="0.2">
      <c r="A165" t="s">
        <v>9</v>
      </c>
      <c r="B165" t="s">
        <v>5</v>
      </c>
      <c r="C165" s="2">
        <v>5</v>
      </c>
      <c r="D165" s="1">
        <v>0.8</v>
      </c>
      <c r="E165" s="4">
        <v>4</v>
      </c>
      <c r="F165">
        <f>VLOOKUP(A165,Calories!$A$1:$B$15,2,FALSE)</f>
        <v>500</v>
      </c>
      <c r="H165" s="14">
        <f t="shared" si="2"/>
        <v>4</v>
      </c>
      <c r="I165">
        <v>5.7143225074152593E-2</v>
      </c>
      <c r="J165">
        <f>VLOOKUP(A165,Calories!$A$1:$B$15,2,FALSE())</f>
        <v>500</v>
      </c>
    </row>
    <row r="166" spans="1:10" x14ac:dyDescent="0.2">
      <c r="A166" t="s">
        <v>20</v>
      </c>
      <c r="B166" t="s">
        <v>21</v>
      </c>
      <c r="C166" s="2">
        <v>3</v>
      </c>
      <c r="D166" s="1">
        <v>0.83333333333333337</v>
      </c>
      <c r="E166" s="4">
        <v>2.5</v>
      </c>
      <c r="F166">
        <f>VLOOKUP(A166,Calories!$A$1:$B$15,2,FALSE)</f>
        <v>150</v>
      </c>
      <c r="H166" s="14">
        <f t="shared" si="2"/>
        <v>2.5</v>
      </c>
      <c r="I166">
        <v>0.6996163732681403</v>
      </c>
      <c r="J166">
        <f>VLOOKUP(A166,Calories!$A$1:$B$15,2,FALSE())</f>
        <v>150</v>
      </c>
    </row>
    <row r="167" spans="1:10" x14ac:dyDescent="0.2">
      <c r="A167" t="s">
        <v>11</v>
      </c>
      <c r="B167" t="s">
        <v>16</v>
      </c>
      <c r="C167" s="2">
        <v>2.5</v>
      </c>
      <c r="D167" s="1">
        <v>0.8</v>
      </c>
      <c r="E167" s="4">
        <v>2</v>
      </c>
      <c r="F167">
        <f>VLOOKUP(A167,Calories!$A$1:$B$15,2,FALSE)</f>
        <v>120</v>
      </c>
      <c r="H167" s="14">
        <f t="shared" si="2"/>
        <v>2</v>
      </c>
      <c r="I167">
        <v>0.70982479918412733</v>
      </c>
      <c r="J167">
        <f>VLOOKUP(A167,Calories!$A$1:$B$15,2,FALSE())</f>
        <v>120</v>
      </c>
    </row>
    <row r="168" spans="1:10" x14ac:dyDescent="0.2">
      <c r="A168" t="s">
        <v>14</v>
      </c>
      <c r="B168" t="s">
        <v>17</v>
      </c>
      <c r="C168" s="2">
        <v>2</v>
      </c>
      <c r="D168" s="1">
        <v>0.75</v>
      </c>
      <c r="E168" s="4">
        <v>1.5</v>
      </c>
      <c r="F168">
        <f>VLOOKUP(A168,Calories!$A$1:$B$15,2,FALSE)</f>
        <v>255</v>
      </c>
      <c r="H168" s="14">
        <f t="shared" si="2"/>
        <v>1.5</v>
      </c>
      <c r="I168">
        <v>0.3254325825138038</v>
      </c>
      <c r="J168">
        <f>VLOOKUP(A168,Calories!$A$1:$B$15,2,FALSE())</f>
        <v>255</v>
      </c>
    </row>
    <row r="169" spans="1:10" x14ac:dyDescent="0.2">
      <c r="A169" t="s">
        <v>20</v>
      </c>
      <c r="B169" t="s">
        <v>21</v>
      </c>
      <c r="C169" s="2">
        <v>3</v>
      </c>
      <c r="D169" s="1">
        <v>0.83333333333333337</v>
      </c>
      <c r="E169" s="4">
        <v>2.5</v>
      </c>
      <c r="F169">
        <f>VLOOKUP(A169,Calories!$A$1:$B$15,2,FALSE)</f>
        <v>150</v>
      </c>
      <c r="H169" s="14">
        <f t="shared" si="2"/>
        <v>2.5</v>
      </c>
      <c r="I169">
        <v>0.85548399445827616</v>
      </c>
      <c r="J169">
        <f>VLOOKUP(A169,Calories!$A$1:$B$15,2,FALSE())</f>
        <v>150</v>
      </c>
    </row>
    <row r="170" spans="1:10" x14ac:dyDescent="0.2">
      <c r="A170" t="s">
        <v>15</v>
      </c>
      <c r="B170" t="s">
        <v>17</v>
      </c>
      <c r="C170" s="2">
        <v>2</v>
      </c>
      <c r="D170" s="1">
        <v>0.5</v>
      </c>
      <c r="E170" s="4">
        <v>1</v>
      </c>
      <c r="F170">
        <f>VLOOKUP(A170,Calories!$A$1:$B$15,2,FALSE)</f>
        <v>300</v>
      </c>
      <c r="H170" s="14">
        <f t="shared" si="2"/>
        <v>1</v>
      </c>
      <c r="I170">
        <v>0.53811833287483368</v>
      </c>
      <c r="J170">
        <f>VLOOKUP(A170,Calories!$A$1:$B$15,2,FALSE())</f>
        <v>300</v>
      </c>
    </row>
    <row r="171" spans="1:10" x14ac:dyDescent="0.2">
      <c r="A171" t="s">
        <v>14</v>
      </c>
      <c r="B171" t="s">
        <v>17</v>
      </c>
      <c r="C171" s="2">
        <v>2</v>
      </c>
      <c r="D171" s="1">
        <v>0.75</v>
      </c>
      <c r="E171" s="4">
        <v>1.5</v>
      </c>
      <c r="F171">
        <f>VLOOKUP(A171,Calories!$A$1:$B$15,2,FALSE)</f>
        <v>255</v>
      </c>
      <c r="H171" s="14">
        <f t="shared" si="2"/>
        <v>1.5</v>
      </c>
      <c r="I171">
        <v>0.14512648634703007</v>
      </c>
      <c r="J171">
        <f>VLOOKUP(A171,Calories!$A$1:$B$15,2,FALSE())</f>
        <v>255</v>
      </c>
    </row>
    <row r="172" spans="1:10" x14ac:dyDescent="0.2">
      <c r="A172" t="s">
        <v>6</v>
      </c>
      <c r="B172" t="s">
        <v>5</v>
      </c>
      <c r="C172" s="2">
        <v>3</v>
      </c>
      <c r="D172" s="1">
        <v>0.5</v>
      </c>
      <c r="E172" s="4">
        <v>1.5</v>
      </c>
      <c r="F172">
        <f>VLOOKUP(A172,Calories!$A$1:$B$15,2,FALSE)</f>
        <v>560</v>
      </c>
      <c r="H172" s="14">
        <f t="shared" si="2"/>
        <v>1.5</v>
      </c>
      <c r="I172">
        <v>0.52205980651259065</v>
      </c>
      <c r="J172">
        <f>VLOOKUP(A172,Calories!$A$1:$B$15,2,FALSE())</f>
        <v>560</v>
      </c>
    </row>
    <row r="173" spans="1:10" x14ac:dyDescent="0.2">
      <c r="A173" t="s">
        <v>13</v>
      </c>
      <c r="B173" t="s">
        <v>17</v>
      </c>
      <c r="C173" s="2">
        <v>2</v>
      </c>
      <c r="D173" s="1">
        <v>0.5</v>
      </c>
      <c r="E173" s="4">
        <v>1</v>
      </c>
      <c r="F173">
        <f>VLOOKUP(A173,Calories!$A$1:$B$15,2,FALSE)</f>
        <v>280</v>
      </c>
      <c r="H173" s="14">
        <f t="shared" si="2"/>
        <v>1</v>
      </c>
      <c r="I173">
        <v>0.40081357699731146</v>
      </c>
      <c r="J173">
        <f>VLOOKUP(A173,Calories!$A$1:$B$15,2,FALSE())</f>
        <v>280</v>
      </c>
    </row>
    <row r="174" spans="1:10" x14ac:dyDescent="0.2">
      <c r="A174" t="s">
        <v>10</v>
      </c>
      <c r="B174" t="s">
        <v>16</v>
      </c>
      <c r="C174" s="2">
        <v>4</v>
      </c>
      <c r="D174" s="1">
        <v>0.5</v>
      </c>
      <c r="E174" s="4">
        <v>2</v>
      </c>
      <c r="F174">
        <f>VLOOKUP(A174,Calories!$A$1:$B$15,2,FALSE)</f>
        <v>200</v>
      </c>
      <c r="H174" s="14">
        <f t="shared" si="2"/>
        <v>2</v>
      </c>
      <c r="I174">
        <v>0.82458652200026605</v>
      </c>
      <c r="J174">
        <f>VLOOKUP(A174,Calories!$A$1:$B$15,2,FALSE())</f>
        <v>200</v>
      </c>
    </row>
    <row r="175" spans="1:10" x14ac:dyDescent="0.2">
      <c r="A175" t="s">
        <v>20</v>
      </c>
      <c r="B175" t="s">
        <v>21</v>
      </c>
      <c r="C175" s="2">
        <v>3</v>
      </c>
      <c r="D175" s="1">
        <v>0.83333333333333337</v>
      </c>
      <c r="E175" s="4">
        <v>2.5</v>
      </c>
      <c r="F175">
        <f>VLOOKUP(A175,Calories!$A$1:$B$15,2,FALSE)</f>
        <v>150</v>
      </c>
      <c r="H175" s="14">
        <f t="shared" si="2"/>
        <v>2.5</v>
      </c>
      <c r="I175">
        <v>0.55217503134305113</v>
      </c>
      <c r="J175">
        <f>VLOOKUP(A175,Calories!$A$1:$B$15,2,FALSE())</f>
        <v>150</v>
      </c>
    </row>
    <row r="176" spans="1:10" x14ac:dyDescent="0.2">
      <c r="A176" t="s">
        <v>20</v>
      </c>
      <c r="B176" t="s">
        <v>21</v>
      </c>
      <c r="C176" s="2">
        <v>3</v>
      </c>
      <c r="D176" s="1">
        <v>0.83333333333333337</v>
      </c>
      <c r="E176" s="4">
        <v>2.5</v>
      </c>
      <c r="F176">
        <f>VLOOKUP(A176,Calories!$A$1:$B$15,2,FALSE)</f>
        <v>150</v>
      </c>
      <c r="H176" s="14">
        <f t="shared" si="2"/>
        <v>2.5</v>
      </c>
      <c r="I176">
        <v>0.94289254087127317</v>
      </c>
      <c r="J176">
        <f>VLOOKUP(A176,Calories!$A$1:$B$15,2,FALSE())</f>
        <v>150</v>
      </c>
    </row>
    <row r="177" spans="1:10" x14ac:dyDescent="0.2">
      <c r="A177" t="s">
        <v>20</v>
      </c>
      <c r="B177" t="s">
        <v>21</v>
      </c>
      <c r="C177" s="2">
        <v>3</v>
      </c>
      <c r="D177" s="1">
        <v>0.83333333333333337</v>
      </c>
      <c r="E177" s="4">
        <v>2.5</v>
      </c>
      <c r="F177">
        <f>VLOOKUP(A177,Calories!$A$1:$B$15,2,FALSE)</f>
        <v>150</v>
      </c>
      <c r="H177" s="14">
        <f t="shared" si="2"/>
        <v>2.5</v>
      </c>
      <c r="I177">
        <v>0.90966744588673143</v>
      </c>
      <c r="J177">
        <f>VLOOKUP(A177,Calories!$A$1:$B$15,2,FALSE())</f>
        <v>150</v>
      </c>
    </row>
    <row r="178" spans="1:10" x14ac:dyDescent="0.2">
      <c r="A178" t="s">
        <v>10</v>
      </c>
      <c r="B178" t="s">
        <v>16</v>
      </c>
      <c r="C178" s="2">
        <v>4</v>
      </c>
      <c r="D178" s="1">
        <v>0.5</v>
      </c>
      <c r="E178" s="4">
        <v>2</v>
      </c>
      <c r="F178">
        <f>VLOOKUP(A178,Calories!$A$1:$B$15,2,FALSE)</f>
        <v>200</v>
      </c>
      <c r="H178" s="14">
        <f t="shared" si="2"/>
        <v>2</v>
      </c>
      <c r="I178">
        <v>0.77744766915440211</v>
      </c>
      <c r="J178">
        <f>VLOOKUP(A178,Calories!$A$1:$B$15,2,FALSE())</f>
        <v>200</v>
      </c>
    </row>
    <row r="179" spans="1:10" x14ac:dyDescent="0.2">
      <c r="A179" t="s">
        <v>20</v>
      </c>
      <c r="B179" t="s">
        <v>21</v>
      </c>
      <c r="C179" s="2">
        <v>3</v>
      </c>
      <c r="D179" s="1">
        <v>0.83333333333333337</v>
      </c>
      <c r="E179" s="4">
        <v>2.5</v>
      </c>
      <c r="F179">
        <f>VLOOKUP(A179,Calories!$A$1:$B$15,2,FALSE)</f>
        <v>150</v>
      </c>
      <c r="H179" s="14">
        <f t="shared" si="2"/>
        <v>2.5</v>
      </c>
      <c r="I179">
        <v>0.99972798725515288</v>
      </c>
      <c r="J179">
        <f>VLOOKUP(A179,Calories!$A$1:$B$15,2,FALSE())</f>
        <v>150</v>
      </c>
    </row>
    <row r="180" spans="1:10" x14ac:dyDescent="0.2">
      <c r="A180" t="s">
        <v>15</v>
      </c>
      <c r="B180" t="s">
        <v>17</v>
      </c>
      <c r="C180" s="2">
        <v>2</v>
      </c>
      <c r="D180" s="1">
        <v>0.5</v>
      </c>
      <c r="E180" s="4">
        <v>1</v>
      </c>
      <c r="F180">
        <f>VLOOKUP(A180,Calories!$A$1:$B$15,2,FALSE)</f>
        <v>300</v>
      </c>
      <c r="H180" s="14">
        <f t="shared" si="2"/>
        <v>1</v>
      </c>
      <c r="I180">
        <v>0.27999574364279878</v>
      </c>
      <c r="J180">
        <f>VLOOKUP(A180,Calories!$A$1:$B$15,2,FALSE())</f>
        <v>300</v>
      </c>
    </row>
    <row r="181" spans="1:10" x14ac:dyDescent="0.2">
      <c r="A181" t="s">
        <v>7</v>
      </c>
      <c r="B181" t="s">
        <v>5</v>
      </c>
      <c r="C181" s="2">
        <v>2</v>
      </c>
      <c r="D181" s="1">
        <v>0.25</v>
      </c>
      <c r="E181" s="4">
        <v>0.5</v>
      </c>
      <c r="F181">
        <f>VLOOKUP(A181,Calories!$A$1:$B$15,2,FALSE)</f>
        <v>480</v>
      </c>
      <c r="H181" s="14">
        <f t="shared" si="2"/>
        <v>0.5</v>
      </c>
      <c r="I181">
        <v>0.39890770042346912</v>
      </c>
      <c r="J181">
        <f>VLOOKUP(A181,Calories!$A$1:$B$15,2,FALSE())</f>
        <v>480</v>
      </c>
    </row>
    <row r="182" spans="1:10" x14ac:dyDescent="0.2">
      <c r="A182" t="s">
        <v>10</v>
      </c>
      <c r="B182" t="s">
        <v>16</v>
      </c>
      <c r="C182" s="2">
        <v>4</v>
      </c>
      <c r="D182" s="1">
        <v>0.5</v>
      </c>
      <c r="E182" s="4">
        <v>2</v>
      </c>
      <c r="F182">
        <f>VLOOKUP(A182,Calories!$A$1:$B$15,2,FALSE)</f>
        <v>200</v>
      </c>
      <c r="H182" s="14">
        <f t="shared" si="2"/>
        <v>2</v>
      </c>
      <c r="I182">
        <v>7.7007028425643997E-2</v>
      </c>
      <c r="J182">
        <f>VLOOKUP(A182,Calories!$A$1:$B$15,2,FALSE())</f>
        <v>200</v>
      </c>
    </row>
    <row r="183" spans="1:10" x14ac:dyDescent="0.2">
      <c r="A183" t="s">
        <v>9</v>
      </c>
      <c r="B183" t="s">
        <v>5</v>
      </c>
      <c r="C183" s="2">
        <v>5</v>
      </c>
      <c r="D183" s="1">
        <v>0.8</v>
      </c>
      <c r="E183" s="4">
        <v>4</v>
      </c>
      <c r="F183">
        <f>VLOOKUP(A183,Calories!$A$1:$B$15,2,FALSE)</f>
        <v>500</v>
      </c>
      <c r="H183" s="14">
        <f t="shared" si="2"/>
        <v>4</v>
      </c>
      <c r="I183">
        <v>0.70354008195696915</v>
      </c>
      <c r="J183">
        <f>VLOOKUP(A183,Calories!$A$1:$B$15,2,FALSE())</f>
        <v>500</v>
      </c>
    </row>
    <row r="184" spans="1:10" x14ac:dyDescent="0.2">
      <c r="A184" t="s">
        <v>20</v>
      </c>
      <c r="B184" t="s">
        <v>21</v>
      </c>
      <c r="C184" s="2">
        <v>3</v>
      </c>
      <c r="D184" s="1">
        <v>0.83333333333333337</v>
      </c>
      <c r="E184" s="4">
        <v>2.5</v>
      </c>
      <c r="F184">
        <f>VLOOKUP(A184,Calories!$A$1:$B$15,2,FALSE)</f>
        <v>150</v>
      </c>
      <c r="H184" s="14">
        <f t="shared" si="2"/>
        <v>2.5</v>
      </c>
      <c r="I184">
        <v>0.48682125134954324</v>
      </c>
      <c r="J184">
        <f>VLOOKUP(A184,Calories!$A$1:$B$15,2,FALSE())</f>
        <v>150</v>
      </c>
    </row>
    <row r="185" spans="1:10" x14ac:dyDescent="0.2">
      <c r="A185" t="s">
        <v>4</v>
      </c>
      <c r="B185" t="s">
        <v>5</v>
      </c>
      <c r="C185" s="2">
        <v>1.5</v>
      </c>
      <c r="D185" s="1">
        <v>0.66666666666666663</v>
      </c>
      <c r="E185" s="4">
        <v>1</v>
      </c>
      <c r="F185">
        <f>VLOOKUP(A185,Calories!$A$1:$B$15,2,FALSE)</f>
        <v>265</v>
      </c>
      <c r="H185" s="14">
        <f t="shared" si="2"/>
        <v>1</v>
      </c>
      <c r="I185">
        <v>0.27664250553491454</v>
      </c>
      <c r="J185">
        <f>VLOOKUP(A185,Calories!$A$1:$B$15,2,FALSE())</f>
        <v>265</v>
      </c>
    </row>
    <row r="186" spans="1:10" x14ac:dyDescent="0.2">
      <c r="A186" t="s">
        <v>11</v>
      </c>
      <c r="B186" t="s">
        <v>16</v>
      </c>
      <c r="C186" s="2">
        <v>2.5</v>
      </c>
      <c r="D186" s="1">
        <v>0.8</v>
      </c>
      <c r="E186" s="4">
        <v>2</v>
      </c>
      <c r="F186">
        <f>VLOOKUP(A186,Calories!$A$1:$B$15,2,FALSE)</f>
        <v>120</v>
      </c>
      <c r="H186" s="14">
        <f t="shared" si="2"/>
        <v>2</v>
      </c>
      <c r="I186">
        <v>0.98096898814934252</v>
      </c>
      <c r="J186">
        <f>VLOOKUP(A186,Calories!$A$1:$B$15,2,FALSE())</f>
        <v>120</v>
      </c>
    </row>
    <row r="187" spans="1:10" x14ac:dyDescent="0.2">
      <c r="A187" t="s">
        <v>13</v>
      </c>
      <c r="B187" t="s">
        <v>17</v>
      </c>
      <c r="C187" s="2">
        <v>2</v>
      </c>
      <c r="D187" s="1">
        <v>0.5</v>
      </c>
      <c r="E187" s="4">
        <v>1</v>
      </c>
      <c r="F187">
        <f>VLOOKUP(A187,Calories!$A$1:$B$15,2,FALSE)</f>
        <v>280</v>
      </c>
      <c r="H187" s="14">
        <f t="shared" si="2"/>
        <v>1</v>
      </c>
      <c r="I187">
        <v>0.65260650451812829</v>
      </c>
      <c r="J187">
        <f>VLOOKUP(A187,Calories!$A$1:$B$15,2,FALSE())</f>
        <v>280</v>
      </c>
    </row>
    <row r="188" spans="1:10" x14ac:dyDescent="0.2">
      <c r="A188" t="s">
        <v>12</v>
      </c>
      <c r="B188" t="s">
        <v>16</v>
      </c>
      <c r="C188" s="2">
        <v>3</v>
      </c>
      <c r="D188" s="1">
        <v>0.83333333333333337</v>
      </c>
      <c r="E188" s="4">
        <v>2.5</v>
      </c>
      <c r="F188">
        <f>VLOOKUP(A188,Calories!$A$1:$B$15,2,FALSE)</f>
        <v>0</v>
      </c>
      <c r="H188" s="14">
        <f t="shared" si="2"/>
        <v>2.5</v>
      </c>
      <c r="I188">
        <v>0.97863518545133732</v>
      </c>
      <c r="J188">
        <f>VLOOKUP(A188,Calories!$A$1:$B$15,2,FALSE())</f>
        <v>0</v>
      </c>
    </row>
    <row r="189" spans="1:10" x14ac:dyDescent="0.2">
      <c r="A189" t="s">
        <v>7</v>
      </c>
      <c r="B189" t="s">
        <v>5</v>
      </c>
      <c r="C189" s="2">
        <v>2</v>
      </c>
      <c r="D189" s="1">
        <v>0.25</v>
      </c>
      <c r="E189" s="4">
        <v>0.5</v>
      </c>
      <c r="F189">
        <f>VLOOKUP(A189,Calories!$A$1:$B$15,2,FALSE)</f>
        <v>480</v>
      </c>
      <c r="H189" s="14">
        <f t="shared" si="2"/>
        <v>0.5</v>
      </c>
      <c r="I189">
        <v>0.53303080515485646</v>
      </c>
      <c r="J189">
        <f>VLOOKUP(A189,Calories!$A$1:$B$15,2,FALSE())</f>
        <v>480</v>
      </c>
    </row>
    <row r="190" spans="1:10" x14ac:dyDescent="0.2">
      <c r="A190" t="s">
        <v>20</v>
      </c>
      <c r="B190" t="s">
        <v>21</v>
      </c>
      <c r="C190" s="2">
        <v>3</v>
      </c>
      <c r="D190" s="1">
        <v>0.83333333333333337</v>
      </c>
      <c r="E190" s="4">
        <v>2.5</v>
      </c>
      <c r="F190">
        <f>VLOOKUP(A190,Calories!$A$1:$B$15,2,FALSE)</f>
        <v>150</v>
      </c>
      <c r="H190" s="14">
        <f t="shared" si="2"/>
        <v>2.5</v>
      </c>
      <c r="I190">
        <v>0.7954063290363661</v>
      </c>
      <c r="J190">
        <f>VLOOKUP(A190,Calories!$A$1:$B$15,2,FALSE())</f>
        <v>150</v>
      </c>
    </row>
    <row r="191" spans="1:10" x14ac:dyDescent="0.2">
      <c r="A191" t="s">
        <v>15</v>
      </c>
      <c r="B191" t="s">
        <v>17</v>
      </c>
      <c r="C191" s="2">
        <v>2</v>
      </c>
      <c r="D191" s="1">
        <v>0.5</v>
      </c>
      <c r="E191" s="4">
        <v>1</v>
      </c>
      <c r="F191">
        <f>VLOOKUP(A191,Calories!$A$1:$B$15,2,FALSE)</f>
        <v>300</v>
      </c>
      <c r="H191" s="14">
        <f t="shared" si="2"/>
        <v>1</v>
      </c>
      <c r="I191">
        <v>0.20677773724515802</v>
      </c>
      <c r="J191">
        <f>VLOOKUP(A191,Calories!$A$1:$B$15,2,FALSE())</f>
        <v>300</v>
      </c>
    </row>
    <row r="192" spans="1:10" x14ac:dyDescent="0.2">
      <c r="A192" t="s">
        <v>7</v>
      </c>
      <c r="B192" t="s">
        <v>5</v>
      </c>
      <c r="C192" s="2">
        <v>2</v>
      </c>
      <c r="D192" s="1">
        <v>0.25</v>
      </c>
      <c r="E192" s="4">
        <v>0.5</v>
      </c>
      <c r="F192">
        <f>VLOOKUP(A192,Calories!$A$1:$B$15,2,FALSE)</f>
        <v>480</v>
      </c>
      <c r="H192" s="14">
        <f t="shared" si="2"/>
        <v>0.5</v>
      </c>
      <c r="I192">
        <v>0.93426304950629702</v>
      </c>
      <c r="J192">
        <f>VLOOKUP(A192,Calories!$A$1:$B$15,2,FALSE())</f>
        <v>480</v>
      </c>
    </row>
    <row r="193" spans="1:10" x14ac:dyDescent="0.2">
      <c r="A193" t="s">
        <v>12</v>
      </c>
      <c r="B193" t="s">
        <v>16</v>
      </c>
      <c r="C193" s="2">
        <v>3</v>
      </c>
      <c r="D193" s="1">
        <v>0.83333333333333337</v>
      </c>
      <c r="E193" s="4">
        <v>2.5</v>
      </c>
      <c r="F193">
        <f>VLOOKUP(A193,Calories!$A$1:$B$15,2,FALSE)</f>
        <v>0</v>
      </c>
      <c r="H193" s="14">
        <f t="shared" si="2"/>
        <v>2.5</v>
      </c>
      <c r="I193">
        <v>0.30995263545628438</v>
      </c>
      <c r="J193">
        <f>VLOOKUP(A193,Calories!$A$1:$B$15,2,FALSE())</f>
        <v>0</v>
      </c>
    </row>
    <row r="194" spans="1:10" x14ac:dyDescent="0.2">
      <c r="A194" t="s">
        <v>9</v>
      </c>
      <c r="B194" t="s">
        <v>5</v>
      </c>
      <c r="C194" s="2">
        <v>5</v>
      </c>
      <c r="D194" s="1">
        <v>0.8</v>
      </c>
      <c r="E194" s="4">
        <v>4</v>
      </c>
      <c r="F194">
        <f>VLOOKUP(A194,Calories!$A$1:$B$15,2,FALSE)</f>
        <v>500</v>
      </c>
      <c r="H194" s="14">
        <f t="shared" si="2"/>
        <v>4</v>
      </c>
      <c r="I194">
        <v>0.88784157312028067</v>
      </c>
      <c r="J194">
        <f>VLOOKUP(A194,Calories!$A$1:$B$15,2,FALSE())</f>
        <v>500</v>
      </c>
    </row>
    <row r="195" spans="1:10" x14ac:dyDescent="0.2">
      <c r="A195" t="s">
        <v>10</v>
      </c>
      <c r="B195" t="s">
        <v>16</v>
      </c>
      <c r="C195" s="2">
        <v>4</v>
      </c>
      <c r="D195" s="1">
        <v>0.5</v>
      </c>
      <c r="E195" s="4">
        <v>2</v>
      </c>
      <c r="F195">
        <f>VLOOKUP(A195,Calories!$A$1:$B$15,2,FALSE)</f>
        <v>200</v>
      </c>
      <c r="H195" s="14">
        <f t="shared" si="2"/>
        <v>2</v>
      </c>
      <c r="I195">
        <v>0.75533211701511704</v>
      </c>
      <c r="J195">
        <f>VLOOKUP(A195,Calories!$A$1:$B$15,2,FALSE())</f>
        <v>200</v>
      </c>
    </row>
    <row r="196" spans="1:10" x14ac:dyDescent="0.2">
      <c r="A196" t="s">
        <v>7</v>
      </c>
      <c r="B196" t="s">
        <v>5</v>
      </c>
      <c r="C196" s="2">
        <v>2</v>
      </c>
      <c r="D196" s="1">
        <v>0.25</v>
      </c>
      <c r="E196" s="4">
        <v>0.5</v>
      </c>
      <c r="F196">
        <f>VLOOKUP(A196,Calories!$A$1:$B$15,2,FALSE)</f>
        <v>480</v>
      </c>
      <c r="H196" s="14">
        <f t="shared" si="2"/>
        <v>0.5</v>
      </c>
      <c r="I196">
        <v>0.97151528409644738</v>
      </c>
      <c r="J196">
        <f>VLOOKUP(A196,Calories!$A$1:$B$15,2,FALSE())</f>
        <v>480</v>
      </c>
    </row>
    <row r="197" spans="1:10" x14ac:dyDescent="0.2">
      <c r="A197" t="s">
        <v>20</v>
      </c>
      <c r="B197" t="s">
        <v>21</v>
      </c>
      <c r="C197" s="2">
        <v>3</v>
      </c>
      <c r="D197" s="1">
        <v>0.83333333333333337</v>
      </c>
      <c r="E197" s="4">
        <v>2.5</v>
      </c>
      <c r="F197">
        <f>VLOOKUP(A197,Calories!$A$1:$B$15,2,FALSE)</f>
        <v>150</v>
      </c>
      <c r="H197" s="14">
        <f t="shared" si="2"/>
        <v>2.5</v>
      </c>
      <c r="I197">
        <v>0.12655742207151655</v>
      </c>
      <c r="J197">
        <f>VLOOKUP(A197,Calories!$A$1:$B$15,2,FALSE())</f>
        <v>150</v>
      </c>
    </row>
    <row r="198" spans="1:10" x14ac:dyDescent="0.2">
      <c r="A198" t="s">
        <v>14</v>
      </c>
      <c r="B198" t="s">
        <v>17</v>
      </c>
      <c r="C198" s="2">
        <v>2</v>
      </c>
      <c r="D198" s="1">
        <v>0.75</v>
      </c>
      <c r="E198" s="4">
        <v>1.5</v>
      </c>
      <c r="F198">
        <f>VLOOKUP(A198,Calories!$A$1:$B$15,2,FALSE)</f>
        <v>255</v>
      </c>
      <c r="H198" s="14">
        <f t="shared" si="2"/>
        <v>1.5</v>
      </c>
      <c r="I198">
        <v>6.3236404869398632E-2</v>
      </c>
      <c r="J198">
        <f>VLOOKUP(A198,Calories!$A$1:$B$15,2,FALSE())</f>
        <v>255</v>
      </c>
    </row>
    <row r="199" spans="1:10" x14ac:dyDescent="0.2">
      <c r="A199" t="s">
        <v>12</v>
      </c>
      <c r="B199" t="s">
        <v>16</v>
      </c>
      <c r="C199" s="2">
        <v>3</v>
      </c>
      <c r="D199" s="1">
        <v>0.83333333333333337</v>
      </c>
      <c r="E199" s="4">
        <v>2.5</v>
      </c>
      <c r="F199">
        <f>VLOOKUP(A199,Calories!$A$1:$B$15,2,FALSE)</f>
        <v>0</v>
      </c>
      <c r="H199" s="14">
        <f t="shared" ref="H199:H200" si="3">C199*D199</f>
        <v>2.5</v>
      </c>
      <c r="I199">
        <v>0.58083212950387375</v>
      </c>
      <c r="J199">
        <f>VLOOKUP(A199,Calories!$A$1:$B$15,2,FALSE())</f>
        <v>0</v>
      </c>
    </row>
    <row r="200" spans="1:10" x14ac:dyDescent="0.2">
      <c r="A200" t="s">
        <v>20</v>
      </c>
      <c r="B200" t="s">
        <v>21</v>
      </c>
      <c r="C200" s="2">
        <v>3</v>
      </c>
      <c r="D200" s="1">
        <v>0.83333333333333337</v>
      </c>
      <c r="E200" s="4">
        <v>2.5</v>
      </c>
      <c r="F200">
        <f>VLOOKUP(A200,Calories!$A$1:$B$15,2,FALSE)</f>
        <v>150</v>
      </c>
      <c r="H200" s="14">
        <f t="shared" si="3"/>
        <v>2.5</v>
      </c>
      <c r="I200">
        <v>0.76907218507966479</v>
      </c>
      <c r="J200">
        <f>VLOOKUP(A200,Calories!$A$1:$B$15,2,FALSE())</f>
        <v>150</v>
      </c>
    </row>
    <row r="201" spans="1:10" x14ac:dyDescent="0.2">
      <c r="C201" s="4"/>
    </row>
  </sheetData>
  <conditionalFormatting sqref="E1:E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O5" sqref="O5"/>
    </sheetView>
  </sheetViews>
  <sheetFormatPr baseColWidth="10" defaultRowHeight="16" x14ac:dyDescent="0.2"/>
  <cols>
    <col min="1" max="1" width="20.33203125" bestFit="1" customWidth="1"/>
  </cols>
  <sheetData>
    <row r="1" spans="1:2" x14ac:dyDescent="0.2">
      <c r="A1" t="s">
        <v>0</v>
      </c>
      <c r="B1" t="s">
        <v>25</v>
      </c>
    </row>
    <row r="2" spans="1:2" x14ac:dyDescent="0.2">
      <c r="A2" s="7" t="s">
        <v>10</v>
      </c>
      <c r="B2">
        <v>200</v>
      </c>
    </row>
    <row r="3" spans="1:2" x14ac:dyDescent="0.2">
      <c r="A3" s="7" t="s">
        <v>12</v>
      </c>
      <c r="B3">
        <v>0</v>
      </c>
    </row>
    <row r="4" spans="1:2" x14ac:dyDescent="0.2">
      <c r="A4" s="7" t="s">
        <v>14</v>
      </c>
      <c r="B4">
        <v>255</v>
      </c>
    </row>
    <row r="5" spans="1:2" x14ac:dyDescent="0.2">
      <c r="A5" s="7" t="s">
        <v>19</v>
      </c>
      <c r="B5">
        <v>300</v>
      </c>
    </row>
    <row r="6" spans="1:2" x14ac:dyDescent="0.2">
      <c r="A6" s="7" t="s">
        <v>15</v>
      </c>
      <c r="B6">
        <v>300</v>
      </c>
    </row>
    <row r="7" spans="1:2" x14ac:dyDescent="0.2">
      <c r="A7" s="7" t="s">
        <v>8</v>
      </c>
      <c r="B7">
        <v>320</v>
      </c>
    </row>
    <row r="8" spans="1:2" x14ac:dyDescent="0.2">
      <c r="A8" s="7" t="s">
        <v>4</v>
      </c>
      <c r="B8">
        <v>265</v>
      </c>
    </row>
    <row r="9" spans="1:2" x14ac:dyDescent="0.2">
      <c r="A9" s="7" t="s">
        <v>18</v>
      </c>
      <c r="B9">
        <v>240</v>
      </c>
    </row>
    <row r="10" spans="1:2" x14ac:dyDescent="0.2">
      <c r="A10" s="7" t="s">
        <v>13</v>
      </c>
      <c r="B10">
        <v>280</v>
      </c>
    </row>
    <row r="11" spans="1:2" x14ac:dyDescent="0.2">
      <c r="A11" s="7" t="s">
        <v>6</v>
      </c>
      <c r="B11">
        <v>560</v>
      </c>
    </row>
    <row r="12" spans="1:2" x14ac:dyDescent="0.2">
      <c r="A12" s="7" t="s">
        <v>7</v>
      </c>
      <c r="B12">
        <v>480</v>
      </c>
    </row>
    <row r="13" spans="1:2" x14ac:dyDescent="0.2">
      <c r="A13" s="7" t="s">
        <v>9</v>
      </c>
      <c r="B13">
        <v>500</v>
      </c>
    </row>
    <row r="14" spans="1:2" x14ac:dyDescent="0.2">
      <c r="A14" s="7" t="s">
        <v>20</v>
      </c>
      <c r="B14">
        <v>150</v>
      </c>
    </row>
    <row r="15" spans="1:2" x14ac:dyDescent="0.2">
      <c r="A15" s="7" t="s">
        <v>11</v>
      </c>
      <c r="B15">
        <v>120</v>
      </c>
    </row>
    <row r="18" spans="1:2" x14ac:dyDescent="0.2">
      <c r="A18" s="10" t="s">
        <v>30</v>
      </c>
      <c r="B18">
        <f>MATCH("Hamburger",A2:A15,0)</f>
        <v>6</v>
      </c>
    </row>
    <row r="19" spans="1:2" x14ac:dyDescent="0.2">
      <c r="A19" s="10" t="s">
        <v>31</v>
      </c>
      <c r="B19">
        <f>INDEX(A1:B15,3,2)</f>
        <v>0</v>
      </c>
    </row>
    <row r="20" spans="1:2" x14ac:dyDescent="0.2">
      <c r="A20" s="10" t="s">
        <v>32</v>
      </c>
      <c r="B20" t="str">
        <f ca="1">OFFSET(A1,3,0)</f>
        <v>Chocolate Bar</v>
      </c>
    </row>
    <row r="21" spans="1:2" x14ac:dyDescent="0.2">
      <c r="A21" s="10" t="s">
        <v>33</v>
      </c>
      <c r="B21">
        <f>SMALL(B2:B15,3)</f>
        <v>150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/>
  </sheetViews>
  <sheetFormatPr baseColWidth="10" defaultRowHeight="16" x14ac:dyDescent="0.2"/>
  <cols>
    <col min="1" max="1" width="20.33203125" bestFit="1" customWidth="1"/>
    <col min="2" max="2" width="5.33203125" bestFit="1" customWidth="1"/>
    <col min="3" max="3" width="6.33203125" bestFit="1" customWidth="1"/>
    <col min="4" max="4" width="12.33203125" bestFit="1" customWidth="1"/>
    <col min="5" max="5" width="8.6640625" bestFit="1" customWidth="1"/>
  </cols>
  <sheetData>
    <row r="3" spans="1:2" x14ac:dyDescent="0.2">
      <c r="A3" s="5" t="s">
        <v>26</v>
      </c>
    </row>
    <row r="4" spans="1:2" x14ac:dyDescent="0.2">
      <c r="A4" s="5" t="s">
        <v>23</v>
      </c>
      <c r="B4" t="s">
        <v>29</v>
      </c>
    </row>
    <row r="5" spans="1:2" x14ac:dyDescent="0.2">
      <c r="A5" s="6" t="s">
        <v>10</v>
      </c>
      <c r="B5" s="9">
        <v>80</v>
      </c>
    </row>
    <row r="6" spans="1:2" x14ac:dyDescent="0.2">
      <c r="A6" s="6" t="s">
        <v>12</v>
      </c>
      <c r="B6" s="9">
        <v>39</v>
      </c>
    </row>
    <row r="7" spans="1:2" x14ac:dyDescent="0.2">
      <c r="A7" s="6" t="s">
        <v>14</v>
      </c>
      <c r="B7" s="9">
        <v>26</v>
      </c>
    </row>
    <row r="8" spans="1:2" x14ac:dyDescent="0.2">
      <c r="A8" s="6" t="s">
        <v>19</v>
      </c>
      <c r="B8" s="9">
        <v>33</v>
      </c>
    </row>
    <row r="9" spans="1:2" x14ac:dyDescent="0.2">
      <c r="A9" s="6" t="s">
        <v>15</v>
      </c>
      <c r="B9" s="9">
        <v>28</v>
      </c>
    </row>
    <row r="10" spans="1:2" x14ac:dyDescent="0.2">
      <c r="A10" s="6" t="s">
        <v>8</v>
      </c>
      <c r="B10" s="9">
        <v>48</v>
      </c>
    </row>
    <row r="11" spans="1:2" x14ac:dyDescent="0.2">
      <c r="A11" s="6" t="s">
        <v>4</v>
      </c>
      <c r="B11" s="9">
        <v>22.5</v>
      </c>
    </row>
    <row r="12" spans="1:2" x14ac:dyDescent="0.2">
      <c r="A12" s="6" t="s">
        <v>18</v>
      </c>
      <c r="B12" s="9">
        <v>30</v>
      </c>
    </row>
    <row r="13" spans="1:2" x14ac:dyDescent="0.2">
      <c r="A13" s="6" t="s">
        <v>13</v>
      </c>
      <c r="B13" s="9">
        <v>26</v>
      </c>
    </row>
    <row r="14" spans="1:2" x14ac:dyDescent="0.2">
      <c r="A14" s="6" t="s">
        <v>6</v>
      </c>
      <c r="B14" s="9">
        <v>45</v>
      </c>
    </row>
    <row r="15" spans="1:2" x14ac:dyDescent="0.2">
      <c r="A15" s="6" t="s">
        <v>7</v>
      </c>
      <c r="B15" s="9">
        <v>34</v>
      </c>
    </row>
    <row r="16" spans="1:2" x14ac:dyDescent="0.2">
      <c r="A16" s="6" t="s">
        <v>9</v>
      </c>
      <c r="B16" s="9">
        <v>80</v>
      </c>
    </row>
    <row r="17" spans="1:2" x14ac:dyDescent="0.2">
      <c r="A17" s="6" t="s">
        <v>20</v>
      </c>
      <c r="B17" s="9">
        <v>39</v>
      </c>
    </row>
    <row r="18" spans="1:2" x14ac:dyDescent="0.2">
      <c r="A18" s="6" t="s">
        <v>11</v>
      </c>
      <c r="B18" s="9">
        <v>32.5</v>
      </c>
    </row>
    <row r="19" spans="1:2" x14ac:dyDescent="0.2">
      <c r="A19" s="6" t="s">
        <v>24</v>
      </c>
      <c r="B19" s="9">
        <v>563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2" sqref="C2"/>
    </sheetView>
  </sheetViews>
  <sheetFormatPr baseColWidth="10" defaultRowHeight="16" x14ac:dyDescent="0.2"/>
  <sheetData>
    <row r="1" spans="1:15" x14ac:dyDescent="0.2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2">
      <c r="A2" t="s">
        <v>27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" sqref="D2"/>
    </sheetView>
  </sheetViews>
  <sheetFormatPr baseColWidth="10" defaultRowHeight="16" x14ac:dyDescent="0.2"/>
  <cols>
    <col min="1" max="1" width="20.33203125" bestFit="1" customWidth="1"/>
  </cols>
  <sheetData>
    <row r="1" spans="1:4" x14ac:dyDescent="0.2">
      <c r="A1" t="s">
        <v>23</v>
      </c>
      <c r="B1" t="s">
        <v>26</v>
      </c>
      <c r="D1" t="s">
        <v>28</v>
      </c>
    </row>
    <row r="2" spans="1:4" x14ac:dyDescent="0.2">
      <c r="A2" t="s">
        <v>10</v>
      </c>
      <c r="B2">
        <v>80</v>
      </c>
      <c r="D2">
        <f t="array" ref="D2">SUMPRODUCT(B2:B15,TRANSPOSE('Fee Schedule'!B2:O2))</f>
        <v>57.6</v>
      </c>
    </row>
    <row r="3" spans="1:4" x14ac:dyDescent="0.2">
      <c r="A3" t="s">
        <v>12</v>
      </c>
      <c r="B3">
        <v>39</v>
      </c>
    </row>
    <row r="4" spans="1:4" x14ac:dyDescent="0.2">
      <c r="A4" t="s">
        <v>14</v>
      </c>
      <c r="B4">
        <v>26</v>
      </c>
    </row>
    <row r="5" spans="1:4" x14ac:dyDescent="0.2">
      <c r="A5" t="s">
        <v>19</v>
      </c>
      <c r="B5">
        <v>33</v>
      </c>
    </row>
    <row r="6" spans="1:4" x14ac:dyDescent="0.2">
      <c r="A6" t="s">
        <v>15</v>
      </c>
      <c r="B6">
        <v>28</v>
      </c>
    </row>
    <row r="7" spans="1:4" x14ac:dyDescent="0.2">
      <c r="A7" t="s">
        <v>8</v>
      </c>
      <c r="B7">
        <v>48</v>
      </c>
    </row>
    <row r="8" spans="1:4" x14ac:dyDescent="0.2">
      <c r="A8" t="s">
        <v>4</v>
      </c>
      <c r="B8">
        <v>22.5</v>
      </c>
    </row>
    <row r="9" spans="1:4" x14ac:dyDescent="0.2">
      <c r="A9" t="s">
        <v>18</v>
      </c>
      <c r="B9">
        <v>30</v>
      </c>
    </row>
    <row r="10" spans="1:4" x14ac:dyDescent="0.2">
      <c r="A10" t="s">
        <v>13</v>
      </c>
      <c r="B10">
        <v>26</v>
      </c>
    </row>
    <row r="11" spans="1:4" x14ac:dyDescent="0.2">
      <c r="A11" t="s">
        <v>6</v>
      </c>
      <c r="B11">
        <v>45</v>
      </c>
    </row>
    <row r="12" spans="1:4" x14ac:dyDescent="0.2">
      <c r="A12" t="s">
        <v>7</v>
      </c>
      <c r="B12">
        <v>34</v>
      </c>
    </row>
    <row r="13" spans="1:4" x14ac:dyDescent="0.2">
      <c r="A13" t="s">
        <v>9</v>
      </c>
      <c r="B13">
        <v>80</v>
      </c>
    </row>
    <row r="14" spans="1:4" x14ac:dyDescent="0.2">
      <c r="A14" t="s">
        <v>20</v>
      </c>
      <c r="B14">
        <v>39</v>
      </c>
    </row>
    <row r="15" spans="1:4" x14ac:dyDescent="0.2">
      <c r="A15" t="s">
        <v>11</v>
      </c>
      <c r="B15">
        <v>32.5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7" sqref="D17"/>
    </sheetView>
  </sheetViews>
  <sheetFormatPr baseColWidth="10" defaultRowHeight="16" x14ac:dyDescent="0.2"/>
  <cols>
    <col min="1" max="1" width="20.33203125" bestFit="1" customWidth="1"/>
    <col min="2" max="2" width="12.83203125" bestFit="1" customWidth="1"/>
    <col min="4" max="4" width="12.33203125" customWidth="1"/>
    <col min="5" max="5" width="16.83203125" bestFit="1" customWidth="1"/>
  </cols>
  <sheetData>
    <row r="1" spans="1:4" x14ac:dyDescent="0.2">
      <c r="A1" t="s">
        <v>0</v>
      </c>
      <c r="B1" t="s">
        <v>25</v>
      </c>
      <c r="C1" s="11" t="s">
        <v>34</v>
      </c>
    </row>
    <row r="2" spans="1:4" x14ac:dyDescent="0.2">
      <c r="A2" s="7" t="s">
        <v>10</v>
      </c>
      <c r="B2">
        <v>200</v>
      </c>
      <c r="C2" s="11">
        <v>0</v>
      </c>
      <c r="D2">
        <v>0</v>
      </c>
    </row>
    <row r="3" spans="1:4" x14ac:dyDescent="0.2">
      <c r="A3" s="7" t="s">
        <v>12</v>
      </c>
      <c r="B3">
        <v>0</v>
      </c>
      <c r="C3" s="11">
        <v>0</v>
      </c>
      <c r="D3">
        <v>0</v>
      </c>
    </row>
    <row r="4" spans="1:4" x14ac:dyDescent="0.2">
      <c r="A4" s="7" t="s">
        <v>14</v>
      </c>
      <c r="B4">
        <v>255</v>
      </c>
      <c r="C4" s="11">
        <v>0</v>
      </c>
      <c r="D4">
        <v>0</v>
      </c>
    </row>
    <row r="5" spans="1:4" x14ac:dyDescent="0.2">
      <c r="A5" s="7" t="s">
        <v>19</v>
      </c>
      <c r="B5">
        <v>300</v>
      </c>
      <c r="C5" s="11">
        <v>0</v>
      </c>
      <c r="D5">
        <v>0</v>
      </c>
    </row>
    <row r="6" spans="1:4" x14ac:dyDescent="0.2">
      <c r="A6" s="7" t="s">
        <v>15</v>
      </c>
      <c r="B6">
        <v>300</v>
      </c>
      <c r="C6" s="11">
        <v>0</v>
      </c>
      <c r="D6">
        <v>0</v>
      </c>
    </row>
    <row r="7" spans="1:4" x14ac:dyDescent="0.2">
      <c r="A7" s="7" t="s">
        <v>8</v>
      </c>
      <c r="B7">
        <v>320</v>
      </c>
      <c r="C7" s="11">
        <v>0</v>
      </c>
      <c r="D7">
        <v>0</v>
      </c>
    </row>
    <row r="8" spans="1:4" x14ac:dyDescent="0.2">
      <c r="A8" s="7" t="s">
        <v>4</v>
      </c>
      <c r="B8">
        <v>265</v>
      </c>
      <c r="C8" s="11">
        <v>0</v>
      </c>
      <c r="D8">
        <v>0</v>
      </c>
    </row>
    <row r="9" spans="1:4" x14ac:dyDescent="0.2">
      <c r="A9" s="7" t="s">
        <v>18</v>
      </c>
      <c r="B9">
        <v>240</v>
      </c>
      <c r="C9" s="11">
        <v>0</v>
      </c>
      <c r="D9">
        <v>0</v>
      </c>
    </row>
    <row r="10" spans="1:4" x14ac:dyDescent="0.2">
      <c r="A10" s="7" t="s">
        <v>13</v>
      </c>
      <c r="B10">
        <v>280</v>
      </c>
      <c r="C10" s="11">
        <v>1</v>
      </c>
      <c r="D10">
        <v>1</v>
      </c>
    </row>
    <row r="11" spans="1:4" x14ac:dyDescent="0.2">
      <c r="A11" s="7" t="s">
        <v>6</v>
      </c>
      <c r="B11">
        <v>560</v>
      </c>
      <c r="C11" s="11">
        <v>2</v>
      </c>
      <c r="D11">
        <v>2</v>
      </c>
    </row>
    <row r="12" spans="1:4" x14ac:dyDescent="0.2">
      <c r="A12" s="7" t="s">
        <v>7</v>
      </c>
      <c r="B12">
        <v>480</v>
      </c>
      <c r="C12" s="11">
        <v>0</v>
      </c>
      <c r="D12">
        <v>0</v>
      </c>
    </row>
    <row r="13" spans="1:4" x14ac:dyDescent="0.2">
      <c r="A13" s="7" t="s">
        <v>9</v>
      </c>
      <c r="B13">
        <v>500</v>
      </c>
      <c r="C13" s="11">
        <v>2</v>
      </c>
      <c r="D13">
        <v>2</v>
      </c>
    </row>
    <row r="14" spans="1:4" x14ac:dyDescent="0.2">
      <c r="A14" s="7" t="s">
        <v>20</v>
      </c>
      <c r="B14">
        <v>150</v>
      </c>
      <c r="C14" s="11">
        <v>0</v>
      </c>
      <c r="D14">
        <v>0</v>
      </c>
    </row>
    <row r="15" spans="1:4" x14ac:dyDescent="0.2">
      <c r="A15" s="7" t="s">
        <v>11</v>
      </c>
      <c r="B15">
        <v>120</v>
      </c>
      <c r="C15" s="11">
        <v>0</v>
      </c>
      <c r="D15">
        <v>0</v>
      </c>
    </row>
    <row r="16" spans="1:4" x14ac:dyDescent="0.2">
      <c r="B16" s="11" t="s">
        <v>35</v>
      </c>
      <c r="C16" s="12">
        <f>SUM(C2:C15)</f>
        <v>5</v>
      </c>
      <c r="D16">
        <f>SUM(D2:D15)</f>
        <v>5</v>
      </c>
    </row>
    <row r="17" spans="1:4" x14ac:dyDescent="0.2">
      <c r="B17" s="11" t="s">
        <v>36</v>
      </c>
      <c r="C17" s="12">
        <f>SUMPRODUCT(B2:B15,C2:C15)</f>
        <v>2400</v>
      </c>
      <c r="D17">
        <f>SUMPRODUCT(B2:B15,D2:D15)</f>
        <v>2400</v>
      </c>
    </row>
    <row r="18" spans="1:4" x14ac:dyDescent="0.2">
      <c r="A18" s="10"/>
    </row>
    <row r="19" spans="1:4" x14ac:dyDescent="0.2">
      <c r="A19" s="10"/>
    </row>
    <row r="20" spans="1:4" x14ac:dyDescent="0.2">
      <c r="A20" s="10"/>
    </row>
    <row r="21" spans="1:4" x14ac:dyDescent="0.2">
      <c r="A21" s="10"/>
    </row>
  </sheetData>
  <pageMargins left="0.75" right="0.75" top="1" bottom="1" header="0.5" footer="0.5"/>
  <pageSetup orientation="portrait" horizontalDpi="4294967292" verticalDpi="4294967292"/>
  <ignoredErrors>
    <ignoredError sqref="C16:C17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Basketball Game Sales</vt:lpstr>
      <vt:lpstr>Calories</vt:lpstr>
      <vt:lpstr>Pivot</vt:lpstr>
      <vt:lpstr>Fee Schedule</vt:lpstr>
      <vt:lpstr>Revenue By Item</vt:lpstr>
      <vt:lpstr>Calories-Solver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Microsoft Office User</cp:lastModifiedBy>
  <dcterms:created xsi:type="dcterms:W3CDTF">2013-01-21T18:22:23Z</dcterms:created>
  <dcterms:modified xsi:type="dcterms:W3CDTF">2016-12-12T19:15:57Z</dcterms:modified>
</cp:coreProperties>
</file>