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<sst xmlns="http://schemas.openxmlformats.org/spreadsheetml/2006/main" count="345" uniqueCount="219">
  <si>
    <t>Lead Source</t>
  </si>
  <si>
    <t>Travel Month</t>
  </si>
  <si>
    <t>Description</t>
  </si>
  <si>
    <t>Client name</t>
  </si>
  <si>
    <t>Email</t>
  </si>
  <si>
    <t>Phone</t>
  </si>
  <si>
    <t>From City</t>
  </si>
  <si>
    <t>Destination</t>
  </si>
  <si>
    <t>Check-In</t>
  </si>
  <si>
    <t>Check-Out</t>
  </si>
  <si>
    <t>Adult</t>
  </si>
  <si>
    <t>Child</t>
  </si>
  <si>
    <t>Infant</t>
  </si>
  <si>
    <t>Details</t>
  </si>
  <si>
    <t>ig</t>
  </si>
  <si>
    <t>Ashwani Narnoure</t>
  </si>
  <si>
    <t>anarnoure@gmail.com</t>
  </si>
  <si>
    <t>Shahdol</t>
  </si>
  <si>
    <t xml:space="preserve">Darjeeling </t>
  </si>
  <si>
    <t>fb</t>
  </si>
  <si>
    <t>Hemant  Patel</t>
  </si>
  <si>
    <t>hemant61077@gmail.com</t>
  </si>
  <si>
    <t>Baroda</t>
  </si>
  <si>
    <t>S O N A</t>
  </si>
  <si>
    <t>nikitha.siriguppa@gmail.com</t>
  </si>
  <si>
    <t>Bangalore</t>
  </si>
  <si>
    <t>𝕯𝖊𝖇𝖆𝖘𝖍𝖎𝖘𝖍 𝖐𝖚𝖒𝖆𝖗 𝖘𝖆𝖍𝖔𝖔</t>
  </si>
  <si>
    <t>debashish1900@gmail.com</t>
  </si>
  <si>
    <t>Bhubaneswar</t>
  </si>
  <si>
    <t>Gaurav Singhal</t>
  </si>
  <si>
    <t>gaurav.singhal09@gmail.com</t>
  </si>
  <si>
    <t>Khurja</t>
  </si>
  <si>
    <t>Kiran Poddar</t>
  </si>
  <si>
    <t>kiagupta69@gmail.com</t>
  </si>
  <si>
    <t>Siliguri</t>
  </si>
  <si>
    <t xml:space="preserve">Pokhra </t>
  </si>
  <si>
    <t>vanrajsinh_gohil_111</t>
  </si>
  <si>
    <t>vanrajgohil@gmail.com</t>
  </si>
  <si>
    <t>Gandhidham</t>
  </si>
  <si>
    <t>Kathmandu</t>
  </si>
  <si>
    <t>Ab Km</t>
  </si>
  <si>
    <t>mishraabhay646@gmail.com</t>
  </si>
  <si>
    <t>Shahjahanpur</t>
  </si>
  <si>
    <t>nikita</t>
  </si>
  <si>
    <t>nikitagadhavi1201@gmail.com</t>
  </si>
  <si>
    <t>Ahmedabad</t>
  </si>
  <si>
    <t>Zeel Sejpal</t>
  </si>
  <si>
    <t>zeelhsejpal@gmail.com</t>
  </si>
  <si>
    <t>Mumbai</t>
  </si>
  <si>
    <t xml:space="preserve">Japan </t>
  </si>
  <si>
    <t>vishnu</t>
  </si>
  <si>
    <t>tamaya@gmail.com</t>
  </si>
  <si>
    <t>Hosanagara</t>
  </si>
  <si>
    <t>Pinkal Patel</t>
  </si>
  <si>
    <t>shreeji5151@gmail.com</t>
  </si>
  <si>
    <t>Gandhinagar</t>
  </si>
  <si>
    <t>Mohit Sharma</t>
  </si>
  <si>
    <t>mosharma42@gmail.com</t>
  </si>
  <si>
    <t>Rajpura</t>
  </si>
  <si>
    <t>Anish Mody</t>
  </si>
  <si>
    <t>modyanishb@gmail.com</t>
  </si>
  <si>
    <t>mumbai</t>
  </si>
  <si>
    <t>puja</t>
  </si>
  <si>
    <t>pujabarmecha@rediffmail.com</t>
  </si>
  <si>
    <t>Kolkata</t>
  </si>
  <si>
    <t>Anki Pablo</t>
  </si>
  <si>
    <t>simmy.lout05@email.com</t>
  </si>
  <si>
    <t>Karnal Haryana</t>
  </si>
  <si>
    <t>Himesh Banerjee</t>
  </si>
  <si>
    <t>rajabhai0132@gmail.com</t>
  </si>
  <si>
    <t>Rajim</t>
  </si>
  <si>
    <t>Singh Sukhdev</t>
  </si>
  <si>
    <t>sdssingh32@gmail.com</t>
  </si>
  <si>
    <t>kaithal</t>
  </si>
  <si>
    <t>Manit Sharma</t>
  </si>
  <si>
    <t>visitmanit@gmail.com</t>
  </si>
  <si>
    <t>Indore</t>
  </si>
  <si>
    <t>Sant Kirpa SalesCorporation</t>
  </si>
  <si>
    <t>santkirpasalescorporation@gmail.com</t>
  </si>
  <si>
    <t>jalandhar</t>
  </si>
  <si>
    <t>Sainath Vanakuri</t>
  </si>
  <si>
    <t>sainathgdlv@gmail.com</t>
  </si>
  <si>
    <t>Nellore</t>
  </si>
  <si>
    <t>Kerala</t>
  </si>
  <si>
    <t>Anshuman Dhakad</t>
  </si>
  <si>
    <t>er.anshu.444@gmail.com</t>
  </si>
  <si>
    <t>Bhensola, Badnawar MP</t>
  </si>
  <si>
    <t xml:space="preserve">Kashmir </t>
  </si>
  <si>
    <t>Kainesh Gunjal</t>
  </si>
  <si>
    <t>kainesh008@yahoo.co.in</t>
  </si>
  <si>
    <t>ankleshwer</t>
  </si>
  <si>
    <t>Nida Iqbal</t>
  </si>
  <si>
    <t>nidaiqbal604@gmail.com</t>
  </si>
  <si>
    <t>Allahabad</t>
  </si>
  <si>
    <t>Hussain Ali</t>
  </si>
  <si>
    <t>ha173871@gmail.com</t>
  </si>
  <si>
    <t>Ujjain</t>
  </si>
  <si>
    <t>Yas</t>
  </si>
  <si>
    <t>Rakesh Kaul</t>
  </si>
  <si>
    <t>rakeshkaul012@gmail.com</t>
  </si>
  <si>
    <t>Jalandhar</t>
  </si>
  <si>
    <t>16000pp</t>
  </si>
  <si>
    <t>Kamal Kumar Rathore</t>
  </si>
  <si>
    <t>kamal.mum@gmail.com</t>
  </si>
  <si>
    <t>Gurugram</t>
  </si>
  <si>
    <t>Sulthan Haki</t>
  </si>
  <si>
    <t>sulthanhockey@gmail.com</t>
  </si>
  <si>
    <t>Chittoor</t>
  </si>
  <si>
    <t>15000 per person</t>
  </si>
  <si>
    <t>Dilip Jain</t>
  </si>
  <si>
    <t>dilipdoshi68@gmail.com</t>
  </si>
  <si>
    <t>Pratapgarh</t>
  </si>
  <si>
    <t>Hema Joshi</t>
  </si>
  <si>
    <t>hemangijoshi99@gmail.com</t>
  </si>
  <si>
    <t>Palanpur</t>
  </si>
  <si>
    <t>Ishu Talwar</t>
  </si>
  <si>
    <t>ishutalwar553@gmail.com</t>
  </si>
  <si>
    <t>Ludhiana</t>
  </si>
  <si>
    <t>Bali</t>
  </si>
  <si>
    <t>20k</t>
  </si>
  <si>
    <t>𝐒𝐢𝐝𝐝𝐡𝐢 𝐒𝐚𝐯𝐨𝐢𝐯𝐞𝐫𝐞𝐤𝐚𝐫</t>
  </si>
  <si>
    <t>sidsverekar@gmail.com</t>
  </si>
  <si>
    <t>Goa</t>
  </si>
  <si>
    <t>Pankhuri Rastogi</t>
  </si>
  <si>
    <t>pankhu33347@gmail.com</t>
  </si>
  <si>
    <t>Dhampur</t>
  </si>
  <si>
    <t>30000inr</t>
  </si>
  <si>
    <t>rahul gaikar</t>
  </si>
  <si>
    <t>rahulgaikar4@gmail.com</t>
  </si>
  <si>
    <t>Nashik Maharashtra</t>
  </si>
  <si>
    <t>30000 per person</t>
  </si>
  <si>
    <t>ravi ranjan</t>
  </si>
  <si>
    <t>ravir1611992@gmail.com</t>
  </si>
  <si>
    <t>Delhi</t>
  </si>
  <si>
    <t>30k</t>
  </si>
  <si>
    <t>Yatish Parbhakar</t>
  </si>
  <si>
    <t>yatish.parbhakar@gmail.com</t>
  </si>
  <si>
    <t>50k</t>
  </si>
  <si>
    <t>anii</t>
  </si>
  <si>
    <t>khandelwalanisha01@gmail.com</t>
  </si>
  <si>
    <t>Jaipur</t>
  </si>
  <si>
    <t>Sonali</t>
  </si>
  <si>
    <t>Sonaligadale</t>
  </si>
  <si>
    <t>gadalesonali03@gmail.com</t>
  </si>
  <si>
    <t>Pune</t>
  </si>
  <si>
    <t>ਗਗਨ ਸੰਧੂ</t>
  </si>
  <si>
    <t>gs4784698@gmail.com</t>
  </si>
  <si>
    <t>Kot Kapura</t>
  </si>
  <si>
    <t>50k with flights</t>
  </si>
  <si>
    <t>Daivee Shah</t>
  </si>
  <si>
    <t>shahdaivee@gmail.com</t>
  </si>
  <si>
    <t>Rahul Marsakatla</t>
  </si>
  <si>
    <t>robinson_rahul@yahoo.com</t>
  </si>
  <si>
    <t>Hyderabad</t>
  </si>
  <si>
    <t>1500p</t>
  </si>
  <si>
    <t>Mr. prajapati</t>
  </si>
  <si>
    <t>mehuldevaliya143@gmail.com</t>
  </si>
  <si>
    <t>Rajkot</t>
  </si>
  <si>
    <t>16999 per person as mentioned in the add</t>
  </si>
  <si>
    <t>Suraj Kaurav</t>
  </si>
  <si>
    <t>surajkaurav2@gmail.com</t>
  </si>
  <si>
    <t>Ishanq Nijhon</t>
  </si>
  <si>
    <t>nijhonishanq@gmail.com</t>
  </si>
  <si>
    <t>Dharmshala (Dharamshala)</t>
  </si>
  <si>
    <t>80 thousand</t>
  </si>
  <si>
    <t>Vaibhav Sharma</t>
  </si>
  <si>
    <t>vvashistha26@gmail.com</t>
  </si>
  <si>
    <t>meerut</t>
  </si>
  <si>
    <t>Vshnu Reddy</t>
  </si>
  <si>
    <t>alphareddy8@gmail.com</t>
  </si>
  <si>
    <t>Banglore</t>
  </si>
  <si>
    <t>15000 per p.</t>
  </si>
  <si>
    <t>Aman Asati</t>
  </si>
  <si>
    <t>amanasati1@gmail.com</t>
  </si>
  <si>
    <t>Jabalpur</t>
  </si>
  <si>
    <t>Keerthi Kiranmai</t>
  </si>
  <si>
    <t>kiranmaikeerthi775@gmail.com</t>
  </si>
  <si>
    <t>Pratik Jawdekar</t>
  </si>
  <si>
    <t>pratikjawdekar97@gmail.com</t>
  </si>
  <si>
    <t>Aditya "Addy" Sharma</t>
  </si>
  <si>
    <t>Adityasharma1984@gmail.com</t>
  </si>
  <si>
    <t>Ambala</t>
  </si>
  <si>
    <t>愤怒英雄 ☯️</t>
  </si>
  <si>
    <t>rishikpranay@gmail.com</t>
  </si>
  <si>
    <t>Vizag</t>
  </si>
  <si>
    <t>50k per person</t>
  </si>
  <si>
    <t>Pooja</t>
  </si>
  <si>
    <t>pooja.samaiya2303@gmail.com</t>
  </si>
  <si>
    <t>Noida</t>
  </si>
  <si>
    <t>16k pp</t>
  </si>
  <si>
    <t>Amish Srivastava</t>
  </si>
  <si>
    <t>amish.gcs09@gmail.com</t>
  </si>
  <si>
    <t>Bengauru</t>
  </si>
  <si>
    <t>Ganga Na Summava</t>
  </si>
  <si>
    <t>ganga9297@gmail.com</t>
  </si>
  <si>
    <t>Pondicherry</t>
  </si>
  <si>
    <t xml:space="preserve">google </t>
  </si>
  <si>
    <t>Atul kumar Bhatt</t>
  </si>
  <si>
    <t>bhattatul52@gmsil.com</t>
  </si>
  <si>
    <t>Europe</t>
  </si>
  <si>
    <t>Vaibhav sharma</t>
  </si>
  <si>
    <t>Smita Gandhi</t>
  </si>
  <si>
    <t xml:space="preserve"> sminitg@gmail.com</t>
  </si>
  <si>
    <t xml:space="preserve"> gadalesonali03@gmail.com</t>
  </si>
  <si>
    <t>Sushmita</t>
  </si>
  <si>
    <t>sushmarawat2181@gmail.com</t>
  </si>
  <si>
    <t>V.Nataraj</t>
  </si>
  <si>
    <t>natarajrocks@gmail.com</t>
  </si>
  <si>
    <t>Mohit</t>
  </si>
  <si>
    <t xml:space="preserve"> subir kumar Pal</t>
  </si>
  <si>
    <t>subirjagneswar@gmail.com</t>
  </si>
  <si>
    <t xml:space="preserve">Switzerland </t>
  </si>
  <si>
    <t>Umesh Kumar</t>
  </si>
  <si>
    <t>umeshguptagn@gmail.com</t>
  </si>
  <si>
    <t>Akshay puri</t>
  </si>
  <si>
    <t>akshaypuri09@gmail.com</t>
  </si>
  <si>
    <t>Japan</t>
  </si>
  <si>
    <t>Chaya</t>
  </si>
  <si>
    <t>rmanshi663@gmail.com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</si>
</sst>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horizontal="center" vertical="bottom"/>
    </xf>
    <xf borderId="2" fillId="3" fontId="1" numFmtId="0" xfId="0" applyAlignment="1" applyBorder="1" applyFill="1" applyFont="1">
      <alignment horizontal="center" vertical="bottom"/>
    </xf>
    <xf borderId="2" fillId="2" fontId="2" numFmtId="0" xfId="0" applyAlignment="1" applyBorder="1" applyFont="1">
      <alignment horizontal="center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4" numFmtId="3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5.75"/>
    <col customWidth="1" min="4" max="4" width="22.13"/>
    <col customWidth="1" min="5" max="5" width="29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4" t="s">
        <v>13</v>
      </c>
      <c r="O1" s="5"/>
    </row>
    <row r="2">
      <c r="A2" s="6" t="s">
        <v>14</v>
      </c>
      <c r="C2" s="6">
        <v>8000.0</v>
      </c>
      <c r="D2" s="6" t="s">
        <v>15</v>
      </c>
      <c r="E2" s="6" t="s">
        <v>16</v>
      </c>
      <c r="F2" s="6">
        <v>8.319014573E9</v>
      </c>
      <c r="G2" s="6" t="s">
        <v>17</v>
      </c>
      <c r="H2" s="6" t="s">
        <v>18</v>
      </c>
    </row>
    <row r="3">
      <c r="A3" s="6" t="s">
        <v>19</v>
      </c>
      <c r="C3" s="6">
        <v>6999.0</v>
      </c>
      <c r="D3" s="6" t="s">
        <v>20</v>
      </c>
      <c r="E3" s="6" t="s">
        <v>21</v>
      </c>
      <c r="F3" s="7">
        <f>+919825326801</f>
        <v>919825326801</v>
      </c>
      <c r="G3" s="6" t="s">
        <v>22</v>
      </c>
      <c r="H3" s="6" t="s">
        <v>18</v>
      </c>
    </row>
    <row r="4">
      <c r="A4" s="6" t="s">
        <v>14</v>
      </c>
      <c r="C4" s="6">
        <v>10000.0</v>
      </c>
      <c r="D4" s="6" t="s">
        <v>23</v>
      </c>
      <c r="E4" s="6" t="s">
        <v>24</v>
      </c>
      <c r="F4" s="7">
        <f>+919901918690</f>
        <v>919901918690</v>
      </c>
      <c r="G4" s="6" t="s">
        <v>25</v>
      </c>
      <c r="H4" s="6" t="s">
        <v>18</v>
      </c>
    </row>
    <row r="5">
      <c r="A5" s="6" t="s">
        <v>14</v>
      </c>
      <c r="D5" s="6" t="s">
        <v>26</v>
      </c>
      <c r="E5" s="6" t="s">
        <v>27</v>
      </c>
      <c r="F5" s="7">
        <f>+917540873849</f>
        <v>917540873849</v>
      </c>
      <c r="G5" s="6" t="s">
        <v>28</v>
      </c>
      <c r="H5" s="6" t="s">
        <v>18</v>
      </c>
    </row>
    <row r="6">
      <c r="A6" s="6" t="s">
        <v>19</v>
      </c>
      <c r="C6" s="6">
        <v>35000.0</v>
      </c>
      <c r="D6" s="6" t="s">
        <v>29</v>
      </c>
      <c r="E6" s="6" t="s">
        <v>30</v>
      </c>
      <c r="F6" s="7">
        <f>+919412611382</f>
        <v>919412611382</v>
      </c>
      <c r="G6" s="6" t="s">
        <v>31</v>
      </c>
      <c r="H6" s="6" t="s">
        <v>18</v>
      </c>
    </row>
    <row r="7">
      <c r="A7" s="6" t="s">
        <v>14</v>
      </c>
      <c r="C7" s="6">
        <v>16000.0</v>
      </c>
      <c r="D7" s="6" t="s">
        <v>32</v>
      </c>
      <c r="E7" s="6" t="s">
        <v>33</v>
      </c>
      <c r="F7" s="7">
        <f>+917001121593</f>
        <v>917001121593</v>
      </c>
      <c r="G7" s="6" t="s">
        <v>34</v>
      </c>
      <c r="H7" s="6" t="s">
        <v>35</v>
      </c>
    </row>
    <row r="8">
      <c r="A8" s="6" t="s">
        <v>14</v>
      </c>
      <c r="C8" s="6">
        <v>1000.0</v>
      </c>
      <c r="D8" s="6" t="s">
        <v>36</v>
      </c>
      <c r="E8" s="6" t="s">
        <v>37</v>
      </c>
      <c r="F8" s="6">
        <v>9.909516438E9</v>
      </c>
      <c r="G8" s="6" t="s">
        <v>38</v>
      </c>
      <c r="H8" s="6" t="s">
        <v>39</v>
      </c>
    </row>
    <row r="9">
      <c r="A9" s="6" t="s">
        <v>14</v>
      </c>
      <c r="C9" s="6">
        <v>8000.0</v>
      </c>
      <c r="D9" s="6" t="s">
        <v>40</v>
      </c>
      <c r="E9" s="6" t="s">
        <v>41</v>
      </c>
      <c r="F9" s="7">
        <f>+919119890085</f>
        <v>919119890085</v>
      </c>
      <c r="G9" s="6" t="s">
        <v>42</v>
      </c>
      <c r="H9" s="6" t="s">
        <v>39</v>
      </c>
    </row>
    <row r="10">
      <c r="A10" s="6" t="s">
        <v>14</v>
      </c>
      <c r="C10" s="6">
        <v>20000.0</v>
      </c>
      <c r="D10" s="6" t="s">
        <v>43</v>
      </c>
      <c r="E10" s="6" t="s">
        <v>44</v>
      </c>
      <c r="F10" s="7">
        <f>+917016809231</f>
        <v>917016809231</v>
      </c>
      <c r="G10" s="6" t="s">
        <v>45</v>
      </c>
      <c r="H10" s="6" t="s">
        <v>39</v>
      </c>
    </row>
    <row r="11">
      <c r="A11" s="6" t="s">
        <v>14</v>
      </c>
      <c r="C11" s="6">
        <v>100000.0</v>
      </c>
      <c r="D11" s="6" t="s">
        <v>46</v>
      </c>
      <c r="E11" s="6" t="s">
        <v>47</v>
      </c>
      <c r="F11" s="7">
        <f>+917738240444</f>
        <v>917738240444</v>
      </c>
      <c r="G11" s="6" t="s">
        <v>48</v>
      </c>
      <c r="H11" s="6" t="s">
        <v>49</v>
      </c>
    </row>
    <row r="12">
      <c r="A12" s="6" t="s">
        <v>19</v>
      </c>
      <c r="C12" s="6">
        <v>200000.0</v>
      </c>
      <c r="D12" s="6" t="s">
        <v>50</v>
      </c>
      <c r="E12" s="6" t="s">
        <v>51</v>
      </c>
      <c r="F12" s="7">
        <f>+919902142701</f>
        <v>919902142701</v>
      </c>
      <c r="G12" s="6" t="s">
        <v>52</v>
      </c>
      <c r="H12" s="6" t="s">
        <v>49</v>
      </c>
    </row>
    <row r="13">
      <c r="A13" s="6" t="s">
        <v>14</v>
      </c>
      <c r="C13" s="6">
        <v>100000.0</v>
      </c>
      <c r="D13" s="6" t="s">
        <v>53</v>
      </c>
      <c r="E13" s="6" t="s">
        <v>54</v>
      </c>
      <c r="F13" s="7">
        <f>+919724504341</f>
        <v>919724504341</v>
      </c>
      <c r="G13" s="6" t="s">
        <v>55</v>
      </c>
      <c r="H13" s="6" t="s">
        <v>49</v>
      </c>
    </row>
    <row r="14">
      <c r="A14" s="6" t="s">
        <v>19</v>
      </c>
      <c r="C14" s="6">
        <v>100000.0</v>
      </c>
      <c r="D14" s="6" t="s">
        <v>56</v>
      </c>
      <c r="E14" s="6" t="s">
        <v>57</v>
      </c>
      <c r="F14" s="7">
        <f>+9107717662505</f>
        <v>9107717662505</v>
      </c>
      <c r="G14" s="6" t="s">
        <v>58</v>
      </c>
      <c r="H14" s="6" t="s">
        <v>49</v>
      </c>
    </row>
    <row r="15">
      <c r="A15" s="6" t="s">
        <v>19</v>
      </c>
      <c r="C15" s="6">
        <v>450000.0</v>
      </c>
      <c r="D15" s="6" t="s">
        <v>59</v>
      </c>
      <c r="E15" s="6" t="s">
        <v>60</v>
      </c>
      <c r="F15" s="7">
        <f>+919819488854</f>
        <v>919819488854</v>
      </c>
      <c r="G15" s="6" t="s">
        <v>61</v>
      </c>
      <c r="H15" s="6" t="s">
        <v>49</v>
      </c>
    </row>
    <row r="16">
      <c r="A16" s="6" t="s">
        <v>14</v>
      </c>
      <c r="D16" s="6" t="s">
        <v>62</v>
      </c>
      <c r="E16" s="6" t="s">
        <v>63</v>
      </c>
      <c r="F16" s="7">
        <f>+919830172262</f>
        <v>919830172262</v>
      </c>
      <c r="G16" s="6" t="s">
        <v>64</v>
      </c>
      <c r="H16" s="6" t="s">
        <v>49</v>
      </c>
    </row>
    <row r="17">
      <c r="A17" s="6" t="s">
        <v>14</v>
      </c>
      <c r="C17" s="6">
        <v>90000.0</v>
      </c>
      <c r="D17" s="6" t="s">
        <v>65</v>
      </c>
      <c r="E17" s="6" t="s">
        <v>66</v>
      </c>
      <c r="F17" s="7">
        <f>+917404353491</f>
        <v>917404353491</v>
      </c>
      <c r="G17" s="6" t="s">
        <v>67</v>
      </c>
      <c r="H17" s="6" t="s">
        <v>49</v>
      </c>
    </row>
    <row r="18">
      <c r="A18" s="6" t="s">
        <v>14</v>
      </c>
      <c r="C18" s="6">
        <v>50000.0</v>
      </c>
      <c r="D18" s="6" t="s">
        <v>68</v>
      </c>
      <c r="E18" s="6" t="s">
        <v>69</v>
      </c>
      <c r="F18" s="7">
        <f>+919926766664</f>
        <v>919926766664</v>
      </c>
      <c r="G18" s="6" t="s">
        <v>70</v>
      </c>
      <c r="H18" s="6" t="s">
        <v>49</v>
      </c>
    </row>
    <row r="19">
      <c r="A19" s="6" t="s">
        <v>19</v>
      </c>
      <c r="C19" s="6">
        <v>80000.0</v>
      </c>
      <c r="D19" s="6" t="s">
        <v>71</v>
      </c>
      <c r="E19" s="6" t="s">
        <v>72</v>
      </c>
      <c r="F19" s="7">
        <f>+918572058624</f>
        <v>918572058624</v>
      </c>
      <c r="G19" s="6" t="s">
        <v>73</v>
      </c>
      <c r="H19" s="6" t="s">
        <v>49</v>
      </c>
    </row>
    <row r="20">
      <c r="A20" s="6" t="s">
        <v>14</v>
      </c>
      <c r="D20" s="6" t="s">
        <v>74</v>
      </c>
      <c r="E20" s="6" t="s">
        <v>75</v>
      </c>
      <c r="F20" s="7">
        <f>+919755732855</f>
        <v>919755732855</v>
      </c>
      <c r="G20" s="6" t="s">
        <v>76</v>
      </c>
      <c r="H20" s="6" t="s">
        <v>49</v>
      </c>
    </row>
    <row r="21">
      <c r="A21" s="6" t="s">
        <v>14</v>
      </c>
      <c r="C21" s="6">
        <v>100000.0</v>
      </c>
      <c r="D21" s="6" t="s">
        <v>77</v>
      </c>
      <c r="E21" s="6" t="s">
        <v>78</v>
      </c>
      <c r="F21" s="7">
        <f>+917707810108</f>
        <v>917707810108</v>
      </c>
      <c r="G21" s="6" t="s">
        <v>79</v>
      </c>
      <c r="H21" s="6" t="s">
        <v>49</v>
      </c>
    </row>
    <row r="22">
      <c r="A22" s="6" t="s">
        <v>14</v>
      </c>
      <c r="C22" s="6">
        <v>25000.0</v>
      </c>
      <c r="D22" s="6" t="s">
        <v>80</v>
      </c>
      <c r="E22" s="6" t="s">
        <v>81</v>
      </c>
      <c r="F22" s="7">
        <f>+918919868530</f>
        <v>918919868530</v>
      </c>
      <c r="G22" s="6" t="s">
        <v>82</v>
      </c>
      <c r="H22" s="6" t="s">
        <v>83</v>
      </c>
    </row>
    <row r="23">
      <c r="A23" s="6" t="s">
        <v>14</v>
      </c>
      <c r="C23" s="6">
        <v>10000.0</v>
      </c>
      <c r="D23" s="6" t="s">
        <v>84</v>
      </c>
      <c r="E23" s="6" t="s">
        <v>85</v>
      </c>
      <c r="F23" s="7">
        <f>+917869644402</f>
        <v>917869644402</v>
      </c>
      <c r="G23" s="6" t="s">
        <v>86</v>
      </c>
      <c r="H23" s="6" t="s">
        <v>87</v>
      </c>
    </row>
    <row r="24">
      <c r="A24" s="6" t="s">
        <v>14</v>
      </c>
      <c r="C24" s="6">
        <v>20000.0</v>
      </c>
      <c r="D24" s="6" t="s">
        <v>88</v>
      </c>
      <c r="E24" s="6" t="s">
        <v>89</v>
      </c>
      <c r="F24" s="7">
        <f>+919998124012</f>
        <v>919998124012</v>
      </c>
      <c r="G24" s="6" t="s">
        <v>90</v>
      </c>
      <c r="H24" s="6" t="s">
        <v>87</v>
      </c>
    </row>
    <row r="25">
      <c r="A25" s="6" t="s">
        <v>14</v>
      </c>
      <c r="C25" s="8">
        <v>50000.0</v>
      </c>
      <c r="D25" s="6" t="s">
        <v>91</v>
      </c>
      <c r="E25" s="6" t="s">
        <v>92</v>
      </c>
      <c r="F25" s="6">
        <v>7.355604591E9</v>
      </c>
      <c r="G25" s="6" t="s">
        <v>93</v>
      </c>
      <c r="H25" s="6" t="s">
        <v>87</v>
      </c>
    </row>
    <row r="26">
      <c r="A26" s="6" t="s">
        <v>14</v>
      </c>
      <c r="C26" s="6">
        <v>1000.0</v>
      </c>
      <c r="D26" s="6" t="s">
        <v>94</v>
      </c>
      <c r="E26" s="6" t="s">
        <v>95</v>
      </c>
      <c r="F26" s="6">
        <v>9.406827868E9</v>
      </c>
      <c r="G26" s="6" t="s">
        <v>96</v>
      </c>
      <c r="H26" s="6" t="s">
        <v>87</v>
      </c>
    </row>
    <row r="27">
      <c r="A27" s="6" t="s">
        <v>14</v>
      </c>
      <c r="C27" s="6" t="s">
        <v>97</v>
      </c>
      <c r="D27" s="6" t="s">
        <v>98</v>
      </c>
      <c r="E27" s="6" t="s">
        <v>99</v>
      </c>
      <c r="F27" s="7">
        <f>+919872497488</f>
        <v>919872497488</v>
      </c>
      <c r="G27" s="6" t="s">
        <v>100</v>
      </c>
      <c r="H27" s="6" t="s">
        <v>87</v>
      </c>
    </row>
    <row r="28">
      <c r="A28" s="6" t="s">
        <v>19</v>
      </c>
      <c r="C28" s="6" t="s">
        <v>101</v>
      </c>
      <c r="D28" s="6" t="s">
        <v>102</v>
      </c>
      <c r="E28" s="6" t="s">
        <v>103</v>
      </c>
      <c r="F28" s="7">
        <f>+919403964932</f>
        <v>919403964932</v>
      </c>
      <c r="G28" s="6" t="s">
        <v>104</v>
      </c>
      <c r="H28" s="6" t="s">
        <v>87</v>
      </c>
    </row>
    <row r="29">
      <c r="A29" s="6" t="s">
        <v>19</v>
      </c>
      <c r="C29" s="6">
        <v>18499.0</v>
      </c>
      <c r="D29" s="6" t="s">
        <v>105</v>
      </c>
      <c r="E29" s="6" t="s">
        <v>106</v>
      </c>
      <c r="F29" s="7">
        <f>+919059071723</f>
        <v>919059071723</v>
      </c>
      <c r="G29" s="6" t="s">
        <v>107</v>
      </c>
      <c r="H29" s="6" t="s">
        <v>87</v>
      </c>
    </row>
    <row r="30">
      <c r="A30" s="6" t="s">
        <v>19</v>
      </c>
      <c r="C30" s="6" t="s">
        <v>108</v>
      </c>
      <c r="D30" s="6" t="s">
        <v>109</v>
      </c>
      <c r="E30" s="6" t="s">
        <v>110</v>
      </c>
      <c r="F30" s="7">
        <f>+919414397064</f>
        <v>919414397064</v>
      </c>
      <c r="G30" s="6" t="s">
        <v>111</v>
      </c>
      <c r="H30" s="6" t="s">
        <v>87</v>
      </c>
    </row>
    <row r="31">
      <c r="A31" s="6" t="s">
        <v>14</v>
      </c>
      <c r="C31" s="8">
        <v>20000.0</v>
      </c>
      <c r="D31" s="6" t="s">
        <v>112</v>
      </c>
      <c r="E31" s="6" t="s">
        <v>113</v>
      </c>
      <c r="F31" s="7">
        <f>+918401384873</f>
        <v>918401384873</v>
      </c>
      <c r="G31" s="6" t="s">
        <v>114</v>
      </c>
      <c r="H31" s="6" t="s">
        <v>87</v>
      </c>
    </row>
    <row r="32">
      <c r="A32" s="6" t="s">
        <v>14</v>
      </c>
      <c r="C32" s="6">
        <v>30000.0</v>
      </c>
      <c r="D32" s="6" t="s">
        <v>115</v>
      </c>
      <c r="E32" s="6" t="s">
        <v>116</v>
      </c>
      <c r="F32" s="7">
        <f>+917986717554</f>
        <v>917986717554</v>
      </c>
      <c r="G32" s="6" t="s">
        <v>117</v>
      </c>
      <c r="H32" s="6" t="s">
        <v>118</v>
      </c>
    </row>
    <row r="33">
      <c r="A33" s="6" t="s">
        <v>14</v>
      </c>
      <c r="C33" s="6" t="s">
        <v>119</v>
      </c>
      <c r="D33" s="6" t="s">
        <v>120</v>
      </c>
      <c r="E33" s="6" t="s">
        <v>121</v>
      </c>
      <c r="F33" s="7">
        <f>+919158022625</f>
        <v>919158022625</v>
      </c>
      <c r="G33" s="6" t="s">
        <v>122</v>
      </c>
      <c r="H33" s="6" t="s">
        <v>118</v>
      </c>
    </row>
    <row r="34">
      <c r="A34" s="6" t="s">
        <v>14</v>
      </c>
      <c r="C34" s="6">
        <v>25000.0</v>
      </c>
      <c r="D34" s="6" t="s">
        <v>123</v>
      </c>
      <c r="E34" s="6" t="s">
        <v>124</v>
      </c>
      <c r="F34" s="7">
        <f>+918791966272</f>
        <v>918791966272</v>
      </c>
      <c r="G34" s="6" t="s">
        <v>125</v>
      </c>
      <c r="H34" s="6" t="s">
        <v>118</v>
      </c>
    </row>
    <row r="35">
      <c r="A35" s="6" t="s">
        <v>14</v>
      </c>
      <c r="C35" s="6" t="s">
        <v>126</v>
      </c>
      <c r="D35" s="6" t="s">
        <v>127</v>
      </c>
      <c r="E35" s="6" t="s">
        <v>128</v>
      </c>
      <c r="F35" s="7">
        <f>+918275583358</f>
        <v>918275583358</v>
      </c>
      <c r="G35" s="6" t="s">
        <v>129</v>
      </c>
      <c r="H35" s="6" t="s">
        <v>118</v>
      </c>
    </row>
    <row r="36">
      <c r="A36" s="6" t="s">
        <v>14</v>
      </c>
      <c r="C36" s="6" t="s">
        <v>130</v>
      </c>
      <c r="D36" s="6" t="s">
        <v>131</v>
      </c>
      <c r="E36" s="6" t="s">
        <v>132</v>
      </c>
      <c r="F36" s="7">
        <f>+918431177120</f>
        <v>918431177120</v>
      </c>
      <c r="G36" s="6" t="s">
        <v>133</v>
      </c>
      <c r="H36" s="6" t="s">
        <v>118</v>
      </c>
    </row>
    <row r="37">
      <c r="A37" s="6" t="s">
        <v>14</v>
      </c>
      <c r="C37" s="6" t="s">
        <v>134</v>
      </c>
      <c r="D37" s="6" t="s">
        <v>135</v>
      </c>
      <c r="E37" s="6" t="s">
        <v>136</v>
      </c>
      <c r="F37" s="7">
        <f>+917087181054</f>
        <v>917087181054</v>
      </c>
      <c r="G37" s="6" t="s">
        <v>100</v>
      </c>
      <c r="H37" s="6" t="s">
        <v>118</v>
      </c>
    </row>
    <row r="38">
      <c r="A38" s="6" t="s">
        <v>14</v>
      </c>
      <c r="C38" s="6" t="s">
        <v>137</v>
      </c>
      <c r="D38" s="6" t="s">
        <v>138</v>
      </c>
      <c r="E38" s="6" t="s">
        <v>139</v>
      </c>
      <c r="F38" s="7">
        <f>+919145878131</f>
        <v>919145878131</v>
      </c>
      <c r="G38" s="6" t="s">
        <v>140</v>
      </c>
      <c r="H38" s="6" t="s">
        <v>118</v>
      </c>
    </row>
    <row r="39">
      <c r="A39" s="6" t="s">
        <v>14</v>
      </c>
      <c r="C39" s="6" t="s">
        <v>141</v>
      </c>
      <c r="D39" s="6" t="s">
        <v>142</v>
      </c>
      <c r="E39" s="6" t="s">
        <v>143</v>
      </c>
      <c r="F39" s="6">
        <v>9.022225036E9</v>
      </c>
      <c r="G39" s="6" t="s">
        <v>144</v>
      </c>
      <c r="H39" s="6" t="s">
        <v>118</v>
      </c>
    </row>
    <row r="40">
      <c r="A40" s="6" t="s">
        <v>14</v>
      </c>
      <c r="C40" s="6" t="s">
        <v>13</v>
      </c>
      <c r="D40" s="6" t="s">
        <v>145</v>
      </c>
      <c r="E40" s="6" t="s">
        <v>146</v>
      </c>
      <c r="F40" s="7">
        <f>+919463556519</f>
        <v>919463556519</v>
      </c>
      <c r="G40" s="6" t="s">
        <v>147</v>
      </c>
      <c r="H40" s="6" t="s">
        <v>118</v>
      </c>
    </row>
    <row r="41">
      <c r="A41" s="6" t="s">
        <v>14</v>
      </c>
      <c r="C41" s="6" t="s">
        <v>148</v>
      </c>
      <c r="D41" s="6" t="s">
        <v>149</v>
      </c>
      <c r="E41" s="6" t="s">
        <v>150</v>
      </c>
      <c r="F41" s="6">
        <v>9.825059339E9</v>
      </c>
      <c r="G41" s="6" t="s">
        <v>45</v>
      </c>
      <c r="H41" s="6" t="s">
        <v>118</v>
      </c>
    </row>
    <row r="42">
      <c r="A42" s="6" t="s">
        <v>14</v>
      </c>
      <c r="C42" s="6">
        <v>17000.0</v>
      </c>
      <c r="D42" s="6" t="s">
        <v>151</v>
      </c>
      <c r="E42" s="6" t="s">
        <v>152</v>
      </c>
      <c r="F42" s="7">
        <f>+917702993501</f>
        <v>917702993501</v>
      </c>
      <c r="G42" s="6" t="s">
        <v>153</v>
      </c>
      <c r="H42" s="6" t="s">
        <v>118</v>
      </c>
    </row>
    <row r="43">
      <c r="A43" s="6" t="s">
        <v>14</v>
      </c>
      <c r="C43" s="6" t="s">
        <v>154</v>
      </c>
      <c r="D43" s="6" t="s">
        <v>155</v>
      </c>
      <c r="E43" s="6" t="s">
        <v>156</v>
      </c>
      <c r="F43" s="7">
        <f>+919558938548</f>
        <v>919558938548</v>
      </c>
      <c r="G43" s="6" t="s">
        <v>157</v>
      </c>
      <c r="H43" s="6" t="s">
        <v>118</v>
      </c>
    </row>
    <row r="44">
      <c r="A44" s="6" t="s">
        <v>14</v>
      </c>
      <c r="C44" s="6" t="s">
        <v>158</v>
      </c>
      <c r="D44" s="6" t="s">
        <v>159</v>
      </c>
      <c r="E44" s="6" t="s">
        <v>160</v>
      </c>
      <c r="F44" s="7">
        <f>+918826278055</f>
        <v>918826278055</v>
      </c>
      <c r="G44" s="6" t="s">
        <v>133</v>
      </c>
      <c r="H44" s="6" t="s">
        <v>118</v>
      </c>
    </row>
    <row r="45">
      <c r="A45" s="6" t="s">
        <v>19</v>
      </c>
      <c r="C45" s="6">
        <v>50000.0</v>
      </c>
      <c r="D45" s="6" t="s">
        <v>161</v>
      </c>
      <c r="E45" s="6" t="s">
        <v>162</v>
      </c>
      <c r="F45" s="7">
        <f>+919805051516</f>
        <v>919805051516</v>
      </c>
      <c r="G45" s="6" t="s">
        <v>163</v>
      </c>
      <c r="H45" s="6" t="s">
        <v>118</v>
      </c>
    </row>
    <row r="46">
      <c r="A46" s="6" t="s">
        <v>14</v>
      </c>
      <c r="C46" s="6" t="s">
        <v>164</v>
      </c>
      <c r="D46" s="6" t="s">
        <v>165</v>
      </c>
      <c r="E46" s="6" t="s">
        <v>166</v>
      </c>
      <c r="F46" s="7">
        <f>+919760098273</f>
        <v>919760098273</v>
      </c>
      <c r="G46" s="6" t="s">
        <v>167</v>
      </c>
      <c r="H46" s="6" t="s">
        <v>118</v>
      </c>
    </row>
    <row r="47">
      <c r="A47" s="6" t="s">
        <v>14</v>
      </c>
      <c r="C47" s="6">
        <v>30000.0</v>
      </c>
      <c r="D47" s="6" t="s">
        <v>168</v>
      </c>
      <c r="E47" s="6" t="s">
        <v>169</v>
      </c>
      <c r="F47" s="7">
        <f>+919676187066</f>
        <v>919676187066</v>
      </c>
      <c r="G47" s="6" t="s">
        <v>170</v>
      </c>
      <c r="H47" s="6" t="s">
        <v>118</v>
      </c>
    </row>
    <row r="48">
      <c r="A48" s="6" t="s">
        <v>14</v>
      </c>
      <c r="C48" s="6" t="s">
        <v>171</v>
      </c>
      <c r="D48" s="6" t="s">
        <v>172</v>
      </c>
      <c r="E48" s="6" t="s">
        <v>173</v>
      </c>
      <c r="F48" s="7">
        <f>+917898823432</f>
        <v>917898823432</v>
      </c>
      <c r="G48" s="6" t="s">
        <v>174</v>
      </c>
      <c r="H48" s="6" t="s">
        <v>118</v>
      </c>
    </row>
    <row r="49">
      <c r="A49" s="6" t="s">
        <v>14</v>
      </c>
      <c r="C49" s="6">
        <v>25000.0</v>
      </c>
      <c r="D49" s="6" t="s">
        <v>175</v>
      </c>
      <c r="E49" s="6" t="s">
        <v>176</v>
      </c>
      <c r="F49" s="7">
        <f>+918106695375</f>
        <v>918106695375</v>
      </c>
      <c r="G49" s="6" t="s">
        <v>153</v>
      </c>
      <c r="H49" s="6" t="s">
        <v>118</v>
      </c>
    </row>
    <row r="50">
      <c r="A50" s="6" t="s">
        <v>14</v>
      </c>
      <c r="C50" s="6">
        <v>40000.0</v>
      </c>
      <c r="D50" s="6" t="s">
        <v>177</v>
      </c>
      <c r="E50" s="6" t="s">
        <v>178</v>
      </c>
      <c r="F50" s="7">
        <f>+917507830569</f>
        <v>917507830569</v>
      </c>
      <c r="G50" s="6" t="s">
        <v>144</v>
      </c>
      <c r="H50" s="6" t="s">
        <v>118</v>
      </c>
    </row>
    <row r="51">
      <c r="A51" s="6" t="s">
        <v>14</v>
      </c>
      <c r="C51" s="6">
        <v>30000.0</v>
      </c>
      <c r="D51" s="6" t="s">
        <v>179</v>
      </c>
      <c r="E51" s="6" t="s">
        <v>180</v>
      </c>
      <c r="F51" s="6">
        <v>9.643822324E9</v>
      </c>
      <c r="G51" s="6" t="s">
        <v>181</v>
      </c>
      <c r="H51" s="6" t="s">
        <v>118</v>
      </c>
    </row>
    <row r="52">
      <c r="A52" s="6" t="s">
        <v>14</v>
      </c>
      <c r="C52" s="6">
        <v>100000.0</v>
      </c>
      <c r="D52" s="6" t="s">
        <v>182</v>
      </c>
      <c r="E52" s="6" t="s">
        <v>183</v>
      </c>
      <c r="F52" s="7">
        <f>+919515980176</f>
        <v>919515980176</v>
      </c>
      <c r="G52" s="6" t="s">
        <v>184</v>
      </c>
      <c r="H52" s="6" t="s">
        <v>118</v>
      </c>
    </row>
    <row r="53">
      <c r="A53" s="6" t="s">
        <v>14</v>
      </c>
      <c r="C53" s="6" t="s">
        <v>185</v>
      </c>
      <c r="D53" s="6" t="s">
        <v>186</v>
      </c>
      <c r="E53" s="6" t="s">
        <v>187</v>
      </c>
      <c r="F53" s="7">
        <f>+919654804428</f>
        <v>919654804428</v>
      </c>
      <c r="G53" s="6" t="s">
        <v>188</v>
      </c>
      <c r="H53" s="6" t="s">
        <v>118</v>
      </c>
    </row>
    <row r="54">
      <c r="A54" s="6" t="s">
        <v>14</v>
      </c>
      <c r="C54" s="6" t="s">
        <v>189</v>
      </c>
      <c r="D54" s="6" t="s">
        <v>190</v>
      </c>
      <c r="E54" s="6" t="s">
        <v>191</v>
      </c>
      <c r="F54" s="6">
        <v>7.899338411E9</v>
      </c>
      <c r="G54" s="6" t="s">
        <v>192</v>
      </c>
      <c r="H54" s="6" t="s">
        <v>118</v>
      </c>
    </row>
    <row r="55">
      <c r="A55" s="6" t="s">
        <v>14</v>
      </c>
      <c r="C55" s="6">
        <v>30000.0</v>
      </c>
      <c r="D55" s="6" t="s">
        <v>193</v>
      </c>
      <c r="E55" s="6" t="s">
        <v>194</v>
      </c>
      <c r="F55" s="7">
        <f>+918608631298</f>
        <v>918608631298</v>
      </c>
      <c r="G55" s="6" t="s">
        <v>195</v>
      </c>
      <c r="H55" s="6" t="s">
        <v>118</v>
      </c>
    </row>
    <row r="56">
      <c r="A56" s="6" t="s">
        <v>196</v>
      </c>
      <c r="D56" s="6" t="s">
        <v>197</v>
      </c>
      <c r="E56" s="6" t="s">
        <v>198</v>
      </c>
      <c r="F56" s="6">
        <v>8.982040322E9</v>
      </c>
      <c r="H56" s="6" t="s">
        <v>199</v>
      </c>
      <c r="I56" s="9">
        <v>45017.0</v>
      </c>
      <c r="K56" s="6">
        <v>2.0</v>
      </c>
    </row>
    <row r="57">
      <c r="A57" s="6" t="s">
        <v>196</v>
      </c>
      <c r="D57" s="6" t="s">
        <v>200</v>
      </c>
      <c r="E57" s="6" t="s">
        <v>166</v>
      </c>
      <c r="F57" s="6">
        <v>9.760098273E9</v>
      </c>
      <c r="H57" s="6" t="s">
        <v>118</v>
      </c>
      <c r="I57" s="9">
        <v>45275.0</v>
      </c>
      <c r="K57" s="6">
        <v>2.0</v>
      </c>
    </row>
    <row r="58">
      <c r="A58" s="6" t="s">
        <v>196</v>
      </c>
      <c r="D58" s="6" t="s">
        <v>201</v>
      </c>
      <c r="E58" s="6" t="s">
        <v>202</v>
      </c>
      <c r="F58" s="6">
        <v>9.821928095E9</v>
      </c>
      <c r="H58" s="6" t="s">
        <v>199</v>
      </c>
      <c r="I58" s="9">
        <v>45057.0</v>
      </c>
      <c r="K58" s="6">
        <v>4.0</v>
      </c>
    </row>
    <row r="59">
      <c r="A59" s="6" t="s">
        <v>196</v>
      </c>
      <c r="D59" s="6" t="s">
        <v>141</v>
      </c>
      <c r="E59" s="6" t="s">
        <v>203</v>
      </c>
      <c r="F59" s="6">
        <v>9.022225036E9</v>
      </c>
      <c r="H59" s="6" t="s">
        <v>118</v>
      </c>
      <c r="I59" s="9">
        <v>45250.0</v>
      </c>
      <c r="K59" s="6">
        <v>2.0</v>
      </c>
    </row>
    <row r="60">
      <c r="A60" s="6" t="s">
        <v>196</v>
      </c>
      <c r="D60" s="6" t="s">
        <v>204</v>
      </c>
      <c r="E60" s="6" t="s">
        <v>205</v>
      </c>
      <c r="F60" s="6">
        <v>8.046478502E9</v>
      </c>
      <c r="H60" s="6" t="s">
        <v>83</v>
      </c>
      <c r="I60" s="9">
        <v>45005.0</v>
      </c>
      <c r="K60" s="6">
        <v>2.0</v>
      </c>
    </row>
    <row r="61">
      <c r="A61" s="6" t="s">
        <v>196</v>
      </c>
      <c r="D61" s="6" t="s">
        <v>206</v>
      </c>
      <c r="E61" s="6" t="s">
        <v>207</v>
      </c>
      <c r="F61" s="6">
        <v>9.620155465E9</v>
      </c>
      <c r="H61" s="6" t="s">
        <v>199</v>
      </c>
      <c r="I61" s="9">
        <v>45056.0</v>
      </c>
      <c r="K61" s="6">
        <v>4.0</v>
      </c>
    </row>
    <row r="62">
      <c r="A62" s="6" t="s">
        <v>196</v>
      </c>
      <c r="D62" s="6" t="s">
        <v>208</v>
      </c>
      <c r="E62" s="6" t="s">
        <v>57</v>
      </c>
      <c r="F62" s="6">
        <v>7.717662505E9</v>
      </c>
      <c r="H62" s="6" t="s">
        <v>49</v>
      </c>
      <c r="I62" s="9">
        <v>44996.0</v>
      </c>
      <c r="K62" s="6">
        <v>1.0</v>
      </c>
    </row>
    <row r="63">
      <c r="A63" s="6" t="s">
        <v>196</v>
      </c>
      <c r="D63" s="6" t="s">
        <v>209</v>
      </c>
      <c r="E63" s="6" t="s">
        <v>210</v>
      </c>
      <c r="F63" s="6">
        <v>7.595963375E9</v>
      </c>
      <c r="H63" s="6" t="s">
        <v>211</v>
      </c>
      <c r="I63" s="9">
        <v>45198.0</v>
      </c>
      <c r="K63" s="6">
        <v>2.0</v>
      </c>
    </row>
    <row r="64">
      <c r="A64" s="6" t="s">
        <v>196</v>
      </c>
      <c r="D64" s="6" t="s">
        <v>212</v>
      </c>
      <c r="E64" s="6" t="s">
        <v>213</v>
      </c>
      <c r="F64" s="6">
        <v>9.305187764E9</v>
      </c>
      <c r="H64" s="6" t="s">
        <v>133</v>
      </c>
      <c r="I64" s="9">
        <v>45018.0</v>
      </c>
      <c r="K64" s="6">
        <v>2.0</v>
      </c>
    </row>
    <row r="65">
      <c r="A65" s="6" t="s">
        <v>196</v>
      </c>
      <c r="D65" s="6" t="s">
        <v>214</v>
      </c>
      <c r="E65" s="6" t="s">
        <v>215</v>
      </c>
      <c r="F65" s="6">
        <v>9.888202309E9</v>
      </c>
      <c r="H65" s="6" t="s">
        <v>216</v>
      </c>
      <c r="I65" s="9">
        <v>45007.0</v>
      </c>
      <c r="K65" s="6">
        <v>1.0</v>
      </c>
    </row>
    <row r="66">
      <c r="A66" s="6" t="s">
        <v>196</v>
      </c>
      <c r="D66" s="6" t="s">
        <v>217</v>
      </c>
      <c r="E66" s="6" t="s">
        <v>218</v>
      </c>
      <c r="F66" s="6">
        <v>7.300910356E9</v>
      </c>
      <c r="H66" s="6" t="s">
        <v>118</v>
      </c>
      <c r="I66" s="9">
        <v>45254.0</v>
      </c>
      <c r="K66" s="6">
        <v>2.0</v>
      </c>
    </row>
  </sheetData>
  <drawing r:id="rId1"/>
</worksheet>
</file>