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<sst xmlns="http://schemas.openxmlformats.org/spreadsheetml/2006/main" count="606" uniqueCount="371">
  <si>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</si>
  <si>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</si>
  <si>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</si>
  <si>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</si>
  <si>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</si>
  <si>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</si>
  <si>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</si>
  <si>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</si>
  <si>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</si>
  <si>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</si>
  <si>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</si>
  <si>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Child</t>
  </si>
  <si>
    <t>Infant</t>
  </si>
  <si>
    <t>Details</t>
  </si>
  <si>
    <t>fb</t>
  </si>
  <si>
    <t>Ajay Ahirwar</t>
  </si>
  <si>
    <t>ahirwarbobby@gmail.com</t>
  </si>
  <si>
    <t>new delhi</t>
  </si>
  <si>
    <t>Kashmir</t>
  </si>
  <si>
    <t>20 000</t>
  </si>
  <si>
    <t>Chetan Wade</t>
  </si>
  <si>
    <t>chetanwade001@gmail.com</t>
  </si>
  <si>
    <t>mumbai</t>
  </si>
  <si>
    <t>ig</t>
  </si>
  <si>
    <t>vinod raja</t>
  </si>
  <si>
    <t>Vinodrajannavin1996@gmail.com</t>
  </si>
  <si>
    <t>Bengalore</t>
  </si>
  <si>
    <t>Jishu Majumder</t>
  </si>
  <si>
    <t>jishu.bangalore@gmail.com</t>
  </si>
  <si>
    <t>Ashoknagar Kalyangarh</t>
  </si>
  <si>
    <t>15000 per person</t>
  </si>
  <si>
    <t>Aziza Giniwale</t>
  </si>
  <si>
    <t>azizaginiwale@gmail.com</t>
  </si>
  <si>
    <t>Ratnagiri</t>
  </si>
  <si>
    <t>Sujata Gautam</t>
  </si>
  <si>
    <t>s.sujataenator@gmail.com</t>
  </si>
  <si>
    <t>cg</t>
  </si>
  <si>
    <t>yes</t>
  </si>
  <si>
    <t>Parth Kaila</t>
  </si>
  <si>
    <t>Parthkaila219@gmail.com</t>
  </si>
  <si>
    <t>Morbi</t>
  </si>
  <si>
    <t>Ok</t>
  </si>
  <si>
    <t>Bhupinder Singh</t>
  </si>
  <si>
    <t>bhupinderdhanju13@gmail.com</t>
  </si>
  <si>
    <t>Ferozepore</t>
  </si>
  <si>
    <t>25000 per person</t>
  </si>
  <si>
    <t>Pramod Khobragade</t>
  </si>
  <si>
    <t>pdkhobra@gmail.com</t>
  </si>
  <si>
    <t>Nagpur</t>
  </si>
  <si>
    <t>Nagalingayya</t>
  </si>
  <si>
    <t>Nagu Bedasuramath</t>
  </si>
  <si>
    <t>www.nagubedasuramath1993@gmail.com</t>
  </si>
  <si>
    <t>Gokak</t>
  </si>
  <si>
    <t>Manali</t>
  </si>
  <si>
    <t>Pratik PANCHANI</t>
  </si>
  <si>
    <t>pratikpanchani2191998@gmail.com</t>
  </si>
  <si>
    <t>Surat</t>
  </si>
  <si>
    <t>Purshottam Sharma</t>
  </si>
  <si>
    <t>tanuj.neetu2004@gmail.com</t>
  </si>
  <si>
    <t>Jaipur</t>
  </si>
  <si>
    <t>jkp</t>
  </si>
  <si>
    <t>prasbala.vvn@gmail.com</t>
  </si>
  <si>
    <t>Vikravandi</t>
  </si>
  <si>
    <t>Jo</t>
  </si>
  <si>
    <t>belgaonkarjyoti@gmail.com</t>
  </si>
  <si>
    <t>Bangalore</t>
  </si>
  <si>
    <t>𝒯𝒶𝓅𝒶𝓈𝓎𝒶 𝐵𝒽𝒶𝓉𝓉𝒶𝒸𝒽𝒶𝓇𝓎𝒶</t>
  </si>
  <si>
    <t>iamtapasya@gmail.com</t>
  </si>
  <si>
    <t>Kolkata</t>
  </si>
  <si>
    <t>Rahul Chowdhury</t>
  </si>
  <si>
    <t>rahulcool8583085690@gmail.com</t>
  </si>
  <si>
    <t>Howrah</t>
  </si>
  <si>
    <t>Amar Patil</t>
  </si>
  <si>
    <t>amar.patil.9827@gmail.com</t>
  </si>
  <si>
    <t>Bhopal</t>
  </si>
  <si>
    <t>Nirav B. Jethva</t>
  </si>
  <si>
    <t>niravlalu8989@gmail.com</t>
  </si>
  <si>
    <t>Ahmedabad</t>
  </si>
  <si>
    <t>Arpan Dave</t>
  </si>
  <si>
    <t>arpandave.it@gmail.com</t>
  </si>
  <si>
    <t>Vadodara</t>
  </si>
  <si>
    <t>15-20k</t>
  </si>
  <si>
    <t>Riya Joy</t>
  </si>
  <si>
    <t>riyajoy124.rj@gmail.com</t>
  </si>
  <si>
    <t xml:space="preserve">Darjeeling </t>
  </si>
  <si>
    <t>sanjay Kaushal</t>
  </si>
  <si>
    <t>vaishsanjay960@gmail.com</t>
  </si>
  <si>
    <t>8k</t>
  </si>
  <si>
    <t>Hanuman Prasad</t>
  </si>
  <si>
    <t>hannup80@gmail.com</t>
  </si>
  <si>
    <t>New delhi</t>
  </si>
  <si>
    <t>Ganesh Yadav</t>
  </si>
  <si>
    <t>ganeshyadav9251@gmail.com</t>
  </si>
  <si>
    <t>Abhishek Singh Kushwah</t>
  </si>
  <si>
    <t>abhishekroadlines1100@gmail.com</t>
  </si>
  <si>
    <t>Ujjain</t>
  </si>
  <si>
    <t>Swetha MS</t>
  </si>
  <si>
    <t>Swethanagesh13@gmail.com</t>
  </si>
  <si>
    <t>Mysore</t>
  </si>
  <si>
    <t xml:space="preserve">Singapore </t>
  </si>
  <si>
    <t>basic</t>
  </si>
  <si>
    <t>Lalit Sachdeva</t>
  </si>
  <si>
    <t>rachnaanaya@gmail.com</t>
  </si>
  <si>
    <t>Delhi</t>
  </si>
  <si>
    <t>30k per person</t>
  </si>
  <si>
    <t>mohan</t>
  </si>
  <si>
    <t>thuyalinikk@gmail.com</t>
  </si>
  <si>
    <t>Tirupur</t>
  </si>
  <si>
    <t>Sachin Patel</t>
  </si>
  <si>
    <t>sachin_9483@yahoo.co.in</t>
  </si>
  <si>
    <t>Sourabh Surana</t>
  </si>
  <si>
    <t>sourabh.ashta@gmail.com</t>
  </si>
  <si>
    <t>Indore</t>
  </si>
  <si>
    <t>1.30 lakh</t>
  </si>
  <si>
    <t>RUTVIK PATEL</t>
  </si>
  <si>
    <t>rutvikp907@gmail.com</t>
  </si>
  <si>
    <t>Mayank kumar</t>
  </si>
  <si>
    <t>mayankgupta4396@yahoo.com</t>
  </si>
  <si>
    <t>Bharuch</t>
  </si>
  <si>
    <t>any</t>
  </si>
  <si>
    <t>Vicky Jha</t>
  </si>
  <si>
    <t>vickyjha763@gmail.com</t>
  </si>
  <si>
    <t>kolkata</t>
  </si>
  <si>
    <t>Gourav Gupta</t>
  </si>
  <si>
    <t>gouravgupta714@gmail.com</t>
  </si>
  <si>
    <t>Jammu</t>
  </si>
  <si>
    <t xml:space="preserve">Kerala </t>
  </si>
  <si>
    <t>Anil Dashrath Yadav</t>
  </si>
  <si>
    <t>anilgpa15@gmail.com</t>
  </si>
  <si>
    <t>Ballia</t>
  </si>
  <si>
    <t>2Lakh</t>
  </si>
  <si>
    <t>Smt. VL Hma Ngaih Zeli</t>
  </si>
  <si>
    <t>hmai77@gmail.com</t>
  </si>
  <si>
    <t>Aizawl</t>
  </si>
  <si>
    <t>Arvindhv Viswanathan</t>
  </si>
  <si>
    <t>arvindh@vcsm.ac.in</t>
  </si>
  <si>
    <t>KARUR</t>
  </si>
  <si>
    <t>50k</t>
  </si>
  <si>
    <t>Ramdas Besra</t>
  </si>
  <si>
    <t>ramdasbesra123@gmail.com</t>
  </si>
  <si>
    <t>Ranchi</t>
  </si>
  <si>
    <t>Sujeet Kumar Sharma</t>
  </si>
  <si>
    <t>sk_sharma786@yahoo.com</t>
  </si>
  <si>
    <t>Gorakhpur</t>
  </si>
  <si>
    <t>per person 15000</t>
  </si>
  <si>
    <t>harish</t>
  </si>
  <si>
    <t>Ramchandravuta@gmail.com</t>
  </si>
  <si>
    <t>guntur</t>
  </si>
  <si>
    <t>60-70 k</t>
  </si>
  <si>
    <t>nikita Amol rode</t>
  </si>
  <si>
    <t>www.nikitarode291@gmail.com</t>
  </si>
  <si>
    <t>Kopargaon- 423601</t>
  </si>
  <si>
    <t>Per person 3000</t>
  </si>
  <si>
    <t>Nihal</t>
  </si>
  <si>
    <t>jnihalahmed9@gmail.com</t>
  </si>
  <si>
    <t>Ambur</t>
  </si>
  <si>
    <t>Bishnu Kumar Ratha</t>
  </si>
  <si>
    <t>bishnuratha16@gmail.com</t>
  </si>
  <si>
    <t>Bargarh</t>
  </si>
  <si>
    <t>Vinod Thamiddisetty</t>
  </si>
  <si>
    <t>vinod494swamy@gmail.com</t>
  </si>
  <si>
    <t>Vishakapatnam</t>
  </si>
  <si>
    <t>Srinivas B</t>
  </si>
  <si>
    <t>amar@casperpowercontrols.com</t>
  </si>
  <si>
    <t>Rajahmundry</t>
  </si>
  <si>
    <t>Siddharth Misra</t>
  </si>
  <si>
    <t>siddharthmisra123@live.com</t>
  </si>
  <si>
    <t>Leh</t>
  </si>
  <si>
    <t>25-30</t>
  </si>
  <si>
    <t>Chhel Singh Rathore</t>
  </si>
  <si>
    <t>chhelmertiya@gmail.com</t>
  </si>
  <si>
    <t>jaipur</t>
  </si>
  <si>
    <t>Saroj Gupta</t>
  </si>
  <si>
    <t>dr.sarojgupta.78@gmail.com</t>
  </si>
  <si>
    <t>Sasaram</t>
  </si>
  <si>
    <t>Rajiv Rathore</t>
  </si>
  <si>
    <t>rajeevrathore32@gmail.com</t>
  </si>
  <si>
    <t>Udaipur</t>
  </si>
  <si>
    <t>Bali</t>
  </si>
  <si>
    <t>Hardik Jain</t>
  </si>
  <si>
    <t>jainh375@gmail.com</t>
  </si>
  <si>
    <t>Jabalpur</t>
  </si>
  <si>
    <t>Lijin Johnson</t>
  </si>
  <si>
    <t>lijinjohnson5363@gmail.com</t>
  </si>
  <si>
    <t>Kollam</t>
  </si>
  <si>
    <t>krishnakumar</t>
  </si>
  <si>
    <t>krishofire@gmail.com</t>
  </si>
  <si>
    <t>Pondicherry</t>
  </si>
  <si>
    <t>Himanshu Dhochak</t>
  </si>
  <si>
    <t>manjeshdhochak21@gmail.com</t>
  </si>
  <si>
    <t>Firozpur</t>
  </si>
  <si>
    <t>Ssarfaraz</t>
  </si>
  <si>
    <t>a@gmail.com</t>
  </si>
  <si>
    <t>Hyderabad</t>
  </si>
  <si>
    <t>Under 1 lac</t>
  </si>
  <si>
    <t>Jeenia</t>
  </si>
  <si>
    <t>jeeniavig7@gmail.com</t>
  </si>
  <si>
    <t>Dehradun</t>
  </si>
  <si>
    <t>Naman Singh Rajput</t>
  </si>
  <si>
    <t>naman.singh.2050@gmail.com</t>
  </si>
  <si>
    <t>Raipur</t>
  </si>
  <si>
    <t>1 to 1.5 lakh</t>
  </si>
  <si>
    <t>Abhinav Saxena</t>
  </si>
  <si>
    <t>abhinavsaxena68@hotmail.com</t>
  </si>
  <si>
    <t>Jhansi</t>
  </si>
  <si>
    <t>Manoj Vyas</t>
  </si>
  <si>
    <t>vyas.manoj63@gmail.com</t>
  </si>
  <si>
    <t>Ahmedadabad</t>
  </si>
  <si>
    <t>15-16k</t>
  </si>
  <si>
    <t>Mayur Tarle</t>
  </si>
  <si>
    <t>mayurt345@gmail.com</t>
  </si>
  <si>
    <t>Nashi</t>
  </si>
  <si>
    <t>Naveen….</t>
  </si>
  <si>
    <t>naveenkumar7860389501@gmail.com</t>
  </si>
  <si>
    <t>lucknow</t>
  </si>
  <si>
    <t>20k per person</t>
  </si>
  <si>
    <t>Lakki Prasoona</t>
  </si>
  <si>
    <t>prasoona225@gmail.com</t>
  </si>
  <si>
    <t>Secunderabad</t>
  </si>
  <si>
    <t>20k</t>
  </si>
  <si>
    <t>Rekha Singh</t>
  </si>
  <si>
    <t>rekha.singh199202@gmail.com</t>
  </si>
  <si>
    <t>Tanvi Somani</t>
  </si>
  <si>
    <t>Tanvi4me@gmail.com</t>
  </si>
  <si>
    <t>Madhya pradesh</t>
  </si>
  <si>
    <t>25000/-</t>
  </si>
  <si>
    <t>Er Madhu Pookkad</t>
  </si>
  <si>
    <t>madhupookkad@hotmail.com</t>
  </si>
  <si>
    <t>Kozhikode</t>
  </si>
  <si>
    <t xml:space="preserve">Char Dham </t>
  </si>
  <si>
    <t>Basavaraj Gangavati</t>
  </si>
  <si>
    <t>bcgangavati64@gmail.com</t>
  </si>
  <si>
    <t>Nitesh Jaiswal</t>
  </si>
  <si>
    <t>nit20032001@yahoo.co.in</t>
  </si>
  <si>
    <t>Vapi</t>
  </si>
  <si>
    <t>Babu Reddy</t>
  </si>
  <si>
    <t>muthireddigaribabu@gmail.com</t>
  </si>
  <si>
    <t>Chittoor</t>
  </si>
  <si>
    <t>1lac</t>
  </si>
  <si>
    <t>Anjali Pandey</t>
  </si>
  <si>
    <t>anjali.pandey2610@gmail.com</t>
  </si>
  <si>
    <t>Ghaziabad</t>
  </si>
  <si>
    <t>Vietnam</t>
  </si>
  <si>
    <t>Jyoti Tandon</t>
  </si>
  <si>
    <t>jyotitandon1993@yahoo.in</t>
  </si>
  <si>
    <t>New Delhi</t>
  </si>
  <si>
    <t>🧿Mehak_D_Angel❤️</t>
  </si>
  <si>
    <t>mtalwar@optimalvirtualemployee.com</t>
  </si>
  <si>
    <t>Greater noida</t>
  </si>
  <si>
    <t>Smit Panchal</t>
  </si>
  <si>
    <t>panchalsmit1600@gmail.com</t>
  </si>
  <si>
    <t>Abhishek Kakkar</t>
  </si>
  <si>
    <t>abhishek.kakkar28@gmail.com</t>
  </si>
  <si>
    <t>35000 per head</t>
  </si>
  <si>
    <t>Illa Sharma</t>
  </si>
  <si>
    <t>ila21arun@gmail.com</t>
  </si>
  <si>
    <t>Shyam Ponnada</t>
  </si>
  <si>
    <t>pssrao89@gmail.com</t>
  </si>
  <si>
    <t>Jignesh Ramanandi</t>
  </si>
  <si>
    <t>ramanandijignesh@gmail.com</t>
  </si>
  <si>
    <t>Halol</t>
  </si>
  <si>
    <t>Pinank Ghodasara</t>
  </si>
  <si>
    <t>pinankghodasara007@gmail.com</t>
  </si>
  <si>
    <t>Rajkot</t>
  </si>
  <si>
    <t>AnnaSutha Selvakumar</t>
  </si>
  <si>
    <t>annasudha2015@gmail.com</t>
  </si>
  <si>
    <t>Kerala</t>
  </si>
  <si>
    <t>Archit Seth</t>
  </si>
  <si>
    <t>architseth1997@gmail.com</t>
  </si>
  <si>
    <t>Kanpur</t>
  </si>
  <si>
    <t>Anju Mani Kalita</t>
  </si>
  <si>
    <t>anju.coool@gmail.com</t>
  </si>
  <si>
    <t>N/A</t>
  </si>
  <si>
    <t>Darshan Makwana</t>
  </si>
  <si>
    <t>darshanmakwana1996@gmail.com</t>
  </si>
  <si>
    <t>Mumbai</t>
  </si>
  <si>
    <t>Kishore Kumar</t>
  </si>
  <si>
    <t>kishorekumarforu4@gmail.com</t>
  </si>
  <si>
    <t>Visakhapatnam</t>
  </si>
  <si>
    <t>Kesav Akhil Narayan</t>
  </si>
  <si>
    <t>narayanfoodtech@gmail.com</t>
  </si>
  <si>
    <t>Anunka Bag Arora</t>
  </si>
  <si>
    <t>anunka07bag@gmail.com</t>
  </si>
  <si>
    <t>Rutu H. Karia</t>
  </si>
  <si>
    <t>rutu.karia@gmail.com</t>
  </si>
  <si>
    <t>Arvind</t>
  </si>
  <si>
    <t>Arvindgupta6155@gmail.com</t>
  </si>
  <si>
    <t>Rk Teja</t>
  </si>
  <si>
    <t>tejark007@gmail.com</t>
  </si>
  <si>
    <t>Bhimavaram</t>
  </si>
  <si>
    <t>Janhavi Naik</t>
  </si>
  <si>
    <t>janhavi1511@gmail.com</t>
  </si>
  <si>
    <t>Kapil Chopra Jain</t>
  </si>
  <si>
    <t>pehrcollection@gmail.com</t>
  </si>
  <si>
    <t>22000-28000</t>
  </si>
  <si>
    <t>Dr.Manisha Chaudhary</t>
  </si>
  <si>
    <t>chaudharymanisha917@gmail.com</t>
  </si>
  <si>
    <t>Anjali singi</t>
  </si>
  <si>
    <t>anjali.singi1998@gmail.com</t>
  </si>
  <si>
    <t>30k</t>
  </si>
  <si>
    <t>JAIRUS</t>
  </si>
  <si>
    <t>jairus665@gmail.com</t>
  </si>
  <si>
    <t>Tirunelveli</t>
  </si>
  <si>
    <t>humraz</t>
  </si>
  <si>
    <t>humraz_nijjar@yahoo.co.in</t>
  </si>
  <si>
    <t>Gurgaon</t>
  </si>
  <si>
    <t>40k</t>
  </si>
  <si>
    <t>Shruti Aggarwal</t>
  </si>
  <si>
    <t>shruti.aggarwal1996@gmail.com</t>
  </si>
  <si>
    <t>Diwa</t>
  </si>
  <si>
    <t>diwakarpugal@gmail.com</t>
  </si>
  <si>
    <t>Chennai</t>
  </si>
  <si>
    <t>Praveena</t>
  </si>
  <si>
    <t>praveena1816@gmail.com</t>
  </si>
  <si>
    <t>JAY</t>
  </si>
  <si>
    <t>www.gadhavijayendra94@gmail.com</t>
  </si>
  <si>
    <t>Gandhinagar</t>
  </si>
  <si>
    <t>Unnati Kapatel</t>
  </si>
  <si>
    <t>unnativaghela143@gmail.com</t>
  </si>
  <si>
    <t>Gujarat</t>
  </si>
  <si>
    <t>Maldives</t>
  </si>
  <si>
    <t>75k</t>
  </si>
  <si>
    <t>Panneer Selvam</t>
  </si>
  <si>
    <t>mavles5683revol@gmail.com</t>
  </si>
  <si>
    <t>Coimbatore</t>
  </si>
  <si>
    <t>50000/head</t>
  </si>
  <si>
    <t>Pritha Chatterjee</t>
  </si>
  <si>
    <t>prithachatterjee23@gmail.com</t>
  </si>
  <si>
    <t>RASHMI DEVARAJ</t>
  </si>
  <si>
    <t>rashmichinu22@gmail.com</t>
  </si>
  <si>
    <t>panulal sen</t>
  </si>
  <si>
    <t>vulkimardi009@gmail.com</t>
  </si>
  <si>
    <t>jhargram</t>
  </si>
  <si>
    <t>Karthik Krish</t>
  </si>
  <si>
    <t>onetouchkarthik@gmail.com</t>
  </si>
  <si>
    <t>1L</t>
  </si>
  <si>
    <t>Aishwarya Abhishek Benjamin</t>
  </si>
  <si>
    <t>khksha16@gmail.com</t>
  </si>
  <si>
    <t>Navi Mumbai (New Mumbai)</t>
  </si>
  <si>
    <t xml:space="preserve">google </t>
  </si>
  <si>
    <t>Manoj kumar</t>
  </si>
  <si>
    <t>monumano@gmail.com</t>
  </si>
  <si>
    <t>Europe</t>
  </si>
  <si>
    <t>Sangeeta S Phillips</t>
  </si>
  <si>
    <t>sngtphilliis@gmail.com</t>
  </si>
  <si>
    <t>Paris</t>
  </si>
  <si>
    <t>Gulshar</t>
  </si>
  <si>
    <t xml:space="preserve"> gulsharjutt456@gmail.com</t>
  </si>
  <si>
    <t>Atalian</t>
  </si>
  <si>
    <t>Dinesh</t>
  </si>
  <si>
    <t>dineshanakum498@gmail.com</t>
  </si>
  <si>
    <t xml:space="preserve">Thailand </t>
  </si>
  <si>
    <t xml:space="preserve">Sanjay </t>
  </si>
  <si>
    <t>sanjayabisn@gmail.com</t>
  </si>
  <si>
    <t>Singapore and Malaysia</t>
  </si>
  <si>
    <t>Mayuri jain</t>
  </si>
  <si>
    <t>mjain92@rediffmail.com</t>
  </si>
  <si>
    <t xml:space="preserve"> Karthik reddy</t>
  </si>
  <si>
    <t>raolarthik@gmail.com</t>
  </si>
  <si>
    <t>Chintan makvana</t>
  </si>
  <si>
    <t>cmakvana61@gmail.com</t>
  </si>
  <si>
    <t>Santosh manohar khamkar</t>
  </si>
  <si>
    <t xml:space="preserve"> santoshmk1977@gmail.com</t>
  </si>
  <si>
    <t>Anjali Gharpure</t>
  </si>
  <si>
    <t>gharpurema@yahoo.com</t>
  </si>
  <si>
    <t>UK</t>
  </si>
  <si>
    <t>Sunny walia</t>
  </si>
  <si>
    <t>waliasunny02@gmail.com</t>
  </si>
  <si>
    <t>Dubai , Singapore, Malaysia</t>
  </si>
  <si>
    <t>Rahul</t>
  </si>
  <si>
    <t>rahulmudhiraj2511@gmail.com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</si>
</sst>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75"/>
    <col customWidth="1" min="4" max="4" width="21.25"/>
    <col customWidth="1" min="5" max="5" width="32.38"/>
    <col customWidth="1" min="7" max="7" width="1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5" t="s">
        <v>14</v>
      </c>
      <c r="C2" s="5">
        <v>20000.0</v>
      </c>
      <c r="D2" s="5" t="s">
        <v>15</v>
      </c>
      <c r="E2" s="5" t="s">
        <v>16</v>
      </c>
      <c r="F2" s="6">
        <f>+919899165157</f>
        <v>919899165157</v>
      </c>
      <c r="G2" s="5" t="s">
        <v>17</v>
      </c>
      <c r="H2" s="5" t="s">
        <v>18</v>
      </c>
      <c r="K2" s="5">
        <v>2.0</v>
      </c>
    </row>
    <row r="3">
      <c r="A3" s="5" t="s">
        <v>14</v>
      </c>
      <c r="C3" s="5" t="s">
        <v>19</v>
      </c>
      <c r="D3" s="5" t="s">
        <v>20</v>
      </c>
      <c r="E3" s="5" t="s">
        <v>21</v>
      </c>
      <c r="F3" s="6">
        <f>+919823408567</f>
        <v>919823408567</v>
      </c>
      <c r="G3" s="5" t="s">
        <v>22</v>
      </c>
      <c r="H3" s="5" t="s">
        <v>18</v>
      </c>
      <c r="K3" s="5">
        <v>4.0</v>
      </c>
    </row>
    <row r="4">
      <c r="A4" s="5" t="s">
        <v>23</v>
      </c>
      <c r="C4" s="5">
        <v>45000.0</v>
      </c>
      <c r="D4" s="5" t="s">
        <v>24</v>
      </c>
      <c r="E4" s="5" t="s">
        <v>25</v>
      </c>
      <c r="F4" s="6">
        <f>+917812998698</f>
        <v>917812998698</v>
      </c>
      <c r="G4" s="5" t="s">
        <v>26</v>
      </c>
      <c r="H4" s="5" t="s">
        <v>18</v>
      </c>
      <c r="K4" s="5">
        <v>2.0</v>
      </c>
    </row>
    <row r="5">
      <c r="A5" s="5" t="s">
        <v>14</v>
      </c>
      <c r="C5" s="5">
        <v>15000.0</v>
      </c>
      <c r="D5" s="5" t="s">
        <v>27</v>
      </c>
      <c r="E5" s="5" t="s">
        <v>28</v>
      </c>
      <c r="F5" s="6">
        <f>+919064538428</f>
        <v>919064538428</v>
      </c>
      <c r="G5" s="5" t="s">
        <v>29</v>
      </c>
      <c r="H5" s="5" t="s">
        <v>18</v>
      </c>
      <c r="K5" s="5">
        <v>2.0</v>
      </c>
    </row>
    <row r="6">
      <c r="A6" s="5" t="s">
        <v>23</v>
      </c>
      <c r="C6" s="5" t="s">
        <v>30</v>
      </c>
      <c r="D6" s="5" t="s">
        <v>31</v>
      </c>
      <c r="E6" s="5" t="s">
        <v>32</v>
      </c>
      <c r="F6" s="6">
        <f>+917720976999</f>
        <v>917720976999</v>
      </c>
      <c r="G6" s="5" t="s">
        <v>33</v>
      </c>
      <c r="H6" s="5" t="s">
        <v>18</v>
      </c>
      <c r="K6" s="5">
        <v>3.0</v>
      </c>
    </row>
    <row r="7">
      <c r="A7" s="5" t="s">
        <v>14</v>
      </c>
      <c r="C7" s="5">
        <v>50000.0</v>
      </c>
      <c r="D7" s="5" t="s">
        <v>34</v>
      </c>
      <c r="E7" s="5" t="s">
        <v>35</v>
      </c>
      <c r="F7" s="6">
        <f>+918299132109</f>
        <v>918299132109</v>
      </c>
      <c r="G7" s="5" t="s">
        <v>36</v>
      </c>
      <c r="H7" s="5" t="s">
        <v>18</v>
      </c>
      <c r="K7" s="5">
        <v>3.0</v>
      </c>
      <c r="L7" s="5">
        <v>2.0</v>
      </c>
    </row>
    <row r="8">
      <c r="A8" s="5" t="s">
        <v>14</v>
      </c>
      <c r="C8" s="5" t="s">
        <v>37</v>
      </c>
      <c r="D8" s="5" t="s">
        <v>38</v>
      </c>
      <c r="E8" s="5" t="s">
        <v>39</v>
      </c>
      <c r="F8" s="6">
        <f>+919909973389</f>
        <v>919909973389</v>
      </c>
      <c r="G8" s="5" t="s">
        <v>40</v>
      </c>
      <c r="H8" s="5" t="s">
        <v>18</v>
      </c>
      <c r="K8" s="5">
        <v>2.0</v>
      </c>
    </row>
    <row r="9">
      <c r="A9" s="5" t="s">
        <v>23</v>
      </c>
      <c r="C9" s="5" t="s">
        <v>41</v>
      </c>
      <c r="D9" s="5" t="s">
        <v>42</v>
      </c>
      <c r="E9" s="5" t="s">
        <v>43</v>
      </c>
      <c r="F9" s="6">
        <f>+919781970933</f>
        <v>919781970933</v>
      </c>
      <c r="G9" s="5" t="s">
        <v>44</v>
      </c>
      <c r="H9" s="5" t="s">
        <v>18</v>
      </c>
      <c r="K9" s="5">
        <v>2.0</v>
      </c>
    </row>
    <row r="10">
      <c r="A10" s="5" t="s">
        <v>14</v>
      </c>
      <c r="C10" s="5" t="s">
        <v>45</v>
      </c>
      <c r="D10" s="5" t="s">
        <v>46</v>
      </c>
      <c r="E10" s="5" t="s">
        <v>47</v>
      </c>
      <c r="F10" s="6">
        <f>+919552545347</f>
        <v>919552545347</v>
      </c>
      <c r="G10" s="5" t="s">
        <v>48</v>
      </c>
      <c r="H10" s="5" t="s">
        <v>18</v>
      </c>
      <c r="K10" s="5">
        <v>3.0</v>
      </c>
    </row>
    <row r="11">
      <c r="A11" s="5" t="s">
        <v>14</v>
      </c>
      <c r="C11" s="5" t="s">
        <v>49</v>
      </c>
      <c r="D11" s="5" t="s">
        <v>50</v>
      </c>
      <c r="E11" s="5" t="s">
        <v>51</v>
      </c>
      <c r="F11" s="6">
        <f>+919035342732</f>
        <v>919035342732</v>
      </c>
      <c r="G11" s="5" t="s">
        <v>52</v>
      </c>
      <c r="H11" s="5" t="s">
        <v>53</v>
      </c>
      <c r="K11" s="5">
        <v>3.0</v>
      </c>
    </row>
    <row r="12">
      <c r="A12" s="5" t="s">
        <v>23</v>
      </c>
      <c r="C12" s="5">
        <v>15000.0</v>
      </c>
      <c r="D12" s="5" t="s">
        <v>54</v>
      </c>
      <c r="E12" s="5" t="s">
        <v>55</v>
      </c>
      <c r="F12" s="6">
        <f>+919664858685</f>
        <v>919664858685</v>
      </c>
      <c r="G12" s="5" t="s">
        <v>56</v>
      </c>
      <c r="H12" s="5" t="s">
        <v>53</v>
      </c>
      <c r="K12" s="5">
        <v>7.0</v>
      </c>
    </row>
    <row r="13">
      <c r="A13" s="5" t="s">
        <v>14</v>
      </c>
      <c r="C13" s="5">
        <v>60000.0</v>
      </c>
      <c r="D13" s="5" t="s">
        <v>57</v>
      </c>
      <c r="E13" s="5" t="s">
        <v>58</v>
      </c>
      <c r="F13" s="6">
        <f>+919509054792</f>
        <v>919509054792</v>
      </c>
      <c r="G13" s="5" t="s">
        <v>59</v>
      </c>
      <c r="H13" s="5" t="s">
        <v>53</v>
      </c>
      <c r="K13" s="5">
        <v>10.0</v>
      </c>
    </row>
    <row r="14">
      <c r="A14" s="5" t="s">
        <v>14</v>
      </c>
      <c r="C14" s="5">
        <v>20000.0</v>
      </c>
      <c r="D14" s="5" t="s">
        <v>60</v>
      </c>
      <c r="E14" s="5" t="s">
        <v>61</v>
      </c>
      <c r="F14" s="6">
        <f>+919944739944</f>
        <v>919944739944</v>
      </c>
      <c r="G14" s="5" t="s">
        <v>62</v>
      </c>
      <c r="H14" s="5" t="s">
        <v>53</v>
      </c>
      <c r="K14" s="5">
        <v>4.0</v>
      </c>
    </row>
    <row r="15">
      <c r="A15" s="5" t="s">
        <v>23</v>
      </c>
      <c r="C15" s="5">
        <v>15000.0</v>
      </c>
      <c r="D15" s="5" t="s">
        <v>63</v>
      </c>
      <c r="E15" s="5" t="s">
        <v>64</v>
      </c>
      <c r="F15" s="6">
        <f>+919901955526</f>
        <v>919901955526</v>
      </c>
      <c r="G15" s="5" t="s">
        <v>65</v>
      </c>
      <c r="H15" s="5" t="s">
        <v>53</v>
      </c>
      <c r="K15" s="5">
        <v>2.0</v>
      </c>
    </row>
    <row r="16">
      <c r="A16" s="5" t="s">
        <v>23</v>
      </c>
      <c r="C16" s="5">
        <v>12000.0</v>
      </c>
      <c r="D16" s="5" t="s">
        <v>66</v>
      </c>
      <c r="E16" s="5" t="s">
        <v>67</v>
      </c>
      <c r="F16" s="6">
        <f>+916289538926</f>
        <v>916289538926</v>
      </c>
      <c r="G16" s="5" t="s">
        <v>68</v>
      </c>
      <c r="H16" s="5" t="s">
        <v>53</v>
      </c>
      <c r="K16" s="5">
        <v>3.0</v>
      </c>
    </row>
    <row r="17">
      <c r="A17" s="5" t="s">
        <v>23</v>
      </c>
      <c r="C17" s="5">
        <v>10000.0</v>
      </c>
      <c r="D17" s="5" t="s">
        <v>69</v>
      </c>
      <c r="E17" s="5" t="s">
        <v>70</v>
      </c>
      <c r="F17" s="6">
        <f>+918583085690</f>
        <v>918583085690</v>
      </c>
      <c r="G17" s="5" t="s">
        <v>71</v>
      </c>
      <c r="H17" s="5" t="s">
        <v>53</v>
      </c>
      <c r="K17" s="5">
        <v>3.0</v>
      </c>
    </row>
    <row r="18">
      <c r="A18" s="5" t="s">
        <v>14</v>
      </c>
      <c r="C18" s="5">
        <v>20.0</v>
      </c>
      <c r="D18" s="5" t="s">
        <v>72</v>
      </c>
      <c r="E18" s="5" t="s">
        <v>73</v>
      </c>
      <c r="F18" s="6">
        <f>+918435966808</f>
        <v>918435966808</v>
      </c>
      <c r="G18" s="5" t="s">
        <v>74</v>
      </c>
      <c r="H18" s="5" t="s">
        <v>53</v>
      </c>
      <c r="K18" s="5">
        <v>2.0</v>
      </c>
    </row>
    <row r="19">
      <c r="A19" s="5" t="s">
        <v>14</v>
      </c>
      <c r="C19" s="5">
        <v>60000.0</v>
      </c>
      <c r="D19" s="5" t="s">
        <v>75</v>
      </c>
      <c r="E19" s="5" t="s">
        <v>76</v>
      </c>
      <c r="F19" s="6">
        <f>+918128591939</f>
        <v>918128591939</v>
      </c>
      <c r="G19" s="5" t="s">
        <v>77</v>
      </c>
      <c r="H19" s="5" t="s">
        <v>53</v>
      </c>
      <c r="K19" s="5">
        <v>3.0</v>
      </c>
      <c r="L19" s="5">
        <v>2.0</v>
      </c>
    </row>
    <row r="20">
      <c r="A20" s="5" t="s">
        <v>23</v>
      </c>
      <c r="C20" s="5">
        <v>20000.0</v>
      </c>
      <c r="D20" s="5" t="s">
        <v>78</v>
      </c>
      <c r="E20" s="5" t="s">
        <v>79</v>
      </c>
      <c r="F20" s="5">
        <v>7.778028057E9</v>
      </c>
      <c r="G20" s="5" t="s">
        <v>80</v>
      </c>
      <c r="H20" s="5" t="s">
        <v>53</v>
      </c>
      <c r="K20" s="5">
        <v>6.0</v>
      </c>
    </row>
    <row r="21">
      <c r="A21" s="5" t="s">
        <v>23</v>
      </c>
      <c r="C21" s="5" t="s">
        <v>81</v>
      </c>
      <c r="D21" s="5" t="s">
        <v>82</v>
      </c>
      <c r="E21" s="5" t="s">
        <v>83</v>
      </c>
      <c r="F21" s="6">
        <f>+919535265961</f>
        <v>919535265961</v>
      </c>
      <c r="G21" s="5" t="s">
        <v>65</v>
      </c>
      <c r="H21" s="5" t="s">
        <v>84</v>
      </c>
    </row>
    <row r="22">
      <c r="A22" s="5" t="s">
        <v>14</v>
      </c>
      <c r="C22" s="5">
        <v>25000.0</v>
      </c>
      <c r="D22" s="5" t="s">
        <v>85</v>
      </c>
      <c r="E22" s="5" t="s">
        <v>86</v>
      </c>
      <c r="F22" s="6">
        <f>+919415727182</f>
        <v>919415727182</v>
      </c>
      <c r="G22" s="5" t="s">
        <v>85</v>
      </c>
      <c r="H22" s="5" t="s">
        <v>84</v>
      </c>
    </row>
    <row r="23">
      <c r="A23" s="5" t="s">
        <v>23</v>
      </c>
      <c r="C23" s="5" t="s">
        <v>87</v>
      </c>
      <c r="D23" s="5" t="s">
        <v>88</v>
      </c>
      <c r="E23" s="5" t="s">
        <v>89</v>
      </c>
      <c r="F23" s="5">
        <v>9.999663707E9</v>
      </c>
      <c r="G23" s="5" t="s">
        <v>90</v>
      </c>
      <c r="H23" s="5" t="s">
        <v>84</v>
      </c>
    </row>
    <row r="24">
      <c r="A24" s="5" t="s">
        <v>23</v>
      </c>
      <c r="C24" s="5">
        <v>2.0</v>
      </c>
      <c r="D24" s="5" t="s">
        <v>91</v>
      </c>
      <c r="E24" s="5" t="s">
        <v>92</v>
      </c>
      <c r="F24" s="6">
        <f>+918209424364</f>
        <v>918209424364</v>
      </c>
      <c r="G24" s="5" t="s">
        <v>59</v>
      </c>
      <c r="H24" s="5" t="s">
        <v>84</v>
      </c>
    </row>
    <row r="25">
      <c r="A25" s="5" t="s">
        <v>23</v>
      </c>
      <c r="C25" s="5">
        <v>30000.0</v>
      </c>
      <c r="D25" s="5" t="s">
        <v>93</v>
      </c>
      <c r="E25" s="5" t="s">
        <v>94</v>
      </c>
      <c r="F25" s="6">
        <f>+919039414029</f>
        <v>919039414029</v>
      </c>
      <c r="G25" s="5" t="s">
        <v>95</v>
      </c>
      <c r="H25" s="5" t="s">
        <v>84</v>
      </c>
    </row>
    <row r="26">
      <c r="A26" s="5" t="s">
        <v>14</v>
      </c>
      <c r="C26" s="5">
        <v>45000.0</v>
      </c>
      <c r="D26" s="5" t="s">
        <v>96</v>
      </c>
      <c r="E26" s="5" t="s">
        <v>97</v>
      </c>
      <c r="F26" s="6">
        <f>+918147814387</f>
        <v>918147814387</v>
      </c>
      <c r="G26" s="5" t="s">
        <v>98</v>
      </c>
      <c r="H26" s="5" t="s">
        <v>99</v>
      </c>
      <c r="K26" s="5">
        <v>4.0</v>
      </c>
    </row>
    <row r="27">
      <c r="A27" s="5" t="s">
        <v>23</v>
      </c>
      <c r="C27" s="5" t="s">
        <v>100</v>
      </c>
      <c r="D27" s="5" t="s">
        <v>101</v>
      </c>
      <c r="E27" s="5" t="s">
        <v>102</v>
      </c>
      <c r="F27" s="6">
        <f>+919910171079</f>
        <v>919910171079</v>
      </c>
      <c r="G27" s="5" t="s">
        <v>103</v>
      </c>
      <c r="H27" s="5" t="s">
        <v>99</v>
      </c>
      <c r="K27" s="5">
        <v>4.0</v>
      </c>
    </row>
    <row r="28">
      <c r="A28" s="5" t="s">
        <v>14</v>
      </c>
      <c r="C28" s="5" t="s">
        <v>104</v>
      </c>
      <c r="D28" s="5" t="s">
        <v>105</v>
      </c>
      <c r="E28" s="5" t="s">
        <v>106</v>
      </c>
      <c r="F28" s="6">
        <f>+919600909789</f>
        <v>919600909789</v>
      </c>
      <c r="G28" s="5" t="s">
        <v>107</v>
      </c>
      <c r="H28" s="5" t="s">
        <v>99</v>
      </c>
      <c r="K28" s="5">
        <v>2.0</v>
      </c>
    </row>
    <row r="29">
      <c r="A29" s="5" t="s">
        <v>14</v>
      </c>
      <c r="C29" s="5">
        <v>50000.0</v>
      </c>
      <c r="D29" s="5" t="s">
        <v>108</v>
      </c>
      <c r="E29" s="5" t="s">
        <v>109</v>
      </c>
      <c r="F29" s="6">
        <f>+919723456522</f>
        <v>919723456522</v>
      </c>
      <c r="G29" s="5" t="s">
        <v>77</v>
      </c>
      <c r="H29" s="5" t="s">
        <v>99</v>
      </c>
      <c r="K29" s="5">
        <v>1.0</v>
      </c>
    </row>
    <row r="30">
      <c r="A30" s="5" t="s">
        <v>14</v>
      </c>
      <c r="C30" s="5">
        <v>50000.0</v>
      </c>
      <c r="D30" s="5" t="s">
        <v>110</v>
      </c>
      <c r="E30" s="5" t="s">
        <v>111</v>
      </c>
      <c r="F30" s="6">
        <f>+918982877380</f>
        <v>918982877380</v>
      </c>
      <c r="G30" s="5" t="s">
        <v>112</v>
      </c>
      <c r="H30" s="5" t="s">
        <v>99</v>
      </c>
      <c r="K30" s="5">
        <v>2.0</v>
      </c>
    </row>
    <row r="31">
      <c r="A31" s="5" t="s">
        <v>23</v>
      </c>
      <c r="C31" s="5" t="s">
        <v>113</v>
      </c>
      <c r="D31" s="5" t="s">
        <v>114</v>
      </c>
      <c r="E31" s="5" t="s">
        <v>115</v>
      </c>
      <c r="F31" s="5">
        <v>8.347423009E9</v>
      </c>
      <c r="G31" s="5" t="s">
        <v>77</v>
      </c>
      <c r="H31" s="5" t="s">
        <v>99</v>
      </c>
      <c r="K31" s="5">
        <v>2.0</v>
      </c>
    </row>
    <row r="32">
      <c r="A32" s="5" t="s">
        <v>23</v>
      </c>
      <c r="C32" s="5">
        <v>150000.0</v>
      </c>
      <c r="D32" s="5" t="s">
        <v>116</v>
      </c>
      <c r="E32" s="5" t="s">
        <v>117</v>
      </c>
      <c r="F32" s="6">
        <f>+919724589833</f>
        <v>919724589833</v>
      </c>
      <c r="G32" s="5" t="s">
        <v>118</v>
      </c>
      <c r="H32" s="5" t="s">
        <v>99</v>
      </c>
      <c r="K32" s="5">
        <v>2.0</v>
      </c>
    </row>
    <row r="33">
      <c r="A33" s="5" t="s">
        <v>14</v>
      </c>
      <c r="C33" s="5" t="s">
        <v>119</v>
      </c>
      <c r="D33" s="5" t="s">
        <v>120</v>
      </c>
      <c r="E33" s="5" t="s">
        <v>121</v>
      </c>
      <c r="F33" s="6">
        <f>+919993926997</f>
        <v>919993926997</v>
      </c>
      <c r="G33" s="5" t="s">
        <v>122</v>
      </c>
      <c r="H33" s="5" t="s">
        <v>99</v>
      </c>
      <c r="K33" s="5">
        <v>1.0</v>
      </c>
    </row>
    <row r="34">
      <c r="A34" s="5" t="s">
        <v>23</v>
      </c>
      <c r="C34" s="5">
        <v>20000.0</v>
      </c>
      <c r="D34" s="5" t="s">
        <v>123</v>
      </c>
      <c r="E34" s="5" t="s">
        <v>124</v>
      </c>
      <c r="F34" s="6">
        <f>+917889883962</f>
        <v>917889883962</v>
      </c>
      <c r="G34" s="5" t="s">
        <v>125</v>
      </c>
      <c r="H34" s="5" t="s">
        <v>126</v>
      </c>
      <c r="K34" s="5">
        <v>2.0</v>
      </c>
    </row>
    <row r="35">
      <c r="A35" s="5" t="s">
        <v>14</v>
      </c>
      <c r="C35" s="5">
        <v>50000.0</v>
      </c>
      <c r="D35" s="5" t="s">
        <v>127</v>
      </c>
      <c r="E35" s="5" t="s">
        <v>128</v>
      </c>
      <c r="F35" s="6">
        <f>+919451510367</f>
        <v>919451510367</v>
      </c>
      <c r="G35" s="5" t="s">
        <v>129</v>
      </c>
      <c r="H35" s="5" t="s">
        <v>126</v>
      </c>
      <c r="K35" s="5">
        <v>5.0</v>
      </c>
    </row>
    <row r="36">
      <c r="A36" s="5" t="s">
        <v>14</v>
      </c>
      <c r="C36" s="5" t="s">
        <v>130</v>
      </c>
      <c r="D36" s="5" t="s">
        <v>131</v>
      </c>
      <c r="E36" s="5" t="s">
        <v>132</v>
      </c>
      <c r="F36" s="6">
        <f>+919366726651</f>
        <v>919366726651</v>
      </c>
      <c r="G36" s="5" t="s">
        <v>133</v>
      </c>
      <c r="H36" s="5" t="s">
        <v>126</v>
      </c>
      <c r="K36" s="5">
        <v>2.0</v>
      </c>
    </row>
    <row r="37">
      <c r="A37" s="5" t="s">
        <v>14</v>
      </c>
      <c r="C37" s="5">
        <v>25000.0</v>
      </c>
      <c r="D37" s="5" t="s">
        <v>134</v>
      </c>
      <c r="E37" s="5" t="s">
        <v>135</v>
      </c>
      <c r="F37" s="6">
        <f>+919487266690</f>
        <v>919487266690</v>
      </c>
      <c r="G37" s="5" t="s">
        <v>136</v>
      </c>
      <c r="H37" s="5" t="s">
        <v>126</v>
      </c>
      <c r="K37" s="5">
        <v>4.0</v>
      </c>
    </row>
    <row r="38">
      <c r="A38" s="5" t="s">
        <v>14</v>
      </c>
      <c r="C38" s="5" t="s">
        <v>137</v>
      </c>
      <c r="D38" s="5" t="s">
        <v>138</v>
      </c>
      <c r="E38" s="5" t="s">
        <v>139</v>
      </c>
      <c r="F38" s="6">
        <f>+919123276290</f>
        <v>919123276290</v>
      </c>
      <c r="G38" s="5" t="s">
        <v>140</v>
      </c>
      <c r="H38" s="5" t="s">
        <v>126</v>
      </c>
      <c r="K38" s="5">
        <v>2.0</v>
      </c>
    </row>
    <row r="39">
      <c r="A39" s="5" t="s">
        <v>14</v>
      </c>
      <c r="C39" s="5">
        <v>150000.0</v>
      </c>
      <c r="D39" s="5" t="s">
        <v>141</v>
      </c>
      <c r="E39" s="5" t="s">
        <v>142</v>
      </c>
      <c r="F39" s="6">
        <f>+919415282353</f>
        <v>919415282353</v>
      </c>
      <c r="G39" s="5" t="s">
        <v>143</v>
      </c>
      <c r="H39" s="5" t="s">
        <v>126</v>
      </c>
      <c r="K39" s="5">
        <v>4.0</v>
      </c>
    </row>
    <row r="40">
      <c r="A40" s="5" t="s">
        <v>14</v>
      </c>
      <c r="C40" s="5" t="s">
        <v>144</v>
      </c>
      <c r="D40" s="5" t="s">
        <v>145</v>
      </c>
      <c r="E40" s="5" t="s">
        <v>146</v>
      </c>
      <c r="F40" s="6">
        <f>+919963665879</f>
        <v>919963665879</v>
      </c>
      <c r="G40" s="5" t="s">
        <v>147</v>
      </c>
      <c r="H40" s="5" t="s">
        <v>126</v>
      </c>
      <c r="K40" s="5">
        <v>4.0</v>
      </c>
      <c r="L40" s="5">
        <v>6.0</v>
      </c>
    </row>
    <row r="41">
      <c r="A41" s="5" t="s">
        <v>23</v>
      </c>
      <c r="C41" s="5" t="s">
        <v>148</v>
      </c>
      <c r="D41" s="5" t="s">
        <v>149</v>
      </c>
      <c r="E41" s="5" t="s">
        <v>150</v>
      </c>
      <c r="F41" s="6">
        <f>+919021335232</f>
        <v>919021335232</v>
      </c>
      <c r="G41" s="5" t="s">
        <v>151</v>
      </c>
      <c r="H41" s="5" t="s">
        <v>126</v>
      </c>
      <c r="K41" s="5">
        <v>4.0</v>
      </c>
    </row>
    <row r="42">
      <c r="A42" s="5" t="s">
        <v>23</v>
      </c>
      <c r="C42" s="5" t="s">
        <v>152</v>
      </c>
      <c r="D42" s="5" t="s">
        <v>153</v>
      </c>
      <c r="E42" s="5" t="s">
        <v>154</v>
      </c>
      <c r="F42" s="6">
        <f>+918248079144</f>
        <v>918248079144</v>
      </c>
      <c r="G42" s="5" t="s">
        <v>155</v>
      </c>
      <c r="H42" s="5" t="s">
        <v>126</v>
      </c>
      <c r="K42" s="5">
        <v>20.0</v>
      </c>
    </row>
    <row r="43">
      <c r="A43" s="5" t="s">
        <v>14</v>
      </c>
      <c r="C43" s="5">
        <v>60000.0</v>
      </c>
      <c r="D43" s="5" t="s">
        <v>156</v>
      </c>
      <c r="E43" s="5" t="s">
        <v>157</v>
      </c>
      <c r="F43" s="6">
        <f>+919937706486</f>
        <v>919937706486</v>
      </c>
      <c r="G43" s="5" t="s">
        <v>158</v>
      </c>
      <c r="H43" s="5" t="s">
        <v>126</v>
      </c>
      <c r="K43" s="5">
        <v>4.0</v>
      </c>
      <c r="L43" s="5">
        <v>2.0</v>
      </c>
    </row>
    <row r="44">
      <c r="A44" s="5" t="s">
        <v>23</v>
      </c>
      <c r="C44" s="5">
        <v>30000.0</v>
      </c>
      <c r="D44" s="5" t="s">
        <v>159</v>
      </c>
      <c r="E44" s="5" t="s">
        <v>160</v>
      </c>
      <c r="F44" s="6">
        <f>+919491110246</f>
        <v>919491110246</v>
      </c>
      <c r="G44" s="5" t="s">
        <v>161</v>
      </c>
      <c r="H44" s="5" t="s">
        <v>126</v>
      </c>
      <c r="K44" s="5">
        <v>2.0</v>
      </c>
    </row>
    <row r="45">
      <c r="A45" s="5" t="s">
        <v>14</v>
      </c>
      <c r="C45" s="5">
        <v>14.0</v>
      </c>
      <c r="D45" s="5" t="s">
        <v>162</v>
      </c>
      <c r="E45" s="5" t="s">
        <v>163</v>
      </c>
      <c r="F45" s="6">
        <f>+919866010856</f>
        <v>919866010856</v>
      </c>
      <c r="G45" s="5" t="s">
        <v>164</v>
      </c>
      <c r="H45" s="5" t="s">
        <v>126</v>
      </c>
      <c r="K45" s="5">
        <v>6.0</v>
      </c>
    </row>
    <row r="46">
      <c r="A46" s="5" t="s">
        <v>23</v>
      </c>
      <c r="C46" s="7">
        <v>40000.0</v>
      </c>
      <c r="D46" s="5" t="s">
        <v>165</v>
      </c>
      <c r="E46" s="5" t="s">
        <v>166</v>
      </c>
      <c r="F46" s="6">
        <f>+918052755557</f>
        <v>918052755557</v>
      </c>
      <c r="G46" s="5" t="s">
        <v>167</v>
      </c>
      <c r="H46" s="5" t="s">
        <v>126</v>
      </c>
      <c r="K46" s="5">
        <v>2.0</v>
      </c>
    </row>
    <row r="47">
      <c r="A47" s="5" t="s">
        <v>23</v>
      </c>
      <c r="C47" s="5" t="s">
        <v>168</v>
      </c>
      <c r="D47" s="5" t="s">
        <v>169</v>
      </c>
      <c r="E47" s="5" t="s">
        <v>170</v>
      </c>
      <c r="F47" s="6">
        <f>+917740944055</f>
        <v>917740944055</v>
      </c>
      <c r="G47" s="5" t="s">
        <v>171</v>
      </c>
      <c r="H47" s="5" t="s">
        <v>126</v>
      </c>
      <c r="K47" s="5">
        <v>2.0</v>
      </c>
    </row>
    <row r="48">
      <c r="A48" s="5" t="s">
        <v>14</v>
      </c>
      <c r="C48" s="5">
        <v>50000.0</v>
      </c>
      <c r="D48" s="5" t="s">
        <v>172</v>
      </c>
      <c r="E48" s="5" t="s">
        <v>173</v>
      </c>
      <c r="F48" s="6">
        <f>+919263202090</f>
        <v>919263202090</v>
      </c>
      <c r="G48" s="5" t="s">
        <v>174</v>
      </c>
      <c r="H48" s="5" t="s">
        <v>126</v>
      </c>
      <c r="K48" s="5">
        <v>2.0</v>
      </c>
      <c r="L48" s="5">
        <v>2.0</v>
      </c>
    </row>
    <row r="49">
      <c r="A49" s="5" t="s">
        <v>14</v>
      </c>
      <c r="C49" s="5">
        <v>100000.0</v>
      </c>
      <c r="D49" s="5" t="s">
        <v>175</v>
      </c>
      <c r="E49" s="5" t="s">
        <v>176</v>
      </c>
      <c r="F49" s="6">
        <f>+918233433991</f>
        <v>918233433991</v>
      </c>
      <c r="G49" s="5" t="s">
        <v>177</v>
      </c>
      <c r="H49" s="5" t="s">
        <v>178</v>
      </c>
      <c r="K49" s="5">
        <v>2.0</v>
      </c>
    </row>
    <row r="50">
      <c r="A50" s="5" t="s">
        <v>23</v>
      </c>
      <c r="C50" s="5">
        <v>30.0</v>
      </c>
      <c r="D50" s="5" t="s">
        <v>179</v>
      </c>
      <c r="E50" s="5" t="s">
        <v>180</v>
      </c>
      <c r="F50" s="6">
        <f>+917489999048</f>
        <v>917489999048</v>
      </c>
      <c r="G50" s="5" t="s">
        <v>181</v>
      </c>
      <c r="H50" s="5" t="s">
        <v>178</v>
      </c>
      <c r="K50" s="5">
        <v>2.0</v>
      </c>
    </row>
    <row r="51">
      <c r="A51" s="5" t="s">
        <v>23</v>
      </c>
      <c r="C51" s="5">
        <v>20000.0</v>
      </c>
      <c r="D51" s="5" t="s">
        <v>182</v>
      </c>
      <c r="E51" s="5" t="s">
        <v>183</v>
      </c>
      <c r="F51" s="6">
        <f>+919567355363</f>
        <v>919567355363</v>
      </c>
      <c r="G51" s="5" t="s">
        <v>184</v>
      </c>
      <c r="H51" s="5" t="s">
        <v>178</v>
      </c>
      <c r="K51" s="5">
        <v>1.0</v>
      </c>
    </row>
    <row r="52">
      <c r="A52" s="5" t="s">
        <v>23</v>
      </c>
      <c r="C52" s="5">
        <v>50000.0</v>
      </c>
      <c r="D52" s="5" t="s">
        <v>185</v>
      </c>
      <c r="E52" s="5" t="s">
        <v>186</v>
      </c>
      <c r="F52" s="6">
        <f>+919585861891</f>
        <v>919585861891</v>
      </c>
      <c r="G52" s="5" t="s">
        <v>187</v>
      </c>
      <c r="H52" s="5" t="s">
        <v>178</v>
      </c>
      <c r="K52" s="5">
        <v>2.0</v>
      </c>
    </row>
    <row r="53">
      <c r="A53" s="5" t="s">
        <v>23</v>
      </c>
      <c r="C53" s="5">
        <v>50000.0</v>
      </c>
      <c r="D53" s="5" t="s">
        <v>188</v>
      </c>
      <c r="E53" s="5" t="s">
        <v>189</v>
      </c>
      <c r="F53" s="6">
        <f>+918360877339</f>
        <v>918360877339</v>
      </c>
      <c r="G53" s="5" t="s">
        <v>190</v>
      </c>
      <c r="H53" s="5" t="s">
        <v>178</v>
      </c>
      <c r="K53" s="5">
        <v>2.0</v>
      </c>
    </row>
    <row r="54">
      <c r="A54" s="5" t="s">
        <v>23</v>
      </c>
      <c r="C54" s="5">
        <v>60000.0</v>
      </c>
      <c r="D54" s="5" t="s">
        <v>191</v>
      </c>
      <c r="E54" s="5" t="s">
        <v>192</v>
      </c>
      <c r="F54" s="5">
        <v>7.032679757E9</v>
      </c>
      <c r="G54" s="5" t="s">
        <v>193</v>
      </c>
      <c r="H54" s="5" t="s">
        <v>178</v>
      </c>
      <c r="K54" s="5">
        <v>2.0</v>
      </c>
    </row>
    <row r="55">
      <c r="A55" s="5" t="s">
        <v>23</v>
      </c>
      <c r="C55" s="5" t="s">
        <v>194</v>
      </c>
      <c r="D55" s="5" t="s">
        <v>195</v>
      </c>
      <c r="E55" s="5" t="s">
        <v>196</v>
      </c>
      <c r="F55" s="5">
        <v>9.818896019E9</v>
      </c>
      <c r="G55" s="5" t="s">
        <v>197</v>
      </c>
      <c r="H55" s="5" t="s">
        <v>178</v>
      </c>
      <c r="K55" s="5">
        <v>2.0</v>
      </c>
    </row>
    <row r="56">
      <c r="A56" s="5" t="s">
        <v>23</v>
      </c>
      <c r="C56" s="5">
        <v>15000.0</v>
      </c>
      <c r="D56" s="5" t="s">
        <v>198</v>
      </c>
      <c r="E56" s="5" t="s">
        <v>199</v>
      </c>
      <c r="F56" s="6">
        <f>+918103999949</f>
        <v>918103999949</v>
      </c>
      <c r="G56" s="5" t="s">
        <v>200</v>
      </c>
      <c r="H56" s="5" t="s">
        <v>178</v>
      </c>
      <c r="K56" s="5">
        <v>2.0</v>
      </c>
    </row>
    <row r="57">
      <c r="A57" s="5" t="s">
        <v>23</v>
      </c>
      <c r="C57" s="5" t="s">
        <v>201</v>
      </c>
      <c r="D57" s="5" t="s">
        <v>202</v>
      </c>
      <c r="E57" s="5" t="s">
        <v>203</v>
      </c>
      <c r="F57" s="6">
        <f>+919452628238</f>
        <v>919452628238</v>
      </c>
      <c r="G57" s="5" t="s">
        <v>204</v>
      </c>
      <c r="H57" s="5" t="s">
        <v>178</v>
      </c>
      <c r="K57" s="5">
        <v>2.0</v>
      </c>
    </row>
    <row r="58">
      <c r="A58" s="5" t="s">
        <v>14</v>
      </c>
      <c r="C58" s="5">
        <v>30000.0</v>
      </c>
      <c r="D58" s="5" t="s">
        <v>205</v>
      </c>
      <c r="E58" s="5" t="s">
        <v>206</v>
      </c>
      <c r="F58" s="6">
        <f>+919624126331</f>
        <v>919624126331</v>
      </c>
      <c r="G58" s="5" t="s">
        <v>207</v>
      </c>
      <c r="H58" s="5" t="s">
        <v>178</v>
      </c>
      <c r="K58" s="5">
        <v>2.0</v>
      </c>
    </row>
    <row r="59">
      <c r="A59" s="5" t="s">
        <v>23</v>
      </c>
      <c r="C59" s="5" t="s">
        <v>208</v>
      </c>
      <c r="D59" s="5" t="s">
        <v>209</v>
      </c>
      <c r="E59" s="5" t="s">
        <v>210</v>
      </c>
      <c r="F59" s="6">
        <f>+919260193152</f>
        <v>919260193152</v>
      </c>
      <c r="G59" s="5" t="s">
        <v>211</v>
      </c>
      <c r="H59" s="5" t="s">
        <v>178</v>
      </c>
      <c r="K59" s="5">
        <v>2.0</v>
      </c>
    </row>
    <row r="60">
      <c r="A60" s="5" t="s">
        <v>23</v>
      </c>
      <c r="C60" s="5">
        <v>30000.0</v>
      </c>
      <c r="D60" s="5" t="s">
        <v>212</v>
      </c>
      <c r="E60" s="5" t="s">
        <v>213</v>
      </c>
      <c r="F60" s="6">
        <f>+917860389501</f>
        <v>917860389501</v>
      </c>
      <c r="G60" s="5" t="s">
        <v>214</v>
      </c>
      <c r="H60" s="5" t="s">
        <v>178</v>
      </c>
      <c r="K60" s="5">
        <v>1.0</v>
      </c>
    </row>
    <row r="61">
      <c r="A61" s="5" t="s">
        <v>23</v>
      </c>
      <c r="C61" s="5" t="s">
        <v>215</v>
      </c>
      <c r="D61" s="5" t="s">
        <v>216</v>
      </c>
      <c r="E61" s="5" t="s">
        <v>217</v>
      </c>
      <c r="F61" s="6">
        <f>+918500948118</f>
        <v>918500948118</v>
      </c>
      <c r="G61" s="5" t="s">
        <v>218</v>
      </c>
      <c r="H61" s="5" t="s">
        <v>178</v>
      </c>
      <c r="K61" s="5">
        <v>2.0</v>
      </c>
    </row>
    <row r="62">
      <c r="A62" s="5" t="s">
        <v>23</v>
      </c>
      <c r="C62" s="5" t="s">
        <v>219</v>
      </c>
      <c r="D62" s="5" t="s">
        <v>220</v>
      </c>
      <c r="E62" s="5" t="s">
        <v>221</v>
      </c>
      <c r="F62" s="6">
        <f>+917904422148</f>
        <v>917904422148</v>
      </c>
      <c r="G62" s="5" t="s">
        <v>193</v>
      </c>
      <c r="H62" s="5" t="s">
        <v>178</v>
      </c>
      <c r="K62" s="5">
        <v>1.0</v>
      </c>
    </row>
    <row r="63">
      <c r="A63" s="5" t="s">
        <v>23</v>
      </c>
      <c r="C63" s="5">
        <v>100000.0</v>
      </c>
      <c r="D63" s="5" t="s">
        <v>222</v>
      </c>
      <c r="E63" s="5" t="s">
        <v>223</v>
      </c>
      <c r="F63" s="6">
        <f>+917558578894</f>
        <v>917558578894</v>
      </c>
      <c r="G63" s="5" t="s">
        <v>224</v>
      </c>
      <c r="H63" s="5" t="s">
        <v>178</v>
      </c>
      <c r="K63" s="5">
        <v>2.0</v>
      </c>
    </row>
    <row r="64">
      <c r="A64" s="5" t="s">
        <v>14</v>
      </c>
      <c r="C64" s="5" t="s">
        <v>225</v>
      </c>
      <c r="D64" s="5" t="s">
        <v>226</v>
      </c>
      <c r="E64" s="5" t="s">
        <v>227</v>
      </c>
      <c r="F64" s="6">
        <f>+918921240061</f>
        <v>918921240061</v>
      </c>
      <c r="G64" s="5" t="s">
        <v>228</v>
      </c>
      <c r="H64" s="5" t="s">
        <v>229</v>
      </c>
      <c r="K64" s="5">
        <v>1.0</v>
      </c>
    </row>
    <row r="65">
      <c r="A65" s="5" t="s">
        <v>14</v>
      </c>
      <c r="C65" s="5">
        <v>40000.0</v>
      </c>
      <c r="D65" s="5" t="s">
        <v>230</v>
      </c>
      <c r="E65" s="5" t="s">
        <v>231</v>
      </c>
      <c r="F65" s="6">
        <f>+919879606901</f>
        <v>919879606901</v>
      </c>
      <c r="G65" s="5" t="s">
        <v>103</v>
      </c>
      <c r="H65" s="5" t="s">
        <v>229</v>
      </c>
      <c r="K65" s="5">
        <v>2.0</v>
      </c>
    </row>
    <row r="66">
      <c r="A66" s="5" t="s">
        <v>23</v>
      </c>
      <c r="C66" s="5">
        <v>15000.0</v>
      </c>
      <c r="D66" s="5" t="s">
        <v>232</v>
      </c>
      <c r="E66" s="5" t="s">
        <v>233</v>
      </c>
      <c r="F66" s="6">
        <f>+919227804553</f>
        <v>919227804553</v>
      </c>
      <c r="G66" s="5" t="s">
        <v>234</v>
      </c>
      <c r="H66" s="5" t="s">
        <v>229</v>
      </c>
      <c r="K66" s="5">
        <v>6.0</v>
      </c>
    </row>
    <row r="67">
      <c r="A67" s="5" t="s">
        <v>23</v>
      </c>
      <c r="C67" s="5">
        <v>40000.0</v>
      </c>
      <c r="D67" s="5" t="s">
        <v>235</v>
      </c>
      <c r="E67" s="5" t="s">
        <v>236</v>
      </c>
      <c r="F67" s="6">
        <f>+919441949719</f>
        <v>919441949719</v>
      </c>
      <c r="G67" s="5" t="s">
        <v>237</v>
      </c>
      <c r="H67" s="5" t="s">
        <v>229</v>
      </c>
      <c r="K67" s="5">
        <v>6.0</v>
      </c>
    </row>
    <row r="68">
      <c r="A68" s="5" t="s">
        <v>23</v>
      </c>
      <c r="C68" s="5" t="s">
        <v>238</v>
      </c>
      <c r="D68" s="5" t="s">
        <v>239</v>
      </c>
      <c r="E68" s="5" t="s">
        <v>240</v>
      </c>
      <c r="F68" s="6">
        <f>+918588823374</f>
        <v>918588823374</v>
      </c>
      <c r="G68" s="5" t="s">
        <v>241</v>
      </c>
      <c r="H68" s="5" t="s">
        <v>242</v>
      </c>
      <c r="K68" s="5">
        <v>3.0</v>
      </c>
    </row>
    <row r="69">
      <c r="A69" s="5" t="s">
        <v>23</v>
      </c>
      <c r="C69" s="5">
        <v>50000.0</v>
      </c>
      <c r="D69" s="5" t="s">
        <v>243</v>
      </c>
      <c r="E69" s="5" t="s">
        <v>244</v>
      </c>
      <c r="F69" s="6">
        <f>+919711720805</f>
        <v>919711720805</v>
      </c>
      <c r="G69" s="5" t="s">
        <v>245</v>
      </c>
      <c r="H69" s="5" t="s">
        <v>242</v>
      </c>
      <c r="K69" s="5">
        <v>1.0</v>
      </c>
    </row>
    <row r="70">
      <c r="A70" s="5" t="s">
        <v>23</v>
      </c>
      <c r="C70" s="5">
        <v>60.0</v>
      </c>
      <c r="D70" s="5" t="s">
        <v>246</v>
      </c>
      <c r="E70" s="5" t="s">
        <v>247</v>
      </c>
      <c r="F70" s="5">
        <v>9.654372186E9</v>
      </c>
      <c r="G70" s="5" t="s">
        <v>248</v>
      </c>
      <c r="H70" s="5" t="s">
        <v>242</v>
      </c>
      <c r="K70" s="5">
        <v>2.0</v>
      </c>
    </row>
    <row r="71">
      <c r="A71" s="5" t="s">
        <v>23</v>
      </c>
      <c r="C71" s="5">
        <v>25000.0</v>
      </c>
      <c r="D71" s="5" t="s">
        <v>249</v>
      </c>
      <c r="E71" s="5" t="s">
        <v>250</v>
      </c>
      <c r="F71" s="6">
        <f>+918866501600</f>
        <v>918866501600</v>
      </c>
      <c r="G71" s="5" t="s">
        <v>77</v>
      </c>
      <c r="H71" s="5" t="s">
        <v>242</v>
      </c>
      <c r="K71" s="5">
        <v>5.0</v>
      </c>
      <c r="L71" s="5">
        <v>6.0</v>
      </c>
    </row>
    <row r="72">
      <c r="A72" s="5" t="s">
        <v>14</v>
      </c>
      <c r="C72" s="5">
        <v>2.0</v>
      </c>
      <c r="D72" s="5" t="s">
        <v>251</v>
      </c>
      <c r="E72" s="5" t="s">
        <v>252</v>
      </c>
      <c r="F72" s="6">
        <f>+919811859857</f>
        <v>919811859857</v>
      </c>
      <c r="G72" s="5" t="s">
        <v>103</v>
      </c>
      <c r="H72" s="5" t="s">
        <v>242</v>
      </c>
      <c r="K72" s="5">
        <v>4.0</v>
      </c>
    </row>
    <row r="73">
      <c r="A73" s="5" t="s">
        <v>23</v>
      </c>
      <c r="C73" s="5" t="s">
        <v>253</v>
      </c>
      <c r="D73" s="5" t="s">
        <v>254</v>
      </c>
      <c r="E73" s="5" t="s">
        <v>255</v>
      </c>
      <c r="F73" s="6">
        <f>+918100841991</f>
        <v>918100841991</v>
      </c>
      <c r="G73" s="5" t="s">
        <v>68</v>
      </c>
      <c r="H73" s="5" t="s">
        <v>242</v>
      </c>
      <c r="K73" s="5">
        <v>6.0</v>
      </c>
    </row>
    <row r="74">
      <c r="A74" s="5" t="s">
        <v>23</v>
      </c>
      <c r="C74" s="5">
        <v>40000.0</v>
      </c>
      <c r="D74" s="5" t="s">
        <v>256</v>
      </c>
      <c r="E74" s="5" t="s">
        <v>257</v>
      </c>
      <c r="F74" s="6">
        <f>+917001540732</f>
        <v>917001540732</v>
      </c>
      <c r="G74" s="5" t="s">
        <v>68</v>
      </c>
      <c r="H74" s="5" t="s">
        <v>242</v>
      </c>
      <c r="K74" s="5">
        <v>2.0</v>
      </c>
    </row>
    <row r="75">
      <c r="A75" s="5" t="s">
        <v>23</v>
      </c>
      <c r="C75" s="5">
        <v>30000.0</v>
      </c>
      <c r="D75" s="5" t="s">
        <v>258</v>
      </c>
      <c r="E75" s="5" t="s">
        <v>259</v>
      </c>
      <c r="F75" s="6">
        <f>+919376006383</f>
        <v>919376006383</v>
      </c>
      <c r="G75" s="5" t="s">
        <v>260</v>
      </c>
      <c r="H75" s="5" t="s">
        <v>242</v>
      </c>
      <c r="K75" s="5">
        <v>4.0</v>
      </c>
    </row>
    <row r="76">
      <c r="A76" s="5" t="s">
        <v>23</v>
      </c>
      <c r="C76" s="5">
        <v>50000.0</v>
      </c>
      <c r="D76" s="5" t="s">
        <v>261</v>
      </c>
      <c r="E76" s="5" t="s">
        <v>262</v>
      </c>
      <c r="F76" s="5">
        <v>9.5120026E9</v>
      </c>
      <c r="G76" s="5" t="s">
        <v>263</v>
      </c>
      <c r="H76" s="5" t="s">
        <v>242</v>
      </c>
      <c r="K76" s="5">
        <v>9.0</v>
      </c>
    </row>
    <row r="77">
      <c r="A77" s="5" t="s">
        <v>23</v>
      </c>
      <c r="C77" s="5">
        <v>30000.0</v>
      </c>
      <c r="D77" s="5" t="s">
        <v>264</v>
      </c>
      <c r="E77" s="5" t="s">
        <v>265</v>
      </c>
      <c r="F77" s="6">
        <f>+919047379760</f>
        <v>919047379760</v>
      </c>
      <c r="G77" s="5" t="s">
        <v>266</v>
      </c>
      <c r="H77" s="5" t="s">
        <v>242</v>
      </c>
      <c r="K77" s="5">
        <v>5.0</v>
      </c>
      <c r="L77" s="5">
        <v>1.0</v>
      </c>
    </row>
    <row r="78">
      <c r="A78" s="5" t="s">
        <v>23</v>
      </c>
      <c r="C78" s="5">
        <v>20000.0</v>
      </c>
      <c r="D78" s="5" t="s">
        <v>267</v>
      </c>
      <c r="E78" s="5" t="s">
        <v>268</v>
      </c>
      <c r="F78" s="6">
        <f>+918726213314</f>
        <v>918726213314</v>
      </c>
      <c r="G78" s="5" t="s">
        <v>269</v>
      </c>
      <c r="H78" s="5" t="s">
        <v>242</v>
      </c>
      <c r="K78" s="5">
        <v>6.0</v>
      </c>
    </row>
    <row r="79">
      <c r="A79" s="5" t="s">
        <v>23</v>
      </c>
      <c r="C79" s="5">
        <v>50000.0</v>
      </c>
      <c r="D79" s="5" t="s">
        <v>270</v>
      </c>
      <c r="E79" s="5" t="s">
        <v>271</v>
      </c>
      <c r="F79" s="6">
        <f>+918376078290</f>
        <v>918376078290</v>
      </c>
      <c r="G79" s="5" t="s">
        <v>241</v>
      </c>
      <c r="H79" s="5" t="s">
        <v>242</v>
      </c>
      <c r="K79" s="5">
        <v>2.0</v>
      </c>
    </row>
    <row r="80">
      <c r="A80" s="5" t="s">
        <v>23</v>
      </c>
      <c r="C80" s="5" t="s">
        <v>272</v>
      </c>
      <c r="D80" s="5" t="s">
        <v>273</v>
      </c>
      <c r="E80" s="5" t="s">
        <v>274</v>
      </c>
      <c r="F80" s="6">
        <f>+918369123690</f>
        <v>918369123690</v>
      </c>
      <c r="G80" s="5" t="s">
        <v>275</v>
      </c>
      <c r="H80" s="5" t="s">
        <v>242</v>
      </c>
      <c r="K80" s="5">
        <v>12.0</v>
      </c>
    </row>
    <row r="81">
      <c r="A81" s="5" t="s">
        <v>23</v>
      </c>
      <c r="C81" s="5">
        <v>40000.0</v>
      </c>
      <c r="D81" s="5" t="s">
        <v>276</v>
      </c>
      <c r="E81" s="5" t="s">
        <v>277</v>
      </c>
      <c r="F81" s="6">
        <f>+917386044168</f>
        <v>917386044168</v>
      </c>
      <c r="G81" s="5" t="s">
        <v>278</v>
      </c>
      <c r="H81" s="5" t="s">
        <v>242</v>
      </c>
      <c r="K81" s="5">
        <v>2.0</v>
      </c>
    </row>
    <row r="82">
      <c r="A82" s="5" t="s">
        <v>23</v>
      </c>
      <c r="C82" s="5">
        <v>70.0</v>
      </c>
      <c r="D82" s="5" t="s">
        <v>279</v>
      </c>
      <c r="E82" s="5" t="s">
        <v>280</v>
      </c>
      <c r="F82" s="5">
        <v>8.099816586E9</v>
      </c>
      <c r="G82" s="5" t="s">
        <v>65</v>
      </c>
      <c r="H82" s="5" t="s">
        <v>242</v>
      </c>
      <c r="K82" s="5">
        <v>1.0</v>
      </c>
    </row>
    <row r="83">
      <c r="A83" s="5" t="s">
        <v>23</v>
      </c>
      <c r="C83" s="5">
        <v>40000.0</v>
      </c>
      <c r="D83" s="5" t="s">
        <v>281</v>
      </c>
      <c r="E83" s="5" t="s">
        <v>282</v>
      </c>
      <c r="F83" s="5">
        <v>8.447101566E9</v>
      </c>
      <c r="G83" s="5" t="s">
        <v>103</v>
      </c>
      <c r="H83" s="5" t="s">
        <v>242</v>
      </c>
      <c r="K83" s="5">
        <v>2.0</v>
      </c>
    </row>
    <row r="84">
      <c r="A84" s="5" t="s">
        <v>23</v>
      </c>
      <c r="C84" s="5" t="s">
        <v>137</v>
      </c>
      <c r="D84" s="5" t="s">
        <v>283</v>
      </c>
      <c r="E84" s="5" t="s">
        <v>284</v>
      </c>
      <c r="F84" s="6">
        <f>+919511632169</f>
        <v>919511632169</v>
      </c>
      <c r="G84" s="5" t="s">
        <v>103</v>
      </c>
      <c r="H84" s="5" t="s">
        <v>242</v>
      </c>
      <c r="K84" s="5">
        <v>2.0</v>
      </c>
    </row>
    <row r="85">
      <c r="A85" s="5" t="s">
        <v>23</v>
      </c>
      <c r="C85" s="5">
        <v>20000.0</v>
      </c>
      <c r="D85" s="5" t="s">
        <v>285</v>
      </c>
      <c r="E85" s="5" t="s">
        <v>286</v>
      </c>
      <c r="F85" s="6">
        <f>+917977441265</f>
        <v>917977441265</v>
      </c>
      <c r="G85" s="5" t="s">
        <v>193</v>
      </c>
      <c r="H85" s="5" t="s">
        <v>242</v>
      </c>
      <c r="K85" s="5">
        <v>2.0</v>
      </c>
    </row>
    <row r="86">
      <c r="A86" s="5" t="s">
        <v>23</v>
      </c>
      <c r="C86" s="5">
        <v>30000.0</v>
      </c>
      <c r="D86" s="5" t="s">
        <v>287</v>
      </c>
      <c r="E86" s="5" t="s">
        <v>288</v>
      </c>
      <c r="F86" s="6">
        <f>+919666330986</f>
        <v>919666330986</v>
      </c>
      <c r="G86" s="5" t="s">
        <v>289</v>
      </c>
      <c r="H86" s="5" t="s">
        <v>242</v>
      </c>
    </row>
    <row r="87">
      <c r="A87" s="5" t="s">
        <v>23</v>
      </c>
      <c r="C87" s="5">
        <v>70000.0</v>
      </c>
      <c r="D87" s="5" t="s">
        <v>290</v>
      </c>
      <c r="E87" s="5" t="s">
        <v>291</v>
      </c>
      <c r="F87" s="6">
        <f>+919819238171</f>
        <v>919819238171</v>
      </c>
      <c r="G87" s="5" t="s">
        <v>242</v>
      </c>
      <c r="H87" s="5" t="s">
        <v>242</v>
      </c>
    </row>
    <row r="88">
      <c r="A88" s="5" t="s">
        <v>23</v>
      </c>
      <c r="C88" s="5">
        <v>30000.0</v>
      </c>
      <c r="D88" s="5" t="s">
        <v>292</v>
      </c>
      <c r="E88" s="5" t="s">
        <v>293</v>
      </c>
      <c r="F88" s="6">
        <f>+918667620824</f>
        <v>918667620824</v>
      </c>
      <c r="G88" s="5" t="s">
        <v>56</v>
      </c>
      <c r="H88" s="5" t="s">
        <v>242</v>
      </c>
    </row>
    <row r="89">
      <c r="A89" s="5" t="s">
        <v>23</v>
      </c>
      <c r="C89" s="5" t="s">
        <v>294</v>
      </c>
      <c r="D89" s="5" t="s">
        <v>295</v>
      </c>
      <c r="E89" s="5" t="s">
        <v>296</v>
      </c>
      <c r="F89" s="6">
        <f>+919810525359</f>
        <v>919810525359</v>
      </c>
      <c r="G89" s="5" t="s">
        <v>245</v>
      </c>
      <c r="H89" s="5" t="s">
        <v>242</v>
      </c>
    </row>
    <row r="90">
      <c r="A90" s="5" t="s">
        <v>23</v>
      </c>
      <c r="C90" s="5">
        <v>30000.0</v>
      </c>
      <c r="D90" s="5" t="s">
        <v>297</v>
      </c>
      <c r="E90" s="5" t="s">
        <v>298</v>
      </c>
      <c r="F90" s="6">
        <f>+919753536756</f>
        <v>919753536756</v>
      </c>
      <c r="G90" s="5" t="s">
        <v>275</v>
      </c>
      <c r="H90" s="5" t="s">
        <v>242</v>
      </c>
    </row>
    <row r="91">
      <c r="A91" s="5" t="s">
        <v>23</v>
      </c>
      <c r="C91" s="5" t="s">
        <v>299</v>
      </c>
      <c r="D91" s="5" t="s">
        <v>300</v>
      </c>
      <c r="E91" s="5" t="s">
        <v>301</v>
      </c>
      <c r="F91" s="6">
        <f>+917810030165</f>
        <v>917810030165</v>
      </c>
      <c r="G91" s="5" t="s">
        <v>302</v>
      </c>
      <c r="H91" s="5" t="s">
        <v>242</v>
      </c>
    </row>
    <row r="92">
      <c r="A92" s="5" t="s">
        <v>23</v>
      </c>
      <c r="C92" s="5">
        <v>40000.0</v>
      </c>
      <c r="D92" s="5" t="s">
        <v>303</v>
      </c>
      <c r="E92" s="5" t="s">
        <v>304</v>
      </c>
      <c r="F92" s="6">
        <f>+919968625931</f>
        <v>919968625931</v>
      </c>
      <c r="G92" s="5" t="s">
        <v>305</v>
      </c>
      <c r="H92" s="5" t="s">
        <v>242</v>
      </c>
    </row>
    <row r="93">
      <c r="A93" s="5" t="s">
        <v>23</v>
      </c>
      <c r="C93" s="5" t="s">
        <v>306</v>
      </c>
      <c r="D93" s="5" t="s">
        <v>307</v>
      </c>
      <c r="E93" s="5" t="s">
        <v>308</v>
      </c>
      <c r="F93" s="5">
        <v>9.711766247E9</v>
      </c>
      <c r="G93" s="5" t="s">
        <v>103</v>
      </c>
      <c r="H93" s="5" t="s">
        <v>242</v>
      </c>
    </row>
    <row r="94">
      <c r="A94" s="5" t="s">
        <v>23</v>
      </c>
      <c r="C94" s="5">
        <v>25000.0</v>
      </c>
      <c r="D94" s="5" t="s">
        <v>309</v>
      </c>
      <c r="E94" s="5" t="s">
        <v>310</v>
      </c>
      <c r="F94" s="6">
        <f>+919003556476</f>
        <v>919003556476</v>
      </c>
      <c r="G94" s="5" t="s">
        <v>311</v>
      </c>
      <c r="H94" s="5" t="s">
        <v>242</v>
      </c>
    </row>
    <row r="95">
      <c r="A95" s="5" t="s">
        <v>23</v>
      </c>
      <c r="C95" s="5">
        <v>25000.0</v>
      </c>
      <c r="D95" s="5" t="s">
        <v>312</v>
      </c>
      <c r="E95" s="5" t="s">
        <v>313</v>
      </c>
      <c r="F95" s="6">
        <f>+917550195160</f>
        <v>917550195160</v>
      </c>
      <c r="G95" s="5" t="s">
        <v>193</v>
      </c>
      <c r="H95" s="5" t="s">
        <v>242</v>
      </c>
    </row>
    <row r="96">
      <c r="A96" s="5" t="s">
        <v>23</v>
      </c>
      <c r="C96" s="5">
        <v>25000.0</v>
      </c>
      <c r="D96" s="5" t="s">
        <v>314</v>
      </c>
      <c r="E96" s="5" t="s">
        <v>315</v>
      </c>
      <c r="F96" s="6">
        <f>+919998426679</f>
        <v>919998426679</v>
      </c>
      <c r="G96" s="5" t="s">
        <v>316</v>
      </c>
      <c r="H96" s="5" t="s">
        <v>242</v>
      </c>
    </row>
    <row r="97">
      <c r="A97" s="5" t="s">
        <v>23</v>
      </c>
      <c r="C97" s="7">
        <v>60000.0</v>
      </c>
      <c r="D97" s="5" t="s">
        <v>317</v>
      </c>
      <c r="E97" s="5" t="s">
        <v>318</v>
      </c>
      <c r="F97" s="6">
        <f>+919558578904</f>
        <v>919558578904</v>
      </c>
      <c r="G97" s="5" t="s">
        <v>319</v>
      </c>
      <c r="H97" s="5" t="s">
        <v>320</v>
      </c>
    </row>
    <row r="98">
      <c r="A98" s="5" t="s">
        <v>23</v>
      </c>
      <c r="C98" s="5" t="s">
        <v>321</v>
      </c>
      <c r="D98" s="5" t="s">
        <v>322</v>
      </c>
      <c r="E98" s="5" t="s">
        <v>323</v>
      </c>
      <c r="F98" s="5">
        <v>8.870648143E9</v>
      </c>
      <c r="G98" s="5" t="s">
        <v>324</v>
      </c>
      <c r="H98" s="5" t="s">
        <v>320</v>
      </c>
    </row>
    <row r="99">
      <c r="A99" s="5" t="s">
        <v>14</v>
      </c>
      <c r="C99" s="5" t="s">
        <v>325</v>
      </c>
      <c r="D99" s="5" t="s">
        <v>326</v>
      </c>
      <c r="E99" s="5" t="s">
        <v>327</v>
      </c>
      <c r="F99" s="6">
        <f>+9109836725927</f>
        <v>9109836725927</v>
      </c>
      <c r="G99" s="5" t="s">
        <v>68</v>
      </c>
      <c r="H99" s="5" t="s">
        <v>320</v>
      </c>
    </row>
    <row r="100">
      <c r="A100" s="5" t="s">
        <v>23</v>
      </c>
      <c r="C100" s="5">
        <v>100000.0</v>
      </c>
      <c r="D100" s="5" t="s">
        <v>328</v>
      </c>
      <c r="E100" s="5" t="s">
        <v>329</v>
      </c>
      <c r="F100" s="6">
        <f>+919739228248</f>
        <v>919739228248</v>
      </c>
      <c r="G100" s="5" t="s">
        <v>65</v>
      </c>
      <c r="H100" s="5" t="s">
        <v>320</v>
      </c>
    </row>
    <row r="101">
      <c r="A101" s="5" t="s">
        <v>14</v>
      </c>
      <c r="C101" s="5">
        <v>50000.0</v>
      </c>
      <c r="D101" s="5" t="s">
        <v>330</v>
      </c>
      <c r="E101" s="5" t="s">
        <v>331</v>
      </c>
      <c r="F101" s="6">
        <f>+917031561459</f>
        <v>917031561459</v>
      </c>
      <c r="G101" s="5" t="s">
        <v>332</v>
      </c>
      <c r="H101" s="5" t="s">
        <v>320</v>
      </c>
    </row>
    <row r="102">
      <c r="A102" s="5" t="s">
        <v>23</v>
      </c>
      <c r="C102" s="5">
        <v>100000.0</v>
      </c>
      <c r="D102" s="5" t="s">
        <v>333</v>
      </c>
      <c r="E102" s="5" t="s">
        <v>334</v>
      </c>
      <c r="F102" s="6">
        <f>+919094988280</f>
        <v>919094988280</v>
      </c>
      <c r="G102" s="5" t="s">
        <v>311</v>
      </c>
      <c r="H102" s="5" t="s">
        <v>320</v>
      </c>
    </row>
    <row r="103">
      <c r="A103" s="5" t="s">
        <v>14</v>
      </c>
      <c r="C103" s="5" t="s">
        <v>335</v>
      </c>
      <c r="D103" s="5" t="s">
        <v>336</v>
      </c>
      <c r="E103" s="5" t="s">
        <v>337</v>
      </c>
      <c r="F103" s="6">
        <f>+917066099982</f>
        <v>917066099982</v>
      </c>
      <c r="G103" s="5" t="s">
        <v>338</v>
      </c>
      <c r="H103" s="5" t="s">
        <v>320</v>
      </c>
    </row>
    <row r="104">
      <c r="A104" s="5" t="s">
        <v>339</v>
      </c>
      <c r="D104" s="5" t="s">
        <v>340</v>
      </c>
      <c r="E104" s="5" t="s">
        <v>341</v>
      </c>
      <c r="F104" s="5">
        <v>9.445456258E9</v>
      </c>
      <c r="H104" s="5" t="s">
        <v>342</v>
      </c>
      <c r="I104" s="8">
        <v>45122.0</v>
      </c>
      <c r="K104" s="5">
        <v>12.0</v>
      </c>
    </row>
    <row r="105">
      <c r="A105" s="5" t="s">
        <v>339</v>
      </c>
      <c r="D105" s="5" t="s">
        <v>343</v>
      </c>
      <c r="E105" s="5" t="s">
        <v>344</v>
      </c>
      <c r="F105" s="5">
        <v>9.967935528E9</v>
      </c>
      <c r="H105" s="5" t="s">
        <v>345</v>
      </c>
      <c r="I105" s="8">
        <v>45092.0</v>
      </c>
      <c r="K105" s="5">
        <v>2.0</v>
      </c>
    </row>
    <row r="106">
      <c r="A106" s="5" t="s">
        <v>339</v>
      </c>
      <c r="D106" s="5" t="s">
        <v>346</v>
      </c>
      <c r="E106" s="5" t="s">
        <v>347</v>
      </c>
      <c r="F106" s="6">
        <f>910326778564</f>
        <v>910326778564</v>
      </c>
      <c r="H106" s="5" t="s">
        <v>348</v>
      </c>
      <c r="I106" s="8">
        <v>45014.0</v>
      </c>
      <c r="K106" s="5">
        <v>1.0</v>
      </c>
    </row>
    <row r="107">
      <c r="A107" s="5" t="s">
        <v>339</v>
      </c>
      <c r="D107" s="5" t="s">
        <v>349</v>
      </c>
      <c r="E107" s="5" t="s">
        <v>350</v>
      </c>
      <c r="H107" s="5" t="s">
        <v>351</v>
      </c>
    </row>
    <row r="108">
      <c r="A108" s="5" t="s">
        <v>339</v>
      </c>
      <c r="D108" s="5" t="s">
        <v>352</v>
      </c>
      <c r="E108" s="5" t="s">
        <v>353</v>
      </c>
      <c r="F108" s="5">
        <v>9.677248327E9</v>
      </c>
      <c r="H108" s="5" t="s">
        <v>354</v>
      </c>
      <c r="I108" s="8">
        <v>45056.0</v>
      </c>
      <c r="K108" s="5">
        <v>4.0</v>
      </c>
    </row>
    <row r="109">
      <c r="A109" s="5" t="s">
        <v>339</v>
      </c>
      <c r="D109" s="5" t="s">
        <v>355</v>
      </c>
      <c r="E109" s="5" t="s">
        <v>356</v>
      </c>
      <c r="F109" s="5">
        <v>9.412384861E9</v>
      </c>
      <c r="H109" s="5" t="s">
        <v>342</v>
      </c>
      <c r="I109" s="8">
        <v>45092.0</v>
      </c>
      <c r="K109" s="5">
        <v>2.0</v>
      </c>
    </row>
    <row r="110">
      <c r="A110" s="5" t="s">
        <v>339</v>
      </c>
      <c r="D110" s="5" t="s">
        <v>357</v>
      </c>
      <c r="E110" s="5" t="s">
        <v>358</v>
      </c>
      <c r="F110" s="5">
        <v>9.3920013E9</v>
      </c>
      <c r="H110" s="5" t="s">
        <v>342</v>
      </c>
      <c r="I110" s="8">
        <v>45028.0</v>
      </c>
      <c r="K110" s="5">
        <v>1.0</v>
      </c>
    </row>
    <row r="111">
      <c r="A111" s="5" t="s">
        <v>339</v>
      </c>
      <c r="D111" s="5" t="s">
        <v>359</v>
      </c>
      <c r="E111" s="5" t="s">
        <v>360</v>
      </c>
      <c r="F111" s="5">
        <v>9.033377931E9</v>
      </c>
      <c r="H111" s="5" t="s">
        <v>342</v>
      </c>
      <c r="I111" s="8">
        <v>45031.0</v>
      </c>
      <c r="K111" s="5">
        <v>2.0</v>
      </c>
    </row>
    <row r="112">
      <c r="A112" s="5" t="s">
        <v>339</v>
      </c>
      <c r="D112" s="5" t="s">
        <v>361</v>
      </c>
      <c r="E112" s="5" t="s">
        <v>362</v>
      </c>
      <c r="F112" s="5">
        <v>9.822861355E9</v>
      </c>
      <c r="H112" s="5" t="s">
        <v>342</v>
      </c>
      <c r="I112" s="8">
        <v>45061.0</v>
      </c>
      <c r="K112" s="5">
        <v>3.0</v>
      </c>
    </row>
    <row r="113">
      <c r="A113" s="5" t="s">
        <v>339</v>
      </c>
      <c r="D113" s="5" t="s">
        <v>363</v>
      </c>
      <c r="E113" s="5" t="s">
        <v>364</v>
      </c>
      <c r="F113" s="5">
        <v>8.291528963E9</v>
      </c>
      <c r="H113" s="5" t="s">
        <v>365</v>
      </c>
      <c r="I113" s="8">
        <v>45023.0</v>
      </c>
      <c r="K113" s="5">
        <v>1.0</v>
      </c>
    </row>
    <row r="114">
      <c r="A114" s="5" t="s">
        <v>339</v>
      </c>
      <c r="D114" s="5" t="s">
        <v>366</v>
      </c>
      <c r="E114" s="5" t="s">
        <v>367</v>
      </c>
      <c r="F114" s="5">
        <v>8.595119004E9</v>
      </c>
      <c r="H114" s="5" t="s">
        <v>368</v>
      </c>
      <c r="I114" s="8">
        <v>45025.0</v>
      </c>
      <c r="K114" s="5">
        <v>1.0</v>
      </c>
    </row>
    <row r="115">
      <c r="A115" s="5" t="s">
        <v>339</v>
      </c>
      <c r="D115" s="5" t="s">
        <v>369</v>
      </c>
      <c r="E115" s="5" t="s">
        <v>370</v>
      </c>
      <c r="F115" s="5">
        <v>9.700949493E9</v>
      </c>
      <c r="H115" s="5" t="s">
        <v>351</v>
      </c>
      <c r="I115" s="8">
        <v>45036.0</v>
      </c>
      <c r="K115" s="5">
        <v>2.0</v>
      </c>
    </row>
  </sheetData>
  <drawing r:id="rId1"/>
</worksheet>
</file>