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ependent-study\AWS-Lambda\09-20\serverless\new-repo\Serverless-Technologies\"/>
    </mc:Choice>
  </mc:AlternateContent>
  <bookViews>
    <workbookView xWindow="0" yWindow="0" windowWidth="13248" windowHeight="8412" activeTab="3" xr2:uid="{C30D27C6-448F-45CA-B2B5-16975C8EE748}"/>
  </bookViews>
  <sheets>
    <sheet name="Sheet1" sheetId="1" r:id="rId1"/>
    <sheet name="language speed" sheetId="2" r:id="rId2"/>
    <sheet name="1kb-azure-py-vs-javascript" sheetId="3" r:id="rId3"/>
    <sheet name="azure-py" sheetId="4" r:id="rId4"/>
  </sheets>
  <definedNames>
    <definedName name="_xlchart.v1.0" hidden="1">'1kb-azure-py-vs-javascript'!$A$2:$A$101</definedName>
    <definedName name="_xlchart.v1.1" hidden="1">'1kb-azure-py-vs-javascript'!$B$2:$B$101</definedName>
    <definedName name="_xlchart.v1.2" hidden="1">'1kb-azure-py-vs-javascript'!$A$2:$A$101</definedName>
    <definedName name="_xlchart.v1.3" hidden="1">'1kb-azure-py-vs-javascript'!$B$2:$B$101</definedName>
    <definedName name="_xlchart.v1.4" hidden="1">'azure-py'!$A$2:$A$101</definedName>
    <definedName name="_xlchart.v1.5" hidden="1">'azure-py'!$B$2:$B$101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5" i="1"/>
  <c r="D176" i="1"/>
  <c r="C176" i="1"/>
  <c r="C175" i="1"/>
  <c r="C174" i="1"/>
  <c r="C173" i="1"/>
  <c r="C172" i="1"/>
  <c r="C171" i="1"/>
  <c r="C170" i="1"/>
  <c r="D170" i="1"/>
  <c r="G175" i="1"/>
  <c r="G174" i="1"/>
  <c r="G173" i="1"/>
  <c r="G172" i="1"/>
  <c r="G171" i="1"/>
  <c r="G170" i="1"/>
  <c r="D175" i="1"/>
  <c r="D174" i="1"/>
  <c r="D173" i="1"/>
  <c r="D172" i="1"/>
  <c r="D171" i="1"/>
  <c r="D134" i="1" l="1"/>
  <c r="E143" i="1"/>
  <c r="D144" i="1"/>
  <c r="D143" i="1"/>
  <c r="D142" i="1"/>
  <c r="E141" i="1"/>
  <c r="D141" i="1"/>
  <c r="D133" i="1"/>
  <c r="E131" i="1"/>
  <c r="E133" i="1"/>
  <c r="D132" i="1"/>
  <c r="D131" i="1"/>
  <c r="D124" i="1"/>
  <c r="E123" i="1"/>
  <c r="D123" i="1"/>
  <c r="D122" i="1"/>
  <c r="E121" i="1"/>
  <c r="D121" i="1"/>
  <c r="D113" i="1"/>
  <c r="E112" i="1"/>
  <c r="D112" i="1"/>
  <c r="D111" i="1"/>
  <c r="E110" i="1"/>
  <c r="D110" i="1"/>
  <c r="E101" i="1"/>
  <c r="D102" i="1"/>
  <c r="D101" i="1"/>
  <c r="D100" i="1"/>
  <c r="E99" i="1"/>
  <c r="D99" i="1"/>
</calcChain>
</file>

<file path=xl/sharedStrings.xml><?xml version="1.0" encoding="utf-8"?>
<sst xmlns="http://schemas.openxmlformats.org/spreadsheetml/2006/main" count="160" uniqueCount="58">
  <si>
    <t>aws</t>
  </si>
  <si>
    <t>google</t>
  </si>
  <si>
    <t>azure</t>
  </si>
  <si>
    <t>ibm</t>
  </si>
  <si>
    <t>http</t>
  </si>
  <si>
    <t>object storage</t>
  </si>
  <si>
    <t>database</t>
  </si>
  <si>
    <t>object</t>
  </si>
  <si>
    <t>db</t>
  </si>
  <si>
    <t>for 1600</t>
  </si>
  <si>
    <t>for 800</t>
  </si>
  <si>
    <t>for 400</t>
  </si>
  <si>
    <t>for 200</t>
  </si>
  <si>
    <t>for 100</t>
  </si>
  <si>
    <r>
      <t>plt.plot(x, [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03.9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07.4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14.1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27.901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59.501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106.175</t>
    </r>
    <r>
      <rPr>
        <sz val="8.4"/>
        <color rgb="FF000000"/>
        <rFont val="Courier New"/>
        <family val="3"/>
      </rPr>
      <t>],</t>
    </r>
    <r>
      <rPr>
        <sz val="8.4"/>
        <color rgb="FF660099"/>
        <rFont val="Courier New"/>
        <family val="3"/>
      </rPr>
      <t>linewidth</t>
    </r>
    <r>
      <rPr>
        <sz val="8.4"/>
        <color rgb="FF000000"/>
        <rFont val="Courier New"/>
        <family val="3"/>
      </rPr>
      <t>=</t>
    </r>
    <r>
      <rPr>
        <sz val="8.4"/>
        <color rgb="FF0000FF"/>
        <rFont val="Courier New"/>
        <family val="3"/>
      </rPr>
      <t>2</t>
    </r>
    <r>
      <rPr>
        <sz val="8.4"/>
        <color rgb="FF000000"/>
        <rFont val="Courier New"/>
        <family val="3"/>
      </rPr>
      <t>)</t>
    </r>
  </si>
  <si>
    <r>
      <t>plt.plot(x, [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05.141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10.903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21.262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42.323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86.108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170.044</t>
    </r>
    <r>
      <rPr>
        <sz val="8.4"/>
        <color rgb="FF000000"/>
        <rFont val="Courier New"/>
        <family val="3"/>
      </rPr>
      <t>],</t>
    </r>
    <r>
      <rPr>
        <sz val="8.4"/>
        <color rgb="FF660099"/>
        <rFont val="Courier New"/>
        <family val="3"/>
      </rPr>
      <t>linewidth</t>
    </r>
    <r>
      <rPr>
        <sz val="8.4"/>
        <color rgb="FF000000"/>
        <rFont val="Courier New"/>
        <family val="3"/>
      </rPr>
      <t>=</t>
    </r>
    <r>
      <rPr>
        <sz val="8.4"/>
        <color rgb="FF0000FF"/>
        <rFont val="Courier New"/>
        <family val="3"/>
      </rPr>
      <t>2</t>
    </r>
    <r>
      <rPr>
        <sz val="8.4"/>
        <color rgb="FF000000"/>
        <rFont val="Courier New"/>
        <family val="3"/>
      </rPr>
      <t>)</t>
    </r>
  </si>
  <si>
    <r>
      <t>plt.plot(x,  [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5.688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12.460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21.500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46.295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93.063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175.538</t>
    </r>
    <r>
      <rPr>
        <sz val="8.4"/>
        <color rgb="FF000000"/>
        <rFont val="Courier New"/>
        <family val="3"/>
      </rPr>
      <t>],</t>
    </r>
    <r>
      <rPr>
        <sz val="8.4"/>
        <color rgb="FF660099"/>
        <rFont val="Courier New"/>
        <family val="3"/>
      </rPr>
      <t>linewidth</t>
    </r>
    <r>
      <rPr>
        <sz val="8.4"/>
        <color rgb="FF000000"/>
        <rFont val="Courier New"/>
        <family val="3"/>
      </rPr>
      <t>=</t>
    </r>
    <r>
      <rPr>
        <sz val="8.4"/>
        <color rgb="FF0000FF"/>
        <rFont val="Courier New"/>
        <family val="3"/>
      </rPr>
      <t>2</t>
    </r>
    <r>
      <rPr>
        <sz val="8.4"/>
        <color rgb="FF000000"/>
        <rFont val="Courier New"/>
        <family val="3"/>
      </rPr>
      <t>)</t>
    </r>
  </si>
  <si>
    <r>
      <t>plt.plot(x, [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5.224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1.263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2.261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4.814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9.232</t>
    </r>
    <r>
      <rPr>
        <sz val="8.4"/>
        <color rgb="FF000000"/>
        <rFont val="Courier New"/>
        <family val="3"/>
      </rPr>
      <t>,</t>
    </r>
    <r>
      <rPr>
        <sz val="8.4"/>
        <color rgb="FF0000FF"/>
        <rFont val="Courier New"/>
        <family val="3"/>
      </rPr>
      <t>21.060</t>
    </r>
    <r>
      <rPr>
        <sz val="8.4"/>
        <color rgb="FF000000"/>
        <rFont val="Courier New"/>
        <family val="3"/>
      </rPr>
      <t>],</t>
    </r>
    <r>
      <rPr>
        <sz val="8.4"/>
        <color rgb="FF660099"/>
        <rFont val="Courier New"/>
        <family val="3"/>
      </rPr>
      <t>linewidth</t>
    </r>
    <r>
      <rPr>
        <sz val="8.4"/>
        <color rgb="FF000000"/>
        <rFont val="Courier New"/>
        <family val="3"/>
      </rPr>
      <t>=</t>
    </r>
    <r>
      <rPr>
        <sz val="8.4"/>
        <color rgb="FF0000FF"/>
        <rFont val="Courier New"/>
        <family val="3"/>
      </rPr>
      <t>2</t>
    </r>
    <r>
      <rPr>
        <sz val="8.4"/>
        <color rgb="FF000000"/>
        <rFont val="Courier New"/>
        <family val="3"/>
      </rPr>
      <t>)</t>
    </r>
  </si>
  <si>
    <r>
      <t>plt.legend([</t>
    </r>
    <r>
      <rPr>
        <b/>
        <sz val="8.4"/>
        <color rgb="FF008080"/>
        <rFont val="Courier New"/>
        <family val="3"/>
      </rPr>
      <t>'AWS Lambda'</t>
    </r>
    <r>
      <rPr>
        <sz val="8.4"/>
        <color rgb="FF000000"/>
        <rFont val="Courier New"/>
        <family val="3"/>
      </rPr>
      <t xml:space="preserve">, </t>
    </r>
    <r>
      <rPr>
        <b/>
        <sz val="8.4"/>
        <color rgb="FF008080"/>
        <rFont val="Courier New"/>
        <family val="3"/>
      </rPr>
      <t>'IBM Openwhisk'</t>
    </r>
    <r>
      <rPr>
        <sz val="8.4"/>
        <color rgb="FF000000"/>
        <rFont val="Courier New"/>
        <family val="3"/>
      </rPr>
      <t xml:space="preserve">, </t>
    </r>
    <r>
      <rPr>
        <b/>
        <sz val="8.4"/>
        <color rgb="FF008080"/>
        <rFont val="Courier New"/>
        <family val="3"/>
      </rPr>
      <t>'GOOGLE functions'</t>
    </r>
    <r>
      <rPr>
        <sz val="8.4"/>
        <color rgb="FF000000"/>
        <rFont val="Courier New"/>
        <family val="3"/>
      </rPr>
      <t xml:space="preserve">, </t>
    </r>
    <r>
      <rPr>
        <b/>
        <sz val="8.4"/>
        <color rgb="FF008080"/>
        <rFont val="Courier New"/>
        <family val="3"/>
      </rPr>
      <t>'AZURE functions'</t>
    </r>
    <r>
      <rPr>
        <sz val="8.4"/>
        <color rgb="FF000000"/>
        <rFont val="Courier New"/>
        <family val="3"/>
      </rPr>
      <t xml:space="preserve">], </t>
    </r>
    <r>
      <rPr>
        <sz val="8.4"/>
        <color rgb="FF660099"/>
        <rFont val="Courier New"/>
        <family val="3"/>
      </rPr>
      <t>loc</t>
    </r>
    <r>
      <rPr>
        <sz val="8.4"/>
        <color rgb="FF000000"/>
        <rFont val="Courier New"/>
        <family val="3"/>
      </rPr>
      <t>=</t>
    </r>
    <r>
      <rPr>
        <b/>
        <sz val="8.4"/>
        <color rgb="FF008080"/>
        <rFont val="Courier New"/>
        <family val="3"/>
      </rPr>
      <t>'upper left'</t>
    </r>
    <r>
      <rPr>
        <sz val="8.4"/>
        <color rgb="FF000000"/>
        <rFont val="Courier New"/>
        <family val="3"/>
      </rPr>
      <t>)</t>
    </r>
  </si>
  <si>
    <r>
      <t>0:01:1.654306</t>
    </r>
    <r>
      <rPr>
        <sz val="8"/>
        <color rgb="FF000000"/>
        <rFont val="Arial"/>
        <family val="2"/>
      </rPr>
      <t>   </t>
    </r>
    <r>
      <rPr>
        <sz val="8"/>
        <color rgb="FF808080"/>
        <rFont val="Arial"/>
        <family val="2"/>
      </rPr>
      <t>(h:m:s)</t>
    </r>
  </si>
  <si>
    <r>
      <rPr>
        <b/>
        <sz val="8"/>
        <color rgb="FF000000"/>
        <rFont val="Arial"/>
        <family val="2"/>
      </rPr>
      <t>0:01:53.906232</t>
    </r>
    <r>
      <rPr>
        <sz val="8"/>
        <color rgb="FF000000"/>
        <rFont val="Arial"/>
        <family val="2"/>
      </rPr>
      <t>   </t>
    </r>
    <r>
      <rPr>
        <sz val="8"/>
        <color rgb="FF808080"/>
        <rFont val="Arial"/>
        <family val="2"/>
      </rPr>
      <t>(h:m:s)</t>
    </r>
  </si>
  <si>
    <r>
      <t>0:00:4.994075</t>
    </r>
    <r>
      <rPr>
        <sz val="8"/>
        <color rgb="FF000000"/>
        <rFont val="Arial"/>
        <family val="2"/>
      </rPr>
      <t>   </t>
    </r>
    <r>
      <rPr>
        <sz val="8"/>
        <color rgb="FF808080"/>
        <rFont val="Arial"/>
        <family val="2"/>
      </rPr>
      <t>(h:m:s)</t>
    </r>
  </si>
  <si>
    <r>
      <t>0:00:9.109646</t>
    </r>
    <r>
      <rPr>
        <sz val="8"/>
        <color rgb="FF000000"/>
        <rFont val="Arial"/>
        <family val="2"/>
      </rPr>
      <t>   </t>
    </r>
    <r>
      <rPr>
        <sz val="8"/>
        <color rgb="FF808080"/>
        <rFont val="Arial"/>
        <family val="2"/>
      </rPr>
      <t>(h:m:s)</t>
    </r>
  </si>
  <si>
    <t>:9.1096</t>
  </si>
  <si>
    <r>
      <t>0:00:15.997989</t>
    </r>
    <r>
      <rPr>
        <sz val="8"/>
        <color rgb="FF000000"/>
        <rFont val="Arial"/>
        <family val="2"/>
      </rPr>
      <t>   </t>
    </r>
    <r>
      <rPr>
        <sz val="8"/>
        <color rgb="FF808080"/>
        <rFont val="Arial"/>
        <family val="2"/>
      </rPr>
      <t>(h:m:s)</t>
    </r>
  </si>
  <si>
    <r>
      <t>0:00:31.478761</t>
    </r>
    <r>
      <rPr>
        <sz val="8"/>
        <color rgb="FF000000"/>
        <rFont val="Arial"/>
        <family val="2"/>
      </rPr>
      <t>   </t>
    </r>
    <r>
      <rPr>
        <sz val="8"/>
        <color rgb="FF808080"/>
        <rFont val="Arial"/>
        <family val="2"/>
      </rPr>
      <t>(h:m:s)</t>
    </r>
  </si>
  <si>
    <t>Lambda-Dynamodb</t>
  </si>
  <si>
    <t>read capacity units</t>
  </si>
  <si>
    <t>write capacity  units</t>
  </si>
  <si>
    <t>100 records</t>
  </si>
  <si>
    <t>200 records</t>
  </si>
  <si>
    <t>400 records</t>
  </si>
  <si>
    <t>800 records</t>
  </si>
  <si>
    <t>1600 records</t>
  </si>
  <si>
    <t>3000 records</t>
  </si>
  <si>
    <t>IBM Cloudant</t>
  </si>
  <si>
    <t>AWS Lambda</t>
  </si>
  <si>
    <t>Azure Functions</t>
  </si>
  <si>
    <t>Google function</t>
  </si>
  <si>
    <t>IBM Openwhisk</t>
  </si>
  <si>
    <t>object storge</t>
  </si>
  <si>
    <t>5000 records</t>
  </si>
  <si>
    <t>db trigger</t>
  </si>
  <si>
    <t>ss</t>
  </si>
  <si>
    <t>concurrency 1</t>
  </si>
  <si>
    <t>size</t>
  </si>
  <si>
    <t>1MB</t>
  </si>
  <si>
    <t>1KB</t>
  </si>
  <si>
    <t>10MB</t>
  </si>
  <si>
    <t>100MB</t>
  </si>
  <si>
    <t>concurrency</t>
  </si>
  <si>
    <t>python</t>
  </si>
  <si>
    <t>nodejs</t>
  </si>
  <si>
    <t>function excution</t>
  </si>
  <si>
    <t>write task execution</t>
  </si>
  <si>
    <t>100 iteration</t>
  </si>
  <si>
    <t>azure-py</t>
  </si>
  <si>
    <t>azure-js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</si>
</sst>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8.4"/>
      <color rgb="FF000000"/>
      <name val="Courier New"/>
      <family val="3"/>
    </font>
    <font>
      <sz val="8.4"/>
      <color rgb="FF0000FF"/>
      <name val="Courier New"/>
      <family val="3"/>
    </font>
    <font>
      <sz val="8.4"/>
      <color rgb="FF660099"/>
      <name val="Courier New"/>
      <family val="3"/>
    </font>
    <font>
      <b/>
      <sz val="8.4"/>
      <color rgb="FF008080"/>
      <name val="Courier New"/>
      <family val="3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80808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7"/>
      <color rgb="FF16191F"/>
      <name val="Consolas"/>
      <family val="3"/>
    </font>
    <font>
      <sz val="7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8E1E6"/>
      </left>
      <right style="medium">
        <color rgb="FFD8E1E6"/>
      </right>
      <top style="medium">
        <color rgb="FFD8E1E6"/>
      </top>
      <bottom style="medium">
        <color rgb="FFD8E1E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11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 indent="2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AFE7F93-6D1C-4875-BF7F-E158DC309D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Triggers</a:t>
            </a:r>
            <a:r>
              <a:rPr lang="en-US" sz="1050" baseline="0"/>
              <a:t> from different sources(for 3000 calls)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AWS Lambda</c:v>
                </c:pt>
                <c:pt idx="1">
                  <c:v>Azure Functions</c:v>
                </c:pt>
                <c:pt idx="2">
                  <c:v>Google function</c:v>
                </c:pt>
                <c:pt idx="3">
                  <c:v>IBM Openwhisk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61.370191397466101</c:v>
                </c:pt>
                <c:pt idx="1">
                  <c:v>142.85714285714201</c:v>
                </c:pt>
                <c:pt idx="2">
                  <c:v>19.079999999999998</c:v>
                </c:pt>
                <c:pt idx="3">
                  <c:v>50.160513643659698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6-4B3A-9600-0B5F4E8A9D28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object storge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AWS Lambda</c:v>
                </c:pt>
                <c:pt idx="1">
                  <c:v>Azure Functions</c:v>
                </c:pt>
                <c:pt idx="2">
                  <c:v>Google function</c:v>
                </c:pt>
                <c:pt idx="3">
                  <c:v>IBM Openwhisk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26.337506364897301</c:v>
                </c:pt>
                <c:pt idx="1">
                  <c:v>249.43700000000001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6-4B3A-9600-0B5F4E8A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94424"/>
        <c:axId val="655494096"/>
      </c:barChart>
      <c:catAx>
        <c:axId val="65549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cloud providers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4096"/>
        <c:crosses val="autoZero"/>
        <c:auto val="1"/>
        <c:lblAlgn val="ctr"/>
        <c:lblOffset val="100"/>
        <c:noMultiLvlLbl val="0"/>
      </c:catAx>
      <c:valAx>
        <c:axId val="65549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baseline="0"/>
                  <a:t>functions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44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</a:t>
            </a:r>
            <a:r>
              <a:rPr lang="en-US"/>
              <a:t>functions per seconds(for 3000</a:t>
            </a:r>
            <a:r>
              <a:rPr lang="en-US" baseline="0"/>
              <a:t> concurrent calls)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Sheet1!$D$239</c:f>
              <c:strCache>
                <c:ptCount val="1"/>
                <c:pt idx="0">
                  <c:v>AWS Lambda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Sheet1!$E$238</c:f>
              <c:strCache>
                <c:ptCount val="1"/>
                <c:pt idx="0">
                  <c:v>http</c:v>
                </c:pt>
              </c:strCache>
            </c:strRef>
          </c:cat>
          <c:val>
            <c:numRef>
              <c:f>Sheet1!$E$239</c:f>
              <c:numCache>
                <c:formatCode>General</c:formatCode>
                <c:ptCount val="1"/>
                <c:pt idx="0">
                  <c:v>61.370191397466101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9-4F7F-AD9D-448B2AA9D363}"/>
            </c:ext>
          </c:extLst>
        </c:ser>
        <c:ser>
          <c:idx val="1"/>
          <c:order val="1"/>
          <c:tx>
            <c:strRef>
              <c:f>Sheet1!$D$240</c:f>
              <c:strCache>
                <c:ptCount val="1"/>
                <c:pt idx="0">
                  <c:v>Azure Functions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Sheet1!$E$238</c:f>
              <c:strCache>
                <c:ptCount val="1"/>
                <c:pt idx="0">
                  <c:v>http</c:v>
                </c:pt>
              </c:strCache>
            </c:strRef>
          </c:cat>
          <c:val>
            <c:numRef>
              <c:f>Sheet1!$E$240</c:f>
              <c:numCache>
                <c:formatCode>General</c:formatCode>
                <c:ptCount val="1"/>
                <c:pt idx="0">
                  <c:v>142.85714285714201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9-4F7F-AD9D-448B2AA9D363}"/>
            </c:ext>
          </c:extLst>
        </c:ser>
        <c:ser>
          <c:idx val="2"/>
          <c:order val="2"/>
          <c:tx>
            <c:strRef>
              <c:f>Sheet1!$D$241</c:f>
              <c:strCache>
                <c:ptCount val="1"/>
                <c:pt idx="0">
                  <c:v>Google 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Sheet1!$E$238</c:f>
              <c:strCache>
                <c:ptCount val="1"/>
                <c:pt idx="0">
                  <c:v>http</c:v>
                </c:pt>
              </c:strCache>
            </c:strRef>
          </c:cat>
          <c:val>
            <c:numRef>
              <c:f>Sheet1!$E$241</c:f>
              <c:numCache>
                <c:formatCode>General</c:formatCode>
                <c:ptCount val="1"/>
                <c:pt idx="0">
                  <c:v>19.079999999999998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9-4F7F-AD9D-448B2AA9D363}"/>
            </c:ext>
          </c:extLst>
        </c:ser>
        <c:ser>
          <c:idx val="3"/>
          <c:order val="3"/>
          <c:tx>
            <c:strRef>
              <c:f>Sheet1!$D$242</c:f>
              <c:strCache>
                <c:ptCount val="1"/>
                <c:pt idx="0">
                  <c:v>IBM Openwhisk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Sheet1!$E$238</c:f>
              <c:strCache>
                <c:ptCount val="1"/>
                <c:pt idx="0">
                  <c:v>http</c:v>
                </c:pt>
              </c:strCache>
            </c:strRef>
          </c:cat>
          <c:val>
            <c:numRef>
              <c:f>Sheet1!$E$242</c:f>
              <c:numCache>
                <c:formatCode>General</c:formatCode>
                <c:ptCount val="1"/>
                <c:pt idx="0">
                  <c:v>50.160513643659698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9-4F7F-AD9D-448B2AA9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13144"/>
        <c:axId val="628809208"/>
      </c:barChart>
      <c:catAx>
        <c:axId val="62881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09208"/>
        <c:crosses val="autoZero"/>
        <c:auto val="1"/>
        <c:lblAlgn val="ctr"/>
        <c:lblOffset val="100"/>
        <c:noMultiLvlLbl val="0"/>
      </c:catAx>
      <c:valAx>
        <c:axId val="6288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1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Sheet1!$D$98</c:f>
              <c:strCache>
                <c:ptCount val="1"/>
                <c:pt idx="0">
                  <c:v>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Sheet1!$C$99:$C$102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Sheet1!$D$99:$D$102</c:f>
              <c:numCache>
                <c:formatCode>General</c:formatCode>
                <c:ptCount val="4"/>
                <c:pt idx="0">
                  <c:v>26.890304364632527</c:v>
                </c:pt>
                <c:pt idx="1">
                  <c:v>173.3102253032929</c:v>
                </c:pt>
                <c:pt idx="2">
                  <c:v>17.192654438391198</c:v>
                </c:pt>
                <c:pt idx="3">
                  <c:v>18.581316486273053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F-471D-820F-82C8F7007A59}"/>
            </c:ext>
          </c:extLst>
        </c:ser>
        <c:ser>
          <c:idx val="1"/>
          <c:order val="1"/>
          <c:tx>
            <c:strRef>
              <c:f>Sheet1!$E$98</c:f>
              <c:strCache>
                <c:ptCount val="1"/>
                <c:pt idx="0">
                  <c:v>object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Sheet1!$C$99:$C$102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Sheet1!$E$99:$E$102</c:f>
              <c:numCache>
                <c:formatCode>General</c:formatCode>
                <c:ptCount val="4"/>
                <c:pt idx="0">
                  <c:v>25.955065293211128</c:v>
                </c:pt>
                <c:pt idx="2">
                  <c:v>25.023459493274945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F-471D-820F-82C8F700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08824"/>
        <c:axId val="656811776"/>
      </c:barChart>
      <c:catAx>
        <c:axId val="65680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11776"/>
        <c:crosses val="autoZero"/>
        <c:auto val="1"/>
        <c:lblAlgn val="ctr"/>
        <c:lblOffset val="100"/>
        <c:noMultiLvlLbl val="0"/>
      </c:catAx>
      <c:valAx>
        <c:axId val="656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Sheet1!$D$109</c:f>
              <c:strCache>
                <c:ptCount val="1"/>
                <c:pt idx="0">
                  <c:v>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Sheet1!$C$110:$C$113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Sheet1!$D$110:$D$113</c:f>
              <c:numCache>
                <c:formatCode>General</c:formatCode>
                <c:ptCount val="4"/>
                <c:pt idx="0">
                  <c:v>28.672807426257123</c:v>
                </c:pt>
                <c:pt idx="1">
                  <c:v>166.18196925633569</c:v>
                </c:pt>
                <c:pt idx="2">
                  <c:v>17.280483853547899</c:v>
                </c:pt>
                <c:pt idx="3">
                  <c:v>18.902251730737422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0-438F-8DB0-606D10786396}"/>
            </c:ext>
          </c:extLst>
        </c:ser>
        <c:ser>
          <c:idx val="1"/>
          <c:order val="1"/>
          <c:tx>
            <c:strRef>
              <c:f>Sheet1!$E$109</c:f>
              <c:strCache>
                <c:ptCount val="1"/>
                <c:pt idx="0">
                  <c:v>object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Sheet1!$C$110:$C$113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Sheet1!$E$110:$E$113</c:f>
              <c:numCache>
                <c:formatCode>General</c:formatCode>
                <c:ptCount val="4"/>
                <c:pt idx="0">
                  <c:v>25.42103590721322</c:v>
                </c:pt>
                <c:pt idx="2">
                  <c:v>24.752475247524753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0-438F-8DB0-606D1078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75576"/>
        <c:axId val="648073936"/>
      </c:barChart>
      <c:catAx>
        <c:axId val="64807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3936"/>
        <c:crosses val="autoZero"/>
        <c:auto val="1"/>
        <c:lblAlgn val="ctr"/>
        <c:lblOffset val="100"/>
        <c:noMultiLvlLbl val="0"/>
      </c:catAx>
      <c:valAx>
        <c:axId val="6480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Sheet1!$D$120</c:f>
              <c:strCache>
                <c:ptCount val="1"/>
                <c:pt idx="0">
                  <c:v>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Sheet1!$C$121:$C$124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Sheet1!$D$121:$D$124</c:f>
              <c:numCache>
                <c:formatCode>General</c:formatCode>
                <c:ptCount val="4"/>
                <c:pt idx="0">
                  <c:v>28.368794326241137</c:v>
                </c:pt>
                <c:pt idx="1">
                  <c:v>176.91287041132242</c:v>
                </c:pt>
                <c:pt idx="2">
                  <c:v>18.604651162790699</c:v>
                </c:pt>
                <c:pt idx="3">
                  <c:v>18.812905653278147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D-4F1D-A569-E6241475ED58}"/>
            </c:ext>
          </c:extLst>
        </c:ser>
        <c:ser>
          <c:idx val="1"/>
          <c:order val="1"/>
          <c:tx>
            <c:strRef>
              <c:f>Sheet1!$E$120</c:f>
              <c:strCache>
                <c:ptCount val="1"/>
                <c:pt idx="0">
                  <c:v>object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Sheet1!$C$121:$C$124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Sheet1!$E$121:$E$124</c:f>
              <c:numCache>
                <c:formatCode>General</c:formatCode>
                <c:ptCount val="4"/>
                <c:pt idx="0">
                  <c:v>25.004688379071077</c:v>
                </c:pt>
                <c:pt idx="2">
                  <c:v>23.80952380952381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D-4F1D-A569-E6241475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45504"/>
        <c:axId val="657245832"/>
      </c:barChart>
      <c:catAx>
        <c:axId val="6572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5832"/>
        <c:crosses val="autoZero"/>
        <c:auto val="1"/>
        <c:lblAlgn val="ctr"/>
        <c:lblOffset val="100"/>
        <c:noMultiLvlLbl val="0"/>
      </c:catAx>
      <c:valAx>
        <c:axId val="65724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Sheet1!$D$130</c:f>
              <c:strCache>
                <c:ptCount val="1"/>
                <c:pt idx="0">
                  <c:v>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Sheet1!$C$131:$C$134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Sheet1!$D$131:$D$134</c:f>
              <c:numCache>
                <c:formatCode>General</c:formatCode>
                <c:ptCount val="4"/>
                <c:pt idx="0">
                  <c:v>27.027027027027025</c:v>
                </c:pt>
                <c:pt idx="1">
                  <c:v>158.35312747426764</c:v>
                </c:pt>
                <c:pt idx="2">
                  <c:v>16.051364365971107</c:v>
                </c:pt>
                <c:pt idx="3">
                  <c:v>9.1717875813996148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1-4FE4-B62D-AC3C90163F6C}"/>
            </c:ext>
          </c:extLst>
        </c:ser>
        <c:ser>
          <c:idx val="1"/>
          <c:order val="1"/>
          <c:tx>
            <c:strRef>
              <c:f>Sheet1!$E$130</c:f>
              <c:strCache>
                <c:ptCount val="1"/>
                <c:pt idx="0">
                  <c:v>object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Sheet1!$C$131:$C$134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Sheet1!$E$131:$E$134</c:f>
              <c:numCache>
                <c:formatCode>General</c:formatCode>
                <c:ptCount val="4"/>
                <c:pt idx="0">
                  <c:v>21.954860806182488</c:v>
                </c:pt>
                <c:pt idx="2">
                  <c:v>22.396416573348265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1-4FE4-B62D-AC3C9016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12072"/>
        <c:axId val="635819616"/>
      </c:barChart>
      <c:catAx>
        <c:axId val="63581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19616"/>
        <c:crosses val="autoZero"/>
        <c:auto val="1"/>
        <c:lblAlgn val="ctr"/>
        <c:lblOffset val="100"/>
        <c:noMultiLvlLbl val="0"/>
      </c:catAx>
      <c:valAx>
        <c:axId val="6358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Sheet1!$D$140</c:f>
              <c:strCache>
                <c:ptCount val="1"/>
                <c:pt idx="0">
                  <c:v>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Sheet1!$C$141:$C$144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Sheet1!$D$141:$D$144</c:f>
              <c:numCache>
                <c:formatCode>General</c:formatCode>
                <c:ptCount val="4"/>
                <c:pt idx="0">
                  <c:v>25.641025641025642</c:v>
                </c:pt>
                <c:pt idx="1">
                  <c:v>19.142419601837673</c:v>
                </c:pt>
                <c:pt idx="2">
                  <c:v>17.58087201125176</c:v>
                </c:pt>
                <c:pt idx="3">
                  <c:v>19.45525291828794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0-47C0-AE3F-73B28A6698F2}"/>
            </c:ext>
          </c:extLst>
        </c:ser>
        <c:ser>
          <c:idx val="1"/>
          <c:order val="1"/>
          <c:tx>
            <c:strRef>
              <c:f>Sheet1!$E$140</c:f>
              <c:strCache>
                <c:ptCount val="1"/>
                <c:pt idx="0">
                  <c:v>object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Sheet1!$C$141:$C$144</c:f>
              <c:strCache>
                <c:ptCount val="4"/>
                <c:pt idx="0">
                  <c:v>aws</c:v>
                </c:pt>
                <c:pt idx="1">
                  <c:v>azure</c:v>
                </c:pt>
                <c:pt idx="2">
                  <c:v>google</c:v>
                </c:pt>
                <c:pt idx="3">
                  <c:v>ibm</c:v>
                </c:pt>
              </c:strCache>
            </c:strRef>
          </c:cat>
          <c:val>
            <c:numRef>
              <c:f>Sheet1!$E$141:$E$144</c:f>
              <c:numCache>
                <c:formatCode>General</c:formatCode>
                <c:ptCount val="4"/>
                <c:pt idx="0">
                  <c:v>20.023728117819619</c:v>
                </c:pt>
                <c:pt idx="2">
                  <c:v>20.325203252032519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0-47C0-AE3F-73B28A66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43208"/>
        <c:axId val="657236648"/>
      </c:barChart>
      <c:catAx>
        <c:axId val="65724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36648"/>
        <c:crosses val="autoZero"/>
        <c:auto val="1"/>
        <c:lblAlgn val="ctr"/>
        <c:lblOffset val="100"/>
        <c:noMultiLvlLbl val="0"/>
      </c:catAx>
      <c:valAx>
        <c:axId val="6572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AWS and IBM databases</a:t>
            </a:r>
            <a:r>
              <a:rPr lang="en-US" baseline="0"/>
              <a:t> as trigger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7906338096627"/>
          <c:y val="0.17634273135212938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Sheet1!$C$169</c:f>
              <c:strCache>
                <c:ptCount val="1"/>
                <c:pt idx="0">
                  <c:v>AWS Lambda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Sheet1!$B$170:$B$175</c:f>
              <c:strCache>
                <c:ptCount val="6"/>
                <c:pt idx="0">
                  <c:v>100 records</c:v>
                </c:pt>
                <c:pt idx="1">
                  <c:v>200 records</c:v>
                </c:pt>
                <c:pt idx="2">
                  <c:v>400 records</c:v>
                </c:pt>
                <c:pt idx="3">
                  <c:v>800 records</c:v>
                </c:pt>
                <c:pt idx="4">
                  <c:v>1600 records</c:v>
                </c:pt>
                <c:pt idx="5">
                  <c:v>3000 records</c:v>
                </c:pt>
              </c:strCache>
            </c:strRef>
          </c:cat>
          <c:val>
            <c:numRef>
              <c:f>Sheet1!$C$170:$C$175</c:f>
              <c:numCache>
                <c:formatCode>General</c:formatCode>
                <c:ptCount val="6"/>
                <c:pt idx="0">
                  <c:v>328.61443011685526</c:v>
                </c:pt>
                <c:pt idx="1">
                  <c:v>486.98176009817553</c:v>
                </c:pt>
                <c:pt idx="2">
                  <c:v>597.71701984271078</c:v>
                </c:pt>
                <c:pt idx="3">
                  <c:v>677.32952674139301</c:v>
                </c:pt>
                <c:pt idx="4">
                  <c:v>778.49750953781086</c:v>
                </c:pt>
                <c:pt idx="5">
                  <c:v>864.60962587188669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3-411D-8A9D-E3804C42C492}"/>
            </c:ext>
          </c:extLst>
        </c:ser>
        <c:ser>
          <c:idx val="1"/>
          <c:order val="1"/>
          <c:tx>
            <c:strRef>
              <c:f>Sheet1!$D$169</c:f>
              <c:strCache>
                <c:ptCount val="1"/>
                <c:pt idx="0">
                  <c:v>IBM Openwhisk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Sheet1!$B$170:$B$175</c:f>
              <c:strCache>
                <c:ptCount val="6"/>
                <c:pt idx="0">
                  <c:v>100 records</c:v>
                </c:pt>
                <c:pt idx="1">
                  <c:v>200 records</c:v>
                </c:pt>
                <c:pt idx="2">
                  <c:v>400 records</c:v>
                </c:pt>
                <c:pt idx="3">
                  <c:v>800 records</c:v>
                </c:pt>
                <c:pt idx="4">
                  <c:v>1600 records</c:v>
                </c:pt>
                <c:pt idx="5">
                  <c:v>3000 records</c:v>
                </c:pt>
              </c:strCache>
            </c:strRef>
          </c:cat>
          <c:val>
            <c:numRef>
              <c:f>Sheet1!$G$170:$G$175</c:f>
              <c:numCache>
                <c:formatCode>General</c:formatCode>
                <c:ptCount val="6"/>
                <c:pt idx="0">
                  <c:v>42.033938201704053</c:v>
                </c:pt>
                <c:pt idx="1">
                  <c:v>41.732604181273075</c:v>
                </c:pt>
                <c:pt idx="2">
                  <c:v>40.105079318321934</c:v>
                </c:pt>
                <c:pt idx="3">
                  <c:v>39.98490569809897</c:v>
                </c:pt>
                <c:pt idx="4">
                  <c:v>38.040762817151489</c:v>
                </c:pt>
                <c:pt idx="5">
                  <c:v>40.566854175681527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3-411D-8A9D-E3804C42C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827192"/>
        <c:axId val="656828176"/>
      </c:barChart>
      <c:catAx>
        <c:axId val="6568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62946254982017"/>
              <c:y val="0.87820133773600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8176"/>
        <c:crosses val="autoZero"/>
        <c:auto val="1"/>
        <c:lblAlgn val="ctr"/>
        <c:lblOffset val="100"/>
        <c:noMultiLvlLbl val="0"/>
      </c:catAx>
      <c:valAx>
        <c:axId val="65682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invocations per second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90215806357537"/>
          <c:y val="0.18250207433748197"/>
          <c:w val="0.34023889374939242"/>
          <c:h val="5.107577681822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Sheet1!$C$169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Sheet1!$B$170:$B$176</c:f>
              <c:strCache>
                <c:ptCount val="7"/>
                <c:pt idx="0">
                  <c:v>100 records</c:v>
                </c:pt>
                <c:pt idx="1">
                  <c:v>200 records</c:v>
                </c:pt>
                <c:pt idx="2">
                  <c:v>400 records</c:v>
                </c:pt>
                <c:pt idx="3">
                  <c:v>800 records</c:v>
                </c:pt>
                <c:pt idx="4">
                  <c:v>1600 records</c:v>
                </c:pt>
                <c:pt idx="5">
                  <c:v>3000 records</c:v>
                </c:pt>
                <c:pt idx="6">
                  <c:v>5000 records</c:v>
                </c:pt>
              </c:strCache>
            </c:strRef>
          </c:cat>
          <c:val>
            <c:numRef>
              <c:f>Sheet1!$C$170:$C$176</c:f>
              <c:numCache>
                <c:formatCode>General</c:formatCode>
                <c:ptCount val="7"/>
                <c:pt idx="0">
                  <c:v>328.61443011685526</c:v>
                </c:pt>
                <c:pt idx="1">
                  <c:v>486.98176009817553</c:v>
                </c:pt>
                <c:pt idx="2">
                  <c:v>597.71701984271078</c:v>
                </c:pt>
                <c:pt idx="3">
                  <c:v>677.32952674139301</c:v>
                </c:pt>
                <c:pt idx="4">
                  <c:v>778.49750953781086</c:v>
                </c:pt>
                <c:pt idx="5">
                  <c:v>864.60962587188669</c:v>
                </c:pt>
                <c:pt idx="6">
                  <c:v>810.65643553392511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F-4E26-8431-6DD8549691B8}"/>
            </c:ext>
          </c:extLst>
        </c:ser>
        <c:ser>
          <c:idx val="1"/>
          <c:order val="1"/>
          <c:tx>
            <c:strRef>
              <c:f>Sheet1!$D$169</c:f>
              <c:strCache>
                <c:ptCount val="1"/>
                <c:pt idx="0">
                  <c:v>IBM Openwhisk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Sheet1!$B$170:$B$176</c:f>
              <c:strCache>
                <c:ptCount val="7"/>
                <c:pt idx="0">
                  <c:v>100 records</c:v>
                </c:pt>
                <c:pt idx="1">
                  <c:v>200 records</c:v>
                </c:pt>
                <c:pt idx="2">
                  <c:v>400 records</c:v>
                </c:pt>
                <c:pt idx="3">
                  <c:v>800 records</c:v>
                </c:pt>
                <c:pt idx="4">
                  <c:v>1600 records</c:v>
                </c:pt>
                <c:pt idx="5">
                  <c:v>3000 records</c:v>
                </c:pt>
                <c:pt idx="6">
                  <c:v>5000 records</c:v>
                </c:pt>
              </c:strCache>
            </c:strRef>
          </c:cat>
          <c:val>
            <c:numRef>
              <c:f>Sheet1!$D$170:$D$176</c:f>
              <c:numCache>
                <c:formatCode>General</c:formatCode>
                <c:ptCount val="7"/>
                <c:pt idx="0">
                  <c:v>42.033938201704053</c:v>
                </c:pt>
                <c:pt idx="1">
                  <c:v>41.732604181273075</c:v>
                </c:pt>
                <c:pt idx="2">
                  <c:v>40.105079318321934</c:v>
                </c:pt>
                <c:pt idx="3">
                  <c:v>39.98490569809897</c:v>
                </c:pt>
                <c:pt idx="4">
                  <c:v>38.040762817151489</c:v>
                </c:pt>
                <c:pt idx="5">
                  <c:v>40.566854175681527</c:v>
                </c:pt>
                <c:pt idx="6">
                  <c:v>43.605132847397734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F-4E26-8431-6DD85496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379968"/>
        <c:axId val="356380952"/>
      </c:lineChart>
      <c:catAx>
        <c:axId val="3563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80952"/>
        <c:crosses val="autoZero"/>
        <c:auto val="1"/>
        <c:lblAlgn val="ctr"/>
        <c:lblOffset val="100"/>
        <c:noMultiLvlLbl val="0"/>
      </c:catAx>
      <c:valAx>
        <c:axId val="356380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Log</a:t>
            </a:r>
            <a:r>
              <a:rPr lang="en-US" sz="900" baseline="0"/>
              <a:t> scale graph for number of functions executed per second for 3000 calls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http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AWS Lambda</c:v>
                </c:pt>
                <c:pt idx="1">
                  <c:v>Azure Functions</c:v>
                </c:pt>
                <c:pt idx="2">
                  <c:v>Google function</c:v>
                </c:pt>
                <c:pt idx="3">
                  <c:v>IBM Openwhisk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61.370191397466101</c:v>
                </c:pt>
                <c:pt idx="1">
                  <c:v>142.85714285714201</c:v>
                </c:pt>
                <c:pt idx="2">
                  <c:v>19.079999999999998</c:v>
                </c:pt>
                <c:pt idx="3">
                  <c:v>50.160513643659698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203-AC14-D9250DFABC6C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object storge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AWS Lambda</c:v>
                </c:pt>
                <c:pt idx="1">
                  <c:v>Azure Functions</c:v>
                </c:pt>
                <c:pt idx="2">
                  <c:v>Google function</c:v>
                </c:pt>
                <c:pt idx="3">
                  <c:v>IBM Openwhisk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26.337506364897301</c:v>
                </c:pt>
                <c:pt idx="1">
                  <c:v>249.43700000000001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F-4203-AC14-D9250DFABC6C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db trigger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AWS Lambda</c:v>
                </c:pt>
                <c:pt idx="1">
                  <c:v>Azure Functions</c:v>
                </c:pt>
                <c:pt idx="2">
                  <c:v>Google function</c:v>
                </c:pt>
                <c:pt idx="3">
                  <c:v>IBM Openwhisk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864.60962587188669</c:v>
                </c:pt>
                <c:pt idx="1">
                  <c:v>0</c:v>
                </c:pt>
                <c:pt idx="2">
                  <c:v>0</c:v>
                </c:pt>
                <c:pt idx="3">
                  <c:v>40.566854175681527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F-4203-AC14-D9250DFA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802928"/>
        <c:axId val="622804568"/>
      </c:barChart>
      <c:catAx>
        <c:axId val="62280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cloud</a:t>
                </a:r>
                <a:r>
                  <a:rPr lang="en-US" baseline="0"/>
                  <a:t> providers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461679790026246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4568"/>
        <c:crosses val="autoZero"/>
        <c:auto val="1"/>
        <c:lblAlgn val="ctr"/>
        <c:lblOffset val="100"/>
        <c:noMultiLvlLbl val="0"/>
      </c:catAx>
      <c:valAx>
        <c:axId val="622804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</a:t>
                </a:r>
                <a:r>
                  <a:rPr lang="en-US" b="1"/>
                  <a:t> </a:t>
                </a:r>
                <a:r>
                  <a:rPr lang="en-US" b="0"/>
                  <a:t>of</a:t>
                </a:r>
                <a:r>
                  <a:rPr lang="en-US" b="1"/>
                  <a:t> </a:t>
                </a:r>
                <a:r>
                  <a:rPr lang="en-US"/>
                  <a:t>functions per seond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029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0E342774-7890-478A-80B5-526689A64AD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9AEF6D2-68B6-4EBB-8357-1EBD8AD25687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boxWhisker" uniqueId="{15E3E99A-8283-4188-92AC-7725FBAFE8B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961CC76-385F-409C-873C-CFB6CDD7C755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8</xdr:row>
      <xdr:rowOff>87630</xdr:rowOff>
    </xdr:from>
    <xdr:to>
      <xdr:col>24</xdr:col>
      <xdr:colOff>514350</xdr:colOff>
      <xdr:row>25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D8A6DE-8560-4EA8-82EA-C35E7DB92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430530</xdr:colOff>
      <xdr:row>92</xdr:row>
      <xdr:rowOff>64770</xdr:rowOff>
    </xdr:from>
    <xdr:to>
      <xdr:col>16</xdr:col>
      <xdr:colOff>125730</xdr:colOff>
      <xdr:row>103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F5D9AB-410D-4379-98DF-EB49CA0F7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103</xdr:row>
      <xdr:rowOff>171450</xdr:rowOff>
    </xdr:from>
    <xdr:to>
      <xdr:col>16</xdr:col>
      <xdr:colOff>95250</xdr:colOff>
      <xdr:row>114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3A827-1775-4F28-AB24-FA68D6FCC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377190</xdr:colOff>
      <xdr:row>116</xdr:row>
      <xdr:rowOff>30480</xdr:rowOff>
    </xdr:from>
    <xdr:to>
      <xdr:col>16</xdr:col>
      <xdr:colOff>72390</xdr:colOff>
      <xdr:row>127</xdr:row>
      <xdr:rowOff>11430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CA8FBC-BB87-4BB4-9F31-5ECCE5792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392430</xdr:colOff>
      <xdr:row>128</xdr:row>
      <xdr:rowOff>68580</xdr:rowOff>
    </xdr:from>
    <xdr:to>
      <xdr:col>16</xdr:col>
      <xdr:colOff>87630</xdr:colOff>
      <xdr:row>137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740B8C-B6E9-4541-A214-59243357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384810</xdr:colOff>
      <xdr:row>138</xdr:row>
      <xdr:rowOff>15240</xdr:rowOff>
    </xdr:from>
    <xdr:to>
      <xdr:col>16</xdr:col>
      <xdr:colOff>80010</xdr:colOff>
      <xdr:row>147</xdr:row>
      <xdr:rowOff>110490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2CC170-9B92-4883-A2DA-4F2892B9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419100</xdr:colOff>
      <xdr:row>165</xdr:row>
      <xdr:rowOff>57150</xdr:rowOff>
    </xdr:from>
    <xdr:to>
      <xdr:col>17</xdr:col>
      <xdr:colOff>167640</xdr:colOff>
      <xdr:row>181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93A2B6-3580-40D7-8AF7-E1B73063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590550</xdr:colOff>
      <xdr:row>183</xdr:row>
      <xdr:rowOff>22860</xdr:rowOff>
    </xdr:from>
    <xdr:to>
      <xdr:col>12</xdr:col>
      <xdr:colOff>15240</xdr:colOff>
      <xdr:row>197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3F28F4-0473-4756-8D50-F833B880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358140</xdr:colOff>
      <xdr:row>4</xdr:row>
      <xdr:rowOff>80010</xdr:rowOff>
    </xdr:from>
    <xdr:to>
      <xdr:col>16</xdr:col>
      <xdr:colOff>53340</xdr:colOff>
      <xdr:row>19</xdr:row>
      <xdr:rowOff>80010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B12F55B-C2B8-4F72-9EA9-6F4A74573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548640</xdr:colOff>
      <xdr:row>226</xdr:row>
      <xdr:rowOff>19050</xdr:rowOff>
    </xdr:from>
    <xdr:to>
      <xdr:col>13</xdr:col>
      <xdr:colOff>243840</xdr:colOff>
      <xdr:row>241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1B4DF-2FB8-4D7E-BF37-F9D487396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80</xdr:row>
      <xdr:rowOff>19050</xdr:rowOff>
    </xdr:from>
    <xdr:to>
      <xdr:col>15</xdr:col>
      <xdr:colOff>396240</xdr:colOff>
      <xdr:row>95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1BB0C4-EB6A-4F85-B84C-E03A18C8E5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4649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90</xdr:row>
      <xdr:rowOff>19050</xdr:rowOff>
    </xdr:from>
    <xdr:to>
      <xdr:col>15</xdr:col>
      <xdr:colOff>228600</xdr:colOff>
      <xdr:row>105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A9EA40-6CBC-418B-8EEC-4238D3713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6478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B136-78E9-4070-9612-8F3B3A03CD14}">
  <dimension ref="B4:Q242"/>
  <sheetViews>
    <sheetView topLeftCell="A41" workbookViewId="0">
      <selection activeCell="K25" sqref="K25"/>
    </sheetView>
  </sheetViews>
  <sheetFormatPr defaultRowHeight="14.4" x14ac:dyDescent="0.3"/>
  <cols>
    <col min="3" max="3" width="12.88671875" customWidth="1"/>
    <col min="4" max="4" width="18.6640625" customWidth="1"/>
    <col min="5" max="5" width="12.6640625" bestFit="1" customWidth="1"/>
  </cols>
  <sheetData>
    <row r="4" spans="3:7" x14ac:dyDescent="0.3">
      <c r="D4" t="s">
        <v>4</v>
      </c>
      <c r="E4" t="s">
        <v>40</v>
      </c>
      <c r="F4" t="s">
        <v>42</v>
      </c>
    </row>
    <row r="5" spans="3:7" x14ac:dyDescent="0.3">
      <c r="C5" t="s">
        <v>36</v>
      </c>
      <c r="D5">
        <v>61.370191397466101</v>
      </c>
      <c r="E5">
        <v>26.337506364897301</v>
      </c>
      <c r="F5" s="4">
        <f>3000/3.469774</f>
        <v>864.60962587188669</v>
      </c>
    </row>
    <row r="6" spans="3:7" x14ac:dyDescent="0.3">
      <c r="C6" t="s">
        <v>37</v>
      </c>
      <c r="D6">
        <v>142.85714285714201</v>
      </c>
      <c r="E6">
        <v>249.43700000000001</v>
      </c>
      <c r="F6">
        <v>0</v>
      </c>
    </row>
    <row r="7" spans="3:7" x14ac:dyDescent="0.3">
      <c r="C7" t="s">
        <v>38</v>
      </c>
      <c r="D7">
        <v>19.079999999999998</v>
      </c>
      <c r="E7">
        <v>24</v>
      </c>
      <c r="F7">
        <v>0</v>
      </c>
    </row>
    <row r="8" spans="3:7" x14ac:dyDescent="0.3">
      <c r="C8" t="s">
        <v>39</v>
      </c>
      <c r="D8">
        <v>50.160513643659698</v>
      </c>
      <c r="E8">
        <v>0</v>
      </c>
      <c r="F8">
        <f>3000/73.952</f>
        <v>40.566854175681527</v>
      </c>
    </row>
    <row r="16" spans="3:7" x14ac:dyDescent="0.3">
      <c r="D16" t="s">
        <v>36</v>
      </c>
      <c r="E16" t="s">
        <v>37</v>
      </c>
      <c r="F16" t="s">
        <v>38</v>
      </c>
      <c r="G16" t="s">
        <v>39</v>
      </c>
    </row>
    <row r="17" spans="3:6" x14ac:dyDescent="0.3">
      <c r="C17" t="s">
        <v>4</v>
      </c>
      <c r="D17">
        <v>34</v>
      </c>
      <c r="E17">
        <v>44</v>
      </c>
      <c r="F17">
        <v>32</v>
      </c>
    </row>
    <row r="18" spans="3:6" x14ac:dyDescent="0.3">
      <c r="C18" t="s">
        <v>6</v>
      </c>
      <c r="D18">
        <v>45</v>
      </c>
      <c r="E18">
        <v>22</v>
      </c>
      <c r="F18">
        <v>32</v>
      </c>
    </row>
    <row r="19" spans="3:6" x14ac:dyDescent="0.3">
      <c r="C19" t="s">
        <v>5</v>
      </c>
      <c r="D19">
        <v>32</v>
      </c>
      <c r="E19">
        <v>43</v>
      </c>
      <c r="F19">
        <v>55</v>
      </c>
    </row>
    <row r="26" spans="3:6" x14ac:dyDescent="0.3">
      <c r="E26" t="s">
        <v>4</v>
      </c>
      <c r="F26" t="s">
        <v>8</v>
      </c>
    </row>
    <row r="27" spans="3:6" x14ac:dyDescent="0.3">
      <c r="D27" t="s">
        <v>0</v>
      </c>
      <c r="E27">
        <v>28.301886792452802</v>
      </c>
      <c r="F27">
        <v>1195</v>
      </c>
    </row>
    <row r="28" spans="3:6" x14ac:dyDescent="0.3">
      <c r="D28" t="s">
        <v>2</v>
      </c>
      <c r="E28">
        <v>142.85714285714201</v>
      </c>
      <c r="F28">
        <v>0</v>
      </c>
    </row>
    <row r="29" spans="3:6" x14ac:dyDescent="0.3">
      <c r="D29" t="s">
        <v>1</v>
      </c>
      <c r="E29">
        <v>17.14</v>
      </c>
      <c r="F29">
        <v>0</v>
      </c>
    </row>
    <row r="30" spans="3:6" x14ac:dyDescent="0.3">
      <c r="D30" t="s">
        <v>3</v>
      </c>
      <c r="E30">
        <v>17.6424925313448</v>
      </c>
      <c r="F30">
        <v>0</v>
      </c>
    </row>
    <row r="40" spans="3:11" x14ac:dyDescent="0.3">
      <c r="D40" t="s">
        <v>9</v>
      </c>
    </row>
    <row r="41" spans="3:11" x14ac:dyDescent="0.3">
      <c r="D41" t="s">
        <v>4</v>
      </c>
      <c r="E41" t="s">
        <v>7</v>
      </c>
    </row>
    <row r="42" spans="3:11" x14ac:dyDescent="0.3">
      <c r="C42" t="s">
        <v>0</v>
      </c>
      <c r="D42" s="2">
        <v>59.500999999999998</v>
      </c>
      <c r="E42">
        <v>61.645000000000003</v>
      </c>
      <c r="K42" s="3" t="s">
        <v>14</v>
      </c>
    </row>
    <row r="43" spans="3:11" x14ac:dyDescent="0.3">
      <c r="C43" t="s">
        <v>2</v>
      </c>
      <c r="D43" s="2">
        <v>9.2319999999999993</v>
      </c>
      <c r="K43" s="3" t="s">
        <v>15</v>
      </c>
    </row>
    <row r="44" spans="3:11" x14ac:dyDescent="0.3">
      <c r="C44" t="s">
        <v>1</v>
      </c>
      <c r="D44" s="2">
        <v>93.063000000000002</v>
      </c>
      <c r="E44">
        <v>63.94</v>
      </c>
      <c r="K44" s="3" t="s">
        <v>16</v>
      </c>
    </row>
    <row r="45" spans="3:11" x14ac:dyDescent="0.3">
      <c r="C45" t="s">
        <v>3</v>
      </c>
      <c r="D45" s="2">
        <v>86.108000000000004</v>
      </c>
      <c r="K45" s="3" t="s">
        <v>17</v>
      </c>
    </row>
    <row r="46" spans="3:11" x14ac:dyDescent="0.3">
      <c r="K46" s="1"/>
    </row>
    <row r="47" spans="3:11" x14ac:dyDescent="0.3">
      <c r="K47" s="3" t="s">
        <v>18</v>
      </c>
    </row>
    <row r="51" spans="3:12" x14ac:dyDescent="0.3">
      <c r="D51" t="s">
        <v>10</v>
      </c>
    </row>
    <row r="52" spans="3:12" x14ac:dyDescent="0.3">
      <c r="D52" t="s">
        <v>4</v>
      </c>
      <c r="E52" t="s">
        <v>7</v>
      </c>
    </row>
    <row r="53" spans="3:12" x14ac:dyDescent="0.3">
      <c r="C53" t="s">
        <v>0</v>
      </c>
      <c r="D53" s="2">
        <v>27.901</v>
      </c>
      <c r="E53">
        <v>31.47</v>
      </c>
    </row>
    <row r="54" spans="3:12" x14ac:dyDescent="0.3">
      <c r="C54" t="s">
        <v>2</v>
      </c>
      <c r="D54" s="2">
        <v>4.8140000000000001</v>
      </c>
    </row>
    <row r="55" spans="3:12" x14ac:dyDescent="0.3">
      <c r="C55" t="s">
        <v>1</v>
      </c>
      <c r="D55" s="2">
        <v>46.295000000000002</v>
      </c>
      <c r="E55">
        <v>32.32</v>
      </c>
    </row>
    <row r="56" spans="3:12" x14ac:dyDescent="0.3">
      <c r="C56" t="s">
        <v>3</v>
      </c>
      <c r="D56" s="2">
        <v>42.323</v>
      </c>
    </row>
    <row r="60" spans="3:12" x14ac:dyDescent="0.3">
      <c r="L60" s="4" t="s">
        <v>21</v>
      </c>
    </row>
    <row r="61" spans="3:12" x14ac:dyDescent="0.3">
      <c r="L61" s="4" t="s">
        <v>22</v>
      </c>
    </row>
    <row r="62" spans="3:12" x14ac:dyDescent="0.3">
      <c r="D62" t="s">
        <v>11</v>
      </c>
      <c r="L62" s="4" t="s">
        <v>24</v>
      </c>
    </row>
    <row r="63" spans="3:12" x14ac:dyDescent="0.3">
      <c r="D63" t="s">
        <v>4</v>
      </c>
      <c r="E63" t="s">
        <v>7</v>
      </c>
      <c r="L63" s="4" t="s">
        <v>25</v>
      </c>
    </row>
    <row r="64" spans="3:12" x14ac:dyDescent="0.3">
      <c r="C64" t="s">
        <v>0</v>
      </c>
      <c r="D64" s="2">
        <v>14.1</v>
      </c>
      <c r="E64">
        <v>15.997</v>
      </c>
      <c r="L64" s="4" t="s">
        <v>19</v>
      </c>
    </row>
    <row r="65" spans="3:12" x14ac:dyDescent="0.3">
      <c r="C65" t="s">
        <v>2</v>
      </c>
      <c r="D65" s="2">
        <v>2.2610000000000001</v>
      </c>
      <c r="L65" s="4" t="s">
        <v>20</v>
      </c>
    </row>
    <row r="66" spans="3:12" x14ac:dyDescent="0.3">
      <c r="C66" t="s">
        <v>1</v>
      </c>
      <c r="D66" s="2">
        <v>21.5</v>
      </c>
      <c r="E66">
        <v>16.8</v>
      </c>
    </row>
    <row r="67" spans="3:12" x14ac:dyDescent="0.3">
      <c r="C67" t="s">
        <v>3</v>
      </c>
      <c r="D67" s="2">
        <v>21.262</v>
      </c>
    </row>
    <row r="72" spans="3:12" x14ac:dyDescent="0.3">
      <c r="D72" t="s">
        <v>12</v>
      </c>
    </row>
    <row r="73" spans="3:12" x14ac:dyDescent="0.3">
      <c r="D73" t="s">
        <v>4</v>
      </c>
      <c r="E73" t="s">
        <v>7</v>
      </c>
    </row>
    <row r="74" spans="3:12" x14ac:dyDescent="0.3">
      <c r="C74" t="s">
        <v>0</v>
      </c>
      <c r="D74" s="2">
        <v>7.4</v>
      </c>
      <c r="E74" t="s">
        <v>23</v>
      </c>
    </row>
    <row r="75" spans="3:12" x14ac:dyDescent="0.3">
      <c r="C75" t="s">
        <v>2</v>
      </c>
      <c r="D75" s="2">
        <v>1.2629999999999999</v>
      </c>
    </row>
    <row r="76" spans="3:12" x14ac:dyDescent="0.3">
      <c r="C76" t="s">
        <v>1</v>
      </c>
      <c r="D76" s="2">
        <v>12.46</v>
      </c>
      <c r="E76">
        <v>8.93</v>
      </c>
    </row>
    <row r="77" spans="3:12" x14ac:dyDescent="0.3">
      <c r="C77" t="s">
        <v>3</v>
      </c>
      <c r="D77" s="2">
        <v>10.903</v>
      </c>
    </row>
    <row r="82" spans="3:5" x14ac:dyDescent="0.3">
      <c r="D82" t="s">
        <v>13</v>
      </c>
    </row>
    <row r="83" spans="3:5" x14ac:dyDescent="0.3">
      <c r="D83" t="s">
        <v>4</v>
      </c>
      <c r="E83" t="s">
        <v>7</v>
      </c>
    </row>
    <row r="84" spans="3:5" x14ac:dyDescent="0.3">
      <c r="C84" t="s">
        <v>0</v>
      </c>
      <c r="D84" s="2">
        <v>3.9</v>
      </c>
      <c r="E84">
        <v>4.9940749999999996</v>
      </c>
    </row>
    <row r="85" spans="3:5" x14ac:dyDescent="0.3">
      <c r="C85" t="s">
        <v>2</v>
      </c>
      <c r="D85" s="2">
        <v>5.2240000000000002</v>
      </c>
    </row>
    <row r="86" spans="3:5" x14ac:dyDescent="0.3">
      <c r="C86" t="s">
        <v>1</v>
      </c>
      <c r="D86" s="2">
        <v>5.6879999999999997</v>
      </c>
      <c r="E86">
        <v>4.92</v>
      </c>
    </row>
    <row r="87" spans="3:5" x14ac:dyDescent="0.3">
      <c r="C87" t="s">
        <v>3</v>
      </c>
      <c r="D87" s="2">
        <v>5.14</v>
      </c>
    </row>
    <row r="97" spans="3:5" x14ac:dyDescent="0.3">
      <c r="D97" t="s">
        <v>9</v>
      </c>
    </row>
    <row r="98" spans="3:5" x14ac:dyDescent="0.3">
      <c r="D98" t="s">
        <v>4</v>
      </c>
      <c r="E98" t="s">
        <v>7</v>
      </c>
    </row>
    <row r="99" spans="3:5" x14ac:dyDescent="0.3">
      <c r="C99" t="s">
        <v>0</v>
      </c>
      <c r="D99" s="2">
        <f>1600/59.501</f>
        <v>26.890304364632527</v>
      </c>
      <c r="E99">
        <f>1600/61.645</f>
        <v>25.955065293211128</v>
      </c>
    </row>
    <row r="100" spans="3:5" x14ac:dyDescent="0.3">
      <c r="C100" t="s">
        <v>2</v>
      </c>
      <c r="D100" s="2">
        <f>1600/9.232</f>
        <v>173.3102253032929</v>
      </c>
    </row>
    <row r="101" spans="3:5" x14ac:dyDescent="0.3">
      <c r="C101" t="s">
        <v>1</v>
      </c>
      <c r="D101" s="2">
        <f>1600/93.063</f>
        <v>17.192654438391198</v>
      </c>
      <c r="E101">
        <f>1600/63.94</f>
        <v>25.023459493274945</v>
      </c>
    </row>
    <row r="102" spans="3:5" x14ac:dyDescent="0.3">
      <c r="C102" t="s">
        <v>3</v>
      </c>
      <c r="D102" s="2">
        <f>1600/86.108</f>
        <v>18.581316486273053</v>
      </c>
    </row>
    <row r="108" spans="3:5" x14ac:dyDescent="0.3">
      <c r="D108" t="s">
        <v>10</v>
      </c>
    </row>
    <row r="109" spans="3:5" x14ac:dyDescent="0.3">
      <c r="D109" t="s">
        <v>4</v>
      </c>
      <c r="E109" t="s">
        <v>7</v>
      </c>
    </row>
    <row r="110" spans="3:5" x14ac:dyDescent="0.3">
      <c r="C110" t="s">
        <v>0</v>
      </c>
      <c r="D110" s="2">
        <f>800/27.901</f>
        <v>28.672807426257123</v>
      </c>
      <c r="E110">
        <f>800/31.47</f>
        <v>25.42103590721322</v>
      </c>
    </row>
    <row r="111" spans="3:5" x14ac:dyDescent="0.3">
      <c r="C111" t="s">
        <v>2</v>
      </c>
      <c r="D111" s="2">
        <f>800/4.814</f>
        <v>166.18196925633569</v>
      </c>
    </row>
    <row r="112" spans="3:5" x14ac:dyDescent="0.3">
      <c r="C112" t="s">
        <v>1</v>
      </c>
      <c r="D112" s="2">
        <f>800/46.295</f>
        <v>17.280483853547899</v>
      </c>
      <c r="E112">
        <f>800/32.32</f>
        <v>24.752475247524753</v>
      </c>
    </row>
    <row r="113" spans="3:5" x14ac:dyDescent="0.3">
      <c r="C113" t="s">
        <v>3</v>
      </c>
      <c r="D113" s="2">
        <f>800/42.323</f>
        <v>18.902251730737422</v>
      </c>
    </row>
    <row r="119" spans="3:5" x14ac:dyDescent="0.3">
      <c r="D119" t="s">
        <v>11</v>
      </c>
    </row>
    <row r="120" spans="3:5" x14ac:dyDescent="0.3">
      <c r="D120" t="s">
        <v>4</v>
      </c>
      <c r="E120" t="s">
        <v>7</v>
      </c>
    </row>
    <row r="121" spans="3:5" x14ac:dyDescent="0.3">
      <c r="C121" t="s">
        <v>0</v>
      </c>
      <c r="D121" s="2">
        <f>400/14.1</f>
        <v>28.368794326241137</v>
      </c>
      <c r="E121">
        <f>400/15.997</f>
        <v>25.004688379071077</v>
      </c>
    </row>
    <row r="122" spans="3:5" x14ac:dyDescent="0.3">
      <c r="C122" t="s">
        <v>2</v>
      </c>
      <c r="D122" s="2">
        <f>400/2.261</f>
        <v>176.91287041132242</v>
      </c>
    </row>
    <row r="123" spans="3:5" x14ac:dyDescent="0.3">
      <c r="C123" t="s">
        <v>1</v>
      </c>
      <c r="D123" s="2">
        <f>400/21.5</f>
        <v>18.604651162790699</v>
      </c>
      <c r="E123">
        <f>400/16.8</f>
        <v>23.80952380952381</v>
      </c>
    </row>
    <row r="124" spans="3:5" x14ac:dyDescent="0.3">
      <c r="C124" t="s">
        <v>3</v>
      </c>
      <c r="D124" s="2">
        <f>400/21.262</f>
        <v>18.812905653278147</v>
      </c>
    </row>
    <row r="129" spans="3:5" x14ac:dyDescent="0.3">
      <c r="D129" t="s">
        <v>12</v>
      </c>
    </row>
    <row r="130" spans="3:5" x14ac:dyDescent="0.3">
      <c r="D130" t="s">
        <v>4</v>
      </c>
      <c r="E130" t="s">
        <v>7</v>
      </c>
    </row>
    <row r="131" spans="3:5" x14ac:dyDescent="0.3">
      <c r="C131" t="s">
        <v>0</v>
      </c>
      <c r="D131" s="2">
        <f>200/7.4</f>
        <v>27.027027027027025</v>
      </c>
      <c r="E131">
        <f>200/9.1096</f>
        <v>21.954860806182488</v>
      </c>
    </row>
    <row r="132" spans="3:5" x14ac:dyDescent="0.3">
      <c r="C132" t="s">
        <v>2</v>
      </c>
      <c r="D132" s="2">
        <f>200/1.263</f>
        <v>158.35312747426764</v>
      </c>
    </row>
    <row r="133" spans="3:5" x14ac:dyDescent="0.3">
      <c r="C133" t="s">
        <v>1</v>
      </c>
      <c r="D133" s="2">
        <f>200/12.46</f>
        <v>16.051364365971107</v>
      </c>
      <c r="E133">
        <f>200/8.93</f>
        <v>22.396416573348265</v>
      </c>
    </row>
    <row r="134" spans="3:5" x14ac:dyDescent="0.3">
      <c r="C134" t="s">
        <v>3</v>
      </c>
      <c r="D134" s="2">
        <f>100/10.903</f>
        <v>9.1717875813996148</v>
      </c>
    </row>
    <row r="139" spans="3:5" x14ac:dyDescent="0.3">
      <c r="D139" t="s">
        <v>13</v>
      </c>
    </row>
    <row r="140" spans="3:5" x14ac:dyDescent="0.3">
      <c r="D140" t="s">
        <v>4</v>
      </c>
      <c r="E140" t="s">
        <v>7</v>
      </c>
    </row>
    <row r="141" spans="3:5" x14ac:dyDescent="0.3">
      <c r="C141" t="s">
        <v>0</v>
      </c>
      <c r="D141" s="2">
        <f>100/3.9</f>
        <v>25.641025641025642</v>
      </c>
      <c r="E141">
        <f>100/4.994075</f>
        <v>20.023728117819619</v>
      </c>
    </row>
    <row r="142" spans="3:5" x14ac:dyDescent="0.3">
      <c r="C142" t="s">
        <v>2</v>
      </c>
      <c r="D142" s="2">
        <f>100/5.224</f>
        <v>19.142419601837673</v>
      </c>
    </row>
    <row r="143" spans="3:5" x14ac:dyDescent="0.3">
      <c r="C143" t="s">
        <v>1</v>
      </c>
      <c r="D143" s="2">
        <f>100/5.688</f>
        <v>17.58087201125176</v>
      </c>
      <c r="E143">
        <f>100/4.92</f>
        <v>20.325203252032519</v>
      </c>
    </row>
    <row r="144" spans="3:5" x14ac:dyDescent="0.3">
      <c r="C144" t="s">
        <v>3</v>
      </c>
      <c r="D144" s="2">
        <f>100/5.14</f>
        <v>19.45525291828794</v>
      </c>
    </row>
    <row r="156" spans="2:11" x14ac:dyDescent="0.3">
      <c r="B156" s="5" t="s">
        <v>26</v>
      </c>
      <c r="C156" s="6"/>
      <c r="D156" s="6"/>
      <c r="E156" s="6"/>
      <c r="F156" s="6"/>
      <c r="G156" s="6"/>
      <c r="H156" s="6"/>
      <c r="I156" s="6"/>
      <c r="J156" s="6"/>
      <c r="K156" s="6"/>
    </row>
    <row r="157" spans="2:11" x14ac:dyDescent="0.3"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2:11" x14ac:dyDescent="0.3"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2:11" x14ac:dyDescent="0.3">
      <c r="B159" s="6" t="s">
        <v>27</v>
      </c>
      <c r="C159" s="6">
        <v>20</v>
      </c>
      <c r="D159" s="6"/>
      <c r="E159" s="6"/>
      <c r="F159" s="6"/>
      <c r="G159" s="6" t="s">
        <v>27</v>
      </c>
      <c r="H159" s="6"/>
      <c r="I159" s="6"/>
      <c r="J159" s="6"/>
      <c r="K159" s="6"/>
    </row>
    <row r="160" spans="2:11" x14ac:dyDescent="0.3">
      <c r="B160" s="6" t="s">
        <v>28</v>
      </c>
      <c r="C160" s="6">
        <v>20</v>
      </c>
      <c r="D160" s="6"/>
      <c r="E160" s="6"/>
      <c r="F160" s="6"/>
      <c r="G160" s="6" t="s">
        <v>28</v>
      </c>
      <c r="H160" s="6"/>
      <c r="I160" s="6"/>
      <c r="J160" s="6"/>
      <c r="K160" s="6"/>
    </row>
    <row r="161" spans="2:11" x14ac:dyDescent="0.3"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2:11" x14ac:dyDescent="0.3"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2:11" x14ac:dyDescent="0.3">
      <c r="E163" s="6"/>
      <c r="F163" s="6"/>
      <c r="G163" s="6"/>
      <c r="H163" s="6"/>
      <c r="I163" s="6"/>
      <c r="K163" s="6"/>
    </row>
    <row r="164" spans="2:11" x14ac:dyDescent="0.3">
      <c r="E164" s="6"/>
      <c r="F164" s="6"/>
      <c r="G164" s="6"/>
      <c r="H164" s="6"/>
      <c r="I164" s="6"/>
      <c r="K164" s="6"/>
    </row>
    <row r="165" spans="2:11" x14ac:dyDescent="0.3">
      <c r="E165" s="6"/>
      <c r="F165" s="6"/>
      <c r="G165" s="6"/>
      <c r="H165" s="6"/>
      <c r="I165" s="6"/>
      <c r="K165" s="6"/>
    </row>
    <row r="166" spans="2:11" x14ac:dyDescent="0.3">
      <c r="E166" s="6"/>
      <c r="F166" s="6"/>
      <c r="G166" s="6"/>
      <c r="H166" s="6"/>
      <c r="I166" s="6"/>
      <c r="K166" s="6"/>
    </row>
    <row r="167" spans="2:11" x14ac:dyDescent="0.3">
      <c r="E167" s="6"/>
      <c r="F167" s="6"/>
      <c r="G167" s="6"/>
      <c r="H167" s="6"/>
      <c r="I167" s="6"/>
      <c r="K167" s="6"/>
    </row>
    <row r="168" spans="2:11" x14ac:dyDescent="0.3">
      <c r="E168" s="6"/>
      <c r="F168" s="6"/>
      <c r="G168" s="6"/>
      <c r="H168" s="6"/>
      <c r="I168" s="6"/>
      <c r="K168" s="6"/>
    </row>
    <row r="169" spans="2:11" x14ac:dyDescent="0.3">
      <c r="C169" t="s">
        <v>36</v>
      </c>
      <c r="D169" t="s">
        <v>39</v>
      </c>
    </row>
    <row r="170" spans="2:11" x14ac:dyDescent="0.3">
      <c r="B170" s="6" t="s">
        <v>29</v>
      </c>
      <c r="C170" s="4">
        <f>100/0.304308</f>
        <v>328.61443011685526</v>
      </c>
      <c r="D170">
        <f>100/2.37903</f>
        <v>42.033938201704053</v>
      </c>
      <c r="G170">
        <f>100/2.37903</f>
        <v>42.033938201704053</v>
      </c>
    </row>
    <row r="171" spans="2:11" x14ac:dyDescent="0.3">
      <c r="B171" s="6" t="s">
        <v>30</v>
      </c>
      <c r="C171" s="4">
        <f>200/0.410693</f>
        <v>486.98176009817553</v>
      </c>
      <c r="D171">
        <f>200/4.792416</f>
        <v>41.732604181273075</v>
      </c>
      <c r="G171">
        <f>200/4.792416</f>
        <v>41.732604181273075</v>
      </c>
    </row>
    <row r="172" spans="2:11" x14ac:dyDescent="0.3">
      <c r="B172" s="6" t="s">
        <v>31</v>
      </c>
      <c r="C172" s="4">
        <f>400/0.669213</f>
        <v>597.71701984271078</v>
      </c>
      <c r="D172">
        <f>400/9.973799</f>
        <v>40.105079318321934</v>
      </c>
      <c r="G172">
        <f>400/9.973799</f>
        <v>40.105079318321934</v>
      </c>
    </row>
    <row r="173" spans="2:11" x14ac:dyDescent="0.3">
      <c r="B173" s="6" t="s">
        <v>32</v>
      </c>
      <c r="C173" s="4">
        <f>800/1.181109</f>
        <v>677.32952674139301</v>
      </c>
      <c r="D173">
        <f>800/20.00755</f>
        <v>39.98490569809897</v>
      </c>
      <c r="G173">
        <f>800/20.00755</f>
        <v>39.98490569809897</v>
      </c>
    </row>
    <row r="174" spans="2:11" x14ac:dyDescent="0.3">
      <c r="B174" s="6" t="s">
        <v>33</v>
      </c>
      <c r="C174" s="4">
        <f>1600/2.055241</f>
        <v>778.49750953781086</v>
      </c>
      <c r="D174">
        <f>1600/42.060145</f>
        <v>38.040762817151489</v>
      </c>
      <c r="G174">
        <f>1600/42.060145</f>
        <v>38.040762817151489</v>
      </c>
    </row>
    <row r="175" spans="2:11" x14ac:dyDescent="0.3">
      <c r="B175" s="6" t="s">
        <v>34</v>
      </c>
      <c r="C175" s="4">
        <f>3000/3.469774</f>
        <v>864.60962587188669</v>
      </c>
      <c r="D175">
        <f>3000/73.952</f>
        <v>40.566854175681527</v>
      </c>
      <c r="G175">
        <f>3000/73.952</f>
        <v>40.566854175681527</v>
      </c>
    </row>
    <row r="176" spans="2:11" x14ac:dyDescent="0.3">
      <c r="B176" t="s">
        <v>41</v>
      </c>
      <c r="C176" s="6">
        <f>5000/6.167841</f>
        <v>810.65643553392511</v>
      </c>
      <c r="D176">
        <f>5000/114.6654</f>
        <v>43.605132847397734</v>
      </c>
    </row>
    <row r="177" spans="2:3" x14ac:dyDescent="0.3">
      <c r="B177" s="7"/>
      <c r="C177" s="6"/>
    </row>
    <row r="178" spans="2:3" x14ac:dyDescent="0.3">
      <c r="B178" s="5" t="s">
        <v>35</v>
      </c>
      <c r="C178" s="6"/>
    </row>
    <row r="179" spans="2:3" x14ac:dyDescent="0.3">
      <c r="B179" s="6" t="s">
        <v>29</v>
      </c>
      <c r="C179" s="6">
        <v>2.72</v>
      </c>
    </row>
    <row r="180" spans="2:3" x14ac:dyDescent="0.3">
      <c r="B180" s="6" t="s">
        <v>30</v>
      </c>
      <c r="C180" s="6">
        <v>5.3959999999999999</v>
      </c>
    </row>
    <row r="181" spans="2:3" x14ac:dyDescent="0.3">
      <c r="B181" s="6" t="s">
        <v>31</v>
      </c>
      <c r="C181" s="6">
        <v>13.117000000000001</v>
      </c>
    </row>
    <row r="182" spans="2:3" x14ac:dyDescent="0.3">
      <c r="B182" s="6" t="s">
        <v>32</v>
      </c>
      <c r="C182" s="6">
        <v>22.138999999999999</v>
      </c>
    </row>
    <row r="183" spans="2:3" x14ac:dyDescent="0.3">
      <c r="B183" s="6" t="s">
        <v>33</v>
      </c>
      <c r="C183" s="6">
        <v>44.432000000000002</v>
      </c>
    </row>
    <row r="184" spans="2:3" x14ac:dyDescent="0.3">
      <c r="B184" s="6" t="s">
        <v>34</v>
      </c>
      <c r="C184" s="6">
        <v>88.031999999999996</v>
      </c>
    </row>
    <row r="233" spans="4:17" x14ac:dyDescent="0.3">
      <c r="Q233" t="s">
        <v>43</v>
      </c>
    </row>
    <row r="238" spans="4:17" x14ac:dyDescent="0.3">
      <c r="E238" t="s">
        <v>4</v>
      </c>
    </row>
    <row r="239" spans="4:17" x14ac:dyDescent="0.3">
      <c r="D239" t="s">
        <v>36</v>
      </c>
      <c r="E239">
        <v>61.370191397466101</v>
      </c>
    </row>
    <row r="240" spans="4:17" x14ac:dyDescent="0.3">
      <c r="D240" t="s">
        <v>37</v>
      </c>
      <c r="E240">
        <v>142.85714285714201</v>
      </c>
    </row>
    <row r="241" spans="4:5" x14ac:dyDescent="0.3">
      <c r="D241" t="s">
        <v>38</v>
      </c>
      <c r="E241">
        <v>19.079999999999998</v>
      </c>
    </row>
    <row r="242" spans="4:5" x14ac:dyDescent="0.3">
      <c r="D242" t="s">
        <v>39</v>
      </c>
      <c r="E242">
        <v>50.160513643659698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1C0D-BC0A-4092-8E36-820FEF6FF338}">
  <dimension ref="A1:F28"/>
  <sheetViews>
    <sheetView topLeftCell="A6" workbookViewId="0">
      <selection activeCell="A15" sqref="A15:XFD15"/>
    </sheetView>
  </sheetViews>
  <sheetFormatPr defaultRowHeight="14.4" x14ac:dyDescent="0.3"/>
  <cols>
    <col min="2" max="2" width="12" bestFit="1" customWidth="1"/>
    <col min="5" max="5" width="15.33203125" bestFit="1" customWidth="1"/>
    <col min="6" max="6" width="17.6640625" bestFit="1" customWidth="1"/>
  </cols>
  <sheetData>
    <row r="1" spans="1:6" x14ac:dyDescent="0.3">
      <c r="A1" t="s">
        <v>44</v>
      </c>
    </row>
    <row r="2" spans="1:6" x14ac:dyDescent="0.3">
      <c r="A2" t="s">
        <v>51</v>
      </c>
      <c r="B2" t="s">
        <v>0</v>
      </c>
    </row>
    <row r="4" spans="1:6" x14ac:dyDescent="0.3">
      <c r="A4" t="s">
        <v>45</v>
      </c>
    </row>
    <row r="5" spans="1:6" x14ac:dyDescent="0.3">
      <c r="A5" t="s">
        <v>47</v>
      </c>
      <c r="B5" s="8">
        <v>7.6055526733398397E-5</v>
      </c>
    </row>
    <row r="6" spans="1:6" x14ac:dyDescent="0.3">
      <c r="A6" t="s">
        <v>46</v>
      </c>
      <c r="B6" s="9">
        <v>9.9515914916992101E-4</v>
      </c>
    </row>
    <row r="7" spans="1:6" x14ac:dyDescent="0.3">
      <c r="A7" t="s">
        <v>48</v>
      </c>
      <c r="B7" s="9">
        <v>2.4547576904296801E-3</v>
      </c>
    </row>
    <row r="8" spans="1:6" x14ac:dyDescent="0.3">
      <c r="A8" t="s">
        <v>49</v>
      </c>
      <c r="B8" s="9">
        <v>0.11010241508483801</v>
      </c>
    </row>
    <row r="13" spans="1:6" x14ac:dyDescent="0.3">
      <c r="A13" t="s">
        <v>50</v>
      </c>
      <c r="B13">
        <v>1</v>
      </c>
    </row>
    <row r="14" spans="1:6" x14ac:dyDescent="0.3">
      <c r="A14" t="s">
        <v>52</v>
      </c>
      <c r="B14" t="s">
        <v>0</v>
      </c>
    </row>
    <row r="16" spans="1:6" x14ac:dyDescent="0.3">
      <c r="A16" t="s">
        <v>45</v>
      </c>
      <c r="D16" t="s">
        <v>55</v>
      </c>
      <c r="E16" t="s">
        <v>53</v>
      </c>
      <c r="F16" t="s">
        <v>54</v>
      </c>
    </row>
    <row r="17" spans="1:6" x14ac:dyDescent="0.3">
      <c r="A17" t="s">
        <v>47</v>
      </c>
      <c r="B17">
        <v>1.308965E-3</v>
      </c>
      <c r="E17">
        <v>0.15988239600000001</v>
      </c>
      <c r="F17">
        <v>7.8742448000000007E-2</v>
      </c>
    </row>
    <row r="18" spans="1:6" x14ac:dyDescent="0.3">
      <c r="A18" t="s">
        <v>46</v>
      </c>
      <c r="B18" s="9">
        <v>4.1582948000000002E-2</v>
      </c>
      <c r="E18">
        <v>0.15964948600000001</v>
      </c>
      <c r="F18">
        <v>7.8698120999999996E-2</v>
      </c>
    </row>
    <row r="19" spans="1:6" x14ac:dyDescent="0.3">
      <c r="A19" t="s">
        <v>48</v>
      </c>
      <c r="B19">
        <v>0.100193351</v>
      </c>
      <c r="E19">
        <v>7.9919159000000004E-2</v>
      </c>
      <c r="F19">
        <v>3.8897584999999998E-2</v>
      </c>
    </row>
    <row r="20" spans="1:6" x14ac:dyDescent="0.3">
      <c r="A20" t="s">
        <v>49</v>
      </c>
      <c r="B20">
        <v>0.16036510400000001</v>
      </c>
      <c r="E20">
        <v>0.25967227799999998</v>
      </c>
      <c r="F20">
        <v>0.100019911</v>
      </c>
    </row>
    <row r="24" spans="1:6" ht="15" thickBot="1" x14ac:dyDescent="0.35">
      <c r="A24" t="s">
        <v>2</v>
      </c>
      <c r="D24" t="s">
        <v>55</v>
      </c>
      <c r="E24" t="s">
        <v>53</v>
      </c>
      <c r="F24" t="s">
        <v>54</v>
      </c>
    </row>
    <row r="25" spans="1:6" ht="15" thickBot="1" x14ac:dyDescent="0.35">
      <c r="A25" t="s">
        <v>47</v>
      </c>
      <c r="B25" s="10">
        <v>6.8959999999999996E-4</v>
      </c>
      <c r="E25" s="10">
        <v>0.1173828</v>
      </c>
      <c r="F25" s="10">
        <v>0.1172864</v>
      </c>
    </row>
    <row r="26" spans="1:6" ht="15" thickBot="1" x14ac:dyDescent="0.35">
      <c r="A26" t="s">
        <v>46</v>
      </c>
      <c r="B26" s="10">
        <v>8.5219899999999999E-4</v>
      </c>
      <c r="E26" s="10">
        <v>7.6284299999999999E-2</v>
      </c>
      <c r="F26" s="10">
        <v>7.6187001000000004E-2</v>
      </c>
    </row>
    <row r="27" spans="1:6" ht="15" thickBot="1" x14ac:dyDescent="0.35">
      <c r="A27" t="s">
        <v>48</v>
      </c>
      <c r="B27" s="10">
        <v>2.5834999999999999E-3</v>
      </c>
      <c r="E27" s="10">
        <v>8.2506299000000005E-2</v>
      </c>
      <c r="F27">
        <v>8.2078000999999998E-2</v>
      </c>
    </row>
    <row r="28" spans="1:6" ht="15" thickBot="1" x14ac:dyDescent="0.35">
      <c r="A28" t="s">
        <v>49</v>
      </c>
      <c r="B28" s="10">
        <v>4.3111E-3</v>
      </c>
      <c r="E28" s="10">
        <v>8.8214299999999995E-2</v>
      </c>
      <c r="F28" s="10">
        <v>8.4567100000000006E-2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53E1-2F5F-48EE-AE75-7B4F0B38CB24}">
  <dimension ref="A1:B101"/>
  <sheetViews>
    <sheetView workbookViewId="0">
      <selection activeCell="B1" sqref="B1"/>
    </sheetView>
  </sheetViews>
  <sheetFormatPr defaultRowHeight="14.4" x14ac:dyDescent="0.3"/>
  <cols>
    <col min="1" max="1" width="8" bestFit="1" customWidth="1"/>
    <col min="2" max="2" width="7.33203125" bestFit="1" customWidth="1"/>
  </cols>
  <sheetData>
    <row r="1" spans="1:2" x14ac:dyDescent="0.3">
      <c r="A1" t="s">
        <v>56</v>
      </c>
      <c r="B1" t="s">
        <v>57</v>
      </c>
    </row>
    <row r="2" spans="1:2" x14ac:dyDescent="0.3">
      <c r="A2">
        <v>0</v>
      </c>
      <c r="B2">
        <v>8.7370000000000004E-4</v>
      </c>
    </row>
    <row r="3" spans="1:2" x14ac:dyDescent="0.3">
      <c r="A3">
        <v>0</v>
      </c>
      <c r="B3">
        <v>9.3579899999999996E-4</v>
      </c>
    </row>
    <row r="4" spans="1:2" x14ac:dyDescent="0.3">
      <c r="A4">
        <v>0</v>
      </c>
      <c r="B4">
        <v>9.2610000000000001E-4</v>
      </c>
    </row>
    <row r="5" spans="1:2" x14ac:dyDescent="0.3">
      <c r="A5">
        <v>1.50001049042E-2</v>
      </c>
      <c r="B5">
        <v>9.3590000000000003E-4</v>
      </c>
    </row>
    <row r="6" spans="1:2" x14ac:dyDescent="0.3">
      <c r="A6">
        <v>1.6000032424900001E-2</v>
      </c>
      <c r="B6">
        <v>9.6450099999999999E-4</v>
      </c>
    </row>
    <row r="7" spans="1:2" x14ac:dyDescent="0.3">
      <c r="A7">
        <v>0</v>
      </c>
      <c r="B7">
        <v>9.2719899999999997E-4</v>
      </c>
    </row>
    <row r="8" spans="1:2" x14ac:dyDescent="0.3">
      <c r="A8">
        <v>1.6000032424900001E-2</v>
      </c>
      <c r="B8">
        <v>9.4209999999999997E-4</v>
      </c>
    </row>
    <row r="9" spans="1:2" x14ac:dyDescent="0.3">
      <c r="A9">
        <v>1.6000032424900001E-2</v>
      </c>
      <c r="B9">
        <v>3.1484E-3</v>
      </c>
    </row>
    <row r="10" spans="1:2" x14ac:dyDescent="0.3">
      <c r="A10">
        <v>0</v>
      </c>
      <c r="B10">
        <v>9.6579999999999995E-4</v>
      </c>
    </row>
    <row r="11" spans="1:2" x14ac:dyDescent="0.3">
      <c r="A11">
        <v>1.6000032424900001E-2</v>
      </c>
      <c r="B11">
        <v>9.967000000000001E-4</v>
      </c>
    </row>
    <row r="12" spans="1:2" x14ac:dyDescent="0.3">
      <c r="A12">
        <v>0</v>
      </c>
      <c r="B12">
        <v>9.9219999999999994E-4</v>
      </c>
    </row>
    <row r="13" spans="1:2" x14ac:dyDescent="0.3">
      <c r="A13">
        <v>0</v>
      </c>
      <c r="B13">
        <v>9.4819999999999995E-4</v>
      </c>
    </row>
    <row r="14" spans="1:2" x14ac:dyDescent="0.3">
      <c r="A14">
        <v>0</v>
      </c>
      <c r="B14">
        <v>9.7009899999999998E-4</v>
      </c>
    </row>
    <row r="15" spans="1:2" x14ac:dyDescent="0.3">
      <c r="A15">
        <v>0</v>
      </c>
      <c r="B15">
        <v>2.0287999999999999E-3</v>
      </c>
    </row>
    <row r="16" spans="1:2" x14ac:dyDescent="0.3">
      <c r="A16">
        <v>1.49998664856E-2</v>
      </c>
      <c r="B16">
        <v>1.2891999999999999E-3</v>
      </c>
    </row>
    <row r="17" spans="1:2" x14ac:dyDescent="0.3">
      <c r="A17">
        <v>0</v>
      </c>
      <c r="B17">
        <v>9.4320000000000005E-4</v>
      </c>
    </row>
    <row r="18" spans="1:2" x14ac:dyDescent="0.3">
      <c r="A18">
        <v>1.6000032424900001E-2</v>
      </c>
      <c r="B18">
        <v>9.9879999999999999E-4</v>
      </c>
    </row>
    <row r="19" spans="1:2" x14ac:dyDescent="0.3">
      <c r="A19">
        <v>0</v>
      </c>
      <c r="B19">
        <v>9.458E-4</v>
      </c>
    </row>
    <row r="20" spans="1:2" x14ac:dyDescent="0.3">
      <c r="A20">
        <v>0</v>
      </c>
      <c r="B20">
        <v>1.0493E-3</v>
      </c>
    </row>
    <row r="21" spans="1:2" x14ac:dyDescent="0.3">
      <c r="A21">
        <v>0</v>
      </c>
      <c r="B21">
        <v>9.3889899999999998E-4</v>
      </c>
    </row>
    <row r="22" spans="1:2" x14ac:dyDescent="0.3">
      <c r="A22">
        <v>1.50001049042E-2</v>
      </c>
      <c r="B22">
        <v>1.1100000000000001E-3</v>
      </c>
    </row>
    <row r="23" spans="1:2" x14ac:dyDescent="0.3">
      <c r="A23">
        <v>0</v>
      </c>
      <c r="B23">
        <v>9.276E-4</v>
      </c>
    </row>
    <row r="24" spans="1:2" x14ac:dyDescent="0.3">
      <c r="A24">
        <v>0</v>
      </c>
      <c r="B24">
        <v>9.2159900000000005E-4</v>
      </c>
    </row>
    <row r="25" spans="1:2" x14ac:dyDescent="0.3">
      <c r="A25">
        <v>0</v>
      </c>
      <c r="B25">
        <v>9.211E-4</v>
      </c>
    </row>
    <row r="26" spans="1:2" x14ac:dyDescent="0.3">
      <c r="A26">
        <v>0</v>
      </c>
      <c r="B26">
        <v>9.2389999999999996E-4</v>
      </c>
    </row>
    <row r="27" spans="1:2" x14ac:dyDescent="0.3">
      <c r="A27">
        <v>0</v>
      </c>
      <c r="B27">
        <v>9.391E-4</v>
      </c>
    </row>
    <row r="28" spans="1:2" x14ac:dyDescent="0.3">
      <c r="A28">
        <v>1.9000053405800001E-2</v>
      </c>
      <c r="B28">
        <v>1.267699E-3</v>
      </c>
    </row>
    <row r="29" spans="1:2" x14ac:dyDescent="0.3">
      <c r="A29">
        <v>0</v>
      </c>
      <c r="B29">
        <v>1.0922E-3</v>
      </c>
    </row>
    <row r="30" spans="1:2" x14ac:dyDescent="0.3">
      <c r="A30">
        <v>1.59997940063E-2</v>
      </c>
      <c r="B30">
        <v>9.4559899999999998E-4</v>
      </c>
    </row>
    <row r="31" spans="1:2" x14ac:dyDescent="0.3">
      <c r="A31">
        <v>0</v>
      </c>
      <c r="B31">
        <v>1.3290000000000001E-3</v>
      </c>
    </row>
    <row r="32" spans="1:2" x14ac:dyDescent="0.3">
      <c r="A32">
        <v>1.50001049042E-2</v>
      </c>
      <c r="B32">
        <v>1.0612009999999999E-3</v>
      </c>
    </row>
    <row r="33" spans="1:2" x14ac:dyDescent="0.3">
      <c r="A33">
        <v>1.6000032424900001E-2</v>
      </c>
      <c r="B33">
        <v>9.3699899999999999E-4</v>
      </c>
    </row>
    <row r="34" spans="1:2" x14ac:dyDescent="0.3">
      <c r="A34">
        <v>0</v>
      </c>
      <c r="B34">
        <v>9.7670000000000005E-4</v>
      </c>
    </row>
    <row r="35" spans="1:2" x14ac:dyDescent="0.3">
      <c r="A35">
        <v>0</v>
      </c>
      <c r="B35">
        <v>9.8190100000000008E-4</v>
      </c>
    </row>
    <row r="36" spans="1:2" x14ac:dyDescent="0.3">
      <c r="A36">
        <v>0</v>
      </c>
      <c r="B36">
        <v>9.2119999999999995E-4</v>
      </c>
    </row>
    <row r="37" spans="1:2" x14ac:dyDescent="0.3">
      <c r="A37">
        <v>1.50001049042E-2</v>
      </c>
      <c r="B37">
        <v>9.6480100000000005E-4</v>
      </c>
    </row>
    <row r="38" spans="1:2" x14ac:dyDescent="0.3">
      <c r="A38">
        <v>0</v>
      </c>
      <c r="B38">
        <v>1.7091999999999999E-3</v>
      </c>
    </row>
    <row r="39" spans="1:2" x14ac:dyDescent="0.3">
      <c r="A39">
        <v>1.9999980926499999E-2</v>
      </c>
      <c r="B39">
        <v>1.0023E-3</v>
      </c>
    </row>
    <row r="40" spans="1:2" x14ac:dyDescent="0.3">
      <c r="A40">
        <v>0</v>
      </c>
      <c r="B40">
        <v>9.3039900000000005E-4</v>
      </c>
    </row>
    <row r="41" spans="1:2" x14ac:dyDescent="0.3">
      <c r="A41">
        <v>0</v>
      </c>
      <c r="B41">
        <v>1.508E-3</v>
      </c>
    </row>
    <row r="42" spans="1:2" x14ac:dyDescent="0.3">
      <c r="A42">
        <v>0</v>
      </c>
      <c r="B42">
        <v>9.3800000000000003E-4</v>
      </c>
    </row>
    <row r="43" spans="1:2" x14ac:dyDescent="0.3">
      <c r="A43">
        <v>0</v>
      </c>
      <c r="B43">
        <v>9.3079999999999997E-4</v>
      </c>
    </row>
    <row r="44" spans="1:2" x14ac:dyDescent="0.3">
      <c r="A44">
        <v>1.6000032424900001E-2</v>
      </c>
      <c r="B44">
        <v>9.17099E-4</v>
      </c>
    </row>
    <row r="45" spans="1:2" x14ac:dyDescent="0.3">
      <c r="A45">
        <v>1.50001049042E-2</v>
      </c>
      <c r="B45">
        <v>9.1779999999999997E-4</v>
      </c>
    </row>
    <row r="46" spans="1:2" x14ac:dyDescent="0.3">
      <c r="A46">
        <v>1.49998664856E-2</v>
      </c>
      <c r="B46">
        <v>9.6000000000000002E-4</v>
      </c>
    </row>
    <row r="47" spans="1:2" x14ac:dyDescent="0.3">
      <c r="A47">
        <v>1.49998664856E-2</v>
      </c>
      <c r="B47">
        <v>1.1588E-3</v>
      </c>
    </row>
    <row r="48" spans="1:2" x14ac:dyDescent="0.3">
      <c r="A48">
        <v>0</v>
      </c>
      <c r="B48">
        <v>9.47301E-4</v>
      </c>
    </row>
    <row r="49" spans="1:2" x14ac:dyDescent="0.3">
      <c r="A49">
        <v>0</v>
      </c>
      <c r="B49">
        <v>9.6670100000000004E-4</v>
      </c>
    </row>
    <row r="50" spans="1:2" x14ac:dyDescent="0.3">
      <c r="A50">
        <v>0</v>
      </c>
      <c r="B50">
        <v>1.0541999999999999E-3</v>
      </c>
    </row>
    <row r="51" spans="1:2" x14ac:dyDescent="0.3">
      <c r="A51">
        <v>0</v>
      </c>
      <c r="B51">
        <v>9.59799E-4</v>
      </c>
    </row>
    <row r="52" spans="1:2" x14ac:dyDescent="0.3">
      <c r="A52">
        <v>1.6000032424900001E-2</v>
      </c>
      <c r="B52">
        <v>1.0426000000000001E-3</v>
      </c>
    </row>
    <row r="53" spans="1:2" x14ac:dyDescent="0.3">
      <c r="A53">
        <v>0</v>
      </c>
      <c r="B53">
        <v>9.4549900000000004E-4</v>
      </c>
    </row>
    <row r="54" spans="1:2" x14ac:dyDescent="0.3">
      <c r="A54">
        <v>0</v>
      </c>
      <c r="B54">
        <v>9.13801E-4</v>
      </c>
    </row>
    <row r="55" spans="1:2" x14ac:dyDescent="0.3">
      <c r="A55">
        <v>1.7999887466400001E-2</v>
      </c>
      <c r="B55">
        <v>9.1679999999999995E-4</v>
      </c>
    </row>
    <row r="56" spans="1:2" x14ac:dyDescent="0.3">
      <c r="A56">
        <v>0</v>
      </c>
      <c r="B56">
        <v>9.4190099999999998E-4</v>
      </c>
    </row>
    <row r="57" spans="1:2" x14ac:dyDescent="0.3">
      <c r="A57">
        <v>1.50001049042E-2</v>
      </c>
      <c r="B57">
        <v>9.4039899999999997E-4</v>
      </c>
    </row>
    <row r="58" spans="1:2" x14ac:dyDescent="0.3">
      <c r="A58">
        <v>0</v>
      </c>
      <c r="B58">
        <v>9.6139900000000004E-4</v>
      </c>
    </row>
    <row r="59" spans="1:2" x14ac:dyDescent="0.3">
      <c r="A59">
        <v>0</v>
      </c>
      <c r="B59">
        <v>9.1000100000000002E-4</v>
      </c>
    </row>
    <row r="60" spans="1:2" x14ac:dyDescent="0.3">
      <c r="A60">
        <v>0</v>
      </c>
      <c r="B60">
        <v>1.599999E-3</v>
      </c>
    </row>
    <row r="61" spans="1:2" x14ac:dyDescent="0.3">
      <c r="A61">
        <v>0</v>
      </c>
      <c r="B61">
        <v>9.8790000000000011E-4</v>
      </c>
    </row>
    <row r="62" spans="1:2" x14ac:dyDescent="0.3">
      <c r="A62">
        <v>0</v>
      </c>
      <c r="B62">
        <v>1.1435989999999999E-3</v>
      </c>
    </row>
    <row r="63" spans="1:2" x14ac:dyDescent="0.3">
      <c r="A63">
        <v>0</v>
      </c>
      <c r="B63">
        <v>2.2001989999999999E-3</v>
      </c>
    </row>
    <row r="64" spans="1:2" x14ac:dyDescent="0.3">
      <c r="A64">
        <v>1.6000032424900001E-2</v>
      </c>
      <c r="B64">
        <v>9.7449899999999998E-4</v>
      </c>
    </row>
    <row r="65" spans="1:2" x14ac:dyDescent="0.3">
      <c r="A65">
        <v>0</v>
      </c>
      <c r="B65">
        <v>9.2020000000000003E-4</v>
      </c>
    </row>
    <row r="66" spans="1:2" x14ac:dyDescent="0.3">
      <c r="A66">
        <v>1.9000053405800001E-2</v>
      </c>
      <c r="B66">
        <v>1.0899010000000001E-3</v>
      </c>
    </row>
    <row r="67" spans="1:2" x14ac:dyDescent="0.3">
      <c r="A67">
        <v>0</v>
      </c>
      <c r="B67">
        <v>1.0074000000000001E-3</v>
      </c>
    </row>
    <row r="68" spans="1:2" x14ac:dyDescent="0.3">
      <c r="A68">
        <v>1.6000032424900001E-2</v>
      </c>
      <c r="B68">
        <v>9.5819999999999998E-4</v>
      </c>
    </row>
    <row r="69" spans="1:2" x14ac:dyDescent="0.3">
      <c r="A69">
        <v>1.6000032424900001E-2</v>
      </c>
      <c r="B69">
        <v>1.1742E-3</v>
      </c>
    </row>
    <row r="70" spans="1:2" x14ac:dyDescent="0.3">
      <c r="A70">
        <v>0</v>
      </c>
      <c r="B70">
        <v>9.3470100000000002E-4</v>
      </c>
    </row>
    <row r="71" spans="1:2" x14ac:dyDescent="0.3">
      <c r="A71">
        <v>0</v>
      </c>
      <c r="B71">
        <v>9.28399E-4</v>
      </c>
    </row>
    <row r="72" spans="1:2" x14ac:dyDescent="0.3">
      <c r="A72">
        <v>0</v>
      </c>
      <c r="B72">
        <v>1.0449999999999999E-3</v>
      </c>
    </row>
    <row r="73" spans="1:2" x14ac:dyDescent="0.3">
      <c r="A73">
        <v>0</v>
      </c>
      <c r="B73">
        <v>9.3959899999999995E-4</v>
      </c>
    </row>
    <row r="74" spans="1:2" x14ac:dyDescent="0.3">
      <c r="A74">
        <v>0</v>
      </c>
      <c r="B74">
        <v>9.5700099999999997E-4</v>
      </c>
    </row>
    <row r="75" spans="1:2" x14ac:dyDescent="0.3">
      <c r="A75">
        <v>0</v>
      </c>
      <c r="B75">
        <v>9.6699999999999998E-4</v>
      </c>
    </row>
    <row r="76" spans="1:2" x14ac:dyDescent="0.3">
      <c r="A76">
        <v>0</v>
      </c>
      <c r="B76">
        <v>9.4019999999999998E-4</v>
      </c>
    </row>
    <row r="77" spans="1:2" x14ac:dyDescent="0.3">
      <c r="A77">
        <v>0</v>
      </c>
      <c r="B77">
        <v>4.7057000000000002E-3</v>
      </c>
    </row>
    <row r="78" spans="1:2" x14ac:dyDescent="0.3">
      <c r="A78">
        <v>0</v>
      </c>
      <c r="B78">
        <v>9.4760000000000005E-4</v>
      </c>
    </row>
    <row r="79" spans="1:2" x14ac:dyDescent="0.3">
      <c r="A79">
        <v>0</v>
      </c>
      <c r="B79">
        <v>1.0154000000000001E-3</v>
      </c>
    </row>
    <row r="80" spans="1:2" x14ac:dyDescent="0.3">
      <c r="A80">
        <v>0</v>
      </c>
      <c r="B80">
        <v>9.4399999999999996E-4</v>
      </c>
    </row>
    <row r="81" spans="1:2" x14ac:dyDescent="0.3">
      <c r="A81">
        <v>0</v>
      </c>
      <c r="B81">
        <v>9.1940100000000003E-4</v>
      </c>
    </row>
    <row r="82" spans="1:2" x14ac:dyDescent="0.3">
      <c r="A82">
        <v>1.6000032424900001E-2</v>
      </c>
      <c r="B82">
        <v>1.128799E-3</v>
      </c>
    </row>
    <row r="83" spans="1:2" x14ac:dyDescent="0.3">
      <c r="A83">
        <v>0</v>
      </c>
      <c r="B83">
        <v>9.6489999999999998E-4</v>
      </c>
    </row>
    <row r="84" spans="1:2" x14ac:dyDescent="0.3">
      <c r="A84">
        <v>1.59997940063E-2</v>
      </c>
      <c r="B84">
        <v>9.7269999999999995E-4</v>
      </c>
    </row>
    <row r="85" spans="1:2" x14ac:dyDescent="0.3">
      <c r="A85">
        <v>0</v>
      </c>
      <c r="B85">
        <v>9.3260000000000001E-4</v>
      </c>
    </row>
    <row r="86" spans="1:2" x14ac:dyDescent="0.3">
      <c r="A86">
        <v>1.59997940063E-2</v>
      </c>
      <c r="B86">
        <v>9.4529900000000003E-4</v>
      </c>
    </row>
    <row r="87" spans="1:2" x14ac:dyDescent="0.3">
      <c r="A87">
        <v>1.6000032424900001E-2</v>
      </c>
      <c r="B87">
        <v>9.0390000000000002E-4</v>
      </c>
    </row>
    <row r="88" spans="1:2" x14ac:dyDescent="0.3">
      <c r="A88">
        <v>0</v>
      </c>
      <c r="B88">
        <v>9.6049999999999998E-4</v>
      </c>
    </row>
    <row r="89" spans="1:2" x14ac:dyDescent="0.3">
      <c r="A89">
        <v>0</v>
      </c>
      <c r="B89">
        <v>2.2086990000000002E-3</v>
      </c>
    </row>
    <row r="90" spans="1:2" x14ac:dyDescent="0.3">
      <c r="A90">
        <v>0</v>
      </c>
      <c r="B90">
        <v>6.3445009999999998E-3</v>
      </c>
    </row>
    <row r="91" spans="1:2" x14ac:dyDescent="0.3">
      <c r="A91">
        <v>0</v>
      </c>
      <c r="B91">
        <v>1.0367E-3</v>
      </c>
    </row>
    <row r="92" spans="1:2" x14ac:dyDescent="0.3">
      <c r="A92">
        <v>1.6000032424900001E-2</v>
      </c>
      <c r="B92">
        <v>9.1889999999999995E-4</v>
      </c>
    </row>
    <row r="93" spans="1:2" x14ac:dyDescent="0.3">
      <c r="A93">
        <v>0</v>
      </c>
      <c r="B93">
        <v>9.2809999999999995E-4</v>
      </c>
    </row>
    <row r="94" spans="1:2" x14ac:dyDescent="0.3">
      <c r="A94">
        <v>0</v>
      </c>
      <c r="B94">
        <v>9.6900000000000003E-4</v>
      </c>
    </row>
    <row r="95" spans="1:2" x14ac:dyDescent="0.3">
      <c r="A95">
        <v>0</v>
      </c>
      <c r="B95">
        <v>9.2349900000000004E-4</v>
      </c>
    </row>
    <row r="96" spans="1:2" x14ac:dyDescent="0.3">
      <c r="A96">
        <v>0</v>
      </c>
      <c r="B96">
        <v>9.2190000000000002E-4</v>
      </c>
    </row>
    <row r="97" spans="1:2" x14ac:dyDescent="0.3">
      <c r="A97">
        <v>0</v>
      </c>
      <c r="B97">
        <v>9.2159900000000005E-4</v>
      </c>
    </row>
    <row r="98" spans="1:2" x14ac:dyDescent="0.3">
      <c r="A98">
        <v>1.50001049042E-2</v>
      </c>
      <c r="B98">
        <v>9.6560099999999996E-4</v>
      </c>
    </row>
    <row r="99" spans="1:2" x14ac:dyDescent="0.3">
      <c r="A99">
        <v>0</v>
      </c>
      <c r="B99">
        <v>9.7349999999999997E-4</v>
      </c>
    </row>
    <row r="100" spans="1:2" x14ac:dyDescent="0.3">
      <c r="A100">
        <v>0</v>
      </c>
      <c r="B100">
        <v>9.7219899999999998E-4</v>
      </c>
    </row>
    <row r="101" spans="1:2" x14ac:dyDescent="0.3">
      <c r="A101">
        <v>0</v>
      </c>
      <c r="B101">
        <v>9.2119999999999995E-4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42E4-58EC-4EDE-8C32-DF99FA9F22B8}">
  <dimension ref="A1:B101"/>
  <sheetViews>
    <sheetView tabSelected="1" topLeftCell="A86" workbookViewId="0">
      <selection activeCell="A2" sqref="A2:B101"/>
    </sheetView>
  </sheetViews>
  <sheetFormatPr defaultRowHeight="14.4" x14ac:dyDescent="0.3"/>
  <sheetData>
    <row r="1" spans="1:2" x14ac:dyDescent="0.3">
      <c r="A1" t="s">
        <v>56</v>
      </c>
      <c r="B1" t="s">
        <v>57</v>
      </c>
    </row>
    <row r="2" spans="1:2" x14ac:dyDescent="0.3">
      <c r="A2">
        <v>12.115000009499999</v>
      </c>
      <c r="B2">
        <v>6.5277989999999999E-3</v>
      </c>
    </row>
    <row r="3" spans="1:2" x14ac:dyDescent="0.3">
      <c r="A3">
        <v>11.625</v>
      </c>
      <c r="B3">
        <v>6.0153000000000003E-3</v>
      </c>
    </row>
    <row r="4" spans="1:2" x14ac:dyDescent="0.3">
      <c r="A4">
        <v>2.7880001068100002</v>
      </c>
      <c r="B4">
        <v>5.7879000000000003E-3</v>
      </c>
    </row>
    <row r="5" spans="1:2" x14ac:dyDescent="0.3">
      <c r="A5">
        <v>11.0959999561</v>
      </c>
      <c r="B5">
        <v>5.9414999999999997E-3</v>
      </c>
    </row>
    <row r="6" spans="1:2" x14ac:dyDescent="0.3">
      <c r="A6">
        <v>2.52399992943</v>
      </c>
      <c r="B6">
        <v>5.7235999999999997E-3</v>
      </c>
    </row>
    <row r="7" spans="1:2" x14ac:dyDescent="0.3">
      <c r="A7">
        <v>1.11199998856</v>
      </c>
      <c r="B7">
        <v>5.7792E-3</v>
      </c>
    </row>
    <row r="8" spans="1:2" x14ac:dyDescent="0.3">
      <c r="A8">
        <v>11.397000074399999</v>
      </c>
      <c r="B8">
        <v>5.7749000000000003E-3</v>
      </c>
    </row>
    <row r="9" spans="1:2" x14ac:dyDescent="0.3">
      <c r="A9">
        <v>1.41499996185</v>
      </c>
      <c r="B9">
        <v>5.8244999999999998E-3</v>
      </c>
    </row>
    <row r="10" spans="1:2" x14ac:dyDescent="0.3">
      <c r="A10">
        <v>1.3050000667599999</v>
      </c>
      <c r="B10">
        <v>5.806299E-3</v>
      </c>
    </row>
    <row r="11" spans="1:2" x14ac:dyDescent="0.3">
      <c r="A11">
        <v>1.34200000763</v>
      </c>
      <c r="B11">
        <v>5.7050989999999999E-3</v>
      </c>
    </row>
    <row r="12" spans="1:2" x14ac:dyDescent="0.3">
      <c r="A12">
        <v>1.0550000667599999</v>
      </c>
      <c r="B12">
        <v>5.8065010000000004E-3</v>
      </c>
    </row>
    <row r="13" spans="1:2" x14ac:dyDescent="0.3">
      <c r="A13">
        <v>12.0899999142</v>
      </c>
      <c r="B13">
        <v>5.9435E-3</v>
      </c>
    </row>
    <row r="14" spans="1:2" x14ac:dyDescent="0.3">
      <c r="A14">
        <v>2.01600003242</v>
      </c>
      <c r="B14">
        <v>6.8585989999999999E-3</v>
      </c>
    </row>
    <row r="15" spans="1:2" x14ac:dyDescent="0.3">
      <c r="A15">
        <v>1.67200016975</v>
      </c>
      <c r="B15">
        <v>5.7790000000000003E-3</v>
      </c>
    </row>
    <row r="16" spans="1:2" x14ac:dyDescent="0.3">
      <c r="A16">
        <v>1.8129999637600001</v>
      </c>
      <c r="B16">
        <v>5.8028000000000003E-3</v>
      </c>
    </row>
    <row r="17" spans="1:2" x14ac:dyDescent="0.3">
      <c r="A17">
        <v>2.15999984741</v>
      </c>
      <c r="B17">
        <v>6.0213009999999997E-3</v>
      </c>
    </row>
    <row r="18" spans="1:2" x14ac:dyDescent="0.3">
      <c r="A18">
        <v>1.3020000457800001</v>
      </c>
      <c r="B18">
        <v>5.7482009999999997E-3</v>
      </c>
    </row>
    <row r="19" spans="1:2" x14ac:dyDescent="0.3">
      <c r="A19">
        <v>1.36599993706</v>
      </c>
      <c r="B19">
        <v>7.0265989999999997E-3</v>
      </c>
    </row>
    <row r="20" spans="1:2" x14ac:dyDescent="0.3">
      <c r="A20">
        <v>1.31900000572</v>
      </c>
      <c r="B20">
        <v>5.9198999999999996E-3</v>
      </c>
    </row>
    <row r="21" spans="1:2" x14ac:dyDescent="0.3">
      <c r="A21">
        <v>1.3269999027299999</v>
      </c>
      <c r="B21">
        <v>5.7343000000000003E-3</v>
      </c>
    </row>
    <row r="22" spans="1:2" x14ac:dyDescent="0.3">
      <c r="A22">
        <v>1.2669999599499999</v>
      </c>
      <c r="B22">
        <v>5.9239999999999996E-3</v>
      </c>
    </row>
    <row r="23" spans="1:2" x14ac:dyDescent="0.3">
      <c r="A23">
        <v>1.2580001354200001</v>
      </c>
      <c r="B23">
        <v>5.7490010000000001E-3</v>
      </c>
    </row>
    <row r="24" spans="1:2" x14ac:dyDescent="0.3">
      <c r="A24">
        <v>11.838999986599999</v>
      </c>
      <c r="B24">
        <v>0.118710201</v>
      </c>
    </row>
    <row r="25" spans="1:2" x14ac:dyDescent="0.3">
      <c r="A25">
        <v>1.3310000896500001</v>
      </c>
      <c r="B25">
        <v>5.7670009999999999E-3</v>
      </c>
    </row>
    <row r="26" spans="1:2" x14ac:dyDescent="0.3">
      <c r="A26">
        <v>1.4860000610399999</v>
      </c>
      <c r="B26">
        <v>6.6722989999999996E-3</v>
      </c>
    </row>
    <row r="27" spans="1:2" x14ac:dyDescent="0.3">
      <c r="A27">
        <v>1.1259999275200001</v>
      </c>
      <c r="B27">
        <v>7.3581009999999997E-3</v>
      </c>
    </row>
    <row r="28" spans="1:2" x14ac:dyDescent="0.3">
      <c r="A28">
        <v>1.27500009537</v>
      </c>
      <c r="B28">
        <v>6.6609E-3</v>
      </c>
    </row>
    <row r="29" spans="1:2" x14ac:dyDescent="0.3">
      <c r="A29">
        <v>1.2560000419599999</v>
      </c>
      <c r="B29">
        <v>8.5173999999999996E-3</v>
      </c>
    </row>
    <row r="30" spans="1:2" x14ac:dyDescent="0.3">
      <c r="A30">
        <v>1.27500009537</v>
      </c>
      <c r="B30">
        <v>5.8017989999999998E-3</v>
      </c>
    </row>
    <row r="31" spans="1:2" x14ac:dyDescent="0.3">
      <c r="A31">
        <v>1.28600001335</v>
      </c>
      <c r="B31">
        <v>5.8923990000000004E-3</v>
      </c>
    </row>
    <row r="32" spans="1:2" x14ac:dyDescent="0.3">
      <c r="A32">
        <v>11.4219999313</v>
      </c>
      <c r="B32">
        <v>6.163801E-3</v>
      </c>
    </row>
    <row r="33" spans="1:2" x14ac:dyDescent="0.3">
      <c r="A33">
        <v>1.5550000667599999</v>
      </c>
      <c r="B33">
        <v>7.0266010000000004E-3</v>
      </c>
    </row>
    <row r="34" spans="1:2" x14ac:dyDescent="0.3">
      <c r="A34">
        <v>1.3259999752</v>
      </c>
      <c r="B34">
        <v>7.796E-3</v>
      </c>
    </row>
    <row r="35" spans="1:2" x14ac:dyDescent="0.3">
      <c r="A35">
        <v>1.6730000972700001</v>
      </c>
      <c r="B35">
        <v>5.8343989999999997E-3</v>
      </c>
    </row>
    <row r="36" spans="1:2" x14ac:dyDescent="0.3">
      <c r="A36">
        <v>1.2020001411400001</v>
      </c>
      <c r="B36">
        <v>6.5819010000000002E-3</v>
      </c>
    </row>
    <row r="37" spans="1:2" x14ac:dyDescent="0.3">
      <c r="A37">
        <v>2.3669998645799999</v>
      </c>
      <c r="B37">
        <v>6.0779010000000001E-3</v>
      </c>
    </row>
    <row r="38" spans="1:2" x14ac:dyDescent="0.3">
      <c r="A38">
        <v>1.2620000839200001</v>
      </c>
      <c r="B38">
        <v>5.7574990000000001E-3</v>
      </c>
    </row>
    <row r="39" spans="1:2" x14ac:dyDescent="0.3">
      <c r="A39">
        <v>1.27900004387</v>
      </c>
      <c r="B39">
        <v>5.8316000000000002E-3</v>
      </c>
    </row>
    <row r="40" spans="1:2" x14ac:dyDescent="0.3">
      <c r="A40">
        <v>1.3139998912799999</v>
      </c>
      <c r="B40">
        <v>5.8250999999999997E-3</v>
      </c>
    </row>
    <row r="41" spans="1:2" x14ac:dyDescent="0.3">
      <c r="A41">
        <v>1.35899996758</v>
      </c>
      <c r="B41">
        <v>5.7894000000000001E-3</v>
      </c>
    </row>
    <row r="42" spans="1:2" x14ac:dyDescent="0.3">
      <c r="A42">
        <v>1.27200007439</v>
      </c>
      <c r="B42">
        <v>5.9174989999999997E-3</v>
      </c>
    </row>
    <row r="43" spans="1:2" x14ac:dyDescent="0.3">
      <c r="A43">
        <v>1.3450000286099999</v>
      </c>
      <c r="B43">
        <v>9.4502000000000006E-3</v>
      </c>
    </row>
    <row r="44" spans="1:2" x14ac:dyDescent="0.3">
      <c r="A44">
        <v>1.3489999771100001</v>
      </c>
      <c r="B44">
        <v>5.9449009999999998E-3</v>
      </c>
    </row>
    <row r="45" spans="1:2" x14ac:dyDescent="0.3">
      <c r="A45">
        <v>1.33899998665</v>
      </c>
      <c r="B45">
        <v>5.8989990000000003E-3</v>
      </c>
    </row>
    <row r="46" spans="1:2" x14ac:dyDescent="0.3">
      <c r="A46">
        <v>1.17599987984</v>
      </c>
      <c r="B46">
        <v>5.8791E-3</v>
      </c>
    </row>
    <row r="47" spans="1:2" x14ac:dyDescent="0.3">
      <c r="A47">
        <v>1.4070000648500001</v>
      </c>
      <c r="B47">
        <v>5.7745990000000001E-3</v>
      </c>
    </row>
    <row r="48" spans="1:2" x14ac:dyDescent="0.3">
      <c r="A48">
        <v>1.41100001335</v>
      </c>
      <c r="B48">
        <v>6.3505000000000002E-3</v>
      </c>
    </row>
    <row r="49" spans="1:2" x14ac:dyDescent="0.3">
      <c r="A49">
        <v>1.42599987984</v>
      </c>
      <c r="B49">
        <v>6.5728000000000002E-3</v>
      </c>
    </row>
    <row r="50" spans="1:2" x14ac:dyDescent="0.3">
      <c r="A50">
        <v>1.3629999160799999</v>
      </c>
      <c r="B50">
        <v>5.9264010000000004E-3</v>
      </c>
    </row>
    <row r="51" spans="1:2" x14ac:dyDescent="0.3">
      <c r="A51">
        <v>1.37700009346</v>
      </c>
      <c r="B51">
        <v>5.8021000000000001E-3</v>
      </c>
    </row>
    <row r="52" spans="1:2" x14ac:dyDescent="0.3">
      <c r="A52">
        <v>1.7400000095399999</v>
      </c>
      <c r="B52">
        <v>5.7536999999999996E-3</v>
      </c>
    </row>
    <row r="53" spans="1:2" x14ac:dyDescent="0.3">
      <c r="A53">
        <v>1.3139998912799999</v>
      </c>
      <c r="B53">
        <v>5.7628999999999996E-3</v>
      </c>
    </row>
    <row r="54" spans="1:2" x14ac:dyDescent="0.3">
      <c r="A54">
        <v>2.6059999465899999</v>
      </c>
      <c r="B54">
        <v>6.1674E-3</v>
      </c>
    </row>
    <row r="55" spans="1:2" x14ac:dyDescent="0.3">
      <c r="A55">
        <v>0.707999944687</v>
      </c>
      <c r="B55">
        <v>5.8566989999999999E-3</v>
      </c>
    </row>
    <row r="56" spans="1:2" x14ac:dyDescent="0.3">
      <c r="A56">
        <v>0.73600006103500004</v>
      </c>
      <c r="B56">
        <v>7.1647000000000004E-3</v>
      </c>
    </row>
    <row r="57" spans="1:2" x14ac:dyDescent="0.3">
      <c r="A57">
        <v>0.77899980545000003</v>
      </c>
      <c r="B57">
        <v>6.2306000000000002E-3</v>
      </c>
    </row>
    <row r="58" spans="1:2" x14ac:dyDescent="0.3">
      <c r="A58">
        <v>2.65199995041</v>
      </c>
      <c r="B58">
        <v>7.3095E-3</v>
      </c>
    </row>
    <row r="59" spans="1:2" x14ac:dyDescent="0.3">
      <c r="A59">
        <v>1.29200005531</v>
      </c>
      <c r="B59">
        <v>1.3868201E-2</v>
      </c>
    </row>
    <row r="60" spans="1:2" x14ac:dyDescent="0.3">
      <c r="A60">
        <v>1.2850000858299999</v>
      </c>
      <c r="B60">
        <v>5.7735E-3</v>
      </c>
    </row>
    <row r="61" spans="1:2" x14ac:dyDescent="0.3">
      <c r="A61">
        <v>1.4900000095399999</v>
      </c>
      <c r="B61">
        <v>5.8773000000000002E-3</v>
      </c>
    </row>
    <row r="62" spans="1:2" x14ac:dyDescent="0.3">
      <c r="A62">
        <v>1.4050002098100001</v>
      </c>
      <c r="B62">
        <v>6.0381000000000002E-3</v>
      </c>
    </row>
    <row r="63" spans="1:2" x14ac:dyDescent="0.3">
      <c r="A63">
        <v>1.3489999771100001</v>
      </c>
      <c r="B63">
        <v>5.9753009999999997E-3</v>
      </c>
    </row>
    <row r="64" spans="1:2" x14ac:dyDescent="0.3">
      <c r="A64">
        <v>1.28499984741</v>
      </c>
      <c r="B64">
        <v>6.8002000000000002E-3</v>
      </c>
    </row>
    <row r="65" spans="1:2" x14ac:dyDescent="0.3">
      <c r="A65">
        <v>1.2819998264300001</v>
      </c>
      <c r="B65">
        <v>5.9874000000000004E-3</v>
      </c>
    </row>
    <row r="66" spans="1:2" x14ac:dyDescent="0.3">
      <c r="A66">
        <v>1.3269999027299999</v>
      </c>
      <c r="B66">
        <v>8.0438999999999997E-3</v>
      </c>
    </row>
    <row r="67" spans="1:2" x14ac:dyDescent="0.3">
      <c r="A67">
        <v>1.0969998836499999</v>
      </c>
      <c r="B67">
        <v>1.38177E-2</v>
      </c>
    </row>
    <row r="68" spans="1:2" x14ac:dyDescent="0.3">
      <c r="A68">
        <v>1.3159999847399999</v>
      </c>
      <c r="B68">
        <v>8.3493999999999999E-3</v>
      </c>
    </row>
    <row r="69" spans="1:2" x14ac:dyDescent="0.3">
      <c r="A69">
        <v>1.1110000610399999</v>
      </c>
      <c r="B69">
        <v>6.5335999999999997E-3</v>
      </c>
    </row>
    <row r="70" spans="1:2" x14ac:dyDescent="0.3">
      <c r="A70">
        <v>1.3090000152600001</v>
      </c>
      <c r="B70">
        <v>5.6804999999999998E-3</v>
      </c>
    </row>
    <row r="71" spans="1:2" x14ac:dyDescent="0.3">
      <c r="A71">
        <v>1.41100001335</v>
      </c>
      <c r="B71">
        <v>5.8497999999999996E-3</v>
      </c>
    </row>
    <row r="72" spans="1:2" x14ac:dyDescent="0.3">
      <c r="A72">
        <v>1.2799999713900001</v>
      </c>
      <c r="B72">
        <v>8.0944999999999993E-3</v>
      </c>
    </row>
    <row r="73" spans="1:2" x14ac:dyDescent="0.3">
      <c r="A73">
        <v>1.27200007439</v>
      </c>
      <c r="B73">
        <v>7.3653299000000005E-2</v>
      </c>
    </row>
    <row r="74" spans="1:2" x14ac:dyDescent="0.3">
      <c r="A74">
        <v>1.2639999389600001</v>
      </c>
      <c r="B74">
        <v>5.7959989999999996E-3</v>
      </c>
    </row>
    <row r="75" spans="1:2" x14ac:dyDescent="0.3">
      <c r="A75">
        <v>1.2780001163500001</v>
      </c>
      <c r="B75">
        <v>5.8298999999999998E-3</v>
      </c>
    </row>
    <row r="76" spans="1:2" x14ac:dyDescent="0.3">
      <c r="A76">
        <v>1.4939999580400001</v>
      </c>
      <c r="B76">
        <v>6.7187000000000002E-3</v>
      </c>
    </row>
    <row r="77" spans="1:2" x14ac:dyDescent="0.3">
      <c r="A77">
        <v>1.3289999961900001</v>
      </c>
      <c r="B77">
        <v>5.8833000000000002E-3</v>
      </c>
    </row>
    <row r="78" spans="1:2" x14ac:dyDescent="0.3">
      <c r="A78">
        <v>1.34200000763</v>
      </c>
      <c r="B78">
        <v>5.890101E-3</v>
      </c>
    </row>
    <row r="79" spans="1:2" x14ac:dyDescent="0.3">
      <c r="A79">
        <v>2.76300001144</v>
      </c>
      <c r="B79">
        <v>6.7956010000000001E-3</v>
      </c>
    </row>
    <row r="80" spans="1:2" x14ac:dyDescent="0.3">
      <c r="A80">
        <v>0.73300004005399999</v>
      </c>
      <c r="B80">
        <v>6.7580009999999996E-3</v>
      </c>
    </row>
    <row r="81" spans="1:2" x14ac:dyDescent="0.3">
      <c r="A81">
        <v>0.707999944687</v>
      </c>
      <c r="B81">
        <v>5.9759000000000001E-3</v>
      </c>
    </row>
    <row r="82" spans="1:2" x14ac:dyDescent="0.3">
      <c r="A82">
        <v>1.2819998264300001</v>
      </c>
      <c r="B82">
        <v>5.8117990000000003E-3</v>
      </c>
    </row>
    <row r="83" spans="1:2" x14ac:dyDescent="0.3">
      <c r="A83">
        <v>1.1310000419599999</v>
      </c>
      <c r="B83">
        <v>6.320399E-3</v>
      </c>
    </row>
    <row r="84" spans="1:2" x14ac:dyDescent="0.3">
      <c r="A84">
        <v>1.5390000343300001</v>
      </c>
      <c r="B84">
        <v>6.4875999999999996E-3</v>
      </c>
    </row>
    <row r="85" spans="1:2" x14ac:dyDescent="0.3">
      <c r="A85">
        <v>1.2939999103499999</v>
      </c>
      <c r="B85">
        <v>5.8418990000000002E-3</v>
      </c>
    </row>
    <row r="86" spans="1:2" x14ac:dyDescent="0.3">
      <c r="A86">
        <v>1.1740000248</v>
      </c>
      <c r="B86">
        <v>5.9553009999999997E-3</v>
      </c>
    </row>
    <row r="87" spans="1:2" x14ac:dyDescent="0.3">
      <c r="A87">
        <v>1.3269999027299999</v>
      </c>
      <c r="B87">
        <v>5.9985009999999998E-3</v>
      </c>
    </row>
    <row r="88" spans="1:2" x14ac:dyDescent="0.3">
      <c r="A88">
        <v>1.44199991226</v>
      </c>
      <c r="B88">
        <v>5.8504990000000003E-3</v>
      </c>
    </row>
    <row r="89" spans="1:2" x14ac:dyDescent="0.3">
      <c r="A89">
        <v>1.1219999790199999</v>
      </c>
      <c r="B89">
        <v>5.8736999999999999E-3</v>
      </c>
    </row>
    <row r="90" spans="1:2" x14ac:dyDescent="0.3">
      <c r="A90">
        <v>1.64700007439</v>
      </c>
      <c r="B90">
        <v>5.9435E-3</v>
      </c>
    </row>
    <row r="91" spans="1:2" x14ac:dyDescent="0.3">
      <c r="A91">
        <v>1.3339998722099999</v>
      </c>
      <c r="B91">
        <v>5.8722999999999996E-3</v>
      </c>
    </row>
    <row r="92" spans="1:2" x14ac:dyDescent="0.3">
      <c r="A92">
        <v>1.35899996758</v>
      </c>
      <c r="B92">
        <v>5.9389009999999999E-3</v>
      </c>
    </row>
    <row r="93" spans="1:2" x14ac:dyDescent="0.3">
      <c r="A93">
        <v>1.2599999904600001</v>
      </c>
      <c r="B93">
        <v>8.0852000000000007E-3</v>
      </c>
    </row>
    <row r="94" spans="1:2" x14ac:dyDescent="0.3">
      <c r="A94">
        <v>1.375</v>
      </c>
      <c r="B94">
        <v>1.0824599000000001E-2</v>
      </c>
    </row>
    <row r="95" spans="1:2" x14ac:dyDescent="0.3">
      <c r="A95">
        <v>1.39500021935</v>
      </c>
      <c r="B95">
        <v>6.7172999999999998E-3</v>
      </c>
    </row>
    <row r="96" spans="1:2" x14ac:dyDescent="0.3">
      <c r="A96">
        <v>1.3090000152600001</v>
      </c>
      <c r="B96">
        <v>5.883699E-3</v>
      </c>
    </row>
    <row r="97" spans="1:2" x14ac:dyDescent="0.3">
      <c r="A97">
        <v>1.34999990463</v>
      </c>
      <c r="B97">
        <v>5.8776000000000002E-3</v>
      </c>
    </row>
    <row r="98" spans="1:2" x14ac:dyDescent="0.3">
      <c r="A98">
        <v>1.18299984932</v>
      </c>
      <c r="B98">
        <v>5.9189999999999998E-3</v>
      </c>
    </row>
    <row r="99" spans="1:2" x14ac:dyDescent="0.3">
      <c r="A99">
        <v>1.3559999465899999</v>
      </c>
      <c r="B99">
        <v>5.9552010000000002E-3</v>
      </c>
    </row>
    <row r="100" spans="1:2" x14ac:dyDescent="0.3">
      <c r="A100">
        <v>1.2639999389600001</v>
      </c>
      <c r="B100">
        <v>5.7628000000000002E-3</v>
      </c>
    </row>
    <row r="101" spans="1:2" x14ac:dyDescent="0.3">
      <c r="A101">
        <v>1.33500003815</v>
      </c>
      <c r="B101">
        <v>5.9164999999999999E-3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language speed</vt:lpstr>
      <vt:lpstr>1kb-azure-py-vs-javascript</vt:lpstr>
      <vt:lpstr>azure-py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</dc:creator>
  <cp:lastModifiedBy>satyam</cp:lastModifiedBy>
  <dcterms:created xsi:type="dcterms:W3CDTF">2017-11-08T01:16:37Z</dcterms:created>
  <dcterms:modified xsi:type="dcterms:W3CDTF">2017-12-07T20:45:00Z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aa384dc1-9c62-490e-8803-79926cd28fce</vt:lpwstr>
  </property>
</Properties>
</file>