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E787F4D-F92B-4BE2-8271-1287D7EA0B3E}" xr6:coauthVersionLast="47" xr6:coauthVersionMax="47" xr10:uidLastSave="{00000000-0000-0000-0000-000000000000}"/>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81029"/>
  <pivotCaches>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7" l="1"/>
  <c r="I8" i="7"/>
  <c r="I9" i="7"/>
  <c r="I10" i="7"/>
  <c r="I11" i="7"/>
  <c r="I12" i="7"/>
  <c r="I13" i="7"/>
  <c r="I14" i="7"/>
  <c r="I15" i="7"/>
  <c r="I16" i="7"/>
  <c r="I6" i="7"/>
  <c r="H7" i="7"/>
  <c r="H8" i="7"/>
  <c r="H9" i="7"/>
  <c r="H10" i="7"/>
  <c r="H11" i="7"/>
  <c r="H12" i="7"/>
  <c r="H13" i="7"/>
  <c r="H14" i="7"/>
  <c r="H15" i="7"/>
  <c r="H16" i="7"/>
  <c r="H6"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<sst xmlns="http://schemas.openxmlformats.org/spreadsheetml/2006/main" count="1059" uniqueCount="424">
  <si>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</si>
  <si>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</si>
  <si>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</si>
  <si>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</si>
  <si>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</si>
  <si>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</si>
  <si>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</si>
  <si>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</si>
  <si>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</si>
  <si>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</si>
  <si>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</si>
  <si>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</si>
  <si>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</si>
  <si>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</si>
  <si>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</si>
  <si>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</si>
  <si>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</si>
  <si>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</si>
  <si>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</si>
  <si>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</si>
  <si>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</si>
  <si>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</si>
  <si>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</si>
  <si>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</si>
  <si>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</si>
  <si>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</si>
  <si>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</si>
  <si>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</si>
  <si>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</si>
  <si>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</si>
  <si>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</si>
  <si>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</si>
  <si>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</si>
  <si>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</si>
  <si>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</si>
  <si>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</si>
  <si>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</si>
  <si>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</si>
  <si>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</si>
  <si>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</si>
  <si>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</si>
  <si>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</si>
  <si>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</si>
  <si>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</si>
  <si>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</si>
  <si>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</si>
  <si>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</si>
  <si>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</si>
  <si>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</si>
  <si>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</si>
  <si>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</si>
  <si>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</si>
  <si>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</si>
  <si>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</si>
  <si>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</si>
  <si>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</si>
  <si>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</si>
  <si>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</si>
  <si>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</si>
  <si>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</si>
  <si>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</si>
  <si>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</si>
  <si>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</si>
  <si>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</si>
  <si>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</si>
  <si>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</si>
  <si>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</si>
  <si>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</si>
  <si>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</si>
  <si>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</si>
  <si>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</si>
  <si>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</si>
  <si>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</si>
  <si>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</si>
  <si>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</si>
  <si>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</si>
  <si>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</si>
  <si>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</si>
  <si>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</si>
  <si>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</si>
  <si>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</si>
  <si>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</si>
  <si>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</si>
  <si>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</si>
  <si>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</si>
  <si>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</si>
  <si>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</si>
  <si>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</si>
  <si>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</si>
  <si>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</si>
  <si>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</si>
  <si>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</si>
  <si>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</si>
  <si>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</si>
  <si>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</si>
  <si>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</si>
  <si>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</si>
  <si>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</si>
  <si>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</si>
  <si>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</si>
  <si>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</si>
  <si>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</si>
  <si>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</si>
  <si>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</si>
  <si>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</si>
  <si>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</si>
  <si>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</si>
  <si>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</si>
  <si>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</si>
  <si>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</si>
  <si>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</si>
  <si>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</si>
  <si>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</si>
  <si>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</si>
  <si>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</si>
  <si>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</si>
  <si>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</si>
  <si>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</si>
  <si>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</si>
  <si>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</si>
  <si>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</si>
  <si>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</si>
  <si>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</si>
  <si>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</si>
  <si>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</si>
  <si>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</si>
  <si>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</si>
  <si>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</si>
  <si>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</si>
  <si>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</si>
  <si>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</si>
  <si>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</si>
  <si>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</si>
  <si>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</si>
  <si>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</si>
  <si>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</si>
  <si>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</si>
  <si>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</si>
  <si>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</si>
  <si>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</si>
  <si>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</si>
  <si>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</si>
  <si>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</si>
  <si>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</si>
  <si>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</si>
  <si>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</si>
  <si>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</si>
  <si>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</si>
  <si>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</si>
  <si>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</si>
  <si>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</si>
  <si>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</si>
  <si>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</si>
  <si>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</si>
  <si>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</si>
  <si>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</si>
  <si>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</si>
  <si>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</si>
  <si>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</si>
  <si>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</si>
  <si>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</si>
  <si>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</si>
  <si>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</si>
  <si>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</si>
  <si>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</si>
  <si>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</si>
  <si>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</si>
  <si>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</si>
  <si>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</si>
  <si>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</si>
  <si>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</si>
  <si>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</si>
  <si>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</si>
  <si>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</si>
  <si>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</si>
  <si>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</si>
  <si>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</si>
  <si>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</si>
  <si>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</si>
  <si>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</si>
  <si>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</si>
  <si>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</si>
  <si>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</si>
  <si>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</si>
  <si>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</si>
  <si>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</si>
  <si>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</si>
  <si>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</si>
  <si>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</si>
  <si>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</si>
  <si>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</si>
  <si>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</si>
  <si>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</si>
  <si>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</si>
  <si>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</si>
  <si>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</si>
  <si>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</si>
  <si>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</si>
  <si>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</si>
  <si>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</si>
  <si>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</si>
  <si>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</si>
  <si>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</si>
  <si>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</si>
  <si>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</si>
  <si>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</si>
  <si>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</si>
  <si>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</si>
  <si>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</si>
  <si>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</si>
  <si>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</si>
  <si>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</si>
  <si>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</si>
  <si>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</si>
  <si>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</si>
  <si>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</si>
  <si>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</si>
  <si>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</si>
  <si>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</si>
  <si>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</si>
  <si>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</si>
  <si>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</si>
  <si>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</si>
  <si>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</si>
  <si>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</si>
  <si>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</si>
  <si>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</si>
  <si>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</si>
  <si>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</si>
  <si>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</si>
  <si>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</si>
  <si>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</si>
  <si>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</si>
  <si>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</si>
  <si>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</si>
  <si>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</si>
  <si>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</si>
  <si>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</si>
  <si>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</si>
  <si>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</si>
  <si>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</si>
  <si>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</si>
  <si>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</si>
  <si>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</si>
  <si>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</si>
  <si>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</si>
  <si>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</si>
  <si>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</si>
  <si>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</si>
  <si>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</si>
  <si>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</si>
  <si>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</si>
  <si>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</si>
  <si>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</si>
  <si>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</si>
  <si>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</si>
  <si>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</si>
  <si>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</si>
  <si>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</si>
  <si>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</si>
  <si>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</si>
  <si>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</si>
  <si>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</si>
  <si>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</si>
  <si>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</si>
  <si>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</si>
  <si>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</si>
  <si>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</si>
  <si>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</si>
  <si>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</si>
  <si>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</si>
  <si>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</si>
  <si>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</si>
  <si>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</si>
  <si>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</si>
  <si>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</si>
  <si>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</si>
  <si>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</si>
  <si>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</si>
  <si>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</si>
  <si>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</si>
  <si>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</si>
  <si>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</si>
  <si>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</si>
  <si>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</si>
  <si>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 NAME</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</si>
  <si>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</si>
  <si>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</si>
  <si>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</si>
  <si>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</si>
  <si>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</si>
  <si>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</si>
  <si>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</si>
  <si>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</si>
  <si>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</si>
  <si>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</si>
  <si>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</si>
  <si>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</si>
  <si>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</si>
  <si>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</si>
  <si>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</si>
  <si>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</si>
  <si>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</si>
  <si>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</si>
  <si>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</si>
  <si>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</si>
  <si>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</si>
  <si>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</si>
  <si>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</si>
  <si>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</si>
  <si>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</si>
  <si>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</si>
  <si>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</si>
  <si>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</si>
  <si>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</si>
  <si>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</si>
  <si>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</si>
  <si>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</si>
  <si>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</si>
  <si>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</si>
  <si>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</si>
  <si>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</si>
  <si>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</si>
  <si>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</si>
  <si>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</si>
  <si>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</si>
  <si>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</si>
  <si>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</si>
  <si>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</si>
  <si>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</si>
  <si>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</si>
  <si>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</si>
  <si>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</si>
  <si>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</si>
  <si>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</si>
  <si>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</si>
  <si>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</si>
  <si>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</si>
  <si>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</si>
  <si>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</si>
  <si>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</si>
  <si>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</si>
  <si>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</si>
  <si>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</si>
  <si>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</si>
  <si>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</si>
  <si>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</si>
  <si>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</si>
  <si>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</si>
  <si>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</si>
  <si>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</si>
  <si>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</si>
  <si>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</si>
  <si>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</si>
  <si>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</si>
  <si>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</si>
  <si>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</si>
  <si>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</si>
  <si>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</si>
  <si>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</si>
  <si>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</si>
  <si>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</si>
  <si>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</si>
  <si>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</si>
  <si>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</si>
  <si>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</si>
  <si>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</si>
  <si>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</si>
  <si>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</si>
  <si>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</si>
  <si>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</si>
  <si>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</si>
  <si>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</si>
  <si>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</si>
  <si>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</si>
  <si>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</si>
  <si>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</si>
  <si>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</si>
  <si>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</si>
  <si>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</si>
  <si>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</si>
  <si>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</si>
  <si>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</si>
  <si>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</si>
  <si>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</si>
  <si>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</si>
  <si>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(All)</t>
  </si>
  <si>
    <t>1997</t>
  </si>
  <si>
    <t>1969</t>
  </si>
  <si>
    <t>1975</t>
  </si>
  <si>
    <t>1970</t>
  </si>
  <si>
    <t>1992</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</si>
  <si>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</si>
  <si>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</si>
  <si>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</si>
  <si>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</si>
  <si>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</si>
  <si>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</si>
  <si>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</si>
  <si>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</si>
  <si>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</si>
  <si>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</si>
  <si>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</si>
  <si>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</si>
  <si>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</si>
  <si>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</si>
  <si>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</si>
  <si>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</si>
  <si>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</si>
  <si>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</si>
  <si>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</si>
  <si>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</si>
  <si>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</si>
  <si>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</si>
  <si>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</si>
  <si>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</si>
  <si>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</si>
  <si>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</si>
  <si>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</si>
  <si>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</si>
  <si>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</si>
  <si>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</si>
  <si>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</si>
  <si>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Note- The Gender has been maually removed from the cell G4, as the question states to display the data in cell H4:I4, which means 2 cell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</si>
</sst>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lt;100000]\ 0.00,\ &quot;k&quot;;\ 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1" xfId="0" pivotButton="1" applyBorder="1"/>
    <xf numFmtId="0" fontId="0" fillId="0" borderId="1" xfId="0" applyNumberFormat="1" applyBorder="1"/>
    <xf numFmtId="0" fontId="1" fillId="7" borderId="1" xfId="0" applyFont="1" applyFill="1" applyBorder="1" applyAlignment="1">
      <alignment horizontal="left"/>
    </xf>
    <xf numFmtId="0" fontId="12" fillId="2" borderId="1" xfId="0" applyFont="1" applyFill="1" applyBorder="1" applyAlignment="1">
      <alignment horizontal="left"/>
    </xf>
    <xf numFmtId="0" fontId="12" fillId="2" borderId="1" xfId="0" applyFont="1" applyFill="1" applyBorder="1"/>
    <xf numFmtId="0" fontId="0" fillId="0" borderId="0" xfId="0" applyFill="1" applyBorder="1" applyAlignment="1">
      <alignment horizontal="right"/>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5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M" refreshedDate="44882.835104166668" createdVersion="6" refreshedVersion="6" minRefreshableVersion="3" recordCount="50" xr:uid="{2C1FFCFB-41AB-4F56-8448-A4DAF5D79C39}">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pivotCacheId="50885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CA8819-957E-4328-B135-660CB81CEB21}" name="PivotTable6"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formats count="4">
    <format dxfId="258">
      <pivotArea outline="0" collapsedLevelsAreSubtotals="1" fieldPosition="0"/>
    </format>
    <format dxfId="257">
      <pivotArea field="10" type="button" dataOnly="0" labelOnly="1" outline="0" axis="axisRow" fieldPosition="0"/>
    </format>
    <format dxfId="256">
      <pivotArea dataOnly="0" labelOnly="1" fieldPosition="0">
        <references count="1">
          <reference field="10" count="0"/>
        </references>
      </pivotArea>
    </format>
    <format dxfId="255">
      <pivotArea dataOnly="0" labelOnly="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9C5F9E-0ABA-4CEC-9997-783FD002BFF9}" name="PivotTable8" cacheId="3"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x="1"/>
        <item sd="0" x="2"/>
        <item sd="0" x="3"/>
        <item sd="0" x="4"/>
        <item x="5"/>
        <item x="6"/>
        <item sd="0" x="7"/>
        <item sd="0" x="8"/>
        <item x="9"/>
        <item x="10"/>
        <item x="11"/>
        <item x="12"/>
        <item sd="0" x="13"/>
        <item x="14"/>
        <item x="15"/>
        <item x="16"/>
        <item x="17"/>
        <item x="18"/>
        <item x="19"/>
        <item x="20"/>
        <item x="21"/>
        <item x="22"/>
        <item x="23"/>
        <item x="24"/>
        <item x="25"/>
        <item x="26"/>
        <item x="27"/>
        <item x="28"/>
        <item x="29"/>
        <item x="30"/>
        <item sd="0" x="31"/>
        <item x="32"/>
        <item x="33"/>
        <item x="34"/>
        <item x="35"/>
        <item x="36"/>
        <item sd="0" x="37"/>
        <item x="38"/>
        <item x="39"/>
        <item x="40"/>
        <item sd="0" x="41"/>
        <item x="42"/>
        <item x="43"/>
        <item sd="0" x="44"/>
        <item x="45"/>
        <item sd="0"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255">
    <format dxfId="254">
      <pivotArea type="all" dataOnly="0" outline="0" fieldPosition="0"/>
    </format>
    <format dxfId="253">
      <pivotArea field="0" type="button" dataOnly="0" labelOnly="1" outline="0" axis="axisRow" fieldPosition="0"/>
    </format>
    <format dxfId="252">
      <pivotArea field="1" type="button" dataOnly="0" labelOnly="1" outline="0" axis="axisRow" fieldPosition="1"/>
    </format>
    <format dxfId="251">
      <pivotArea field="12" type="button" dataOnly="0" labelOnly="1" outline="0" axis="axisRow" fieldPosition="2"/>
    </format>
    <format dxfId="250">
      <pivotArea field="8" type="button" dataOnly="0" labelOnly="1" outline="0" axis="axisRow" fieldPosition="3"/>
    </format>
    <format dxfId="249">
      <pivotArea field="20" type="button" dataOnly="0" labelOnly="1" outline="0" axis="axisRow" fieldPosition="4"/>
    </format>
    <format dxfId="248">
      <pivotArea field="10" type="button" dataOnly="0" labelOnly="1" outline="0" axis="axisRow" fieldPosition="5"/>
    </format>
    <format dxfId="247">
      <pivotArea field="11" type="button" dataOnly="0" labelOnly="1" outline="0" axis="axisRow" fieldPosition="6"/>
    </format>
    <format dxfId="246">
      <pivotArea field="17" type="button" dataOnly="0" labelOnly="1" outline="0" axis="axisRow" fieldPosition="7"/>
    </format>
    <format dxfId="245">
      <pivotArea dataOnly="0" labelOnly="1" outline="0" fieldPosition="0">
        <references count="1">
          <reference field="0" count="0"/>
        </references>
      </pivotArea>
    </format>
    <format dxfId="244">
      <pivotArea dataOnly="0" labelOnly="1" outline="0" fieldPosition="0">
        <references count="2">
          <reference field="0" count="1" selected="0">
            <x v="0"/>
          </reference>
          <reference field="1" count="1">
            <x v="32"/>
          </reference>
        </references>
      </pivotArea>
    </format>
    <format dxfId="243">
      <pivotArea dataOnly="0" labelOnly="1" outline="0" fieldPosition="0">
        <references count="2">
          <reference field="0" count="1" selected="0">
            <x v="1"/>
          </reference>
          <reference field="1" count="1">
            <x v="33"/>
          </reference>
        </references>
      </pivotArea>
    </format>
    <format dxfId="242">
      <pivotArea dataOnly="0" labelOnly="1" outline="0" fieldPosition="0">
        <references count="2">
          <reference field="0" count="1" selected="0">
            <x v="2"/>
          </reference>
          <reference field="1" count="1">
            <x v="45"/>
          </reference>
        </references>
      </pivotArea>
    </format>
    <format dxfId="241">
      <pivotArea dataOnly="0" labelOnly="1" outline="0" fieldPosition="0">
        <references count="2">
          <reference field="0" count="1" selected="0">
            <x v="3"/>
          </reference>
          <reference field="1" count="1">
            <x v="34"/>
          </reference>
        </references>
      </pivotArea>
    </format>
    <format dxfId="240">
      <pivotArea dataOnly="0" labelOnly="1" outline="0" fieldPosition="0">
        <references count="2">
          <reference field="0" count="1" selected="0">
            <x v="4"/>
          </reference>
          <reference field="1" count="1">
            <x v="3"/>
          </reference>
        </references>
      </pivotArea>
    </format>
    <format dxfId="239">
      <pivotArea dataOnly="0" labelOnly="1" outline="0" fieldPosition="0">
        <references count="2">
          <reference field="0" count="1" selected="0">
            <x v="5"/>
          </reference>
          <reference field="1" count="1">
            <x v="26"/>
          </reference>
        </references>
      </pivotArea>
    </format>
    <format dxfId="238">
      <pivotArea dataOnly="0" labelOnly="1" outline="0" fieldPosition="0">
        <references count="2">
          <reference field="0" count="1" selected="0">
            <x v="6"/>
          </reference>
          <reference field="1" count="1">
            <x v="31"/>
          </reference>
        </references>
      </pivotArea>
    </format>
    <format dxfId="237">
      <pivotArea dataOnly="0" labelOnly="1" outline="0" fieldPosition="0">
        <references count="2">
          <reference field="0" count="1" selected="0">
            <x v="7"/>
          </reference>
          <reference field="1" count="1">
            <x v="27"/>
          </reference>
        </references>
      </pivotArea>
    </format>
    <format dxfId="236">
      <pivotArea dataOnly="0" labelOnly="1" outline="0" fieldPosition="0">
        <references count="2">
          <reference field="0" count="1" selected="0">
            <x v="8"/>
          </reference>
          <reference field="1" count="1">
            <x v="30"/>
          </reference>
        </references>
      </pivotArea>
    </format>
    <format dxfId="235">
      <pivotArea dataOnly="0" labelOnly="1" outline="0" fieldPosition="0">
        <references count="2">
          <reference field="0" count="1" selected="0">
            <x v="9"/>
          </reference>
          <reference field="1" count="1">
            <x v="28"/>
          </reference>
        </references>
      </pivotArea>
    </format>
    <format dxfId="234">
      <pivotArea dataOnly="0" labelOnly="1" outline="0" fieldPosition="0">
        <references count="2">
          <reference field="0" count="1" selected="0">
            <x v="10"/>
          </reference>
          <reference field="1" count="1">
            <x v="41"/>
          </reference>
        </references>
      </pivotArea>
    </format>
    <format dxfId="233">
      <pivotArea dataOnly="0" labelOnly="1" outline="0" fieldPosition="0">
        <references count="2">
          <reference field="0" count="1" selected="0">
            <x v="11"/>
          </reference>
          <reference field="1" count="1">
            <x v="29"/>
          </reference>
        </references>
      </pivotArea>
    </format>
    <format dxfId="232">
      <pivotArea dataOnly="0" labelOnly="1" outline="0" fieldPosition="0">
        <references count="2">
          <reference field="0" count="1" selected="0">
            <x v="12"/>
          </reference>
          <reference field="1" count="1">
            <x v="36"/>
          </reference>
        </references>
      </pivotArea>
    </format>
    <format dxfId="231">
      <pivotArea dataOnly="0" labelOnly="1" outline="0" fieldPosition="0">
        <references count="2">
          <reference field="0" count="1" selected="0">
            <x v="13"/>
          </reference>
          <reference field="1" count="1">
            <x v="11"/>
          </reference>
        </references>
      </pivotArea>
    </format>
    <format dxfId="230">
      <pivotArea dataOnly="0" labelOnly="1" outline="0" fieldPosition="0">
        <references count="2">
          <reference field="0" count="1" selected="0">
            <x v="14"/>
          </reference>
          <reference field="1" count="1">
            <x v="40"/>
          </reference>
        </references>
      </pivotArea>
    </format>
    <format dxfId="229">
      <pivotArea dataOnly="0" labelOnly="1" outline="0" fieldPosition="0">
        <references count="2">
          <reference field="0" count="1" selected="0">
            <x v="15"/>
          </reference>
          <reference field="1" count="1">
            <x v="12"/>
          </reference>
        </references>
      </pivotArea>
    </format>
    <format dxfId="228">
      <pivotArea dataOnly="0" labelOnly="1" outline="0" fieldPosition="0">
        <references count="2">
          <reference field="0" count="1" selected="0">
            <x v="16"/>
          </reference>
          <reference field="1" count="1">
            <x v="13"/>
          </reference>
        </references>
      </pivotArea>
    </format>
    <format dxfId="227">
      <pivotArea dataOnly="0" labelOnly="1" outline="0" fieldPosition="0">
        <references count="2">
          <reference field="0" count="1" selected="0">
            <x v="17"/>
          </reference>
          <reference field="1" count="1">
            <x v="14"/>
          </reference>
        </references>
      </pivotArea>
    </format>
    <format dxfId="226">
      <pivotArea dataOnly="0" labelOnly="1" outline="0" fieldPosition="0">
        <references count="2">
          <reference field="0" count="1" selected="0">
            <x v="18"/>
          </reference>
          <reference field="1" count="1">
            <x v="2"/>
          </reference>
        </references>
      </pivotArea>
    </format>
    <format dxfId="225">
      <pivotArea dataOnly="0" labelOnly="1" outline="0" fieldPosition="0">
        <references count="2">
          <reference field="0" count="1" selected="0">
            <x v="19"/>
          </reference>
          <reference field="1" count="1">
            <x v="24"/>
          </reference>
        </references>
      </pivotArea>
    </format>
    <format dxfId="224">
      <pivotArea dataOnly="0" labelOnly="1" outline="0" fieldPosition="0">
        <references count="2">
          <reference field="0" count="1" selected="0">
            <x v="20"/>
          </reference>
          <reference field="1" count="1">
            <x v="25"/>
          </reference>
        </references>
      </pivotArea>
    </format>
    <format dxfId="223">
      <pivotArea dataOnly="0" labelOnly="1" outline="0" fieldPosition="0">
        <references count="2">
          <reference field="0" count="1" selected="0">
            <x v="21"/>
          </reference>
          <reference field="1" count="1">
            <x v="1"/>
          </reference>
        </references>
      </pivotArea>
    </format>
    <format dxfId="222">
      <pivotArea dataOnly="0" labelOnly="1" outline="0" fieldPosition="0">
        <references count="2">
          <reference field="0" count="1" selected="0">
            <x v="22"/>
          </reference>
          <reference field="1" count="1">
            <x v="4"/>
          </reference>
        </references>
      </pivotArea>
    </format>
    <format dxfId="221">
      <pivotArea dataOnly="0" labelOnly="1" outline="0" fieldPosition="0">
        <references count="2">
          <reference field="0" count="1" selected="0">
            <x v="23"/>
          </reference>
          <reference field="1" count="1">
            <x v="5"/>
          </reference>
        </references>
      </pivotArea>
    </format>
    <format dxfId="220">
      <pivotArea dataOnly="0" labelOnly="1" outline="0" fieldPosition="0">
        <references count="2">
          <reference field="0" count="1" selected="0">
            <x v="24"/>
          </reference>
          <reference field="1" count="1">
            <x v="6"/>
          </reference>
        </references>
      </pivotArea>
    </format>
    <format dxfId="219">
      <pivotArea dataOnly="0" labelOnly="1" outline="0" fieldPosition="0">
        <references count="2">
          <reference field="0" count="1" selected="0">
            <x v="25"/>
          </reference>
          <reference field="1" count="1">
            <x v="35"/>
          </reference>
        </references>
      </pivotArea>
    </format>
    <format dxfId="218">
      <pivotArea dataOnly="0" labelOnly="1" outline="0" fieldPosition="0">
        <references count="2">
          <reference field="0" count="1" selected="0">
            <x v="26"/>
          </reference>
          <reference field="1" count="1">
            <x v="9"/>
          </reference>
        </references>
      </pivotArea>
    </format>
    <format dxfId="217">
      <pivotArea dataOnly="0" labelOnly="1" outline="0" fieldPosition="0">
        <references count="2">
          <reference field="0" count="1" selected="0">
            <x v="27"/>
          </reference>
          <reference field="1" count="1">
            <x v="10"/>
          </reference>
        </references>
      </pivotArea>
    </format>
    <format dxfId="216">
      <pivotArea dataOnly="0" labelOnly="1" outline="0" fieldPosition="0">
        <references count="2">
          <reference field="0" count="1" selected="0">
            <x v="28"/>
          </reference>
          <reference field="1" count="1">
            <x v="39"/>
          </reference>
        </references>
      </pivotArea>
    </format>
    <format dxfId="215">
      <pivotArea dataOnly="0" labelOnly="1" outline="0" fieldPosition="0">
        <references count="2">
          <reference field="0" count="1" selected="0">
            <x v="29"/>
          </reference>
          <reference field="1" count="1">
            <x v="23"/>
          </reference>
        </references>
      </pivotArea>
    </format>
    <format dxfId="214">
      <pivotArea dataOnly="0" labelOnly="1" outline="0" fieldPosition="0">
        <references count="2">
          <reference field="0" count="1" selected="0">
            <x v="30"/>
          </reference>
          <reference field="1" count="1">
            <x v="22"/>
          </reference>
        </references>
      </pivotArea>
    </format>
    <format dxfId="213">
      <pivotArea dataOnly="0" labelOnly="1" outline="0" fieldPosition="0">
        <references count="2">
          <reference field="0" count="1" selected="0">
            <x v="31"/>
          </reference>
          <reference field="1" count="1">
            <x v="21"/>
          </reference>
        </references>
      </pivotArea>
    </format>
    <format dxfId="212">
      <pivotArea dataOnly="0" labelOnly="1" outline="0" fieldPosition="0">
        <references count="2">
          <reference field="0" count="1" selected="0">
            <x v="32"/>
          </reference>
          <reference field="1" count="1">
            <x v="19"/>
          </reference>
        </references>
      </pivotArea>
    </format>
    <format dxfId="211">
      <pivotArea dataOnly="0" labelOnly="1" outline="0" fieldPosition="0">
        <references count="2">
          <reference field="0" count="1" selected="0">
            <x v="33"/>
          </reference>
          <reference field="1" count="1">
            <x v="20"/>
          </reference>
        </references>
      </pivotArea>
    </format>
    <format dxfId="210">
      <pivotArea dataOnly="0" labelOnly="1" outline="0" fieldPosition="0">
        <references count="2">
          <reference field="0" count="1" selected="0">
            <x v="34"/>
          </reference>
          <reference field="1" count="1">
            <x v="16"/>
          </reference>
        </references>
      </pivotArea>
    </format>
    <format dxfId="209">
      <pivotArea dataOnly="0" labelOnly="1" outline="0" fieldPosition="0">
        <references count="2">
          <reference field="0" count="1" selected="0">
            <x v="35"/>
          </reference>
          <reference field="1" count="1">
            <x v="17"/>
          </reference>
        </references>
      </pivotArea>
    </format>
    <format dxfId="208">
      <pivotArea dataOnly="0" labelOnly="1" outline="0" fieldPosition="0">
        <references count="2">
          <reference field="0" count="1" selected="0">
            <x v="36"/>
          </reference>
          <reference field="1" count="1">
            <x v="15"/>
          </reference>
        </references>
      </pivotArea>
    </format>
    <format dxfId="207">
      <pivotArea dataOnly="0" labelOnly="1" outline="0" fieldPosition="0">
        <references count="2">
          <reference field="0" count="1" selected="0">
            <x v="37"/>
          </reference>
          <reference field="1" count="1">
            <x v="18"/>
          </reference>
        </references>
      </pivotArea>
    </format>
    <format dxfId="206">
      <pivotArea dataOnly="0" labelOnly="1" outline="0" fieldPosition="0">
        <references count="2">
          <reference field="0" count="1" selected="0">
            <x v="38"/>
          </reference>
          <reference field="1" count="1">
            <x v="44"/>
          </reference>
        </references>
      </pivotArea>
    </format>
    <format dxfId="205">
      <pivotArea dataOnly="0" labelOnly="1" outline="0" fieldPosition="0">
        <references count="2">
          <reference field="0" count="1" selected="0">
            <x v="39"/>
          </reference>
          <reference field="1" count="1">
            <x v="43"/>
          </reference>
        </references>
      </pivotArea>
    </format>
    <format dxfId="204">
      <pivotArea dataOnly="0" labelOnly="1" outline="0" fieldPosition="0">
        <references count="2">
          <reference field="0" count="1" selected="0">
            <x v="40"/>
          </reference>
          <reference field="1" count="1">
            <x v="49"/>
          </reference>
        </references>
      </pivotArea>
    </format>
    <format dxfId="203">
      <pivotArea dataOnly="0" labelOnly="1" outline="0" fieldPosition="0">
        <references count="2">
          <reference field="0" count="1" selected="0">
            <x v="41"/>
          </reference>
          <reference field="1" count="1">
            <x v="46"/>
          </reference>
        </references>
      </pivotArea>
    </format>
    <format dxfId="202">
      <pivotArea dataOnly="0" labelOnly="1" outline="0" fieldPosition="0">
        <references count="2">
          <reference field="0" count="1" selected="0">
            <x v="42"/>
          </reference>
          <reference field="1" count="1">
            <x v="48"/>
          </reference>
        </references>
      </pivotArea>
    </format>
    <format dxfId="201">
      <pivotArea dataOnly="0" labelOnly="1" outline="0" fieldPosition="0">
        <references count="2">
          <reference field="0" count="1" selected="0">
            <x v="43"/>
          </reference>
          <reference field="1" count="1">
            <x v="47"/>
          </reference>
        </references>
      </pivotArea>
    </format>
    <format dxfId="200">
      <pivotArea dataOnly="0" labelOnly="1" outline="0" fieldPosition="0">
        <references count="2">
          <reference field="0" count="1" selected="0">
            <x v="44"/>
          </reference>
          <reference field="1" count="1">
            <x v="38"/>
          </reference>
        </references>
      </pivotArea>
    </format>
    <format dxfId="199">
      <pivotArea dataOnly="0" labelOnly="1" outline="0" fieldPosition="0">
        <references count="2">
          <reference field="0" count="1" selected="0">
            <x v="45"/>
          </reference>
          <reference field="1" count="1">
            <x v="0"/>
          </reference>
        </references>
      </pivotArea>
    </format>
    <format dxfId="198">
      <pivotArea dataOnly="0" labelOnly="1" outline="0" fieldPosition="0">
        <references count="2">
          <reference field="0" count="1" selected="0">
            <x v="46"/>
          </reference>
          <reference field="1" count="1">
            <x v="37"/>
          </reference>
        </references>
      </pivotArea>
    </format>
    <format dxfId="197">
      <pivotArea dataOnly="0" labelOnly="1" outline="0" fieldPosition="0">
        <references count="2">
          <reference field="0" count="1" selected="0">
            <x v="47"/>
          </reference>
          <reference field="1" count="1">
            <x v="7"/>
          </reference>
        </references>
      </pivotArea>
    </format>
    <format dxfId="196">
      <pivotArea dataOnly="0" labelOnly="1" outline="0" fieldPosition="0">
        <references count="2">
          <reference field="0" count="1" selected="0">
            <x v="48"/>
          </reference>
          <reference field="1" count="1">
            <x v="8"/>
          </reference>
        </references>
      </pivotArea>
    </format>
    <format dxfId="195">
      <pivotArea dataOnly="0" labelOnly="1" outline="0" fieldPosition="0">
        <references count="2">
          <reference field="0" count="1" selected="0">
            <x v="49"/>
          </reference>
          <reference field="1" count="1">
            <x v="42"/>
          </reference>
        </references>
      </pivotArea>
    </format>
    <format dxfId="194">
      <pivotArea dataOnly="0" labelOnly="1" outline="0" fieldPosition="0">
        <references count="3">
          <reference field="0" count="1" selected="0">
            <x v="0"/>
          </reference>
          <reference field="1" count="1" selected="0">
            <x v="32"/>
          </reference>
          <reference field="12" count="1">
            <x v="0"/>
          </reference>
        </references>
      </pivotArea>
    </format>
    <format dxfId="193">
      <pivotArea dataOnly="0" labelOnly="1" outline="0" fieldPosition="0">
        <references count="3">
          <reference field="0" count="1" selected="0">
            <x v="1"/>
          </reference>
          <reference field="1" count="1" selected="0">
            <x v="33"/>
          </reference>
          <reference field="12" count="1">
            <x v="18"/>
          </reference>
        </references>
      </pivotArea>
    </format>
    <format dxfId="192">
      <pivotArea dataOnly="0" labelOnly="1" outline="0" fieldPosition="0">
        <references count="3">
          <reference field="0" count="1" selected="0">
            <x v="2"/>
          </reference>
          <reference field="1" count="1" selected="0">
            <x v="45"/>
          </reference>
          <reference field="12" count="1">
            <x v="10"/>
          </reference>
        </references>
      </pivotArea>
    </format>
    <format dxfId="191">
      <pivotArea dataOnly="0" labelOnly="1" outline="0" fieldPosition="0">
        <references count="3">
          <reference field="0" count="1" selected="0">
            <x v="3"/>
          </reference>
          <reference field="1" count="1" selected="0">
            <x v="34"/>
          </reference>
          <reference field="12" count="1">
            <x v="7"/>
          </reference>
        </references>
      </pivotArea>
    </format>
    <format dxfId="190">
      <pivotArea dataOnly="0" labelOnly="1" outline="0" fieldPosition="0">
        <references count="3">
          <reference field="0" count="1" selected="0">
            <x v="4"/>
          </reference>
          <reference field="1" count="1" selected="0">
            <x v="3"/>
          </reference>
          <reference field="12" count="1">
            <x v="5"/>
          </reference>
        </references>
      </pivotArea>
    </format>
    <format dxfId="189">
      <pivotArea dataOnly="0" labelOnly="1" outline="0" fieldPosition="0">
        <references count="3">
          <reference field="0" count="1" selected="0">
            <x v="5"/>
          </reference>
          <reference field="1" count="1" selected="0">
            <x v="26"/>
          </reference>
          <reference field="12" count="1">
            <x v="19"/>
          </reference>
        </references>
      </pivotArea>
    </format>
    <format dxfId="188">
      <pivotArea dataOnly="0" labelOnly="1" outline="0" fieldPosition="0">
        <references count="3">
          <reference field="0" count="1" selected="0">
            <x v="6"/>
          </reference>
          <reference field="1" count="1" selected="0">
            <x v="31"/>
          </reference>
          <reference field="12" count="1">
            <x v="9"/>
          </reference>
        </references>
      </pivotArea>
    </format>
    <format dxfId="187">
      <pivotArea dataOnly="0" labelOnly="1" outline="0" fieldPosition="0">
        <references count="3">
          <reference field="0" count="1" selected="0">
            <x v="7"/>
          </reference>
          <reference field="1" count="1" selected="0">
            <x v="27"/>
          </reference>
          <reference field="12" count="1">
            <x v="30"/>
          </reference>
        </references>
      </pivotArea>
    </format>
    <format dxfId="186">
      <pivotArea dataOnly="0" labelOnly="1" outline="0" fieldPosition="0">
        <references count="3">
          <reference field="0" count="1" selected="0">
            <x v="8"/>
          </reference>
          <reference field="1" count="1" selected="0">
            <x v="30"/>
          </reference>
          <reference field="12" count="1">
            <x v="41"/>
          </reference>
        </references>
      </pivotArea>
    </format>
    <format dxfId="185">
      <pivotArea dataOnly="0" labelOnly="1" outline="0" fieldPosition="0">
        <references count="3">
          <reference field="0" count="1" selected="0">
            <x v="9"/>
          </reference>
          <reference field="1" count="1" selected="0">
            <x v="28"/>
          </reference>
          <reference field="12" count="1">
            <x v="38"/>
          </reference>
        </references>
      </pivotArea>
    </format>
    <format dxfId="184">
      <pivotArea dataOnly="0" labelOnly="1" outline="0" fieldPosition="0">
        <references count="3">
          <reference field="0" count="1" selected="0">
            <x v="10"/>
          </reference>
          <reference field="1" count="1" selected="0">
            <x v="41"/>
          </reference>
          <reference field="12" count="1">
            <x v="23"/>
          </reference>
        </references>
      </pivotArea>
    </format>
    <format dxfId="183">
      <pivotArea dataOnly="0" labelOnly="1" outline="0" fieldPosition="0">
        <references count="3">
          <reference field="0" count="1" selected="0">
            <x v="11"/>
          </reference>
          <reference field="1" count="1" selected="0">
            <x v="29"/>
          </reference>
          <reference field="12" count="1">
            <x v="49"/>
          </reference>
        </references>
      </pivotArea>
    </format>
    <format dxfId="182">
      <pivotArea dataOnly="0" labelOnly="1" outline="0" fieldPosition="0">
        <references count="3">
          <reference field="0" count="1" selected="0">
            <x v="12"/>
          </reference>
          <reference field="1" count="1" selected="0">
            <x v="36"/>
          </reference>
          <reference field="12" count="1">
            <x v="37"/>
          </reference>
        </references>
      </pivotArea>
    </format>
    <format dxfId="181">
      <pivotArea dataOnly="0" labelOnly="1" outline="0" fieldPosition="0">
        <references count="3">
          <reference field="0" count="1" selected="0">
            <x v="13"/>
          </reference>
          <reference field="1" count="1" selected="0">
            <x v="11"/>
          </reference>
          <reference field="12" count="1">
            <x v="47"/>
          </reference>
        </references>
      </pivotArea>
    </format>
    <format dxfId="180">
      <pivotArea dataOnly="0" labelOnly="1" outline="0" fieldPosition="0">
        <references count="3">
          <reference field="0" count="1" selected="0">
            <x v="14"/>
          </reference>
          <reference field="1" count="1" selected="0">
            <x v="40"/>
          </reference>
          <reference field="12" count="1">
            <x v="36"/>
          </reference>
        </references>
      </pivotArea>
    </format>
    <format dxfId="179">
      <pivotArea dataOnly="0" labelOnly="1" outline="0" fieldPosition="0">
        <references count="3">
          <reference field="0" count="1" selected="0">
            <x v="15"/>
          </reference>
          <reference field="1" count="1" selected="0">
            <x v="12"/>
          </reference>
          <reference field="12" count="1">
            <x v="4"/>
          </reference>
        </references>
      </pivotArea>
    </format>
    <format dxfId="178">
      <pivotArea dataOnly="0" labelOnly="1" outline="0" fieldPosition="0">
        <references count="3">
          <reference field="0" count="1" selected="0">
            <x v="16"/>
          </reference>
          <reference field="1" count="1" selected="0">
            <x v="13"/>
          </reference>
          <reference field="12" count="1">
            <x v="42"/>
          </reference>
        </references>
      </pivotArea>
    </format>
    <format dxfId="177">
      <pivotArea dataOnly="0" labelOnly="1" outline="0" fieldPosition="0">
        <references count="3">
          <reference field="0" count="1" selected="0">
            <x v="17"/>
          </reference>
          <reference field="1" count="1" selected="0">
            <x v="14"/>
          </reference>
          <reference field="12" count="1">
            <x v="44"/>
          </reference>
        </references>
      </pivotArea>
    </format>
    <format dxfId="176">
      <pivotArea dataOnly="0" labelOnly="1" outline="0" fieldPosition="0">
        <references count="3">
          <reference field="0" count="1" selected="0">
            <x v="18"/>
          </reference>
          <reference field="1" count="1" selected="0">
            <x v="2"/>
          </reference>
          <reference field="12" count="1">
            <x v="31"/>
          </reference>
        </references>
      </pivotArea>
    </format>
    <format dxfId="175">
      <pivotArea dataOnly="0" labelOnly="1" outline="0" fieldPosition="0">
        <references count="3">
          <reference field="0" count="1" selected="0">
            <x v="19"/>
          </reference>
          <reference field="1" count="1" selected="0">
            <x v="24"/>
          </reference>
          <reference field="12" count="1">
            <x v="12"/>
          </reference>
        </references>
      </pivotArea>
    </format>
    <format dxfId="174">
      <pivotArea dataOnly="0" labelOnly="1" outline="0" fieldPosition="0">
        <references count="3">
          <reference field="0" count="1" selected="0">
            <x v="20"/>
          </reference>
          <reference field="1" count="1" selected="0">
            <x v="25"/>
          </reference>
          <reference field="12" count="1">
            <x v="35"/>
          </reference>
        </references>
      </pivotArea>
    </format>
    <format dxfId="173">
      <pivotArea dataOnly="0" labelOnly="1" outline="0" fieldPosition="0">
        <references count="3">
          <reference field="0" count="1" selected="0">
            <x v="21"/>
          </reference>
          <reference field="1" count="1" selected="0">
            <x v="1"/>
          </reference>
          <reference field="12" count="1">
            <x v="25"/>
          </reference>
        </references>
      </pivotArea>
    </format>
    <format dxfId="172">
      <pivotArea dataOnly="0" labelOnly="1" outline="0" fieldPosition="0">
        <references count="3">
          <reference field="0" count="1" selected="0">
            <x v="22"/>
          </reference>
          <reference field="1" count="1" selected="0">
            <x v="4"/>
          </reference>
          <reference field="12" count="1">
            <x v="46"/>
          </reference>
        </references>
      </pivotArea>
    </format>
    <format dxfId="171">
      <pivotArea dataOnly="0" labelOnly="1" outline="0" fieldPosition="0">
        <references count="3">
          <reference field="0" count="1" selected="0">
            <x v="23"/>
          </reference>
          <reference field="1" count="1" selected="0">
            <x v="5"/>
          </reference>
          <reference field="12" count="1">
            <x v="3"/>
          </reference>
        </references>
      </pivotArea>
    </format>
    <format dxfId="170">
      <pivotArea dataOnly="0" labelOnly="1" outline="0" fieldPosition="0">
        <references count="3">
          <reference field="0" count="1" selected="0">
            <x v="24"/>
          </reference>
          <reference field="1" count="1" selected="0">
            <x v="6"/>
          </reference>
          <reference field="12" count="1">
            <x v="1"/>
          </reference>
        </references>
      </pivotArea>
    </format>
    <format dxfId="169">
      <pivotArea dataOnly="0" labelOnly="1" outline="0" fieldPosition="0">
        <references count="3">
          <reference field="0" count="1" selected="0">
            <x v="25"/>
          </reference>
          <reference field="1" count="1" selected="0">
            <x v="35"/>
          </reference>
          <reference field="12" count="1">
            <x v="34"/>
          </reference>
        </references>
      </pivotArea>
    </format>
    <format dxfId="168">
      <pivotArea dataOnly="0" labelOnly="1" outline="0" fieldPosition="0">
        <references count="3">
          <reference field="0" count="1" selected="0">
            <x v="26"/>
          </reference>
          <reference field="1" count="1" selected="0">
            <x v="9"/>
          </reference>
          <reference field="12" count="1">
            <x v="48"/>
          </reference>
        </references>
      </pivotArea>
    </format>
    <format dxfId="167">
      <pivotArea dataOnly="0" labelOnly="1" outline="0" fieldPosition="0">
        <references count="3">
          <reference field="0" count="1" selected="0">
            <x v="27"/>
          </reference>
          <reference field="1" count="1" selected="0">
            <x v="10"/>
          </reference>
          <reference field="12" count="1">
            <x v="14"/>
          </reference>
        </references>
      </pivotArea>
    </format>
    <format dxfId="166">
      <pivotArea dataOnly="0" labelOnly="1" outline="0" fieldPosition="0">
        <references count="3">
          <reference field="0" count="1" selected="0">
            <x v="28"/>
          </reference>
          <reference field="1" count="1" selected="0">
            <x v="39"/>
          </reference>
          <reference field="12" count="1">
            <x v="32"/>
          </reference>
        </references>
      </pivotArea>
    </format>
    <format dxfId="165">
      <pivotArea dataOnly="0" labelOnly="1" outline="0" fieldPosition="0">
        <references count="3">
          <reference field="0" count="1" selected="0">
            <x v="29"/>
          </reference>
          <reference field="1" count="1" selected="0">
            <x v="23"/>
          </reference>
          <reference field="12" count="1">
            <x v="22"/>
          </reference>
        </references>
      </pivotArea>
    </format>
    <format dxfId="164">
      <pivotArea dataOnly="0" labelOnly="1" outline="0" fieldPosition="0">
        <references count="3">
          <reference field="0" count="1" selected="0">
            <x v="30"/>
          </reference>
          <reference field="1" count="1" selected="0">
            <x v="22"/>
          </reference>
          <reference field="12" count="1">
            <x v="8"/>
          </reference>
        </references>
      </pivotArea>
    </format>
    <format dxfId="163">
      <pivotArea dataOnly="0" labelOnly="1" outline="0" fieldPosition="0">
        <references count="3">
          <reference field="0" count="1" selected="0">
            <x v="31"/>
          </reference>
          <reference field="1" count="1" selected="0">
            <x v="21"/>
          </reference>
          <reference field="12" count="1">
            <x v="6"/>
          </reference>
        </references>
      </pivotArea>
    </format>
    <format dxfId="162">
      <pivotArea dataOnly="0" labelOnly="1" outline="0" fieldPosition="0">
        <references count="3">
          <reference field="0" count="1" selected="0">
            <x v="32"/>
          </reference>
          <reference field="1" count="1" selected="0">
            <x v="19"/>
          </reference>
          <reference field="12" count="1">
            <x v="45"/>
          </reference>
        </references>
      </pivotArea>
    </format>
    <format dxfId="161">
      <pivotArea dataOnly="0" labelOnly="1" outline="0" fieldPosition="0">
        <references count="3">
          <reference field="0" count="1" selected="0">
            <x v="33"/>
          </reference>
          <reference field="1" count="1" selected="0">
            <x v="20"/>
          </reference>
          <reference field="12" count="1">
            <x v="17"/>
          </reference>
        </references>
      </pivotArea>
    </format>
    <format dxfId="160">
      <pivotArea dataOnly="0" labelOnly="1" outline="0" fieldPosition="0">
        <references count="3">
          <reference field="0" count="1" selected="0">
            <x v="34"/>
          </reference>
          <reference field="1" count="1" selected="0">
            <x v="16"/>
          </reference>
          <reference field="12" count="1">
            <x v="16"/>
          </reference>
        </references>
      </pivotArea>
    </format>
    <format dxfId="159">
      <pivotArea dataOnly="0" labelOnly="1" outline="0" fieldPosition="0">
        <references count="3">
          <reference field="0" count="1" selected="0">
            <x v="35"/>
          </reference>
          <reference field="1" count="1" selected="0">
            <x v="17"/>
          </reference>
          <reference field="12" count="1">
            <x v="15"/>
          </reference>
        </references>
      </pivotArea>
    </format>
    <format dxfId="158">
      <pivotArea dataOnly="0" labelOnly="1" outline="0" fieldPosition="0">
        <references count="3">
          <reference field="0" count="1" selected="0">
            <x v="36"/>
          </reference>
          <reference field="1" count="1" selected="0">
            <x v="15"/>
          </reference>
          <reference field="12" count="1">
            <x v="20"/>
          </reference>
        </references>
      </pivotArea>
    </format>
    <format dxfId="157">
      <pivotArea dataOnly="0" labelOnly="1" outline="0" fieldPosition="0">
        <references count="3">
          <reference field="0" count="1" selected="0">
            <x v="37"/>
          </reference>
          <reference field="1" count="1" selected="0">
            <x v="18"/>
          </reference>
          <reference field="12" count="1">
            <x v="13"/>
          </reference>
        </references>
      </pivotArea>
    </format>
    <format dxfId="156">
      <pivotArea dataOnly="0" labelOnly="1" outline="0" fieldPosition="0">
        <references count="3">
          <reference field="0" count="1" selected="0">
            <x v="38"/>
          </reference>
          <reference field="1" count="1" selected="0">
            <x v="44"/>
          </reference>
          <reference field="12" count="1">
            <x v="43"/>
          </reference>
        </references>
      </pivotArea>
    </format>
    <format dxfId="155">
      <pivotArea dataOnly="0" labelOnly="1" outline="0" fieldPosition="0">
        <references count="3">
          <reference field="0" count="1" selected="0">
            <x v="39"/>
          </reference>
          <reference field="1" count="1" selected="0">
            <x v="43"/>
          </reference>
          <reference field="12" count="1">
            <x v="28"/>
          </reference>
        </references>
      </pivotArea>
    </format>
    <format dxfId="154">
      <pivotArea dataOnly="0" labelOnly="1" outline="0" fieldPosition="0">
        <references count="3">
          <reference field="0" count="1" selected="0">
            <x v="40"/>
          </reference>
          <reference field="1" count="1" selected="0">
            <x v="49"/>
          </reference>
          <reference field="12" count="1">
            <x v="24"/>
          </reference>
        </references>
      </pivotArea>
    </format>
    <format dxfId="153">
      <pivotArea dataOnly="0" labelOnly="1" outline="0" fieldPosition="0">
        <references count="3">
          <reference field="0" count="1" selected="0">
            <x v="41"/>
          </reference>
          <reference field="1" count="1" selected="0">
            <x v="46"/>
          </reference>
          <reference field="12" count="1">
            <x v="11"/>
          </reference>
        </references>
      </pivotArea>
    </format>
    <format dxfId="152">
      <pivotArea dataOnly="0" labelOnly="1" outline="0" fieldPosition="0">
        <references count="3">
          <reference field="0" count="1" selected="0">
            <x v="42"/>
          </reference>
          <reference field="1" count="1" selected="0">
            <x v="48"/>
          </reference>
          <reference field="12" count="1">
            <x v="2"/>
          </reference>
        </references>
      </pivotArea>
    </format>
    <format dxfId="151">
      <pivotArea dataOnly="0" labelOnly="1" outline="0" fieldPosition="0">
        <references count="3">
          <reference field="0" count="1" selected="0">
            <x v="43"/>
          </reference>
          <reference field="1" count="1" selected="0">
            <x v="47"/>
          </reference>
          <reference field="12" count="1">
            <x v="21"/>
          </reference>
        </references>
      </pivotArea>
    </format>
    <format dxfId="150">
      <pivotArea dataOnly="0" labelOnly="1" outline="0" fieldPosition="0">
        <references count="3">
          <reference field="0" count="1" selected="0">
            <x v="44"/>
          </reference>
          <reference field="1" count="1" selected="0">
            <x v="38"/>
          </reference>
          <reference field="12" count="1">
            <x v="29"/>
          </reference>
        </references>
      </pivotArea>
    </format>
    <format dxfId="149">
      <pivotArea dataOnly="0" labelOnly="1" outline="0" fieldPosition="0">
        <references count="3">
          <reference field="0" count="1" selected="0">
            <x v="45"/>
          </reference>
          <reference field="1" count="1" selected="0">
            <x v="0"/>
          </reference>
          <reference field="12" count="1">
            <x v="27"/>
          </reference>
        </references>
      </pivotArea>
    </format>
    <format dxfId="148">
      <pivotArea dataOnly="0" labelOnly="1" outline="0" fieldPosition="0">
        <references count="3">
          <reference field="0" count="1" selected="0">
            <x v="46"/>
          </reference>
          <reference field="1" count="1" selected="0">
            <x v="37"/>
          </reference>
          <reference field="12" count="1">
            <x v="33"/>
          </reference>
        </references>
      </pivotArea>
    </format>
    <format dxfId="147">
      <pivotArea dataOnly="0" labelOnly="1" outline="0" fieldPosition="0">
        <references count="3">
          <reference field="0" count="1" selected="0">
            <x v="47"/>
          </reference>
          <reference field="1" count="1" selected="0">
            <x v="7"/>
          </reference>
          <reference field="12" count="1">
            <x v="40"/>
          </reference>
        </references>
      </pivotArea>
    </format>
    <format dxfId="146">
      <pivotArea dataOnly="0" labelOnly="1" outline="0" fieldPosition="0">
        <references count="3">
          <reference field="0" count="1" selected="0">
            <x v="48"/>
          </reference>
          <reference field="1" count="1" selected="0">
            <x v="8"/>
          </reference>
          <reference field="12" count="1">
            <x v="26"/>
          </reference>
        </references>
      </pivotArea>
    </format>
    <format dxfId="145">
      <pivotArea dataOnly="0" labelOnly="1" outline="0" fieldPosition="0">
        <references count="3">
          <reference field="0" count="1" selected="0">
            <x v="49"/>
          </reference>
          <reference field="1" count="1" selected="0">
            <x v="42"/>
          </reference>
          <reference field="12" count="1">
            <x v="39"/>
          </reference>
        </references>
      </pivotArea>
    </format>
    <format dxfId="144">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143">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142">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141">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140">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139">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138">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137">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136">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135">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134">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133">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32">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31">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30">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29">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28">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127">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126">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125">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124">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123">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122">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121">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120">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119">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118">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117">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116">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115">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114">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113">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112">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111">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110">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109">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108">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107">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106">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105">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104">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103">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102">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101">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100">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99">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98">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97">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96">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95">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94">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93">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92">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91">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90">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89">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88">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87">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86">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85">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84">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83">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82">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81">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80">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79">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0" count="1">
            <x v="6"/>
          </reference>
        </references>
      </pivotArea>
    </format>
    <format dxfId="78">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77">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0" count="1">
            <x v="14"/>
          </reference>
        </references>
      </pivotArea>
    </format>
    <format dxfId="76">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75">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74">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73">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72">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71">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70">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69">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68">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67">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66">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65">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64">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63">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0" count="1" selected="0">
            <x v="6"/>
          </reference>
        </references>
      </pivotArea>
    </format>
    <format dxfId="62">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61">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60">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0" count="1" selected="0">
            <x v="43"/>
          </reference>
        </references>
      </pivotArea>
    </format>
    <format dxfId="59">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0" count="1" selected="0">
            <x v="15"/>
          </reference>
        </references>
      </pivotArea>
    </format>
    <format dxfId="58">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0" count="1" selected="0">
            <x v="21"/>
          </reference>
        </references>
      </pivotArea>
    </format>
    <format dxfId="57">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56">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0" count="1" selected="0">
            <x v="23"/>
          </reference>
        </references>
      </pivotArea>
    </format>
    <format dxfId="55">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54">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0" count="1" selected="0">
            <x v="25"/>
          </reference>
        </references>
      </pivotArea>
    </format>
    <format dxfId="53">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0" count="1" selected="0">
            <x v="30"/>
          </reference>
        </references>
      </pivotArea>
    </format>
    <format dxfId="52">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0" count="1" selected="0">
            <x v="6"/>
          </reference>
        </references>
      </pivotArea>
    </format>
    <format dxfId="51">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50">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4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4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4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4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4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4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4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4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4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3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3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3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3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3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3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3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3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3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2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2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2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2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2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2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2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2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2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2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1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1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1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1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1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1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1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1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1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1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5">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3">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8" t="s">
        <v>252</v>
      </c>
      <c r="C2" s="49"/>
      <c r="D2" s="50"/>
      <c r="E2" s="54" t="s">
        <v>232</v>
      </c>
    </row>
    <row r="3" spans="2:5" ht="42" customHeight="1" thickBot="1" x14ac:dyDescent="0.35">
      <c r="B3" s="51"/>
      <c r="C3" s="52"/>
      <c r="D3" s="53"/>
      <c r="E3" s="55"/>
    </row>
    <row r="4" spans="2:5" ht="8.25" customHeight="1" x14ac:dyDescent="0.3"/>
    <row r="5" spans="2:5" ht="19.5" customHeight="1" thickBot="1" x14ac:dyDescent="0.35">
      <c r="C5" s="10" t="s">
        <v>226</v>
      </c>
      <c r="D5" s="10" t="s">
        <v>223</v>
      </c>
      <c r="E5" s="11" t="s">
        <v>224</v>
      </c>
    </row>
    <row r="6" spans="2:5" ht="19.5" customHeight="1" thickBot="1" x14ac:dyDescent="0.35">
      <c r="B6" s="21" t="s">
        <v>135</v>
      </c>
      <c r="C6" s="46" t="s">
        <v>225</v>
      </c>
      <c r="D6" s="46"/>
      <c r="E6" s="47"/>
    </row>
    <row r="7" spans="2:5" x14ac:dyDescent="0.3">
      <c r="B7" s="20">
        <v>1</v>
      </c>
      <c r="C7" s="12" t="s">
        <v>234</v>
      </c>
      <c r="D7" s="13" t="s">
        <v>229</v>
      </c>
      <c r="E7" s="14" t="s">
        <v>220</v>
      </c>
    </row>
    <row r="8" spans="2:5" x14ac:dyDescent="0.3">
      <c r="B8" s="13">
        <v>2</v>
      </c>
      <c r="C8" s="12" t="s">
        <v>234</v>
      </c>
      <c r="D8" s="13" t="s">
        <v>230</v>
      </c>
      <c r="E8" s="14" t="s">
        <v>235</v>
      </c>
    </row>
    <row r="9" spans="2:5" x14ac:dyDescent="0.3">
      <c r="B9" s="13">
        <v>3</v>
      </c>
      <c r="C9" s="12" t="s">
        <v>234</v>
      </c>
      <c r="D9" s="13" t="s">
        <v>231</v>
      </c>
      <c r="E9" s="14" t="s">
        <v>236</v>
      </c>
    </row>
    <row r="10" spans="2:5" ht="27.6" x14ac:dyDescent="0.3">
      <c r="B10" s="13">
        <v>4</v>
      </c>
      <c r="C10" s="12" t="s">
        <v>234</v>
      </c>
      <c r="D10" s="13" t="s">
        <v>237</v>
      </c>
      <c r="E10" s="31" t="s">
        <v>282</v>
      </c>
    </row>
    <row r="11" spans="2:5" ht="15" thickBot="1" x14ac:dyDescent="0.35">
      <c r="B11" s="16">
        <v>5</v>
      </c>
      <c r="C11" s="15" t="s">
        <v>234</v>
      </c>
      <c r="D11" s="16" t="s">
        <v>240</v>
      </c>
      <c r="E11" s="17" t="s">
        <v>241</v>
      </c>
    </row>
    <row r="12" spans="2:5" ht="15.6" thickTop="1" thickBot="1" x14ac:dyDescent="0.35"/>
    <row r="13" spans="2:5" ht="19.5" customHeight="1" thickBot="1" x14ac:dyDescent="0.35">
      <c r="B13" s="21" t="s">
        <v>135</v>
      </c>
      <c r="C13" s="46" t="s">
        <v>242</v>
      </c>
      <c r="D13" s="46"/>
      <c r="E13" s="47"/>
    </row>
    <row r="14" spans="2:5" x14ac:dyDescent="0.3">
      <c r="B14" s="20">
        <v>1</v>
      </c>
      <c r="C14" s="13" t="s">
        <v>234</v>
      </c>
      <c r="D14" s="13" t="s">
        <v>243</v>
      </c>
      <c r="E14" s="18" t="s">
        <v>244</v>
      </c>
    </row>
    <row r="15" spans="2:5" x14ac:dyDescent="0.3">
      <c r="B15" s="13">
        <v>2</v>
      </c>
      <c r="C15" s="13" t="s">
        <v>234</v>
      </c>
      <c r="D15" s="13" t="s">
        <v>245</v>
      </c>
      <c r="E15" s="18" t="s">
        <v>249</v>
      </c>
    </row>
    <row r="16" spans="2:5" x14ac:dyDescent="0.3">
      <c r="B16" s="13">
        <v>3</v>
      </c>
      <c r="C16" s="13" t="s">
        <v>234</v>
      </c>
      <c r="D16" s="13" t="s">
        <v>247</v>
      </c>
      <c r="E16" s="18" t="s">
        <v>248</v>
      </c>
    </row>
    <row r="17" spans="2:5" ht="55.8" thickBot="1" x14ac:dyDescent="0.35">
      <c r="B17" s="16">
        <v>4</v>
      </c>
      <c r="C17" s="16" t="s">
        <v>234</v>
      </c>
      <c r="D17" s="16" t="s">
        <v>250</v>
      </c>
      <c r="E17" s="19"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8" t="s">
        <v>253</v>
      </c>
      <c r="C2" s="49"/>
      <c r="D2" s="50"/>
      <c r="E2" s="54" t="s">
        <v>232</v>
      </c>
    </row>
    <row r="3" spans="2:5" ht="42" customHeight="1" thickBot="1" x14ac:dyDescent="0.35">
      <c r="B3" s="51"/>
      <c r="C3" s="52"/>
      <c r="D3" s="53"/>
      <c r="E3" s="55"/>
    </row>
    <row r="4" spans="2:5" ht="8.25" customHeight="1" x14ac:dyDescent="0.3"/>
    <row r="5" spans="2:5" ht="27" customHeight="1" x14ac:dyDescent="0.3">
      <c r="B5" s="24" t="s">
        <v>260</v>
      </c>
      <c r="C5" s="23"/>
      <c r="D5" s="22"/>
      <c r="E5" s="22"/>
    </row>
    <row r="6" spans="2:5" ht="19.5" customHeight="1" thickBot="1" x14ac:dyDescent="0.35">
      <c r="C6" s="10" t="s">
        <v>226</v>
      </c>
      <c r="D6" s="10" t="s">
        <v>257</v>
      </c>
      <c r="E6" s="11" t="s">
        <v>224</v>
      </c>
    </row>
    <row r="7" spans="2:5" ht="19.5" customHeight="1" thickBot="1" x14ac:dyDescent="0.35">
      <c r="B7" s="21" t="s">
        <v>135</v>
      </c>
      <c r="C7" s="46" t="s">
        <v>254</v>
      </c>
      <c r="D7" s="46"/>
      <c r="E7" s="47"/>
    </row>
    <row r="8" spans="2:5" x14ac:dyDescent="0.3">
      <c r="B8" s="20">
        <v>1</v>
      </c>
      <c r="C8" s="12" t="s">
        <v>256</v>
      </c>
      <c r="D8" s="13" t="s">
        <v>258</v>
      </c>
      <c r="E8" s="18" t="s">
        <v>259</v>
      </c>
    </row>
    <row r="9" spans="2:5" x14ac:dyDescent="0.3">
      <c r="B9" s="13">
        <v>2</v>
      </c>
      <c r="C9" s="12" t="s">
        <v>256</v>
      </c>
      <c r="D9" s="13"/>
      <c r="E9" s="18" t="s">
        <v>261</v>
      </c>
    </row>
    <row r="10" spans="2:5" x14ac:dyDescent="0.3">
      <c r="B10" s="13">
        <v>3</v>
      </c>
      <c r="C10" s="12" t="s">
        <v>256</v>
      </c>
      <c r="D10" s="13"/>
      <c r="E10" s="18" t="s">
        <v>262</v>
      </c>
    </row>
    <row r="11" spans="2:5" x14ac:dyDescent="0.3">
      <c r="B11" s="13">
        <v>4</v>
      </c>
      <c r="C11" s="12" t="s">
        <v>256</v>
      </c>
      <c r="D11" s="13"/>
      <c r="E11" s="18" t="s">
        <v>263</v>
      </c>
    </row>
    <row r="12" spans="2:5" ht="15" thickBot="1" x14ac:dyDescent="0.35">
      <c r="B12" s="16">
        <v>5</v>
      </c>
      <c r="C12" s="15" t="s">
        <v>256</v>
      </c>
      <c r="D12" s="16"/>
      <c r="E12" s="19" t="s">
        <v>264</v>
      </c>
    </row>
    <row r="13" spans="2:5" ht="15.6" thickTop="1" thickBot="1" x14ac:dyDescent="0.35"/>
    <row r="14" spans="2:5" ht="19.5" customHeight="1" thickBot="1" x14ac:dyDescent="0.35">
      <c r="B14" s="21" t="s">
        <v>135</v>
      </c>
      <c r="C14" s="46" t="s">
        <v>255</v>
      </c>
      <c r="D14" s="46"/>
      <c r="E14" s="47"/>
    </row>
    <row r="15" spans="2:5" x14ac:dyDescent="0.3">
      <c r="B15" s="20">
        <v>1</v>
      </c>
      <c r="C15" s="12" t="s">
        <v>256</v>
      </c>
      <c r="D15" s="13" t="s">
        <v>265</v>
      </c>
      <c r="E15" s="18" t="s">
        <v>273</v>
      </c>
    </row>
    <row r="16" spans="2:5" x14ac:dyDescent="0.3">
      <c r="B16" s="13">
        <v>2</v>
      </c>
      <c r="C16" s="12" t="s">
        <v>256</v>
      </c>
      <c r="D16" s="13" t="s">
        <v>266</v>
      </c>
      <c r="E16" s="18" t="s">
        <v>268</v>
      </c>
    </row>
    <row r="17" spans="2:5" x14ac:dyDescent="0.3">
      <c r="B17" s="13">
        <v>3</v>
      </c>
      <c r="C17" s="12" t="s">
        <v>256</v>
      </c>
      <c r="D17" s="13" t="s">
        <v>267</v>
      </c>
      <c r="E17" s="18" t="s">
        <v>269</v>
      </c>
    </row>
    <row r="18" spans="2:5" ht="15" thickBot="1" x14ac:dyDescent="0.35">
      <c r="B18" s="16">
        <v>4</v>
      </c>
      <c r="C18" s="15" t="s">
        <v>256</v>
      </c>
      <c r="D18" s="16" t="s">
        <v>271</v>
      </c>
      <c r="E18" s="19"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13" sqref="E13"/>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8" t="s">
        <v>272</v>
      </c>
      <c r="C2" s="49"/>
      <c r="D2" s="50"/>
      <c r="E2" s="54" t="s">
        <v>232</v>
      </c>
    </row>
    <row r="3" spans="2:5" ht="42" customHeight="1" thickBot="1" x14ac:dyDescent="0.35">
      <c r="B3" s="51"/>
      <c r="C3" s="52"/>
      <c r="D3" s="53"/>
      <c r="E3" s="55"/>
    </row>
    <row r="4" spans="2:5" ht="8.25" customHeight="1" x14ac:dyDescent="0.3"/>
    <row r="5" spans="2:5" ht="27" customHeight="1" x14ac:dyDescent="0.3">
      <c r="B5" s="24" t="s">
        <v>260</v>
      </c>
      <c r="C5" s="23"/>
      <c r="D5" s="22"/>
      <c r="E5" s="22"/>
    </row>
    <row r="6" spans="2:5" ht="19.5" customHeight="1" thickBot="1" x14ac:dyDescent="0.35">
      <c r="C6" s="10" t="s">
        <v>226</v>
      </c>
      <c r="D6" s="10" t="s">
        <v>257</v>
      </c>
      <c r="E6" s="11" t="s">
        <v>224</v>
      </c>
    </row>
    <row r="7" spans="2:5" ht="19.5" customHeight="1" thickBot="1" x14ac:dyDescent="0.35">
      <c r="B7" s="21" t="s">
        <v>135</v>
      </c>
      <c r="C7" s="46" t="s">
        <v>281</v>
      </c>
      <c r="D7" s="46"/>
      <c r="E7" s="47"/>
    </row>
    <row r="8" spans="2:5" x14ac:dyDescent="0.3">
      <c r="B8" s="20">
        <v>1</v>
      </c>
      <c r="C8" s="12" t="s">
        <v>227</v>
      </c>
      <c r="D8" s="13" t="s">
        <v>274</v>
      </c>
      <c r="E8" s="18" t="s">
        <v>275</v>
      </c>
    </row>
    <row r="9" spans="2:5" ht="29.4" customHeight="1" x14ac:dyDescent="0.3">
      <c r="B9" s="13">
        <v>2</v>
      </c>
      <c r="C9" s="12" t="s">
        <v>227</v>
      </c>
      <c r="D9" s="13"/>
      <c r="E9" s="27" t="s">
        <v>279</v>
      </c>
    </row>
    <row r="10" spans="2:5" x14ac:dyDescent="0.3">
      <c r="B10" s="13">
        <v>3</v>
      </c>
      <c r="C10" s="12" t="s">
        <v>227</v>
      </c>
      <c r="D10" s="13"/>
      <c r="E10" s="18" t="s">
        <v>276</v>
      </c>
    </row>
    <row r="11" spans="2:5" x14ac:dyDescent="0.3">
      <c r="B11" s="13">
        <v>4</v>
      </c>
      <c r="C11" s="12" t="s">
        <v>227</v>
      </c>
      <c r="D11" s="13"/>
      <c r="E11" s="18" t="s">
        <v>277</v>
      </c>
    </row>
    <row r="12" spans="2:5" x14ac:dyDescent="0.3">
      <c r="B12" s="28">
        <v>5</v>
      </c>
      <c r="C12" s="29" t="s">
        <v>227</v>
      </c>
      <c r="D12" s="28"/>
      <c r="E12" s="30" t="s">
        <v>264</v>
      </c>
    </row>
    <row r="13" spans="2:5" ht="15" thickBot="1" x14ac:dyDescent="0.35">
      <c r="B13" s="16">
        <v>5</v>
      </c>
      <c r="C13" s="15" t="s">
        <v>227</v>
      </c>
      <c r="D13" s="16" t="s">
        <v>280</v>
      </c>
      <c r="E13" s="19"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J18"/>
  <sheetViews>
    <sheetView workbookViewId="0">
      <selection activeCell="H19" sqref="H19"/>
    </sheetView>
  </sheetViews>
  <sheetFormatPr defaultRowHeight="14.4" x14ac:dyDescent="0.3"/>
  <cols>
    <col min="2" max="2" width="23.109375" bestFit="1" customWidth="1"/>
    <col min="3" max="3" width="15.5546875" bestFit="1" customWidth="1"/>
    <col min="4" max="4" width="10.33203125" customWidth="1"/>
    <col min="5" max="5" width="19" bestFit="1" customWidth="1"/>
    <col min="6" max="6" width="23.109375" bestFit="1" customWidth="1"/>
    <col min="7" max="7" width="27.88671875" bestFit="1" customWidth="1"/>
    <col min="8" max="8" width="20.5546875" bestFit="1" customWidth="1"/>
    <col min="9" max="9" width="14.44140625" customWidth="1"/>
  </cols>
  <sheetData>
    <row r="3" spans="2:10" x14ac:dyDescent="0.3">
      <c r="B3" s="39" t="s">
        <v>285</v>
      </c>
      <c r="C3" s="39" t="s">
        <v>283</v>
      </c>
    </row>
    <row r="4" spans="2:10" x14ac:dyDescent="0.3">
      <c r="B4" s="40" t="s">
        <v>284</v>
      </c>
      <c r="C4" s="2" t="s">
        <v>138</v>
      </c>
      <c r="D4" s="2" t="s">
        <v>142</v>
      </c>
      <c r="G4" s="42"/>
      <c r="H4" s="43" t="s">
        <v>138</v>
      </c>
      <c r="I4" s="44" t="s">
        <v>142</v>
      </c>
      <c r="J4" s="2"/>
    </row>
    <row r="5" spans="2:10" x14ac:dyDescent="0.3">
      <c r="B5" s="3" t="s">
        <v>159</v>
      </c>
      <c r="C5" s="41">
        <v>1</v>
      </c>
      <c r="D5" s="41">
        <v>2</v>
      </c>
      <c r="G5" s="6" t="s">
        <v>228</v>
      </c>
      <c r="H5" s="2"/>
      <c r="I5" s="2"/>
    </row>
    <row r="6" spans="2:10" x14ac:dyDescent="0.3">
      <c r="B6" s="3" t="s">
        <v>151</v>
      </c>
      <c r="C6" s="41">
        <v>6</v>
      </c>
      <c r="D6" s="41">
        <v>2</v>
      </c>
      <c r="G6" s="5" t="s">
        <v>140</v>
      </c>
      <c r="H6" s="2">
        <f>COUNTIFS(SPORTSMEN!$K$1:$K$51,ANALYSIS!$G6,SPORTSMEN!$I$1:$I$51,ANALYSIS!H$4)</f>
        <v>4</v>
      </c>
      <c r="I6" s="2">
        <f>COUNTIFS(SPORTSMEN!$K$1:$K$51,ANALYSIS!$G6,SPORTSMEN!$I$1:$I$51,ANALYSIS!I$4)</f>
        <v>3</v>
      </c>
    </row>
    <row r="7" spans="2:10" x14ac:dyDescent="0.3">
      <c r="B7" s="3" t="s">
        <v>153</v>
      </c>
      <c r="C7" s="41">
        <v>1</v>
      </c>
      <c r="D7" s="41">
        <v>2</v>
      </c>
      <c r="G7" s="5" t="s">
        <v>144</v>
      </c>
      <c r="H7" s="2">
        <f>COUNTIFS(SPORTSMEN!$K$1:$K$51,ANALYSIS!$G7,SPORTSMEN!$I$1:$I$51,ANALYSIS!H$4)</f>
        <v>0</v>
      </c>
      <c r="I7" s="2">
        <f>COUNTIFS(SPORTSMEN!$K$1:$K$51,ANALYSIS!$G7,SPORTSMEN!$I$1:$I$51,ANALYSIS!I$4)</f>
        <v>2</v>
      </c>
    </row>
    <row r="8" spans="2:10" x14ac:dyDescent="0.3">
      <c r="B8" s="3" t="s">
        <v>144</v>
      </c>
      <c r="C8" s="41"/>
      <c r="D8" s="41">
        <v>2</v>
      </c>
      <c r="G8" s="5" t="s">
        <v>146</v>
      </c>
      <c r="H8" s="2">
        <f>COUNTIFS(SPORTSMEN!$K$1:$K$51,ANALYSIS!$G8,SPORTSMEN!$I$1:$I$51,ANALYSIS!H$4)</f>
        <v>3</v>
      </c>
      <c r="I8" s="2">
        <f>COUNTIFS(SPORTSMEN!$K$1:$K$51,ANALYSIS!$G8,SPORTSMEN!$I$1:$I$51,ANALYSIS!I$4)</f>
        <v>2</v>
      </c>
    </row>
    <row r="9" spans="2:10" x14ac:dyDescent="0.3">
      <c r="B9" s="3" t="s">
        <v>156</v>
      </c>
      <c r="C9" s="41">
        <v>3</v>
      </c>
      <c r="D9" s="41">
        <v>6</v>
      </c>
      <c r="G9" s="5" t="s">
        <v>149</v>
      </c>
      <c r="H9" s="2">
        <f>COUNTIFS(SPORTSMEN!$K$1:$K$51,ANALYSIS!$G9,SPORTSMEN!$I$1:$I$51,ANALYSIS!H$4)</f>
        <v>1</v>
      </c>
      <c r="I9" s="2">
        <f>COUNTIFS(SPORTSMEN!$K$1:$K$51,ANALYSIS!$G9,SPORTSMEN!$I$1:$I$51,ANALYSIS!I$4)</f>
        <v>4</v>
      </c>
    </row>
    <row r="10" spans="2:10" x14ac:dyDescent="0.3">
      <c r="B10" s="3" t="s">
        <v>149</v>
      </c>
      <c r="C10" s="41">
        <v>1</v>
      </c>
      <c r="D10" s="41">
        <v>4</v>
      </c>
      <c r="G10" s="5" t="s">
        <v>151</v>
      </c>
      <c r="H10" s="2">
        <f>COUNTIFS(SPORTSMEN!$K$1:$K$51,ANALYSIS!$G10,SPORTSMEN!$I$1:$I$51,ANALYSIS!H$4)</f>
        <v>6</v>
      </c>
      <c r="I10" s="2">
        <f>COUNTIFS(SPORTSMEN!$K$1:$K$51,ANALYSIS!$G10,SPORTSMEN!$I$1:$I$51,ANALYSIS!I$4)</f>
        <v>2</v>
      </c>
    </row>
    <row r="11" spans="2:10" x14ac:dyDescent="0.3">
      <c r="B11" s="3" t="s">
        <v>164</v>
      </c>
      <c r="C11" s="41">
        <v>2</v>
      </c>
      <c r="D11" s="41">
        <v>1</v>
      </c>
      <c r="G11" s="5" t="s">
        <v>153</v>
      </c>
      <c r="H11" s="2">
        <f>COUNTIFS(SPORTSMEN!$K$1:$K$51,ANALYSIS!$G11,SPORTSMEN!$I$1:$I$51,ANALYSIS!H$4)</f>
        <v>1</v>
      </c>
      <c r="I11" s="2">
        <f>COUNTIFS(SPORTSMEN!$K$1:$K$51,ANALYSIS!$G11,SPORTSMEN!$I$1:$I$51,ANALYSIS!I$4)</f>
        <v>2</v>
      </c>
    </row>
    <row r="12" spans="2:10" x14ac:dyDescent="0.3">
      <c r="B12" s="3" t="s">
        <v>161</v>
      </c>
      <c r="C12" s="41">
        <v>3</v>
      </c>
      <c r="D12" s="41"/>
      <c r="G12" s="5" t="s">
        <v>156</v>
      </c>
      <c r="H12" s="2">
        <f>COUNTIFS(SPORTSMEN!$K$1:$K$51,ANALYSIS!$G12,SPORTSMEN!$I$1:$I$51,ANALYSIS!H$4)</f>
        <v>3</v>
      </c>
      <c r="I12" s="2">
        <f>COUNTIFS(SPORTSMEN!$K$1:$K$51,ANALYSIS!$G12,SPORTSMEN!$I$1:$I$51,ANALYSIS!I$4)</f>
        <v>6</v>
      </c>
    </row>
    <row r="13" spans="2:10" x14ac:dyDescent="0.3">
      <c r="B13" s="3" t="s">
        <v>167</v>
      </c>
      <c r="C13" s="41">
        <v>1</v>
      </c>
      <c r="D13" s="41">
        <v>1</v>
      </c>
      <c r="G13" s="5" t="s">
        <v>159</v>
      </c>
      <c r="H13" s="2">
        <f>COUNTIFS(SPORTSMEN!$K$1:$K$51,ANALYSIS!$G13,SPORTSMEN!$I$1:$I$51,ANALYSIS!H$4)</f>
        <v>1</v>
      </c>
      <c r="I13" s="2">
        <f>COUNTIFS(SPORTSMEN!$K$1:$K$51,ANALYSIS!$G13,SPORTSMEN!$I$1:$I$51,ANALYSIS!I$4)</f>
        <v>2</v>
      </c>
    </row>
    <row r="14" spans="2:10" x14ac:dyDescent="0.3">
      <c r="B14" s="3" t="s">
        <v>146</v>
      </c>
      <c r="C14" s="41">
        <v>3</v>
      </c>
      <c r="D14" s="41">
        <v>2</v>
      </c>
      <c r="G14" s="5" t="s">
        <v>161</v>
      </c>
      <c r="H14" s="2">
        <f>COUNTIFS(SPORTSMEN!$K$1:$K$51,ANALYSIS!$G14,SPORTSMEN!$I$1:$I$51,ANALYSIS!H$4)</f>
        <v>3</v>
      </c>
      <c r="I14" s="2">
        <f>COUNTIFS(SPORTSMEN!$K$1:$K$51,ANALYSIS!$G14,SPORTSMEN!$I$1:$I$51,ANALYSIS!I$4)</f>
        <v>0</v>
      </c>
    </row>
    <row r="15" spans="2:10" x14ac:dyDescent="0.3">
      <c r="B15" s="3" t="s">
        <v>140</v>
      </c>
      <c r="C15" s="41">
        <v>4</v>
      </c>
      <c r="D15" s="41">
        <v>3</v>
      </c>
      <c r="G15" s="5" t="s">
        <v>164</v>
      </c>
      <c r="H15" s="2">
        <f>COUNTIFS(SPORTSMEN!$K$1:$K$51,ANALYSIS!$G15,SPORTSMEN!$I$1:$I$51,ANALYSIS!H$4)</f>
        <v>2</v>
      </c>
      <c r="I15" s="2">
        <f>COUNTIFS(SPORTSMEN!$K$1:$K$51,ANALYSIS!$G15,SPORTSMEN!$I$1:$I$51,ANALYSIS!I$4)</f>
        <v>1</v>
      </c>
    </row>
    <row r="16" spans="2:10" x14ac:dyDescent="0.3">
      <c r="G16" s="5" t="s">
        <v>167</v>
      </c>
      <c r="H16" s="2">
        <f>COUNTIFS(SPORTSMEN!$K$1:$K$51,ANALYSIS!$G16,SPORTSMEN!$I$1:$I$51,ANALYSIS!H$4)</f>
        <v>1</v>
      </c>
      <c r="I16" s="2">
        <f>COUNTIFS(SPORTSMEN!$K$1:$K$51,ANALYSIS!$G16,SPORTSMEN!$I$1:$I$51,ANALYSIS!I$4)</f>
        <v>1</v>
      </c>
    </row>
    <row r="18" spans="7:7" x14ac:dyDescent="0.3">
      <c r="G18" s="45"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abSelected="1" workbookViewId="0">
      <selection activeCell="J12" sqref="J12"/>
    </sheetView>
  </sheetViews>
  <sheetFormatPr defaultRowHeight="14.4" x14ac:dyDescent="0.3"/>
  <cols>
    <col min="1" max="1" width="13.21875" bestFit="1" customWidth="1"/>
    <col min="2" max="2" width="27.109375" bestFit="1" customWidth="1"/>
    <col min="3" max="3" width="28.109375" bestFit="1" customWidth="1"/>
    <col min="4" max="4" width="10.109375" bestFit="1" customWidth="1"/>
    <col min="5" max="5" width="7.6640625" bestFit="1" customWidth="1"/>
    <col min="6" max="6" width="17.33203125" bestFit="1" customWidth="1"/>
    <col min="7" max="7" width="12.6640625" bestFit="1" customWidth="1"/>
    <col min="8" max="8" width="22.109375" bestFit="1" customWidth="1"/>
    <col min="9" max="9" width="19.109375" bestFit="1" customWidth="1"/>
    <col min="10" max="10" width="9.77734375" bestFit="1" customWidth="1"/>
    <col min="11" max="11" width="19" bestFit="1" customWidth="1"/>
    <col min="12" max="12" width="16.5546875" bestFit="1" customWidth="1"/>
    <col min="13" max="13" width="20.33203125" bestFit="1" customWidth="1"/>
    <col min="14" max="14" width="21.44140625" bestFit="1" customWidth="1"/>
    <col min="15" max="15" width="17.33203125" bestFit="1" customWidth="1"/>
    <col min="16" max="16" width="20.33203125" bestFit="1" customWidth="1"/>
    <col min="17" max="17" width="21.109375" bestFit="1" customWidth="1"/>
    <col min="18" max="18" width="17.6640625" bestFit="1" customWidth="1"/>
    <col min="19" max="19" width="26" bestFit="1" customWidth="1"/>
    <col min="20" max="20" width="27.109375" bestFit="1" customWidth="1"/>
    <col min="21" max="21" width="21" bestFit="1" customWidth="1"/>
    <col min="22" max="22" width="16.88671875" bestFit="1" customWidth="1"/>
    <col min="23" max="23" width="26.77734375" bestFit="1" customWidth="1"/>
    <col min="24" max="24" width="23.33203125" bestFit="1" customWidth="1"/>
    <col min="25" max="25" width="24.6640625" bestFit="1" customWidth="1"/>
    <col min="26" max="26" width="19.109375" bestFit="1" customWidth="1"/>
    <col min="27" max="27" width="19.77734375" bestFit="1" customWidth="1"/>
    <col min="28" max="28" width="18.77734375" bestFit="1" customWidth="1"/>
    <col min="29" max="29" width="15" bestFit="1" customWidth="1"/>
    <col min="30" max="30" width="18.109375" bestFit="1" customWidth="1"/>
    <col min="31" max="31" width="18.5546875" bestFit="1" customWidth="1"/>
    <col min="32" max="32" width="19.6640625" bestFit="1" customWidth="1"/>
    <col min="33" max="33" width="20.77734375" bestFit="1" customWidth="1"/>
    <col min="34" max="34" width="17.6640625" bestFit="1" customWidth="1"/>
    <col min="35" max="35" width="21.88671875" bestFit="1" customWidth="1"/>
    <col min="36" max="36" width="23.44140625" bestFit="1" customWidth="1"/>
    <col min="37" max="37" width="25.5546875" bestFit="1" customWidth="1"/>
    <col min="38" max="38" width="17.44140625" bestFit="1" customWidth="1"/>
    <col min="39" max="39" width="19.6640625" bestFit="1" customWidth="1"/>
    <col min="40" max="40" width="15.6640625" bestFit="1" customWidth="1"/>
    <col min="41" max="41" width="25.109375" bestFit="1" customWidth="1"/>
    <col min="42" max="42" width="21.5546875" bestFit="1" customWidth="1"/>
    <col min="43" max="43" width="18.109375" bestFit="1" customWidth="1"/>
    <col min="44" max="44" width="21.88671875" bestFit="1" customWidth="1"/>
    <col min="45" max="45" width="21.5546875" bestFit="1" customWidth="1"/>
    <col min="46" max="46" width="20.109375" bestFit="1" customWidth="1"/>
    <col min="47" max="47" width="15.88671875" bestFit="1" customWidth="1"/>
    <col min="48" max="48" width="18.6640625" bestFit="1" customWidth="1"/>
    <col min="49" max="49" width="22.6640625" bestFit="1" customWidth="1"/>
    <col min="50" max="50" width="17.88671875" bestFit="1" customWidth="1"/>
    <col min="51" max="51" width="19.6640625" bestFit="1" customWidth="1"/>
    <col min="52" max="52" width="10.77734375" bestFit="1" customWidth="1"/>
    <col min="53" max="53" width="20.77734375" bestFit="1" customWidth="1"/>
    <col min="54" max="54" width="23.5546875" bestFit="1" customWidth="1"/>
    <col min="55" max="55" width="17" bestFit="1" customWidth="1"/>
    <col min="56" max="56" width="19.77734375" bestFit="1" customWidth="1"/>
    <col min="57" max="57" width="20.109375" bestFit="1" customWidth="1"/>
    <col min="58" max="58" width="22.88671875" bestFit="1" customWidth="1"/>
    <col min="59" max="59" width="20.5546875" bestFit="1" customWidth="1"/>
    <col min="60" max="60" width="23.33203125" bestFit="1" customWidth="1"/>
    <col min="61" max="61" width="21.6640625" bestFit="1" customWidth="1"/>
    <col min="62" max="62" width="24.44140625" bestFit="1" customWidth="1"/>
    <col min="63" max="63" width="22.77734375" bestFit="1" customWidth="1"/>
    <col min="64" max="64" width="25.6640625" bestFit="1" customWidth="1"/>
    <col min="65" max="65" width="19.6640625" bestFit="1" customWidth="1"/>
    <col min="66" max="66" width="22.44140625" bestFit="1" customWidth="1"/>
    <col min="67" max="67" width="23.88671875" bestFit="1" customWidth="1"/>
    <col min="68" max="68" width="26.6640625" bestFit="1" customWidth="1"/>
    <col min="69" max="69" width="25.44140625" bestFit="1" customWidth="1"/>
    <col min="70" max="70" width="28.21875" bestFit="1" customWidth="1"/>
    <col min="71" max="71" width="27.5546875" bestFit="1" customWidth="1"/>
    <col min="72" max="72" width="30.33203125" bestFit="1" customWidth="1"/>
    <col min="73" max="73" width="19.44140625" bestFit="1" customWidth="1"/>
    <col min="74" max="74" width="22.21875" bestFit="1" customWidth="1"/>
    <col min="75" max="75" width="21.6640625" bestFit="1" customWidth="1"/>
    <col min="76" max="76" width="24.44140625" bestFit="1" customWidth="1"/>
    <col min="77" max="77" width="17.6640625" bestFit="1" customWidth="1"/>
    <col min="78" max="78" width="20.44140625" bestFit="1" customWidth="1"/>
    <col min="79" max="79" width="27.109375" bestFit="1" customWidth="1"/>
    <col min="80" max="80" width="30" bestFit="1" customWidth="1"/>
    <col min="81" max="81" width="23.5546875" bestFit="1" customWidth="1"/>
    <col min="82" max="82" width="26.33203125" bestFit="1" customWidth="1"/>
    <col min="83" max="83" width="20.109375" bestFit="1" customWidth="1"/>
    <col min="84" max="84" width="22.88671875" bestFit="1" customWidth="1"/>
    <col min="85" max="85" width="23.88671875" bestFit="1" customWidth="1"/>
    <col min="86" max="86" width="26.6640625" bestFit="1" customWidth="1"/>
    <col min="87" max="87" width="23.5546875" bestFit="1" customWidth="1"/>
    <col min="88" max="88" width="26.33203125" bestFit="1" customWidth="1"/>
    <col min="89" max="89" width="22.109375" bestFit="1" customWidth="1"/>
    <col min="90" max="90" width="24.88671875" bestFit="1" customWidth="1"/>
    <col min="91" max="91" width="17.88671875" bestFit="1" customWidth="1"/>
    <col min="92" max="93" width="20.6640625" bestFit="1" customWidth="1"/>
    <col min="94" max="94" width="23.44140625" bestFit="1" customWidth="1"/>
    <col min="95" max="95" width="24.6640625" bestFit="1" customWidth="1"/>
    <col min="96" max="96" width="27.44140625" bestFit="1" customWidth="1"/>
    <col min="97" max="97" width="19.88671875" bestFit="1" customWidth="1"/>
    <col min="98" max="98" width="22.6640625" bestFit="1" customWidth="1"/>
    <col min="99" max="99" width="21.6640625" bestFit="1" customWidth="1"/>
    <col min="100" max="100" width="24.44140625" bestFit="1" customWidth="1"/>
    <col min="101" max="101" width="10.77734375" bestFit="1" customWidth="1"/>
  </cols>
  <sheetData>
    <row r="1" spans="1:8" x14ac:dyDescent="0.3">
      <c r="A1" s="40" t="s">
        <v>238</v>
      </c>
      <c r="B1" s="2" t="s">
        <v>386</v>
      </c>
    </row>
    <row r="3" spans="1:8" x14ac:dyDescent="0.3">
      <c r="A3" s="40" t="s">
        <v>222</v>
      </c>
      <c r="B3" s="40" t="s">
        <v>221</v>
      </c>
      <c r="C3" s="40" t="s">
        <v>233</v>
      </c>
      <c r="D3" s="40" t="s">
        <v>170</v>
      </c>
      <c r="E3" s="40" t="s">
        <v>422</v>
      </c>
      <c r="F3" s="40" t="s">
        <v>228</v>
      </c>
      <c r="G3" s="40" t="s">
        <v>136</v>
      </c>
      <c r="H3" s="40" t="s">
        <v>172</v>
      </c>
    </row>
    <row r="4" spans="1:8" x14ac:dyDescent="0.3">
      <c r="A4" s="35">
        <v>1</v>
      </c>
      <c r="B4" s="2" t="s">
        <v>318</v>
      </c>
      <c r="C4" s="2" t="s">
        <v>368</v>
      </c>
      <c r="D4" s="2" t="s">
        <v>138</v>
      </c>
      <c r="E4" s="2" t="s">
        <v>387</v>
      </c>
      <c r="F4" s="2" t="s">
        <v>140</v>
      </c>
      <c r="G4" s="2" t="s">
        <v>139</v>
      </c>
      <c r="H4" s="2" t="s">
        <v>174</v>
      </c>
    </row>
    <row r="5" spans="1:8" x14ac:dyDescent="0.3">
      <c r="A5" s="35">
        <v>2</v>
      </c>
      <c r="B5" s="2" t="s">
        <v>319</v>
      </c>
      <c r="C5" s="2" t="s">
        <v>369</v>
      </c>
      <c r="D5" s="2" t="s">
        <v>138</v>
      </c>
      <c r="E5" s="2" t="s">
        <v>391</v>
      </c>
      <c r="F5" s="2" t="s">
        <v>140</v>
      </c>
      <c r="G5" s="2" t="s">
        <v>139</v>
      </c>
      <c r="H5" s="2" t="s">
        <v>175</v>
      </c>
    </row>
    <row r="6" spans="1:8" x14ac:dyDescent="0.3">
      <c r="A6" s="35">
        <v>3</v>
      </c>
      <c r="B6" s="2" t="s">
        <v>331</v>
      </c>
      <c r="C6" s="2" t="s">
        <v>381</v>
      </c>
      <c r="D6" s="2" t="s">
        <v>142</v>
      </c>
      <c r="E6" s="2" t="s">
        <v>388</v>
      </c>
      <c r="F6" s="2" t="s">
        <v>144</v>
      </c>
      <c r="G6" s="2" t="s">
        <v>143</v>
      </c>
      <c r="H6" s="2" t="s">
        <v>177</v>
      </c>
    </row>
    <row r="7" spans="1:8" x14ac:dyDescent="0.3">
      <c r="A7" s="35">
        <v>4</v>
      </c>
      <c r="B7" s="2" t="s">
        <v>320</v>
      </c>
      <c r="C7" s="2" t="s">
        <v>370</v>
      </c>
      <c r="D7" s="2" t="s">
        <v>138</v>
      </c>
      <c r="E7" s="2" t="s">
        <v>389</v>
      </c>
      <c r="F7" s="2" t="s">
        <v>140</v>
      </c>
      <c r="G7" s="2" t="s">
        <v>139</v>
      </c>
      <c r="H7" s="2" t="s">
        <v>178</v>
      </c>
    </row>
    <row r="8" spans="1:8" x14ac:dyDescent="0.3">
      <c r="A8" s="35">
        <v>5</v>
      </c>
      <c r="B8" s="2" t="s">
        <v>289</v>
      </c>
      <c r="C8" s="2" t="s">
        <v>339</v>
      </c>
      <c r="D8" s="2" t="s">
        <v>142</v>
      </c>
      <c r="E8" s="2" t="s">
        <v>390</v>
      </c>
      <c r="F8" s="2" t="s">
        <v>140</v>
      </c>
      <c r="G8" s="2" t="s">
        <v>139</v>
      </c>
      <c r="H8" s="2" t="s">
        <v>179</v>
      </c>
    </row>
    <row r="9" spans="1:8" x14ac:dyDescent="0.3">
      <c r="A9" s="35">
        <v>6</v>
      </c>
      <c r="B9" s="2" t="s">
        <v>312</v>
      </c>
      <c r="C9" s="2" t="s">
        <v>362</v>
      </c>
      <c r="D9" s="2" t="s">
        <v>142</v>
      </c>
      <c r="E9" s="2" t="s">
        <v>391</v>
      </c>
      <c r="F9" s="2" t="s">
        <v>140</v>
      </c>
      <c r="G9" s="2" t="s">
        <v>139</v>
      </c>
      <c r="H9" s="2" t="s">
        <v>180</v>
      </c>
    </row>
    <row r="10" spans="1:8" x14ac:dyDescent="0.3">
      <c r="A10" s="35">
        <v>7</v>
      </c>
      <c r="B10" s="2" t="s">
        <v>317</v>
      </c>
      <c r="C10" s="2" t="s">
        <v>367</v>
      </c>
      <c r="D10" s="2" t="s">
        <v>138</v>
      </c>
      <c r="E10" s="2" t="s">
        <v>392</v>
      </c>
      <c r="F10" s="2" t="s">
        <v>140</v>
      </c>
      <c r="G10" s="2" t="s">
        <v>139</v>
      </c>
      <c r="H10" s="2" t="s">
        <v>181</v>
      </c>
    </row>
    <row r="11" spans="1:8" x14ac:dyDescent="0.3">
      <c r="A11" s="35">
        <v>8</v>
      </c>
      <c r="B11" s="2" t="s">
        <v>313</v>
      </c>
      <c r="C11" s="2" t="s">
        <v>363</v>
      </c>
      <c r="D11" s="2" t="s">
        <v>142</v>
      </c>
      <c r="E11" s="2" t="s">
        <v>393</v>
      </c>
      <c r="F11" s="2" t="s">
        <v>140</v>
      </c>
      <c r="G11" s="2" t="s">
        <v>139</v>
      </c>
      <c r="H11" s="2" t="s">
        <v>182</v>
      </c>
    </row>
    <row r="12" spans="1:8" x14ac:dyDescent="0.3">
      <c r="A12" s="35">
        <v>9</v>
      </c>
      <c r="B12" s="2" t="s">
        <v>316</v>
      </c>
      <c r="C12" s="2" t="s">
        <v>366</v>
      </c>
      <c r="D12" s="2" t="s">
        <v>138</v>
      </c>
      <c r="E12" s="2" t="s">
        <v>394</v>
      </c>
      <c r="F12" s="2" t="s">
        <v>146</v>
      </c>
      <c r="G12" s="2" t="s">
        <v>139</v>
      </c>
      <c r="H12" s="2" t="s">
        <v>183</v>
      </c>
    </row>
    <row r="13" spans="1:8" x14ac:dyDescent="0.3">
      <c r="A13" s="35">
        <v>10</v>
      </c>
      <c r="B13" s="2" t="s">
        <v>314</v>
      </c>
      <c r="C13" s="2" t="s">
        <v>364</v>
      </c>
      <c r="D13" s="2" t="s">
        <v>142</v>
      </c>
      <c r="E13" s="2" t="s">
        <v>395</v>
      </c>
      <c r="F13" s="2" t="s">
        <v>146</v>
      </c>
      <c r="G13" s="2" t="s">
        <v>139</v>
      </c>
      <c r="H13" s="2" t="s">
        <v>181</v>
      </c>
    </row>
    <row r="14" spans="1:8" x14ac:dyDescent="0.3">
      <c r="A14" s="35">
        <v>11</v>
      </c>
      <c r="B14" s="2" t="s">
        <v>327</v>
      </c>
      <c r="C14" s="2" t="s">
        <v>377</v>
      </c>
      <c r="D14" s="2" t="s">
        <v>142</v>
      </c>
      <c r="E14" s="2" t="s">
        <v>396</v>
      </c>
      <c r="F14" s="2" t="s">
        <v>146</v>
      </c>
      <c r="G14" s="2" t="s">
        <v>139</v>
      </c>
      <c r="H14" s="2" t="s">
        <v>184</v>
      </c>
    </row>
    <row r="15" spans="1:8" x14ac:dyDescent="0.3">
      <c r="A15" s="35">
        <v>12</v>
      </c>
      <c r="B15" s="2" t="s">
        <v>315</v>
      </c>
      <c r="C15" s="2" t="s">
        <v>365</v>
      </c>
      <c r="D15" s="2" t="s">
        <v>138</v>
      </c>
      <c r="E15" s="2" t="s">
        <v>397</v>
      </c>
      <c r="F15" s="2" t="s">
        <v>146</v>
      </c>
      <c r="G15" s="2" t="s">
        <v>139</v>
      </c>
      <c r="H15" s="2" t="s">
        <v>185</v>
      </c>
    </row>
    <row r="16" spans="1:8" x14ac:dyDescent="0.3">
      <c r="A16" s="35">
        <v>13</v>
      </c>
      <c r="B16" s="2" t="s">
        <v>322</v>
      </c>
      <c r="C16" s="2" t="s">
        <v>372</v>
      </c>
      <c r="D16" s="2" t="s">
        <v>138</v>
      </c>
      <c r="E16" s="2" t="s">
        <v>397</v>
      </c>
      <c r="F16" s="2" t="s">
        <v>146</v>
      </c>
      <c r="G16" s="2" t="s">
        <v>139</v>
      </c>
      <c r="H16" s="2" t="s">
        <v>186</v>
      </c>
    </row>
    <row r="17" spans="1:8" x14ac:dyDescent="0.3">
      <c r="A17" s="35">
        <v>14</v>
      </c>
      <c r="B17" s="2" t="s">
        <v>297</v>
      </c>
      <c r="C17" s="2" t="s">
        <v>347</v>
      </c>
      <c r="D17" s="2" t="s">
        <v>142</v>
      </c>
      <c r="E17" s="2" t="s">
        <v>398</v>
      </c>
      <c r="F17" s="2" t="s">
        <v>149</v>
      </c>
      <c r="G17" s="2" t="s">
        <v>148</v>
      </c>
      <c r="H17" s="2" t="s">
        <v>187</v>
      </c>
    </row>
    <row r="18" spans="1:8" x14ac:dyDescent="0.3">
      <c r="A18" s="35">
        <v>15</v>
      </c>
      <c r="B18" s="2" t="s">
        <v>326</v>
      </c>
      <c r="C18" s="2" t="s">
        <v>376</v>
      </c>
      <c r="D18" s="2" t="s">
        <v>138</v>
      </c>
      <c r="E18" s="2" t="s">
        <v>399</v>
      </c>
      <c r="F18" s="2" t="s">
        <v>149</v>
      </c>
      <c r="G18" s="2" t="s">
        <v>148</v>
      </c>
      <c r="H18" s="2" t="s">
        <v>188</v>
      </c>
    </row>
    <row r="19" spans="1:8" x14ac:dyDescent="0.3">
      <c r="A19" s="35">
        <v>16</v>
      </c>
      <c r="B19" s="2" t="s">
        <v>298</v>
      </c>
      <c r="C19" s="2" t="s">
        <v>348</v>
      </c>
      <c r="D19" s="2" t="s">
        <v>142</v>
      </c>
      <c r="E19" s="2" t="s">
        <v>388</v>
      </c>
      <c r="F19" s="2" t="s">
        <v>149</v>
      </c>
      <c r="G19" s="2" t="s">
        <v>148</v>
      </c>
      <c r="H19" s="2" t="s">
        <v>178</v>
      </c>
    </row>
    <row r="20" spans="1:8" x14ac:dyDescent="0.3">
      <c r="A20" s="35">
        <v>17</v>
      </c>
      <c r="B20" s="2" t="s">
        <v>299</v>
      </c>
      <c r="C20" s="2" t="s">
        <v>349</v>
      </c>
      <c r="D20" s="2" t="s">
        <v>142</v>
      </c>
      <c r="E20" s="2" t="s">
        <v>400</v>
      </c>
      <c r="F20" s="2" t="s">
        <v>149</v>
      </c>
      <c r="G20" s="2" t="s">
        <v>148</v>
      </c>
      <c r="H20" s="2" t="s">
        <v>189</v>
      </c>
    </row>
    <row r="21" spans="1:8" x14ac:dyDescent="0.3">
      <c r="A21" s="35">
        <v>18</v>
      </c>
      <c r="B21" s="2" t="s">
        <v>300</v>
      </c>
      <c r="C21" s="2" t="s">
        <v>350</v>
      </c>
      <c r="D21" s="2" t="s">
        <v>142</v>
      </c>
      <c r="E21" s="2" t="s">
        <v>398</v>
      </c>
      <c r="F21" s="2" t="s">
        <v>149</v>
      </c>
      <c r="G21" s="2" t="s">
        <v>148</v>
      </c>
      <c r="H21" s="2" t="s">
        <v>190</v>
      </c>
    </row>
    <row r="22" spans="1:8" x14ac:dyDescent="0.3">
      <c r="A22" s="35">
        <v>19</v>
      </c>
      <c r="B22" s="2" t="s">
        <v>288</v>
      </c>
      <c r="C22" s="2" t="s">
        <v>338</v>
      </c>
      <c r="D22" s="2" t="s">
        <v>138</v>
      </c>
      <c r="E22" s="2" t="s">
        <v>397</v>
      </c>
      <c r="F22" s="2" t="s">
        <v>151</v>
      </c>
      <c r="G22" s="2" t="s">
        <v>139</v>
      </c>
      <c r="H22" s="2" t="s">
        <v>191</v>
      </c>
    </row>
    <row r="23" spans="1:8" x14ac:dyDescent="0.3">
      <c r="A23" s="35">
        <v>20</v>
      </c>
      <c r="B23" s="2" t="s">
        <v>310</v>
      </c>
      <c r="C23" s="2" t="s">
        <v>360</v>
      </c>
      <c r="D23" s="2" t="s">
        <v>142</v>
      </c>
      <c r="E23" s="2" t="s">
        <v>401</v>
      </c>
      <c r="F23" s="2" t="s">
        <v>151</v>
      </c>
      <c r="G23" s="2" t="s">
        <v>139</v>
      </c>
      <c r="H23" s="2" t="s">
        <v>192</v>
      </c>
    </row>
    <row r="24" spans="1:8" x14ac:dyDescent="0.3">
      <c r="A24" s="35">
        <v>21</v>
      </c>
      <c r="B24" s="2" t="s">
        <v>311</v>
      </c>
      <c r="C24" s="2" t="s">
        <v>361</v>
      </c>
      <c r="D24" s="2" t="s">
        <v>142</v>
      </c>
      <c r="E24" s="2" t="s">
        <v>402</v>
      </c>
      <c r="F24" s="2" t="s">
        <v>151</v>
      </c>
      <c r="G24" s="2" t="s">
        <v>139</v>
      </c>
      <c r="H24" s="2" t="s">
        <v>193</v>
      </c>
    </row>
    <row r="25" spans="1:8" x14ac:dyDescent="0.3">
      <c r="A25" s="35">
        <v>22</v>
      </c>
      <c r="B25" s="2" t="s">
        <v>287</v>
      </c>
      <c r="C25" s="2" t="s">
        <v>337</v>
      </c>
      <c r="D25" s="2" t="s">
        <v>138</v>
      </c>
      <c r="E25" s="2" t="s">
        <v>395</v>
      </c>
      <c r="F25" s="2" t="s">
        <v>151</v>
      </c>
      <c r="G25" s="2" t="s">
        <v>139</v>
      </c>
      <c r="H25" s="2" t="s">
        <v>194</v>
      </c>
    </row>
    <row r="26" spans="1:8" x14ac:dyDescent="0.3">
      <c r="A26" s="35">
        <v>23</v>
      </c>
      <c r="B26" s="2" t="s">
        <v>290</v>
      </c>
      <c r="C26" s="2" t="s">
        <v>340</v>
      </c>
      <c r="D26" s="2" t="s">
        <v>138</v>
      </c>
      <c r="E26" s="2" t="s">
        <v>403</v>
      </c>
      <c r="F26" s="2" t="s">
        <v>151</v>
      </c>
      <c r="G26" s="2" t="s">
        <v>139</v>
      </c>
      <c r="H26" s="2" t="s">
        <v>195</v>
      </c>
    </row>
    <row r="27" spans="1:8" x14ac:dyDescent="0.3">
      <c r="A27" s="35">
        <v>24</v>
      </c>
      <c r="B27" s="2" t="s">
        <v>291</v>
      </c>
      <c r="C27" s="2" t="s">
        <v>341</v>
      </c>
      <c r="D27" s="2" t="s">
        <v>138</v>
      </c>
      <c r="E27" s="2" t="s">
        <v>392</v>
      </c>
      <c r="F27" s="2" t="s">
        <v>151</v>
      </c>
      <c r="G27" s="2" t="s">
        <v>139</v>
      </c>
      <c r="H27" s="2" t="s">
        <v>196</v>
      </c>
    </row>
    <row r="28" spans="1:8" x14ac:dyDescent="0.3">
      <c r="A28" s="35">
        <v>25</v>
      </c>
      <c r="B28" s="2" t="s">
        <v>292</v>
      </c>
      <c r="C28" s="2" t="s">
        <v>342</v>
      </c>
      <c r="D28" s="2" t="s">
        <v>138</v>
      </c>
      <c r="E28" s="2" t="s">
        <v>404</v>
      </c>
      <c r="F28" s="2" t="s">
        <v>151</v>
      </c>
      <c r="G28" s="2" t="s">
        <v>139</v>
      </c>
      <c r="H28" s="2" t="s">
        <v>181</v>
      </c>
    </row>
    <row r="29" spans="1:8" x14ac:dyDescent="0.3">
      <c r="A29" s="35">
        <v>26</v>
      </c>
      <c r="B29" s="2" t="s">
        <v>321</v>
      </c>
      <c r="C29" s="2" t="s">
        <v>371</v>
      </c>
      <c r="D29" s="2" t="s">
        <v>138</v>
      </c>
      <c r="E29" s="2" t="s">
        <v>405</v>
      </c>
      <c r="F29" s="2" t="s">
        <v>151</v>
      </c>
      <c r="G29" s="2" t="s">
        <v>139</v>
      </c>
      <c r="H29" s="2" t="s">
        <v>174</v>
      </c>
    </row>
    <row r="30" spans="1:8" x14ac:dyDescent="0.3">
      <c r="A30" s="35">
        <v>27</v>
      </c>
      <c r="B30" s="2" t="s">
        <v>295</v>
      </c>
      <c r="C30" s="2" t="s">
        <v>345</v>
      </c>
      <c r="D30" s="2" t="s">
        <v>142</v>
      </c>
      <c r="E30" s="2" t="s">
        <v>390</v>
      </c>
      <c r="F30" s="2" t="s">
        <v>153</v>
      </c>
      <c r="G30" s="2" t="s">
        <v>148</v>
      </c>
      <c r="H30" s="2" t="s">
        <v>197</v>
      </c>
    </row>
    <row r="31" spans="1:8" x14ac:dyDescent="0.3">
      <c r="A31" s="35">
        <v>28</v>
      </c>
      <c r="B31" s="2" t="s">
        <v>296</v>
      </c>
      <c r="C31" s="2" t="s">
        <v>346</v>
      </c>
      <c r="D31" s="2" t="s">
        <v>142</v>
      </c>
      <c r="E31" s="2" t="s">
        <v>406</v>
      </c>
      <c r="F31" s="2" t="s">
        <v>153</v>
      </c>
      <c r="G31" s="2" t="s">
        <v>148</v>
      </c>
      <c r="H31" s="2" t="s">
        <v>186</v>
      </c>
    </row>
    <row r="32" spans="1:8" x14ac:dyDescent="0.3">
      <c r="A32" s="35">
        <v>29</v>
      </c>
      <c r="B32" s="2" t="s">
        <v>325</v>
      </c>
      <c r="C32" s="2" t="s">
        <v>375</v>
      </c>
      <c r="D32" s="2" t="s">
        <v>138</v>
      </c>
      <c r="E32" s="2" t="s">
        <v>407</v>
      </c>
      <c r="F32" s="2" t="s">
        <v>153</v>
      </c>
      <c r="G32" s="2" t="s">
        <v>148</v>
      </c>
      <c r="H32" s="2" t="s">
        <v>181</v>
      </c>
    </row>
    <row r="33" spans="1:8" x14ac:dyDescent="0.3">
      <c r="A33" s="35">
        <v>30</v>
      </c>
      <c r="B33" s="2" t="s">
        <v>309</v>
      </c>
      <c r="C33" s="2" t="s">
        <v>359</v>
      </c>
      <c r="D33" s="2" t="s">
        <v>138</v>
      </c>
      <c r="E33" s="2" t="s">
        <v>408</v>
      </c>
      <c r="F33" s="2" t="s">
        <v>156</v>
      </c>
      <c r="G33" s="2" t="s">
        <v>155</v>
      </c>
      <c r="H33" s="2" t="s">
        <v>198</v>
      </c>
    </row>
    <row r="34" spans="1:8" x14ac:dyDescent="0.3">
      <c r="A34" s="35">
        <v>31</v>
      </c>
      <c r="B34" s="2" t="s">
        <v>308</v>
      </c>
      <c r="C34" s="2" t="s">
        <v>358</v>
      </c>
      <c r="D34" s="2" t="s">
        <v>138</v>
      </c>
      <c r="E34" s="2" t="s">
        <v>409</v>
      </c>
      <c r="F34" s="2" t="s">
        <v>156</v>
      </c>
      <c r="G34" s="2" t="s">
        <v>155</v>
      </c>
      <c r="H34" s="2" t="s">
        <v>197</v>
      </c>
    </row>
    <row r="35" spans="1:8" x14ac:dyDescent="0.3">
      <c r="A35" s="35">
        <v>32</v>
      </c>
      <c r="B35" s="2" t="s">
        <v>307</v>
      </c>
      <c r="C35" s="2" t="s">
        <v>357</v>
      </c>
      <c r="D35" s="2" t="s">
        <v>138</v>
      </c>
      <c r="E35" s="2" t="s">
        <v>390</v>
      </c>
      <c r="F35" s="2" t="s">
        <v>156</v>
      </c>
      <c r="G35" s="2" t="s">
        <v>155</v>
      </c>
      <c r="H35" s="2" t="s">
        <v>195</v>
      </c>
    </row>
    <row r="36" spans="1:8" x14ac:dyDescent="0.3">
      <c r="A36" s="35">
        <v>33</v>
      </c>
      <c r="B36" s="2" t="s">
        <v>305</v>
      </c>
      <c r="C36" s="2" t="s">
        <v>355</v>
      </c>
      <c r="D36" s="2" t="s">
        <v>142</v>
      </c>
      <c r="E36" s="2" t="s">
        <v>410</v>
      </c>
      <c r="F36" s="2" t="s">
        <v>156</v>
      </c>
      <c r="G36" s="2" t="s">
        <v>155</v>
      </c>
      <c r="H36" s="2" t="s">
        <v>199</v>
      </c>
    </row>
    <row r="37" spans="1:8" x14ac:dyDescent="0.3">
      <c r="A37" s="35">
        <v>34</v>
      </c>
      <c r="B37" s="2" t="s">
        <v>306</v>
      </c>
      <c r="C37" s="2" t="s">
        <v>356</v>
      </c>
      <c r="D37" s="2" t="s">
        <v>142</v>
      </c>
      <c r="E37" s="2" t="s">
        <v>411</v>
      </c>
      <c r="F37" s="2" t="s">
        <v>156</v>
      </c>
      <c r="G37" s="2" t="s">
        <v>155</v>
      </c>
      <c r="H37" s="2" t="s">
        <v>193</v>
      </c>
    </row>
    <row r="38" spans="1:8" x14ac:dyDescent="0.3">
      <c r="A38" s="35">
        <v>35</v>
      </c>
      <c r="B38" s="2" t="s">
        <v>302</v>
      </c>
      <c r="C38" s="2" t="s">
        <v>352</v>
      </c>
      <c r="D38" s="2" t="s">
        <v>142</v>
      </c>
      <c r="E38" s="2" t="s">
        <v>403</v>
      </c>
      <c r="F38" s="2" t="s">
        <v>156</v>
      </c>
      <c r="G38" s="2" t="s">
        <v>155</v>
      </c>
      <c r="H38" s="2" t="s">
        <v>200</v>
      </c>
    </row>
    <row r="39" spans="1:8" x14ac:dyDescent="0.3">
      <c r="A39" s="35">
        <v>36</v>
      </c>
      <c r="B39" s="2" t="s">
        <v>303</v>
      </c>
      <c r="C39" s="2" t="s">
        <v>353</v>
      </c>
      <c r="D39" s="2" t="s">
        <v>142</v>
      </c>
      <c r="E39" s="2" t="s">
        <v>389</v>
      </c>
      <c r="F39" s="2" t="s">
        <v>156</v>
      </c>
      <c r="G39" s="2" t="s">
        <v>155</v>
      </c>
      <c r="H39" s="2" t="s">
        <v>193</v>
      </c>
    </row>
    <row r="40" spans="1:8" x14ac:dyDescent="0.3">
      <c r="A40" s="35">
        <v>37</v>
      </c>
      <c r="B40" s="2" t="s">
        <v>301</v>
      </c>
      <c r="C40" s="2" t="s">
        <v>351</v>
      </c>
      <c r="D40" s="2" t="s">
        <v>142</v>
      </c>
      <c r="E40" s="2" t="s">
        <v>396</v>
      </c>
      <c r="F40" s="2" t="s">
        <v>156</v>
      </c>
      <c r="G40" s="2" t="s">
        <v>155</v>
      </c>
      <c r="H40" s="2" t="s">
        <v>201</v>
      </c>
    </row>
    <row r="41" spans="1:8" x14ac:dyDescent="0.3">
      <c r="A41" s="35">
        <v>38</v>
      </c>
      <c r="B41" s="2" t="s">
        <v>304</v>
      </c>
      <c r="C41" s="2" t="s">
        <v>354</v>
      </c>
      <c r="D41" s="2" t="s">
        <v>142</v>
      </c>
      <c r="E41" s="2" t="s">
        <v>412</v>
      </c>
      <c r="F41" s="2" t="s">
        <v>156</v>
      </c>
      <c r="G41" s="2" t="s">
        <v>155</v>
      </c>
      <c r="H41" s="2" t="s">
        <v>174</v>
      </c>
    </row>
    <row r="42" spans="1:8" x14ac:dyDescent="0.3">
      <c r="A42" s="35">
        <v>39</v>
      </c>
      <c r="B42" s="2" t="s">
        <v>330</v>
      </c>
      <c r="C42" s="2" t="s">
        <v>380</v>
      </c>
      <c r="D42" s="2" t="s">
        <v>142</v>
      </c>
      <c r="E42" s="2" t="s">
        <v>413</v>
      </c>
      <c r="F42" s="2" t="s">
        <v>159</v>
      </c>
      <c r="G42" s="2" t="s">
        <v>158</v>
      </c>
      <c r="H42" s="2" t="s">
        <v>196</v>
      </c>
    </row>
    <row r="43" spans="1:8" x14ac:dyDescent="0.3">
      <c r="A43" s="35">
        <v>40</v>
      </c>
      <c r="B43" s="2" t="s">
        <v>329</v>
      </c>
      <c r="C43" s="2" t="s">
        <v>379</v>
      </c>
      <c r="D43" s="2" t="s">
        <v>142</v>
      </c>
      <c r="E43" s="2" t="s">
        <v>414</v>
      </c>
      <c r="F43" s="2" t="s">
        <v>159</v>
      </c>
      <c r="G43" s="2" t="s">
        <v>158</v>
      </c>
      <c r="H43" s="2" t="s">
        <v>195</v>
      </c>
    </row>
    <row r="44" spans="1:8" x14ac:dyDescent="0.3">
      <c r="A44" s="35">
        <v>41</v>
      </c>
      <c r="B44" s="2" t="s">
        <v>335</v>
      </c>
      <c r="C44" s="2" t="s">
        <v>385</v>
      </c>
      <c r="D44" s="2" t="s">
        <v>138</v>
      </c>
      <c r="E44" s="2" t="s">
        <v>415</v>
      </c>
      <c r="F44" s="2" t="s">
        <v>159</v>
      </c>
      <c r="G44" s="2" t="s">
        <v>158</v>
      </c>
      <c r="H44" s="2" t="s">
        <v>202</v>
      </c>
    </row>
    <row r="45" spans="1:8" x14ac:dyDescent="0.3">
      <c r="A45" s="35">
        <v>42</v>
      </c>
      <c r="B45" s="2" t="s">
        <v>332</v>
      </c>
      <c r="C45" s="2" t="s">
        <v>382</v>
      </c>
      <c r="D45" s="2" t="s">
        <v>138</v>
      </c>
      <c r="E45" s="2" t="s">
        <v>416</v>
      </c>
      <c r="F45" s="2" t="s">
        <v>161</v>
      </c>
      <c r="G45" s="2" t="s">
        <v>158</v>
      </c>
      <c r="H45" s="2" t="s">
        <v>203</v>
      </c>
    </row>
    <row r="46" spans="1:8" x14ac:dyDescent="0.3">
      <c r="A46" s="35">
        <v>43</v>
      </c>
      <c r="B46" s="2" t="s">
        <v>334</v>
      </c>
      <c r="C46" s="2" t="s">
        <v>384</v>
      </c>
      <c r="D46" s="2" t="s">
        <v>138</v>
      </c>
      <c r="E46" s="2" t="s">
        <v>417</v>
      </c>
      <c r="F46" s="2" t="s">
        <v>161</v>
      </c>
      <c r="G46" s="2" t="s">
        <v>158</v>
      </c>
      <c r="H46" s="2" t="s">
        <v>196</v>
      </c>
    </row>
    <row r="47" spans="1:8" x14ac:dyDescent="0.3">
      <c r="A47" s="35">
        <v>44</v>
      </c>
      <c r="B47" s="2" t="s">
        <v>333</v>
      </c>
      <c r="C47" s="2" t="s">
        <v>383</v>
      </c>
      <c r="D47" s="2" t="s">
        <v>138</v>
      </c>
      <c r="E47" s="2" t="s">
        <v>399</v>
      </c>
      <c r="F47" s="2" t="s">
        <v>161</v>
      </c>
      <c r="G47" s="2" t="s">
        <v>158</v>
      </c>
      <c r="H47" s="2" t="s">
        <v>202</v>
      </c>
    </row>
    <row r="48" spans="1:8" x14ac:dyDescent="0.3">
      <c r="A48" s="35">
        <v>45</v>
      </c>
      <c r="B48" s="2" t="s">
        <v>324</v>
      </c>
      <c r="C48" s="2" t="s">
        <v>374</v>
      </c>
      <c r="D48" s="2" t="s">
        <v>138</v>
      </c>
      <c r="E48" s="2" t="s">
        <v>417</v>
      </c>
      <c r="F48" s="2" t="s">
        <v>164</v>
      </c>
      <c r="G48" s="2" t="s">
        <v>163</v>
      </c>
      <c r="H48" s="2" t="s">
        <v>204</v>
      </c>
    </row>
    <row r="49" spans="1:8" x14ac:dyDescent="0.3">
      <c r="A49" s="35">
        <v>46</v>
      </c>
      <c r="B49" s="2" t="s">
        <v>286</v>
      </c>
      <c r="C49" s="2" t="s">
        <v>336</v>
      </c>
      <c r="D49" s="2" t="s">
        <v>142</v>
      </c>
      <c r="E49" s="2" t="s">
        <v>418</v>
      </c>
      <c r="F49" s="2" t="s">
        <v>164</v>
      </c>
      <c r="G49" s="2" t="s">
        <v>163</v>
      </c>
      <c r="H49" s="2" t="s">
        <v>195</v>
      </c>
    </row>
    <row r="50" spans="1:8" x14ac:dyDescent="0.3">
      <c r="A50" s="35">
        <v>47</v>
      </c>
      <c r="B50" s="2" t="s">
        <v>323</v>
      </c>
      <c r="C50" s="2" t="s">
        <v>373</v>
      </c>
      <c r="D50" s="2" t="s">
        <v>138</v>
      </c>
      <c r="E50" s="2" t="s">
        <v>419</v>
      </c>
      <c r="F50" s="2" t="s">
        <v>164</v>
      </c>
      <c r="G50" s="2" t="s">
        <v>163</v>
      </c>
      <c r="H50" s="2" t="s">
        <v>195</v>
      </c>
    </row>
    <row r="51" spans="1:8" x14ac:dyDescent="0.3">
      <c r="A51" s="35">
        <v>48</v>
      </c>
      <c r="B51" s="2" t="s">
        <v>293</v>
      </c>
      <c r="C51" s="2" t="s">
        <v>343</v>
      </c>
      <c r="D51" s="2" t="s">
        <v>138</v>
      </c>
      <c r="E51" s="2" t="s">
        <v>387</v>
      </c>
      <c r="F51" s="2" t="s">
        <v>167</v>
      </c>
      <c r="G51" s="2" t="s">
        <v>166</v>
      </c>
      <c r="H51" s="2" t="s">
        <v>177</v>
      </c>
    </row>
    <row r="52" spans="1:8" x14ac:dyDescent="0.3">
      <c r="A52" s="35">
        <v>49</v>
      </c>
      <c r="B52" s="2" t="s">
        <v>294</v>
      </c>
      <c r="C52" s="2" t="s">
        <v>344</v>
      </c>
      <c r="D52" s="2" t="s">
        <v>142</v>
      </c>
      <c r="E52" s="2" t="s">
        <v>420</v>
      </c>
      <c r="F52" s="2" t="s">
        <v>167</v>
      </c>
      <c r="G52" s="2" t="s">
        <v>166</v>
      </c>
      <c r="H52" s="2" t="s">
        <v>205</v>
      </c>
    </row>
    <row r="53" spans="1:8" x14ac:dyDescent="0.3">
      <c r="A53" s="35">
        <v>50</v>
      </c>
      <c r="B53" s="2" t="s">
        <v>328</v>
      </c>
      <c r="C53" s="2" t="s">
        <v>378</v>
      </c>
      <c r="D53" s="2" t="s">
        <v>142</v>
      </c>
      <c r="E53" s="2" t="s">
        <v>421</v>
      </c>
      <c r="F53" s="2" t="s">
        <v>144</v>
      </c>
      <c r="G53" s="2" t="s">
        <v>143</v>
      </c>
      <c r="H53" s="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5" activePane="bottomRight" state="frozen"/>
      <selection pane="topRight" activeCell="B1" sqref="B1"/>
      <selection pane="bottomLeft" activeCell="A2" sqref="A2"/>
      <selection pane="bottomRight" activeCell="I1" sqref="I1:I51"/>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2.88671875" style="26"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8" t="s">
        <v>221</v>
      </c>
      <c r="C1" s="6" t="s">
        <v>0</v>
      </c>
      <c r="D1" s="6" t="s">
        <v>1</v>
      </c>
      <c r="E1" s="6" t="s">
        <v>2</v>
      </c>
      <c r="F1" s="6" t="s">
        <v>3</v>
      </c>
      <c r="G1" s="25" t="s">
        <v>4</v>
      </c>
      <c r="H1" s="6" t="s">
        <v>5</v>
      </c>
      <c r="I1" s="6" t="s">
        <v>170</v>
      </c>
      <c r="J1" s="6" t="s">
        <v>137</v>
      </c>
      <c r="K1" s="6" t="s">
        <v>228</v>
      </c>
      <c r="L1" s="6" t="s">
        <v>136</v>
      </c>
      <c r="M1" s="6" t="s">
        <v>233</v>
      </c>
      <c r="N1" s="9" t="s">
        <v>246</v>
      </c>
      <c r="O1" s="6" t="s">
        <v>207</v>
      </c>
      <c r="P1" s="6" t="s">
        <v>208</v>
      </c>
      <c r="Q1" s="6" t="s">
        <v>238</v>
      </c>
      <c r="R1" s="6" t="s">
        <v>172</v>
      </c>
      <c r="S1" s="6" t="s">
        <v>239</v>
      </c>
    </row>
    <row r="2" spans="1:19" x14ac:dyDescent="0.3">
      <c r="A2" s="35">
        <v>1</v>
      </c>
      <c r="B2" s="3" t="str">
        <f>UPPER(CONCATENATE($C2," ",$D2," ",$F2))</f>
        <v>MS. ANNIE ABBOTT</v>
      </c>
      <c r="C2" s="3" t="s">
        <v>6</v>
      </c>
      <c r="D2" s="3" t="s">
        <v>7</v>
      </c>
      <c r="E2" s="3"/>
      <c r="F2" s="3" t="s">
        <v>8</v>
      </c>
      <c r="G2" s="36">
        <v>35699</v>
      </c>
      <c r="H2" s="3" t="s">
        <v>9</v>
      </c>
      <c r="I2" s="3" t="s">
        <v>138</v>
      </c>
      <c r="J2" s="5" t="s">
        <v>141</v>
      </c>
      <c r="K2" s="5" t="str">
        <f>HLOOKUP($J2,LOCATION!$A$2:$M$3,2,0)</f>
        <v>USA</v>
      </c>
      <c r="L2" s="5" t="str">
        <f>HLOOKUP($J2,CHOOSE({2;1},LOCATION!$A$1:$M$1,LOCATION!$A$2:$M$2),2,0)</f>
        <v>English</v>
      </c>
      <c r="M2" s="5" t="str">
        <f>LOWER(IF($L2="English",CONCATENATE($F2,".",$D2,"@xyz.org"),CONCATENATE($F2,".",$D2,"@xyz.com")))</f>
        <v>abbott.annie@xyz.org</v>
      </c>
      <c r="N2" s="4">
        <v>94</v>
      </c>
      <c r="O2" s="3" t="s">
        <v>209</v>
      </c>
      <c r="P2" s="3" t="s">
        <v>210</v>
      </c>
      <c r="Q2" s="3" t="str">
        <f>VLOOKUP($R2,CHOOSE({2,1},SPORT!$A$1:$A$33,SPORT!$B$1:$B$33),2,0)</f>
        <v>INDOOR</v>
      </c>
      <c r="R2" s="3" t="s">
        <v>174</v>
      </c>
      <c r="S2" s="2">
        <v>80727</v>
      </c>
    </row>
    <row r="3" spans="1:19" x14ac:dyDescent="0.3">
      <c r="A3" s="35">
        <v>2</v>
      </c>
      <c r="B3" s="3" t="str">
        <f t="shared" ref="B3:B51" si="0">UPPER(CONCATENATE($C3," ",$D3," ",$F3))</f>
        <v>MS. AURELIE LIESUCHKE</v>
      </c>
      <c r="C3" s="2" t="s">
        <v>6</v>
      </c>
      <c r="D3" s="2" t="s">
        <v>10</v>
      </c>
      <c r="E3" s="2"/>
      <c r="F3" s="2" t="s">
        <v>11</v>
      </c>
      <c r="G3" s="36">
        <v>33641</v>
      </c>
      <c r="H3" s="2" t="s">
        <v>12</v>
      </c>
      <c r="I3" s="2" t="s">
        <v>138</v>
      </c>
      <c r="J3" s="5" t="s">
        <v>141</v>
      </c>
      <c r="K3" s="5" t="str">
        <f>HLOOKUP($J3,LOCATION!$A$2:$M$3,2,0)</f>
        <v>USA</v>
      </c>
      <c r="L3" s="5" t="str">
        <f>HLOOKUP($J3,CHOOSE({2;1},LOCATION!$A$1:$M$1,LOCATION!$A$2:$M$2),2,0)</f>
        <v>English</v>
      </c>
      <c r="M3" s="5" t="str">
        <f t="shared" ref="M3:M51" si="1">LOWER(IF($L3="English",CONCATENATE($F3,".",$D3,"@xyz.org"),CONCATENATE($F3,".",$D3,"@xyz.com")))</f>
        <v>liesuchke.aurelie@xyz.org</v>
      </c>
      <c r="N3" s="4">
        <v>84.2</v>
      </c>
      <c r="O3" s="2" t="s">
        <v>211</v>
      </c>
      <c r="P3" s="2" t="s">
        <v>212</v>
      </c>
      <c r="Q3" s="3" t="str">
        <f>VLOOKUP($R3,CHOOSE({2,1},SPORT!$A$1:$A$33,SPORT!$B$1:$B$33),2,0)</f>
        <v>INDOOR</v>
      </c>
      <c r="R3" s="2" t="s">
        <v>175</v>
      </c>
      <c r="S3" s="2">
        <v>87471</v>
      </c>
    </row>
    <row r="4" spans="1:19" x14ac:dyDescent="0.3">
      <c r="A4" s="35">
        <v>3</v>
      </c>
      <c r="B4" s="3" t="str">
        <f t="shared" si="0"/>
        <v>SR. TOMAS FILHO</v>
      </c>
      <c r="C4" s="2" t="s">
        <v>13</v>
      </c>
      <c r="D4" s="2" t="s">
        <v>14</v>
      </c>
      <c r="E4" s="2" t="s">
        <v>15</v>
      </c>
      <c r="F4" s="2" t="s">
        <v>16</v>
      </c>
      <c r="G4" s="36">
        <v>25394</v>
      </c>
      <c r="H4" s="2" t="s">
        <v>17</v>
      </c>
      <c r="I4" s="2" t="s">
        <v>142</v>
      </c>
      <c r="J4" s="5" t="s">
        <v>145</v>
      </c>
      <c r="K4" s="5" t="str">
        <f>HLOOKUP($J4,LOCATION!$A$2:$M$3,2,0)</f>
        <v>BRAZIL</v>
      </c>
      <c r="L4" s="5" t="str">
        <f>HLOOKUP($J4,CHOOSE({2;1},LOCATION!$A$1:$M$1,LOCATION!$A$2:$M$2),2,0)</f>
        <v>Portuguese</v>
      </c>
      <c r="M4" s="5" t="str">
        <f t="shared" si="1"/>
        <v>filho.tomas@xyz.com</v>
      </c>
      <c r="N4" s="4">
        <v>52.9</v>
      </c>
      <c r="O4" s="2" t="s">
        <v>213</v>
      </c>
      <c r="P4" s="2" t="s">
        <v>210</v>
      </c>
      <c r="Q4" s="3" t="str">
        <f>VLOOKUP($R4,CHOOSE({2,1},SPORT!$A$1:$A$33,SPORT!$B$1:$B$33),2,0)</f>
        <v>OUTDOOR</v>
      </c>
      <c r="R4" s="2" t="s">
        <v>177</v>
      </c>
      <c r="S4" s="2">
        <v>64724</v>
      </c>
    </row>
    <row r="5" spans="1:19" x14ac:dyDescent="0.3">
      <c r="A5" s="35">
        <v>4</v>
      </c>
      <c r="B5" s="3" t="str">
        <f t="shared" si="0"/>
        <v>MS. DARBY CRUICKSHANK</v>
      </c>
      <c r="C5" s="2" t="s">
        <v>6</v>
      </c>
      <c r="D5" s="2" t="s">
        <v>18</v>
      </c>
      <c r="E5" s="2"/>
      <c r="F5" s="2" t="s">
        <v>19</v>
      </c>
      <c r="G5" s="36">
        <v>27532</v>
      </c>
      <c r="H5" s="2" t="s">
        <v>20</v>
      </c>
      <c r="I5" s="2" t="s">
        <v>138</v>
      </c>
      <c r="J5" s="5" t="s">
        <v>141</v>
      </c>
      <c r="K5" s="5" t="str">
        <f>HLOOKUP($J5,LOCATION!$A$2:$M$3,2,0)</f>
        <v>USA</v>
      </c>
      <c r="L5" s="5" t="str">
        <f>HLOOKUP($J5,CHOOSE({2;1},LOCATION!$A$1:$M$1,LOCATION!$A$2:$M$2),2,0)</f>
        <v>English</v>
      </c>
      <c r="M5" s="5" t="str">
        <f t="shared" si="1"/>
        <v>cruickshank.darby@xyz.org</v>
      </c>
      <c r="N5" s="4">
        <v>48.9</v>
      </c>
      <c r="O5" s="2" t="s">
        <v>209</v>
      </c>
      <c r="P5" s="2" t="s">
        <v>212</v>
      </c>
      <c r="Q5" s="3" t="str">
        <f>VLOOKUP($R5,CHOOSE({2,1},SPORT!$A$1:$A$33,SPORT!$B$1:$B$33),2,0)</f>
        <v>OUTDOOR</v>
      </c>
      <c r="R5" s="2" t="s">
        <v>178</v>
      </c>
      <c r="S5" s="2">
        <v>110823</v>
      </c>
    </row>
    <row r="6" spans="1:19" x14ac:dyDescent="0.3">
      <c r="A6" s="35">
        <v>5</v>
      </c>
      <c r="B6" s="3" t="str">
        <f t="shared" si="0"/>
        <v>DR. JAYDON BORER</v>
      </c>
      <c r="C6" s="2" t="s">
        <v>21</v>
      </c>
      <c r="D6" s="2" t="s">
        <v>22</v>
      </c>
      <c r="E6" s="2"/>
      <c r="F6" s="2" t="s">
        <v>23</v>
      </c>
      <c r="G6" s="36">
        <v>25706</v>
      </c>
      <c r="H6" s="2" t="s">
        <v>20</v>
      </c>
      <c r="I6" s="2" t="s">
        <v>142</v>
      </c>
      <c r="J6" s="5" t="s">
        <v>141</v>
      </c>
      <c r="K6" s="5" t="str">
        <f>HLOOKUP($J6,LOCATION!$A$2:$M$3,2,0)</f>
        <v>USA</v>
      </c>
      <c r="L6" s="5" t="str">
        <f>HLOOKUP($J6,CHOOSE({2;1},LOCATION!$A$1:$M$1,LOCATION!$A$2:$M$2),2,0)</f>
        <v>English</v>
      </c>
      <c r="M6" s="5" t="str">
        <f t="shared" si="1"/>
        <v>borer.jaydon@xyz.org</v>
      </c>
      <c r="N6" s="4">
        <v>84.8</v>
      </c>
      <c r="O6" s="2" t="s">
        <v>214</v>
      </c>
      <c r="P6" s="2" t="s">
        <v>215</v>
      </c>
      <c r="Q6" s="3" t="str">
        <f>VLOOKUP($R6,CHOOSE({2,1},SPORT!$A$1:$A$33,SPORT!$B$1:$B$33),2,0)</f>
        <v>INDOOR</v>
      </c>
      <c r="R6" s="2" t="s">
        <v>179</v>
      </c>
      <c r="S6" s="2">
        <v>56916</v>
      </c>
    </row>
    <row r="7" spans="1:19" x14ac:dyDescent="0.3">
      <c r="A7" s="35">
        <v>6</v>
      </c>
      <c r="B7" s="3" t="str">
        <f t="shared" si="0"/>
        <v>MR. MORIAH  LYNCH</v>
      </c>
      <c r="C7" s="2" t="s">
        <v>24</v>
      </c>
      <c r="D7" s="2" t="s">
        <v>25</v>
      </c>
      <c r="E7" s="2"/>
      <c r="F7" s="2" t="s">
        <v>26</v>
      </c>
      <c r="G7" s="36">
        <v>33944</v>
      </c>
      <c r="H7" s="2" t="s">
        <v>27</v>
      </c>
      <c r="I7" s="2" t="s">
        <v>142</v>
      </c>
      <c r="J7" s="5" t="s">
        <v>141</v>
      </c>
      <c r="K7" s="5" t="str">
        <f>HLOOKUP($J7,LOCATION!$A$2:$M$3,2,0)</f>
        <v>USA</v>
      </c>
      <c r="L7" s="5" t="str">
        <f>HLOOKUP($J7,CHOOSE({2;1},LOCATION!$A$1:$M$1,LOCATION!$A$2:$M$2),2,0)</f>
        <v>English</v>
      </c>
      <c r="M7" s="5" t="str">
        <f t="shared" si="1"/>
        <v>lynch.moriah @xyz.org</v>
      </c>
      <c r="N7" s="4">
        <v>83.2</v>
      </c>
      <c r="O7" s="2" t="s">
        <v>214</v>
      </c>
      <c r="P7" s="2" t="s">
        <v>212</v>
      </c>
      <c r="Q7" s="3" t="str">
        <f>VLOOKUP($R7,CHOOSE({2,1},SPORT!$A$1:$A$33,SPORT!$B$1:$B$33),2,0)</f>
        <v>INDOOR</v>
      </c>
      <c r="R7" s="2" t="s">
        <v>180</v>
      </c>
      <c r="S7" s="2">
        <v>51133</v>
      </c>
    </row>
    <row r="8" spans="1:19" x14ac:dyDescent="0.3">
      <c r="A8" s="35">
        <v>7</v>
      </c>
      <c r="B8" s="3" t="str">
        <f t="shared" si="0"/>
        <v>MS. AMIYA EICHMANN</v>
      </c>
      <c r="C8" s="2" t="s">
        <v>6</v>
      </c>
      <c r="D8" s="2" t="s">
        <v>28</v>
      </c>
      <c r="E8" s="2"/>
      <c r="F8" s="2" t="s">
        <v>29</v>
      </c>
      <c r="G8" s="36">
        <v>36370</v>
      </c>
      <c r="H8" s="2" t="s">
        <v>30</v>
      </c>
      <c r="I8" s="2" t="s">
        <v>138</v>
      </c>
      <c r="J8" s="5" t="s">
        <v>141</v>
      </c>
      <c r="K8" s="5" t="str">
        <f>HLOOKUP($J8,LOCATION!$A$2:$M$3,2,0)</f>
        <v>USA</v>
      </c>
      <c r="L8" s="5" t="str">
        <f>HLOOKUP($J8,CHOOSE({2;1},LOCATION!$A$1:$M$1,LOCATION!$A$2:$M$2),2,0)</f>
        <v>English</v>
      </c>
      <c r="M8" s="5" t="str">
        <f t="shared" si="1"/>
        <v>eichmann.amiya@xyz.org</v>
      </c>
      <c r="N8" s="4">
        <v>61.1</v>
      </c>
      <c r="O8" s="2" t="s">
        <v>214</v>
      </c>
      <c r="P8" s="2" t="s">
        <v>215</v>
      </c>
      <c r="Q8" s="3" t="str">
        <f>VLOOKUP($R8,CHOOSE({2,1},SPORT!$A$1:$A$33,SPORT!$B$1:$B$33),2,0)</f>
        <v>OUTDOOR</v>
      </c>
      <c r="R8" s="2" t="s">
        <v>181</v>
      </c>
      <c r="S8" s="2">
        <v>65465</v>
      </c>
    </row>
    <row r="9" spans="1:19" x14ac:dyDescent="0.3">
      <c r="A9" s="35">
        <v>8</v>
      </c>
      <c r="B9" s="3" t="str">
        <f t="shared" si="0"/>
        <v>MR. PIERCE RAU</v>
      </c>
      <c r="C9" s="2" t="s">
        <v>24</v>
      </c>
      <c r="D9" s="2" t="s">
        <v>31</v>
      </c>
      <c r="E9" s="2"/>
      <c r="F9" s="2" t="s">
        <v>32</v>
      </c>
      <c r="G9" s="36">
        <v>23141</v>
      </c>
      <c r="H9" s="2" t="s">
        <v>20</v>
      </c>
      <c r="I9" s="2" t="s">
        <v>142</v>
      </c>
      <c r="J9" s="5" t="s">
        <v>141</v>
      </c>
      <c r="K9" s="5" t="str">
        <f>HLOOKUP($J9,LOCATION!$A$2:$M$3,2,0)</f>
        <v>USA</v>
      </c>
      <c r="L9" s="5" t="str">
        <f>HLOOKUP($J9,CHOOSE({2;1},LOCATION!$A$1:$M$1,LOCATION!$A$2:$M$2),2,0)</f>
        <v>English</v>
      </c>
      <c r="M9" s="5" t="str">
        <f t="shared" si="1"/>
        <v>rau.pierce@xyz.org</v>
      </c>
      <c r="N9" s="4">
        <v>105.7</v>
      </c>
      <c r="O9" s="2" t="s">
        <v>213</v>
      </c>
      <c r="P9" s="2" t="s">
        <v>216</v>
      </c>
      <c r="Q9" s="3" t="str">
        <f>VLOOKUP($R9,CHOOSE({2,1},SPORT!$A$1:$A$33,SPORT!$B$1:$B$33),2,0)</f>
        <v>INDOOR</v>
      </c>
      <c r="R9" s="2" t="s">
        <v>182</v>
      </c>
      <c r="S9" s="2">
        <v>109885</v>
      </c>
    </row>
    <row r="10" spans="1:19" x14ac:dyDescent="0.3">
      <c r="A10" s="35">
        <v>9</v>
      </c>
      <c r="B10" s="3" t="str">
        <f t="shared" si="0"/>
        <v>MS. AMELIA STEVENS</v>
      </c>
      <c r="C10" s="2" t="s">
        <v>6</v>
      </c>
      <c r="D10" s="2" t="s">
        <v>33</v>
      </c>
      <c r="E10" s="2"/>
      <c r="F10" s="2" t="s">
        <v>34</v>
      </c>
      <c r="G10" s="36">
        <v>25965</v>
      </c>
      <c r="H10" s="2" t="s">
        <v>12</v>
      </c>
      <c r="I10" s="2" t="s">
        <v>138</v>
      </c>
      <c r="J10" s="5" t="s">
        <v>147</v>
      </c>
      <c r="K10" s="5" t="str">
        <f>HLOOKUP($J10,LOCATION!$A$2:$M$3,2,0)</f>
        <v>UK</v>
      </c>
      <c r="L10" s="5" t="str">
        <f>HLOOKUP($J10,CHOOSE({2;1},LOCATION!$A$1:$M$1,LOCATION!$A$2:$M$2),2,0)</f>
        <v>English</v>
      </c>
      <c r="M10" s="5" t="str">
        <f t="shared" si="1"/>
        <v>stevens.amelia@xyz.org</v>
      </c>
      <c r="N10" s="4">
        <v>65.3</v>
      </c>
      <c r="O10" s="2" t="s">
        <v>214</v>
      </c>
      <c r="P10" s="2" t="s">
        <v>216</v>
      </c>
      <c r="Q10" s="3" t="str">
        <f>VLOOKUP($R10,CHOOSE({2,1},SPORT!$A$1:$A$33,SPORT!$B$1:$B$33),2,0)</f>
        <v>INDOOR</v>
      </c>
      <c r="R10" s="2" t="s">
        <v>183</v>
      </c>
      <c r="S10" s="2">
        <v>60061</v>
      </c>
    </row>
    <row r="11" spans="1:19" x14ac:dyDescent="0.3">
      <c r="A11" s="35">
        <v>10</v>
      </c>
      <c r="B11" s="3" t="str">
        <f t="shared" si="0"/>
        <v>MR. TOBY SIMPSON</v>
      </c>
      <c r="C11" s="2" t="s">
        <v>24</v>
      </c>
      <c r="D11" s="2" t="s">
        <v>35</v>
      </c>
      <c r="E11" s="2"/>
      <c r="F11" s="2" t="s">
        <v>36</v>
      </c>
      <c r="G11" s="36">
        <v>23732</v>
      </c>
      <c r="H11" s="2" t="s">
        <v>27</v>
      </c>
      <c r="I11" s="2" t="s">
        <v>142</v>
      </c>
      <c r="J11" s="5" t="s">
        <v>147</v>
      </c>
      <c r="K11" s="5" t="str">
        <f>HLOOKUP($J11,LOCATION!$A$2:$M$3,2,0)</f>
        <v>UK</v>
      </c>
      <c r="L11" s="5" t="str">
        <f>HLOOKUP($J11,CHOOSE({2;1},LOCATION!$A$1:$M$1,LOCATION!$A$2:$M$2),2,0)</f>
        <v>English</v>
      </c>
      <c r="M11" s="5" t="str">
        <f t="shared" si="1"/>
        <v>simpson.toby@xyz.org</v>
      </c>
      <c r="N11" s="4">
        <v>62.9</v>
      </c>
      <c r="O11" s="2" t="s">
        <v>213</v>
      </c>
      <c r="P11" s="2" t="s">
        <v>217</v>
      </c>
      <c r="Q11" s="3" t="str">
        <f>VLOOKUP($R11,CHOOSE({2,1},SPORT!$A$1:$A$33,SPORT!$B$1:$B$33),2,0)</f>
        <v>OUTDOOR</v>
      </c>
      <c r="R11" s="2" t="s">
        <v>181</v>
      </c>
      <c r="S11" s="2">
        <v>32758</v>
      </c>
    </row>
    <row r="12" spans="1:19" x14ac:dyDescent="0.3">
      <c r="A12" s="35">
        <v>11</v>
      </c>
      <c r="B12" s="3" t="str">
        <f t="shared" si="0"/>
        <v>SIR ETHAN MURPHY</v>
      </c>
      <c r="C12" s="2" t="s">
        <v>37</v>
      </c>
      <c r="D12" s="2" t="s">
        <v>38</v>
      </c>
      <c r="E12" s="2"/>
      <c r="F12" s="2" t="s">
        <v>39</v>
      </c>
      <c r="G12" s="36">
        <v>31733</v>
      </c>
      <c r="H12" s="2" t="s">
        <v>40</v>
      </c>
      <c r="I12" s="2" t="s">
        <v>142</v>
      </c>
      <c r="J12" s="5" t="s">
        <v>147</v>
      </c>
      <c r="K12" s="5" t="str">
        <f>HLOOKUP($J12,LOCATION!$A$2:$M$3,2,0)</f>
        <v>UK</v>
      </c>
      <c r="L12" s="5" t="str">
        <f>HLOOKUP($J12,CHOOSE({2;1},LOCATION!$A$1:$M$1,LOCATION!$A$2:$M$2),2,0)</f>
        <v>English</v>
      </c>
      <c r="M12" s="5" t="str">
        <f t="shared" si="1"/>
        <v>murphy.ethan@xyz.org</v>
      </c>
      <c r="N12" s="4">
        <v>104.3</v>
      </c>
      <c r="O12" s="2" t="s">
        <v>211</v>
      </c>
      <c r="P12" s="2" t="s">
        <v>217</v>
      </c>
      <c r="Q12" s="3" t="str">
        <f>VLOOKUP($R12,CHOOSE({2,1},SPORT!$A$1:$A$33,SPORT!$B$1:$B$33),2,0)</f>
        <v>OUTDOOR</v>
      </c>
      <c r="R12" s="2" t="s">
        <v>184</v>
      </c>
      <c r="S12" s="2">
        <v>99613</v>
      </c>
    </row>
    <row r="13" spans="1:19" x14ac:dyDescent="0.3">
      <c r="A13" s="35">
        <v>12</v>
      </c>
      <c r="B13" s="3" t="str">
        <f t="shared" si="0"/>
        <v>MRS. ASHLEY WOOD</v>
      </c>
      <c r="C13" s="2" t="s">
        <v>41</v>
      </c>
      <c r="D13" s="2" t="s">
        <v>42</v>
      </c>
      <c r="E13" s="2"/>
      <c r="F13" s="2" t="s">
        <v>43</v>
      </c>
      <c r="G13" s="36">
        <v>28412</v>
      </c>
      <c r="H13" s="2" t="s">
        <v>9</v>
      </c>
      <c r="I13" s="2" t="s">
        <v>138</v>
      </c>
      <c r="J13" s="5" t="s">
        <v>147</v>
      </c>
      <c r="K13" s="5" t="str">
        <f>HLOOKUP($J13,LOCATION!$A$2:$M$3,2,0)</f>
        <v>UK</v>
      </c>
      <c r="L13" s="5" t="str">
        <f>HLOOKUP($J13,CHOOSE({2;1},LOCATION!$A$1:$M$1,LOCATION!$A$2:$M$2),2,0)</f>
        <v>English</v>
      </c>
      <c r="M13" s="5" t="str">
        <f t="shared" si="1"/>
        <v>wood.ashley@xyz.org</v>
      </c>
      <c r="N13" s="4">
        <v>100.7</v>
      </c>
      <c r="O13" s="2" t="s">
        <v>211</v>
      </c>
      <c r="P13" s="2" t="s">
        <v>217</v>
      </c>
      <c r="Q13" s="3" t="str">
        <f>VLOOKUP($R13,CHOOSE({2,1},SPORT!$A$1:$A$33,SPORT!$B$1:$B$33),2,0)</f>
        <v>OUTDOOR</v>
      </c>
      <c r="R13" s="2" t="s">
        <v>185</v>
      </c>
      <c r="S13" s="2">
        <v>56595</v>
      </c>
    </row>
    <row r="14" spans="1:19" x14ac:dyDescent="0.3">
      <c r="A14" s="35">
        <v>13</v>
      </c>
      <c r="B14" s="3" t="str">
        <f t="shared" si="0"/>
        <v>MS. MEGAN SCOTT</v>
      </c>
      <c r="C14" s="2" t="s">
        <v>6</v>
      </c>
      <c r="D14" s="2" t="s">
        <v>44</v>
      </c>
      <c r="E14" s="2"/>
      <c r="F14" s="2" t="s">
        <v>45</v>
      </c>
      <c r="G14" s="36">
        <v>28168</v>
      </c>
      <c r="H14" s="2" t="s">
        <v>12</v>
      </c>
      <c r="I14" s="2" t="s">
        <v>138</v>
      </c>
      <c r="J14" s="5" t="s">
        <v>147</v>
      </c>
      <c r="K14" s="5" t="str">
        <f>HLOOKUP($J14,LOCATION!$A$2:$M$3,2,0)</f>
        <v>UK</v>
      </c>
      <c r="L14" s="5" t="str">
        <f>HLOOKUP($J14,CHOOSE({2;1},LOCATION!$A$1:$M$1,LOCATION!$A$2:$M$2),2,0)</f>
        <v>English</v>
      </c>
      <c r="M14" s="5" t="str">
        <f t="shared" si="1"/>
        <v>scott.megan@xyz.org</v>
      </c>
      <c r="N14" s="4">
        <v>70.900000000000006</v>
      </c>
      <c r="O14" s="2" t="s">
        <v>209</v>
      </c>
      <c r="P14" s="2" t="s">
        <v>210</v>
      </c>
      <c r="Q14" s="3" t="str">
        <f>VLOOKUP($R14,CHOOSE({2,1},SPORT!$A$1:$A$33,SPORT!$B$1:$B$33),2,0)</f>
        <v>OUTDOOR</v>
      </c>
      <c r="R14" s="2" t="s">
        <v>186</v>
      </c>
      <c r="S14" s="2">
        <v>117408</v>
      </c>
    </row>
    <row r="15" spans="1:19" x14ac:dyDescent="0.3">
      <c r="A15" s="35">
        <v>14</v>
      </c>
      <c r="B15" s="3" t="str">
        <f t="shared" si="0"/>
        <v>HR. HELMUT WEINHAE</v>
      </c>
      <c r="C15" s="2" t="s">
        <v>46</v>
      </c>
      <c r="D15" s="2" t="s">
        <v>47</v>
      </c>
      <c r="E15" s="2"/>
      <c r="F15" s="2" t="s">
        <v>48</v>
      </c>
      <c r="G15" s="36">
        <v>21788</v>
      </c>
      <c r="H15" s="2" t="s">
        <v>49</v>
      </c>
      <c r="I15" s="2" t="s">
        <v>142</v>
      </c>
      <c r="J15" s="5" t="s">
        <v>150</v>
      </c>
      <c r="K15" s="5" t="str">
        <f>HLOOKUP($J15,LOCATION!$A$2:$M$3,2,0)</f>
        <v>GERMANY</v>
      </c>
      <c r="L15" s="5" t="str">
        <f>HLOOKUP($J15,CHOOSE({2;1},LOCATION!$A$1:$M$1,LOCATION!$A$2:$M$2),2,0)</f>
        <v>German</v>
      </c>
      <c r="M15" s="5" t="str">
        <f t="shared" si="1"/>
        <v>weinhae.helmut@xyz.com</v>
      </c>
      <c r="N15" s="4">
        <v>68.3</v>
      </c>
      <c r="O15" s="2" t="s">
        <v>218</v>
      </c>
      <c r="P15" s="2" t="s">
        <v>216</v>
      </c>
      <c r="Q15" s="3" t="str">
        <f>VLOOKUP($R15,CHOOSE({2,1},SPORT!$A$1:$A$33,SPORT!$B$1:$B$33),2,0)</f>
        <v>OUTDOOR</v>
      </c>
      <c r="R15" s="2" t="s">
        <v>187</v>
      </c>
      <c r="S15" s="2">
        <v>64862</v>
      </c>
    </row>
    <row r="16" spans="1:19" x14ac:dyDescent="0.3">
      <c r="A16" s="35">
        <v>15</v>
      </c>
      <c r="B16" s="3" t="str">
        <f t="shared" si="0"/>
        <v>PROF. MILENA SCHOTIN</v>
      </c>
      <c r="C16" s="2" t="s">
        <v>50</v>
      </c>
      <c r="D16" s="2" t="s">
        <v>51</v>
      </c>
      <c r="E16" s="2"/>
      <c r="F16" s="2" t="s">
        <v>52</v>
      </c>
      <c r="G16" s="36">
        <v>23804</v>
      </c>
      <c r="H16" s="2" t="s">
        <v>53</v>
      </c>
      <c r="I16" s="2" t="s">
        <v>138</v>
      </c>
      <c r="J16" s="5" t="s">
        <v>150</v>
      </c>
      <c r="K16" s="5" t="str">
        <f>HLOOKUP($J16,LOCATION!$A$2:$M$3,2,0)</f>
        <v>GERMANY</v>
      </c>
      <c r="L16" s="5" t="str">
        <f>HLOOKUP($J16,CHOOSE({2;1},LOCATION!$A$1:$M$1,LOCATION!$A$2:$M$2),2,0)</f>
        <v>German</v>
      </c>
      <c r="M16" s="5" t="str">
        <f t="shared" si="1"/>
        <v>schotin.milena@xyz.com</v>
      </c>
      <c r="N16" s="4">
        <v>105.3</v>
      </c>
      <c r="O16" s="2" t="s">
        <v>218</v>
      </c>
      <c r="P16" s="2" t="s">
        <v>217</v>
      </c>
      <c r="Q16" s="3" t="str">
        <f>VLOOKUP($R16,CHOOSE({2,1},SPORT!$A$1:$A$33,SPORT!$B$1:$B$33),2,0)</f>
        <v>INDOOR</v>
      </c>
      <c r="R16" s="2" t="s">
        <v>188</v>
      </c>
      <c r="S16" s="2">
        <v>10241</v>
      </c>
    </row>
    <row r="17" spans="1:19" x14ac:dyDescent="0.3">
      <c r="A17" s="35">
        <v>16</v>
      </c>
      <c r="B17" s="3" t="str">
        <f t="shared" si="0"/>
        <v>HR. LOTHAR BIRNBAUM</v>
      </c>
      <c r="C17" s="2" t="s">
        <v>46</v>
      </c>
      <c r="D17" s="2" t="s">
        <v>54</v>
      </c>
      <c r="E17" s="2"/>
      <c r="F17" s="2" t="s">
        <v>55</v>
      </c>
      <c r="G17" s="36">
        <v>25405</v>
      </c>
      <c r="H17" s="2" t="s">
        <v>17</v>
      </c>
      <c r="I17" s="2" t="s">
        <v>142</v>
      </c>
      <c r="J17" s="5" t="s">
        <v>150</v>
      </c>
      <c r="K17" s="5" t="str">
        <f>HLOOKUP($J17,LOCATION!$A$2:$M$3,2,0)</f>
        <v>GERMANY</v>
      </c>
      <c r="L17" s="5" t="str">
        <f>HLOOKUP($J17,CHOOSE({2;1},LOCATION!$A$1:$M$1,LOCATION!$A$2:$M$2),2,0)</f>
        <v>German</v>
      </c>
      <c r="M17" s="5" t="str">
        <f t="shared" si="1"/>
        <v>birnbaum.lothar@xyz.com</v>
      </c>
      <c r="N17" s="4">
        <v>48.6</v>
      </c>
      <c r="O17" s="2" t="s">
        <v>214</v>
      </c>
      <c r="P17" s="2" t="s">
        <v>217</v>
      </c>
      <c r="Q17" s="3" t="str">
        <f>VLOOKUP($R17,CHOOSE({2,1},SPORT!$A$1:$A$33,SPORT!$B$1:$B$33),2,0)</f>
        <v>OUTDOOR</v>
      </c>
      <c r="R17" s="2" t="s">
        <v>178</v>
      </c>
      <c r="S17" s="2">
        <v>88762</v>
      </c>
    </row>
    <row r="18" spans="1:19" x14ac:dyDescent="0.3">
      <c r="A18" s="35">
        <v>17</v>
      </c>
      <c r="B18" s="3" t="str">
        <f t="shared" si="0"/>
        <v>HR. PIETRO STOLZE</v>
      </c>
      <c r="C18" s="2" t="s">
        <v>46</v>
      </c>
      <c r="D18" s="2" t="s">
        <v>56</v>
      </c>
      <c r="E18" s="2"/>
      <c r="F18" s="2" t="s">
        <v>57</v>
      </c>
      <c r="G18" s="36">
        <v>26582</v>
      </c>
      <c r="H18" s="2" t="s">
        <v>9</v>
      </c>
      <c r="I18" s="2" t="s">
        <v>142</v>
      </c>
      <c r="J18" s="5" t="s">
        <v>150</v>
      </c>
      <c r="K18" s="5" t="str">
        <f>HLOOKUP($J18,LOCATION!$A$2:$M$3,2,0)</f>
        <v>GERMANY</v>
      </c>
      <c r="L18" s="5" t="str">
        <f>HLOOKUP($J18,CHOOSE({2;1},LOCATION!$A$1:$M$1,LOCATION!$A$2:$M$2),2,0)</f>
        <v>German</v>
      </c>
      <c r="M18" s="5" t="str">
        <f t="shared" si="1"/>
        <v>stolze.pietro@xyz.com</v>
      </c>
      <c r="N18" s="4">
        <v>105.9</v>
      </c>
      <c r="O18" s="2" t="s">
        <v>214</v>
      </c>
      <c r="P18" s="2" t="s">
        <v>210</v>
      </c>
      <c r="Q18" s="3" t="str">
        <f>VLOOKUP($R18,CHOOSE({2,1},SPORT!$A$1:$A$33,SPORT!$B$1:$B$33),2,0)</f>
        <v>INDOOR</v>
      </c>
      <c r="R18" s="2" t="s">
        <v>189</v>
      </c>
      <c r="S18" s="2">
        <v>80757</v>
      </c>
    </row>
    <row r="19" spans="1:19" x14ac:dyDescent="0.3">
      <c r="A19" s="35">
        <v>18</v>
      </c>
      <c r="B19" s="3" t="str">
        <f t="shared" si="0"/>
        <v>HR. RICHARD  TLUSTEK</v>
      </c>
      <c r="C19" s="2" t="s">
        <v>46</v>
      </c>
      <c r="D19" s="2" t="s">
        <v>58</v>
      </c>
      <c r="E19" s="2"/>
      <c r="F19" s="2" t="s">
        <v>59</v>
      </c>
      <c r="G19" s="36">
        <v>21793</v>
      </c>
      <c r="H19" s="2" t="s">
        <v>49</v>
      </c>
      <c r="I19" s="2" t="s">
        <v>142</v>
      </c>
      <c r="J19" s="5" t="s">
        <v>150</v>
      </c>
      <c r="K19" s="5" t="str">
        <f>HLOOKUP($J19,LOCATION!$A$2:$M$3,2,0)</f>
        <v>GERMANY</v>
      </c>
      <c r="L19" s="5" t="str">
        <f>HLOOKUP($J19,CHOOSE({2;1},LOCATION!$A$1:$M$1,LOCATION!$A$2:$M$2),2,0)</f>
        <v>German</v>
      </c>
      <c r="M19" s="5" t="str">
        <f t="shared" si="1"/>
        <v>tlustek.richard @xyz.com</v>
      </c>
      <c r="N19" s="4">
        <v>71.099999999999994</v>
      </c>
      <c r="O19" s="2" t="s">
        <v>214</v>
      </c>
      <c r="P19" s="2" t="s">
        <v>210</v>
      </c>
      <c r="Q19" s="3" t="str">
        <f>VLOOKUP($R19,CHOOSE({2,1},SPORT!$A$1:$A$33,SPORT!$B$1:$B$33),2,0)</f>
        <v>OUTDOOR</v>
      </c>
      <c r="R19" s="2" t="s">
        <v>190</v>
      </c>
      <c r="S19" s="2">
        <v>88794</v>
      </c>
    </row>
    <row r="20" spans="1:19" x14ac:dyDescent="0.3">
      <c r="A20" s="35">
        <v>19</v>
      </c>
      <c r="B20" s="3" t="str">
        <f t="shared" si="0"/>
        <v>DR. EARNESTINE RAYNOR</v>
      </c>
      <c r="C20" s="2" t="s">
        <v>21</v>
      </c>
      <c r="D20" s="2" t="s">
        <v>60</v>
      </c>
      <c r="E20" s="2"/>
      <c r="F20" s="2" t="s">
        <v>61</v>
      </c>
      <c r="G20" s="36">
        <v>28262</v>
      </c>
      <c r="H20" s="2" t="s">
        <v>20</v>
      </c>
      <c r="I20" s="2" t="s">
        <v>138</v>
      </c>
      <c r="J20" s="5" t="s">
        <v>152</v>
      </c>
      <c r="K20" s="5" t="str">
        <f>HLOOKUP($J20,LOCATION!$A$2:$M$3,2,0)</f>
        <v>AUSTRALIA</v>
      </c>
      <c r="L20" s="5" t="str">
        <f>HLOOKUP($J20,CHOOSE({2;1},LOCATION!$A$1:$M$1,LOCATION!$A$2:$M$2),2,0)</f>
        <v>English</v>
      </c>
      <c r="M20" s="5" t="str">
        <f t="shared" si="1"/>
        <v>raynor.earnestine@xyz.org</v>
      </c>
      <c r="N20" s="4">
        <v>70.3</v>
      </c>
      <c r="O20" s="2" t="s">
        <v>214</v>
      </c>
      <c r="P20" s="2" t="s">
        <v>216</v>
      </c>
      <c r="Q20" s="3" t="str">
        <f>VLOOKUP($R20,CHOOSE({2,1},SPORT!$A$1:$A$33,SPORT!$B$1:$B$33),2,0)</f>
        <v>INDOOR</v>
      </c>
      <c r="R20" s="2" t="s">
        <v>191</v>
      </c>
      <c r="S20" s="2">
        <v>63526</v>
      </c>
    </row>
    <row r="21" spans="1:19" x14ac:dyDescent="0.3">
      <c r="A21" s="35">
        <v>20</v>
      </c>
      <c r="B21" s="3" t="str">
        <f t="shared" si="0"/>
        <v>MR. JASON GAYLORD</v>
      </c>
      <c r="C21" s="2" t="s">
        <v>24</v>
      </c>
      <c r="D21" s="2" t="s">
        <v>62</v>
      </c>
      <c r="E21" s="2"/>
      <c r="F21" s="2" t="s">
        <v>63</v>
      </c>
      <c r="G21" s="36">
        <v>27767</v>
      </c>
      <c r="H21" s="2" t="s">
        <v>64</v>
      </c>
      <c r="I21" s="2" t="s">
        <v>142</v>
      </c>
      <c r="J21" s="5" t="s">
        <v>152</v>
      </c>
      <c r="K21" s="5" t="str">
        <f>HLOOKUP($J21,LOCATION!$A$2:$M$3,2,0)</f>
        <v>AUSTRALIA</v>
      </c>
      <c r="L21" s="5" t="str">
        <f>HLOOKUP($J21,CHOOSE({2;1},LOCATION!$A$1:$M$1,LOCATION!$A$2:$M$2),2,0)</f>
        <v>English</v>
      </c>
      <c r="M21" s="5" t="str">
        <f t="shared" si="1"/>
        <v>gaylord.jason@xyz.org</v>
      </c>
      <c r="N21" s="4">
        <v>54.7</v>
      </c>
      <c r="O21" s="2" t="s">
        <v>211</v>
      </c>
      <c r="P21" s="2" t="s">
        <v>212</v>
      </c>
      <c r="Q21" s="3" t="str">
        <f>VLOOKUP($R21,CHOOSE({2,1},SPORT!$A$1:$A$33,SPORT!$B$1:$B$33),2,0)</f>
        <v>INDOOR</v>
      </c>
      <c r="R21" s="2" t="s">
        <v>192</v>
      </c>
      <c r="S21" s="2">
        <v>46352</v>
      </c>
    </row>
    <row r="22" spans="1:19" x14ac:dyDescent="0.3">
      <c r="A22" s="35">
        <v>21</v>
      </c>
      <c r="B22" s="3" t="str">
        <f t="shared" si="0"/>
        <v>MR. KENDRICK SAUER</v>
      </c>
      <c r="C22" s="2" t="s">
        <v>24</v>
      </c>
      <c r="D22" s="2" t="s">
        <v>65</v>
      </c>
      <c r="E22" s="2"/>
      <c r="F22" s="2" t="s">
        <v>66</v>
      </c>
      <c r="G22" s="36">
        <v>35268</v>
      </c>
      <c r="H22" s="2" t="s">
        <v>17</v>
      </c>
      <c r="I22" s="2" t="s">
        <v>142</v>
      </c>
      <c r="J22" s="5" t="s">
        <v>152</v>
      </c>
      <c r="K22" s="5" t="str">
        <f>HLOOKUP($J22,LOCATION!$A$2:$M$3,2,0)</f>
        <v>AUSTRALIA</v>
      </c>
      <c r="L22" s="5" t="str">
        <f>HLOOKUP($J22,CHOOSE({2;1},LOCATION!$A$1:$M$1,LOCATION!$A$2:$M$2),2,0)</f>
        <v>English</v>
      </c>
      <c r="M22" s="5" t="str">
        <f t="shared" si="1"/>
        <v>sauer.kendrick@xyz.org</v>
      </c>
      <c r="N22" s="4">
        <v>100.9</v>
      </c>
      <c r="O22" s="2" t="s">
        <v>214</v>
      </c>
      <c r="P22" s="2" t="s">
        <v>215</v>
      </c>
      <c r="Q22" s="3" t="str">
        <f>VLOOKUP($R22,CHOOSE({2,1},SPORT!$A$1:$A$33,SPORT!$B$1:$B$33),2,0)</f>
        <v>OUTDOOR</v>
      </c>
      <c r="R22" s="2" t="s">
        <v>193</v>
      </c>
      <c r="S22" s="2">
        <v>106808</v>
      </c>
    </row>
    <row r="23" spans="1:19" x14ac:dyDescent="0.3">
      <c r="A23" s="35">
        <v>22</v>
      </c>
      <c r="B23" s="3" t="str">
        <f t="shared" si="0"/>
        <v>DR. ANNABELL OLSON</v>
      </c>
      <c r="C23" s="2" t="s">
        <v>21</v>
      </c>
      <c r="D23" s="2" t="s">
        <v>67</v>
      </c>
      <c r="E23" s="2"/>
      <c r="F23" s="2" t="s">
        <v>68</v>
      </c>
      <c r="G23" s="36">
        <v>23483</v>
      </c>
      <c r="H23" s="2" t="s">
        <v>69</v>
      </c>
      <c r="I23" s="2" t="s">
        <v>138</v>
      </c>
      <c r="J23" s="5" t="s">
        <v>152</v>
      </c>
      <c r="K23" s="5" t="str">
        <f>HLOOKUP($J23,LOCATION!$A$2:$M$3,2,0)</f>
        <v>AUSTRALIA</v>
      </c>
      <c r="L23" s="5" t="str">
        <f>HLOOKUP($J23,CHOOSE({2;1},LOCATION!$A$1:$M$1,LOCATION!$A$2:$M$2),2,0)</f>
        <v>English</v>
      </c>
      <c r="M23" s="5" t="str">
        <f t="shared" si="1"/>
        <v>olson.annabell@xyz.org</v>
      </c>
      <c r="N23" s="4">
        <v>84.3</v>
      </c>
      <c r="O23" s="2" t="s">
        <v>209</v>
      </c>
      <c r="P23" s="2" t="s">
        <v>216</v>
      </c>
      <c r="Q23" s="3" t="str">
        <f>VLOOKUP($R23,CHOOSE({2,1},SPORT!$A$1:$A$33,SPORT!$B$1:$B$33),2,0)</f>
        <v>OUTDOOR</v>
      </c>
      <c r="R23" s="2" t="s">
        <v>194</v>
      </c>
      <c r="S23" s="2">
        <v>96468</v>
      </c>
    </row>
    <row r="24" spans="1:19" x14ac:dyDescent="0.3">
      <c r="A24" s="35">
        <v>23</v>
      </c>
      <c r="B24" s="3" t="str">
        <f t="shared" si="0"/>
        <v>DR. JENA UPTON</v>
      </c>
      <c r="C24" s="2" t="s">
        <v>21</v>
      </c>
      <c r="D24" s="2" t="s">
        <v>70</v>
      </c>
      <c r="E24" s="2"/>
      <c r="F24" s="2" t="s">
        <v>71</v>
      </c>
      <c r="G24" s="36">
        <v>20437</v>
      </c>
      <c r="H24" s="2" t="s">
        <v>27</v>
      </c>
      <c r="I24" s="2" t="s">
        <v>138</v>
      </c>
      <c r="J24" s="5" t="s">
        <v>152</v>
      </c>
      <c r="K24" s="5" t="str">
        <f>HLOOKUP($J24,LOCATION!$A$2:$M$3,2,0)</f>
        <v>AUSTRALIA</v>
      </c>
      <c r="L24" s="5" t="str">
        <f>HLOOKUP($J24,CHOOSE({2;1},LOCATION!$A$1:$M$1,LOCATION!$A$2:$M$2),2,0)</f>
        <v>English</v>
      </c>
      <c r="M24" s="5" t="str">
        <f t="shared" si="1"/>
        <v>upton.jena@xyz.org</v>
      </c>
      <c r="N24" s="4">
        <v>66.8</v>
      </c>
      <c r="O24" s="2" t="s">
        <v>214</v>
      </c>
      <c r="P24" s="2" t="s">
        <v>217</v>
      </c>
      <c r="Q24" s="3" t="str">
        <f>VLOOKUP($R24,CHOOSE({2,1},SPORT!$A$1:$A$33,SPORT!$B$1:$B$33),2,0)</f>
        <v>OUTDOOR</v>
      </c>
      <c r="R24" s="2" t="s">
        <v>195</v>
      </c>
      <c r="S24" s="2">
        <v>16526</v>
      </c>
    </row>
    <row r="25" spans="1:19" x14ac:dyDescent="0.3">
      <c r="A25" s="35">
        <v>24</v>
      </c>
      <c r="B25" s="3" t="str">
        <f t="shared" si="0"/>
        <v>DR. SHANNY BINS</v>
      </c>
      <c r="C25" s="2" t="s">
        <v>21</v>
      </c>
      <c r="D25" s="2" t="s">
        <v>72</v>
      </c>
      <c r="E25" s="2"/>
      <c r="F25" s="2" t="s">
        <v>73</v>
      </c>
      <c r="G25" s="36">
        <v>36400</v>
      </c>
      <c r="H25" s="2" t="s">
        <v>49</v>
      </c>
      <c r="I25" s="2" t="s">
        <v>138</v>
      </c>
      <c r="J25" s="5" t="s">
        <v>152</v>
      </c>
      <c r="K25" s="5" t="str">
        <f>HLOOKUP($J25,LOCATION!$A$2:$M$3,2,0)</f>
        <v>AUSTRALIA</v>
      </c>
      <c r="L25" s="5" t="str">
        <f>HLOOKUP($J25,CHOOSE({2;1},LOCATION!$A$1:$M$1,LOCATION!$A$2:$M$2),2,0)</f>
        <v>English</v>
      </c>
      <c r="M25" s="5" t="str">
        <f t="shared" si="1"/>
        <v>bins.shanny@xyz.org</v>
      </c>
      <c r="N25" s="37">
        <v>59.4</v>
      </c>
      <c r="O25" s="2" t="s">
        <v>213</v>
      </c>
      <c r="P25" s="2" t="s">
        <v>215</v>
      </c>
      <c r="Q25" s="3" t="str">
        <f>VLOOKUP($R25,CHOOSE({2,1},SPORT!$A$1:$A$33,SPORT!$B$1:$B$33),2,0)</f>
        <v>OUTDOOR</v>
      </c>
      <c r="R25" s="2" t="s">
        <v>196</v>
      </c>
      <c r="S25" s="38">
        <v>21891</v>
      </c>
    </row>
    <row r="26" spans="1:19" x14ac:dyDescent="0.3">
      <c r="A26" s="35">
        <v>25</v>
      </c>
      <c r="B26" s="3" t="str">
        <f t="shared" si="0"/>
        <v>DR. TIA ABSHIRE</v>
      </c>
      <c r="C26" s="2" t="s">
        <v>21</v>
      </c>
      <c r="D26" s="2" t="s">
        <v>74</v>
      </c>
      <c r="E26" s="2"/>
      <c r="F26" s="2" t="s">
        <v>75</v>
      </c>
      <c r="G26" s="36">
        <v>24309</v>
      </c>
      <c r="H26" s="2" t="s">
        <v>17</v>
      </c>
      <c r="I26" s="2" t="s">
        <v>138</v>
      </c>
      <c r="J26" s="5" t="s">
        <v>152</v>
      </c>
      <c r="K26" s="5" t="str">
        <f>HLOOKUP($J26,LOCATION!$A$2:$M$3,2,0)</f>
        <v>AUSTRALIA</v>
      </c>
      <c r="L26" s="5" t="str">
        <f>HLOOKUP($J26,CHOOSE({2;1},LOCATION!$A$1:$M$1,LOCATION!$A$2:$M$2),2,0)</f>
        <v>English</v>
      </c>
      <c r="M26" s="5" t="str">
        <f t="shared" si="1"/>
        <v>abshire.tia@xyz.org</v>
      </c>
      <c r="N26" s="37">
        <v>77.8</v>
      </c>
      <c r="O26" s="2" t="s">
        <v>213</v>
      </c>
      <c r="P26" s="2" t="s">
        <v>216</v>
      </c>
      <c r="Q26" s="3" t="str">
        <f>VLOOKUP($R26,CHOOSE({2,1},SPORT!$A$1:$A$33,SPORT!$B$1:$B$33),2,0)</f>
        <v>OUTDOOR</v>
      </c>
      <c r="R26" s="2" t="s">
        <v>181</v>
      </c>
      <c r="S26" s="38">
        <v>62037</v>
      </c>
    </row>
    <row r="27" spans="1:19" x14ac:dyDescent="0.3">
      <c r="A27" s="35">
        <v>26</v>
      </c>
      <c r="B27" s="3" t="str">
        <f t="shared" si="0"/>
        <v>MS. ISABEL RUNOLFSDOTTIR</v>
      </c>
      <c r="C27" s="2" t="s">
        <v>6</v>
      </c>
      <c r="D27" s="2" t="s">
        <v>76</v>
      </c>
      <c r="E27" s="2"/>
      <c r="F27" s="2" t="s">
        <v>77</v>
      </c>
      <c r="G27" s="36">
        <v>28570</v>
      </c>
      <c r="H27" s="2" t="s">
        <v>69</v>
      </c>
      <c r="I27" s="2" t="s">
        <v>138</v>
      </c>
      <c r="J27" s="5" t="s">
        <v>152</v>
      </c>
      <c r="K27" s="5" t="str">
        <f>HLOOKUP($J27,LOCATION!$A$2:$M$3,2,0)</f>
        <v>AUSTRALIA</v>
      </c>
      <c r="L27" s="5" t="str">
        <f>HLOOKUP($J27,CHOOSE({2;1},LOCATION!$A$1:$M$1,LOCATION!$A$2:$M$2),2,0)</f>
        <v>English</v>
      </c>
      <c r="M27" s="5" t="str">
        <f t="shared" si="1"/>
        <v>runolfsdottir.isabel@xyz.org</v>
      </c>
      <c r="N27" s="37">
        <v>85.9</v>
      </c>
      <c r="O27" s="2" t="s">
        <v>214</v>
      </c>
      <c r="P27" s="2" t="s">
        <v>219</v>
      </c>
      <c r="Q27" s="3" t="str">
        <f>VLOOKUP($R27,CHOOSE({2,1},SPORT!$A$1:$A$33,SPORT!$B$1:$B$33),2,0)</f>
        <v>INDOOR</v>
      </c>
      <c r="R27" s="2" t="s">
        <v>174</v>
      </c>
      <c r="S27" s="38">
        <v>89737</v>
      </c>
    </row>
    <row r="28" spans="1:19" x14ac:dyDescent="0.3">
      <c r="A28" s="35">
        <v>27</v>
      </c>
      <c r="B28" s="3" t="str">
        <f t="shared" si="0"/>
        <v>HR. BARNEY WESACK</v>
      </c>
      <c r="C28" s="2" t="s">
        <v>46</v>
      </c>
      <c r="D28" s="2" t="s">
        <v>78</v>
      </c>
      <c r="E28" s="2"/>
      <c r="F28" s="2" t="s">
        <v>79</v>
      </c>
      <c r="G28" s="36">
        <v>25767</v>
      </c>
      <c r="H28" s="2" t="s">
        <v>17</v>
      </c>
      <c r="I28" s="2" t="s">
        <v>142</v>
      </c>
      <c r="J28" s="5" t="s">
        <v>154</v>
      </c>
      <c r="K28" s="5" t="str">
        <f>HLOOKUP($J28,LOCATION!$A$2:$M$3,2,0)</f>
        <v>AUSTRIA</v>
      </c>
      <c r="L28" s="5" t="str">
        <f>HLOOKUP($J28,CHOOSE({2;1},LOCATION!$A$1:$M$1,LOCATION!$A$2:$M$2),2,0)</f>
        <v>German</v>
      </c>
      <c r="M28" s="5" t="str">
        <f t="shared" si="1"/>
        <v>wesack.barney@xyz.com</v>
      </c>
      <c r="N28" s="37">
        <v>93.4</v>
      </c>
      <c r="O28" s="2" t="s">
        <v>213</v>
      </c>
      <c r="P28" s="2" t="s">
        <v>219</v>
      </c>
      <c r="Q28" s="3" t="str">
        <f>VLOOKUP($R28,CHOOSE({2,1},SPORT!$A$1:$A$33,SPORT!$B$1:$B$33),2,0)</f>
        <v>INDOOR</v>
      </c>
      <c r="R28" s="2" t="s">
        <v>197</v>
      </c>
      <c r="S28" s="38">
        <v>41039</v>
      </c>
    </row>
    <row r="29" spans="1:19" x14ac:dyDescent="0.3">
      <c r="A29" s="35">
        <v>28</v>
      </c>
      <c r="B29" s="3" t="str">
        <f t="shared" si="0"/>
        <v>HR. BARUCH KADE</v>
      </c>
      <c r="C29" s="2" t="s">
        <v>46</v>
      </c>
      <c r="D29" s="2" t="s">
        <v>80</v>
      </c>
      <c r="E29" s="2"/>
      <c r="F29" s="2" t="s">
        <v>81</v>
      </c>
      <c r="G29" s="36">
        <v>30020</v>
      </c>
      <c r="H29" s="2" t="s">
        <v>53</v>
      </c>
      <c r="I29" s="2" t="s">
        <v>142</v>
      </c>
      <c r="J29" s="5" t="s">
        <v>154</v>
      </c>
      <c r="K29" s="5" t="str">
        <f>HLOOKUP($J29,LOCATION!$A$2:$M$3,2,0)</f>
        <v>AUSTRIA</v>
      </c>
      <c r="L29" s="5" t="str">
        <f>HLOOKUP($J29,CHOOSE({2;1},LOCATION!$A$1:$M$1,LOCATION!$A$2:$M$2),2,0)</f>
        <v>German</v>
      </c>
      <c r="M29" s="5" t="str">
        <f t="shared" si="1"/>
        <v>kade.baruch@xyz.com</v>
      </c>
      <c r="N29" s="37">
        <v>95.5</v>
      </c>
      <c r="O29" s="2" t="s">
        <v>218</v>
      </c>
      <c r="P29" s="2" t="s">
        <v>212</v>
      </c>
      <c r="Q29" s="3" t="str">
        <f>VLOOKUP($R29,CHOOSE({2,1},SPORT!$A$1:$A$33,SPORT!$B$1:$B$33),2,0)</f>
        <v>OUTDOOR</v>
      </c>
      <c r="R29" s="2" t="s">
        <v>186</v>
      </c>
      <c r="S29" s="38">
        <v>28458</v>
      </c>
    </row>
    <row r="30" spans="1:19" x14ac:dyDescent="0.3">
      <c r="A30" s="35">
        <v>29</v>
      </c>
      <c r="B30" s="3" t="str">
        <f t="shared" si="0"/>
        <v>PROF. LIESBETH ROSEMANN</v>
      </c>
      <c r="C30" s="2" t="s">
        <v>50</v>
      </c>
      <c r="D30" s="2" t="s">
        <v>82</v>
      </c>
      <c r="E30" s="2"/>
      <c r="F30" s="2" t="s">
        <v>83</v>
      </c>
      <c r="G30" s="36">
        <v>34361</v>
      </c>
      <c r="H30" s="2" t="s">
        <v>12</v>
      </c>
      <c r="I30" s="2" t="s">
        <v>138</v>
      </c>
      <c r="J30" s="5" t="s">
        <v>154</v>
      </c>
      <c r="K30" s="5" t="str">
        <f>HLOOKUP($J30,LOCATION!$A$2:$M$3,2,0)</f>
        <v>AUSTRIA</v>
      </c>
      <c r="L30" s="5" t="str">
        <f>HLOOKUP($J30,CHOOSE({2;1},LOCATION!$A$1:$M$1,LOCATION!$A$2:$M$2),2,0)</f>
        <v>German</v>
      </c>
      <c r="M30" s="5" t="str">
        <f t="shared" si="1"/>
        <v>rosemann.liesbeth@xyz.com</v>
      </c>
      <c r="N30" s="37">
        <v>52.2</v>
      </c>
      <c r="O30" s="2" t="s">
        <v>214</v>
      </c>
      <c r="P30" s="2" t="s">
        <v>217</v>
      </c>
      <c r="Q30" s="3" t="str">
        <f>VLOOKUP($R30,CHOOSE({2,1},SPORT!$A$1:$A$33,SPORT!$B$1:$B$33),2,0)</f>
        <v>OUTDOOR</v>
      </c>
      <c r="R30" s="2" t="s">
        <v>181</v>
      </c>
      <c r="S30" s="38">
        <v>55007</v>
      </c>
    </row>
    <row r="31" spans="1:19" x14ac:dyDescent="0.3">
      <c r="A31" s="35">
        <v>30</v>
      </c>
      <c r="B31" s="3" t="str">
        <f t="shared" si="0"/>
        <v>MME. VALENTINE MOREAU</v>
      </c>
      <c r="C31" s="2" t="s">
        <v>84</v>
      </c>
      <c r="D31" s="2" t="s">
        <v>85</v>
      </c>
      <c r="E31" s="2"/>
      <c r="F31" s="2" t="s">
        <v>86</v>
      </c>
      <c r="G31" s="36">
        <v>29137</v>
      </c>
      <c r="H31" s="2" t="s">
        <v>9</v>
      </c>
      <c r="I31" s="2" t="s">
        <v>138</v>
      </c>
      <c r="J31" s="5" t="s">
        <v>157</v>
      </c>
      <c r="K31" s="5" t="str">
        <f>HLOOKUP($J31,LOCATION!$A$2:$M$3,2,0)</f>
        <v>FRANCE</v>
      </c>
      <c r="L31" s="5" t="str">
        <f>HLOOKUP($J31,CHOOSE({2;1},LOCATION!$A$1:$M$1,LOCATION!$A$2:$M$2),2,0)</f>
        <v>French</v>
      </c>
      <c r="M31" s="5" t="str">
        <f t="shared" si="1"/>
        <v>moreau.valentine@xyz.com</v>
      </c>
      <c r="N31" s="37">
        <v>74.599999999999994</v>
      </c>
      <c r="O31" s="2" t="s">
        <v>214</v>
      </c>
      <c r="P31" s="2" t="s">
        <v>219</v>
      </c>
      <c r="Q31" s="3" t="str">
        <f>VLOOKUP($R31,CHOOSE({2,1},SPORT!$A$1:$A$33,SPORT!$B$1:$B$33),2,0)</f>
        <v>OUTDOOR</v>
      </c>
      <c r="R31" s="2" t="s">
        <v>198</v>
      </c>
      <c r="S31" s="38">
        <v>69041</v>
      </c>
    </row>
    <row r="32" spans="1:19" x14ac:dyDescent="0.3">
      <c r="A32" s="35">
        <v>31</v>
      </c>
      <c r="B32" s="3" t="str">
        <f t="shared" si="0"/>
        <v>MME. PAULETTE DURAND</v>
      </c>
      <c r="C32" s="2" t="s">
        <v>84</v>
      </c>
      <c r="D32" s="2" t="s">
        <v>87</v>
      </c>
      <c r="E32" s="2"/>
      <c r="F32" s="2" t="s">
        <v>88</v>
      </c>
      <c r="G32" s="36">
        <v>32867</v>
      </c>
      <c r="H32" s="2" t="s">
        <v>64</v>
      </c>
      <c r="I32" s="2" t="s">
        <v>138</v>
      </c>
      <c r="J32" s="5" t="s">
        <v>157</v>
      </c>
      <c r="K32" s="5" t="str">
        <f>HLOOKUP($J32,LOCATION!$A$2:$M$3,2,0)</f>
        <v>FRANCE</v>
      </c>
      <c r="L32" s="5" t="str">
        <f>HLOOKUP($J32,CHOOSE({2;1},LOCATION!$A$1:$M$1,LOCATION!$A$2:$M$2),2,0)</f>
        <v>French</v>
      </c>
      <c r="M32" s="5" t="str">
        <f t="shared" si="1"/>
        <v>durand.paulette@xyz.com</v>
      </c>
      <c r="N32" s="37">
        <v>81.7</v>
      </c>
      <c r="O32" s="2" t="s">
        <v>213</v>
      </c>
      <c r="P32" s="2" t="s">
        <v>212</v>
      </c>
      <c r="Q32" s="3" t="str">
        <f>VLOOKUP($R32,CHOOSE({2,1},SPORT!$A$1:$A$33,SPORT!$B$1:$B$33),2,0)</f>
        <v>INDOOR</v>
      </c>
      <c r="R32" s="2" t="s">
        <v>197</v>
      </c>
      <c r="S32" s="38">
        <v>86262</v>
      </c>
    </row>
    <row r="33" spans="1:19" x14ac:dyDescent="0.3">
      <c r="A33" s="35">
        <v>32</v>
      </c>
      <c r="B33" s="3" t="str">
        <f t="shared" si="0"/>
        <v>MME. LAURE-ALIX CHEVALIER</v>
      </c>
      <c r="C33" s="2" t="s">
        <v>84</v>
      </c>
      <c r="D33" s="2" t="s">
        <v>89</v>
      </c>
      <c r="E33" s="2"/>
      <c r="F33" s="2" t="s">
        <v>90</v>
      </c>
      <c r="G33" s="36">
        <v>25925</v>
      </c>
      <c r="H33" s="2" t="s">
        <v>64</v>
      </c>
      <c r="I33" s="2" t="s">
        <v>138</v>
      </c>
      <c r="J33" s="5" t="s">
        <v>157</v>
      </c>
      <c r="K33" s="5" t="str">
        <f>HLOOKUP($J33,LOCATION!$A$2:$M$3,2,0)</f>
        <v>FRANCE</v>
      </c>
      <c r="L33" s="5" t="str">
        <f>HLOOKUP($J33,CHOOSE({2;1},LOCATION!$A$1:$M$1,LOCATION!$A$2:$M$2),2,0)</f>
        <v>French</v>
      </c>
      <c r="M33" s="5" t="str">
        <f t="shared" si="1"/>
        <v>chevalier.laure-alix@xyz.com</v>
      </c>
      <c r="N33" s="37">
        <v>78.099999999999994</v>
      </c>
      <c r="O33" s="2" t="s">
        <v>214</v>
      </c>
      <c r="P33" s="2" t="s">
        <v>217</v>
      </c>
      <c r="Q33" s="3" t="str">
        <f>VLOOKUP($R33,CHOOSE({2,1},SPORT!$A$1:$A$33,SPORT!$B$1:$B$33),2,0)</f>
        <v>OUTDOOR</v>
      </c>
      <c r="R33" s="2" t="s">
        <v>195</v>
      </c>
      <c r="S33" s="38">
        <v>19234</v>
      </c>
    </row>
    <row r="34" spans="1:19" x14ac:dyDescent="0.3">
      <c r="A34" s="35">
        <v>33</v>
      </c>
      <c r="B34" s="3" t="str">
        <f t="shared" si="0"/>
        <v>M. CLAUDE TOUSSAINT</v>
      </c>
      <c r="C34" s="2" t="s">
        <v>91</v>
      </c>
      <c r="D34" s="2" t="s">
        <v>92</v>
      </c>
      <c r="E34" s="2"/>
      <c r="F34" s="2" t="s">
        <v>93</v>
      </c>
      <c r="G34" s="36">
        <v>29529</v>
      </c>
      <c r="H34" s="2" t="s">
        <v>40</v>
      </c>
      <c r="I34" s="2" t="s">
        <v>142</v>
      </c>
      <c r="J34" s="5" t="s">
        <v>157</v>
      </c>
      <c r="K34" s="5" t="str">
        <f>HLOOKUP($J34,LOCATION!$A$2:$M$3,2,0)</f>
        <v>FRANCE</v>
      </c>
      <c r="L34" s="5" t="str">
        <f>HLOOKUP($J34,CHOOSE({2;1},LOCATION!$A$1:$M$1,LOCATION!$A$2:$M$2),2,0)</f>
        <v>French</v>
      </c>
      <c r="M34" s="5" t="str">
        <f t="shared" si="1"/>
        <v>toussaint.claude@xyz.com</v>
      </c>
      <c r="N34" s="37">
        <v>57.1</v>
      </c>
      <c r="O34" s="2" t="s">
        <v>209</v>
      </c>
      <c r="P34" s="2" t="s">
        <v>217</v>
      </c>
      <c r="Q34" s="3" t="str">
        <f>VLOOKUP($R34,CHOOSE({2,1},SPORT!$A$1:$A$33,SPORT!$B$1:$B$33),2,0)</f>
        <v>INDOOR</v>
      </c>
      <c r="R34" s="2" t="s">
        <v>199</v>
      </c>
      <c r="S34" s="38">
        <v>95123</v>
      </c>
    </row>
    <row r="35" spans="1:19" x14ac:dyDescent="0.3">
      <c r="A35" s="35">
        <v>34</v>
      </c>
      <c r="B35" s="3" t="str">
        <f t="shared" si="0"/>
        <v>M. VICTOR LENOIR</v>
      </c>
      <c r="C35" s="2" t="s">
        <v>91</v>
      </c>
      <c r="D35" s="2" t="s">
        <v>94</v>
      </c>
      <c r="E35" s="2"/>
      <c r="F35" s="2" t="s">
        <v>95</v>
      </c>
      <c r="G35" s="36">
        <v>29875</v>
      </c>
      <c r="H35" s="2" t="s">
        <v>9</v>
      </c>
      <c r="I35" s="2" t="s">
        <v>142</v>
      </c>
      <c r="J35" s="5" t="s">
        <v>157</v>
      </c>
      <c r="K35" s="5" t="str">
        <f>HLOOKUP($J35,LOCATION!$A$2:$M$3,2,0)</f>
        <v>FRANCE</v>
      </c>
      <c r="L35" s="5" t="str">
        <f>HLOOKUP($J35,CHOOSE({2;1},LOCATION!$A$1:$M$1,LOCATION!$A$2:$M$2),2,0)</f>
        <v>French</v>
      </c>
      <c r="M35" s="5" t="str">
        <f t="shared" si="1"/>
        <v>lenoir.victor@xyz.com</v>
      </c>
      <c r="N35" s="37">
        <v>56</v>
      </c>
      <c r="O35" s="2" t="s">
        <v>214</v>
      </c>
      <c r="P35" s="2" t="s">
        <v>219</v>
      </c>
      <c r="Q35" s="3" t="str">
        <f>VLOOKUP($R35,CHOOSE({2,1},SPORT!$A$1:$A$33,SPORT!$B$1:$B$33),2,0)</f>
        <v>OUTDOOR</v>
      </c>
      <c r="R35" s="2" t="s">
        <v>193</v>
      </c>
      <c r="S35" s="38">
        <v>62761</v>
      </c>
    </row>
    <row r="36" spans="1:19" x14ac:dyDescent="0.3">
      <c r="A36" s="35">
        <v>35</v>
      </c>
      <c r="B36" s="3" t="str">
        <f t="shared" si="0"/>
        <v>M. ARTHUR LENOIR</v>
      </c>
      <c r="C36" s="2" t="s">
        <v>91</v>
      </c>
      <c r="D36" s="2" t="s">
        <v>96</v>
      </c>
      <c r="E36" s="2"/>
      <c r="F36" s="2" t="s">
        <v>95</v>
      </c>
      <c r="G36" s="36">
        <v>20300</v>
      </c>
      <c r="H36" s="2" t="s">
        <v>30</v>
      </c>
      <c r="I36" s="2" t="s">
        <v>142</v>
      </c>
      <c r="J36" s="5" t="s">
        <v>157</v>
      </c>
      <c r="K36" s="5" t="str">
        <f>HLOOKUP($J36,LOCATION!$A$2:$M$3,2,0)</f>
        <v>FRANCE</v>
      </c>
      <c r="L36" s="5" t="str">
        <f>HLOOKUP($J36,CHOOSE({2;1},LOCATION!$A$1:$M$1,LOCATION!$A$2:$M$2),2,0)</f>
        <v>French</v>
      </c>
      <c r="M36" s="5" t="str">
        <f t="shared" si="1"/>
        <v>lenoir.arthur@xyz.com</v>
      </c>
      <c r="N36" s="37">
        <v>88.6</v>
      </c>
      <c r="O36" s="2" t="s">
        <v>213</v>
      </c>
      <c r="P36" s="2" t="s">
        <v>217</v>
      </c>
      <c r="Q36" s="3" t="str">
        <f>VLOOKUP($R36,CHOOSE({2,1},SPORT!$A$1:$A$33,SPORT!$B$1:$B$33),2,0)</f>
        <v>OUTDOOR</v>
      </c>
      <c r="R36" s="2" t="s">
        <v>200</v>
      </c>
      <c r="S36" s="38">
        <v>108431</v>
      </c>
    </row>
    <row r="37" spans="1:19" x14ac:dyDescent="0.3">
      <c r="A37" s="35">
        <v>36</v>
      </c>
      <c r="B37" s="3" t="str">
        <f t="shared" si="0"/>
        <v>M. BENJAMIN LEBRUN-BRUN</v>
      </c>
      <c r="C37" s="2" t="s">
        <v>91</v>
      </c>
      <c r="D37" s="2" t="s">
        <v>97</v>
      </c>
      <c r="E37" s="2"/>
      <c r="F37" s="2" t="s">
        <v>98</v>
      </c>
      <c r="G37" s="36">
        <v>27428</v>
      </c>
      <c r="H37" s="2" t="s">
        <v>12</v>
      </c>
      <c r="I37" s="2" t="s">
        <v>142</v>
      </c>
      <c r="J37" s="5" t="s">
        <v>157</v>
      </c>
      <c r="K37" s="5" t="str">
        <f>HLOOKUP($J37,LOCATION!$A$2:$M$3,2,0)</f>
        <v>FRANCE</v>
      </c>
      <c r="L37" s="5" t="str">
        <f>HLOOKUP($J37,CHOOSE({2;1},LOCATION!$A$1:$M$1,LOCATION!$A$2:$M$2),2,0)</f>
        <v>French</v>
      </c>
      <c r="M37" s="5" t="str">
        <f t="shared" si="1"/>
        <v>lebrun-brun.benjamin@xyz.com</v>
      </c>
      <c r="N37" s="37">
        <v>78.2</v>
      </c>
      <c r="O37" s="2" t="s">
        <v>211</v>
      </c>
      <c r="P37" s="2" t="s">
        <v>212</v>
      </c>
      <c r="Q37" s="3" t="str">
        <f>VLOOKUP($R37,CHOOSE({2,1},SPORT!$A$1:$A$33,SPORT!$B$1:$B$33),2,0)</f>
        <v>OUTDOOR</v>
      </c>
      <c r="R37" s="2" t="s">
        <v>193</v>
      </c>
      <c r="S37" s="38">
        <v>66268</v>
      </c>
    </row>
    <row r="38" spans="1:19" x14ac:dyDescent="0.3">
      <c r="A38" s="35">
        <v>37</v>
      </c>
      <c r="B38" s="3" t="str">
        <f t="shared" si="0"/>
        <v>M. ANTOINE MAILLARD</v>
      </c>
      <c r="C38" s="2" t="s">
        <v>91</v>
      </c>
      <c r="D38" s="2" t="s">
        <v>99</v>
      </c>
      <c r="E38" s="2"/>
      <c r="F38" s="2" t="s">
        <v>100</v>
      </c>
      <c r="G38" s="36">
        <v>31585</v>
      </c>
      <c r="H38" s="2" t="s">
        <v>17</v>
      </c>
      <c r="I38" s="2" t="s">
        <v>142</v>
      </c>
      <c r="J38" s="5" t="s">
        <v>157</v>
      </c>
      <c r="K38" s="5" t="str">
        <f>HLOOKUP($J38,LOCATION!$A$2:$M$3,2,0)</f>
        <v>FRANCE</v>
      </c>
      <c r="L38" s="5" t="str">
        <f>HLOOKUP($J38,CHOOSE({2;1},LOCATION!$A$1:$M$1,LOCATION!$A$2:$M$2),2,0)</f>
        <v>French</v>
      </c>
      <c r="M38" s="5" t="str">
        <f t="shared" si="1"/>
        <v>maillard.antoine@xyz.com</v>
      </c>
      <c r="N38" s="37">
        <v>95.8</v>
      </c>
      <c r="O38" s="2" t="s">
        <v>214</v>
      </c>
      <c r="P38" s="2" t="s">
        <v>215</v>
      </c>
      <c r="Q38" s="3" t="str">
        <f>VLOOKUP($R38,CHOOSE({2,1},SPORT!$A$1:$A$33,SPORT!$B$1:$B$33),2,0)</f>
        <v>OUTDOOR</v>
      </c>
      <c r="R38" s="2" t="s">
        <v>201</v>
      </c>
      <c r="S38" s="38">
        <v>33970</v>
      </c>
    </row>
    <row r="39" spans="1:19" x14ac:dyDescent="0.3">
      <c r="A39" s="35">
        <v>38</v>
      </c>
      <c r="B39" s="3" t="str">
        <f t="shared" si="0"/>
        <v>M. BERNARD HOARAU-GUYON</v>
      </c>
      <c r="C39" s="2" t="s">
        <v>91</v>
      </c>
      <c r="D39" s="2" t="s">
        <v>101</v>
      </c>
      <c r="E39" s="2"/>
      <c r="F39" s="2" t="s">
        <v>102</v>
      </c>
      <c r="G39" s="36">
        <v>30327</v>
      </c>
      <c r="H39" s="2" t="s">
        <v>64</v>
      </c>
      <c r="I39" s="2" t="s">
        <v>142</v>
      </c>
      <c r="J39" s="5" t="s">
        <v>157</v>
      </c>
      <c r="K39" s="5" t="str">
        <f>HLOOKUP($J39,LOCATION!$A$2:$M$3,2,0)</f>
        <v>FRANCE</v>
      </c>
      <c r="L39" s="5" t="str">
        <f>HLOOKUP($J39,CHOOSE({2;1},LOCATION!$A$1:$M$1,LOCATION!$A$2:$M$2),2,0)</f>
        <v>French</v>
      </c>
      <c r="M39" s="5" t="str">
        <f t="shared" si="1"/>
        <v>hoarau-guyon.bernard@xyz.com</v>
      </c>
      <c r="N39" s="37">
        <v>59.7</v>
      </c>
      <c r="O39" s="2" t="s">
        <v>218</v>
      </c>
      <c r="P39" s="2" t="s">
        <v>212</v>
      </c>
      <c r="Q39" s="3" t="str">
        <f>VLOOKUP($R39,CHOOSE({2,1},SPORT!$A$1:$A$33,SPORT!$B$1:$B$33),2,0)</f>
        <v>INDOOR</v>
      </c>
      <c r="R39" s="2" t="s">
        <v>174</v>
      </c>
      <c r="S39" s="38">
        <v>71352</v>
      </c>
    </row>
    <row r="40" spans="1:19" x14ac:dyDescent="0.3">
      <c r="A40" s="35">
        <v>39</v>
      </c>
      <c r="B40" s="3" t="str">
        <f t="shared" si="0"/>
        <v>SR. HIDALGO TERCERO</v>
      </c>
      <c r="C40" s="2" t="s">
        <v>13</v>
      </c>
      <c r="D40" s="2" t="s">
        <v>103</v>
      </c>
      <c r="E40" s="2" t="s">
        <v>104</v>
      </c>
      <c r="F40" s="2" t="s">
        <v>105</v>
      </c>
      <c r="G40" s="36">
        <v>31016</v>
      </c>
      <c r="H40" s="2" t="s">
        <v>27</v>
      </c>
      <c r="I40" s="2" t="s">
        <v>142</v>
      </c>
      <c r="J40" s="5" t="s">
        <v>160</v>
      </c>
      <c r="K40" s="5" t="str">
        <f>HLOOKUP($J40,LOCATION!$A$2:$M$3,2,0)</f>
        <v>ARGENTINA</v>
      </c>
      <c r="L40" s="5" t="str">
        <f>HLOOKUP($J40,CHOOSE({2;1},LOCATION!$A$1:$M$1,LOCATION!$A$2:$M$2),2,0)</f>
        <v>Spanish</v>
      </c>
      <c r="M40" s="5" t="str">
        <f t="shared" si="1"/>
        <v>tercero.hidalgo@xyz.com</v>
      </c>
      <c r="N40" s="37">
        <v>77.7</v>
      </c>
      <c r="O40" s="2" t="s">
        <v>218</v>
      </c>
      <c r="P40" s="2" t="s">
        <v>215</v>
      </c>
      <c r="Q40" s="3" t="str">
        <f>VLOOKUP($R40,CHOOSE({2,1},SPORT!$A$1:$A$33,SPORT!$B$1:$B$33),2,0)</f>
        <v>OUTDOOR</v>
      </c>
      <c r="R40" s="2" t="s">
        <v>196</v>
      </c>
      <c r="S40" s="38">
        <v>116376</v>
      </c>
    </row>
    <row r="41" spans="1:19" x14ac:dyDescent="0.3">
      <c r="A41" s="35">
        <v>40</v>
      </c>
      <c r="B41" s="3" t="str">
        <f t="shared" si="0"/>
        <v>SR. HADALGO POLANCO</v>
      </c>
      <c r="C41" s="2" t="s">
        <v>13</v>
      </c>
      <c r="D41" s="2" t="s">
        <v>106</v>
      </c>
      <c r="E41" s="2"/>
      <c r="F41" s="2" t="s">
        <v>107</v>
      </c>
      <c r="G41" s="36">
        <v>32314</v>
      </c>
      <c r="H41" s="2" t="s">
        <v>108</v>
      </c>
      <c r="I41" s="2" t="s">
        <v>142</v>
      </c>
      <c r="J41" s="5" t="s">
        <v>160</v>
      </c>
      <c r="K41" s="5" t="str">
        <f>HLOOKUP($J41,LOCATION!$A$2:$M$3,2,0)</f>
        <v>ARGENTINA</v>
      </c>
      <c r="L41" s="5" t="str">
        <f>HLOOKUP($J41,CHOOSE({2;1},LOCATION!$A$1:$M$1,LOCATION!$A$2:$M$2),2,0)</f>
        <v>Spanish</v>
      </c>
      <c r="M41" s="5" t="str">
        <f t="shared" si="1"/>
        <v>polanco.hadalgo@xyz.com</v>
      </c>
      <c r="N41" s="37">
        <v>98</v>
      </c>
      <c r="O41" s="2" t="s">
        <v>214</v>
      </c>
      <c r="P41" s="2" t="s">
        <v>210</v>
      </c>
      <c r="Q41" s="3" t="str">
        <f>VLOOKUP($R41,CHOOSE({2,1},SPORT!$A$1:$A$33,SPORT!$B$1:$B$33),2,0)</f>
        <v>OUTDOOR</v>
      </c>
      <c r="R41" s="2" t="s">
        <v>195</v>
      </c>
      <c r="S41" s="38">
        <v>114144</v>
      </c>
    </row>
    <row r="42" spans="1:19" x14ac:dyDescent="0.3">
      <c r="A42" s="35">
        <v>41</v>
      </c>
      <c r="B42" s="3" t="str">
        <f t="shared" si="0"/>
        <v>SRA. LAURA OLIVIERA</v>
      </c>
      <c r="C42" s="2" t="s">
        <v>109</v>
      </c>
      <c r="D42" s="2" t="s">
        <v>110</v>
      </c>
      <c r="E42" s="2"/>
      <c r="F42" s="2" t="s">
        <v>111</v>
      </c>
      <c r="G42" s="36">
        <v>27076</v>
      </c>
      <c r="H42" s="2" t="s">
        <v>12</v>
      </c>
      <c r="I42" s="2" t="s">
        <v>138</v>
      </c>
      <c r="J42" s="5" t="s">
        <v>160</v>
      </c>
      <c r="K42" s="5" t="str">
        <f>HLOOKUP($J42,LOCATION!$A$2:$M$3,2,0)</f>
        <v>ARGENTINA</v>
      </c>
      <c r="L42" s="5" t="str">
        <f>HLOOKUP($J42,CHOOSE({2;1},LOCATION!$A$1:$M$1,LOCATION!$A$2:$M$2),2,0)</f>
        <v>Spanish</v>
      </c>
      <c r="M42" s="5" t="str">
        <f t="shared" si="1"/>
        <v>oliviera.laura@xyz.com</v>
      </c>
      <c r="N42" s="37">
        <v>51.9</v>
      </c>
      <c r="O42" s="2" t="s">
        <v>213</v>
      </c>
      <c r="P42" s="2" t="s">
        <v>212</v>
      </c>
      <c r="Q42" s="3" t="str">
        <f>VLOOKUP($R42,CHOOSE({2,1},SPORT!$A$1:$A$33,SPORT!$B$1:$B$33),2,0)</f>
        <v>OUTDOOR</v>
      </c>
      <c r="R42" s="2" t="s">
        <v>202</v>
      </c>
      <c r="S42" s="38">
        <v>79872</v>
      </c>
    </row>
    <row r="43" spans="1:19" x14ac:dyDescent="0.3">
      <c r="A43" s="35">
        <v>42</v>
      </c>
      <c r="B43" s="3" t="str">
        <f t="shared" si="0"/>
        <v>SRA. AINHOA GARZA</v>
      </c>
      <c r="C43" s="2" t="s">
        <v>109</v>
      </c>
      <c r="D43" s="2" t="s">
        <v>112</v>
      </c>
      <c r="E43" s="2"/>
      <c r="F43" s="2" t="s">
        <v>113</v>
      </c>
      <c r="G43" s="36">
        <v>32941</v>
      </c>
      <c r="H43" s="2" t="s">
        <v>53</v>
      </c>
      <c r="I43" s="2" t="s">
        <v>138</v>
      </c>
      <c r="J43" s="5" t="s">
        <v>162</v>
      </c>
      <c r="K43" s="5" t="str">
        <f>HLOOKUP($J43,LOCATION!$A$2:$M$3,2,0)</f>
        <v>SPAIN</v>
      </c>
      <c r="L43" s="5" t="str">
        <f>HLOOKUP($J43,CHOOSE({2;1},LOCATION!$A$1:$M$1,LOCATION!$A$2:$M$2),2,0)</f>
        <v>Spanish</v>
      </c>
      <c r="M43" s="5" t="str">
        <f t="shared" si="1"/>
        <v>garza.ainhoa@xyz.com</v>
      </c>
      <c r="N43" s="37">
        <v>55.6</v>
      </c>
      <c r="O43" s="2" t="s">
        <v>211</v>
      </c>
      <c r="P43" s="2" t="s">
        <v>217</v>
      </c>
      <c r="Q43" s="3" t="str">
        <f>VLOOKUP($R43,CHOOSE({2,1},SPORT!$A$1:$A$33,SPORT!$B$1:$B$33),2,0)</f>
        <v>INDOOR</v>
      </c>
      <c r="R43" s="2" t="s">
        <v>203</v>
      </c>
      <c r="S43" s="38">
        <v>101969</v>
      </c>
    </row>
    <row r="44" spans="1:19" x14ac:dyDescent="0.3">
      <c r="A44" s="35">
        <v>43</v>
      </c>
      <c r="B44" s="3" t="str">
        <f t="shared" si="0"/>
        <v>SRA. ISABEL BANDA</v>
      </c>
      <c r="C44" s="2" t="s">
        <v>109</v>
      </c>
      <c r="D44" s="2" t="s">
        <v>76</v>
      </c>
      <c r="E44" s="2"/>
      <c r="F44" s="2" t="s">
        <v>114</v>
      </c>
      <c r="G44" s="36">
        <v>21927</v>
      </c>
      <c r="H44" s="2" t="s">
        <v>64</v>
      </c>
      <c r="I44" s="2" t="s">
        <v>138</v>
      </c>
      <c r="J44" s="5" t="s">
        <v>162</v>
      </c>
      <c r="K44" s="5" t="str">
        <f>HLOOKUP($J44,LOCATION!$A$2:$M$3,2,0)</f>
        <v>SPAIN</v>
      </c>
      <c r="L44" s="5" t="str">
        <f>HLOOKUP($J44,CHOOSE({2;1},LOCATION!$A$1:$M$1,LOCATION!$A$2:$M$2),2,0)</f>
        <v>Spanish</v>
      </c>
      <c r="M44" s="5" t="str">
        <f t="shared" si="1"/>
        <v>banda.isabel@xyz.com</v>
      </c>
      <c r="N44" s="37">
        <v>102.3</v>
      </c>
      <c r="O44" s="2" t="s">
        <v>213</v>
      </c>
      <c r="P44" s="2" t="s">
        <v>217</v>
      </c>
      <c r="Q44" s="3" t="str">
        <f>VLOOKUP($R44,CHOOSE({2,1},SPORT!$A$1:$A$33,SPORT!$B$1:$B$33),2,0)</f>
        <v>OUTDOOR</v>
      </c>
      <c r="R44" s="2" t="s">
        <v>196</v>
      </c>
      <c r="S44" s="38">
        <v>50659</v>
      </c>
    </row>
    <row r="45" spans="1:19" x14ac:dyDescent="0.3">
      <c r="A45" s="35">
        <v>44</v>
      </c>
      <c r="B45" s="3" t="str">
        <f t="shared" si="0"/>
        <v>SRA. CAROLOTA MATEOS</v>
      </c>
      <c r="C45" s="2" t="s">
        <v>109</v>
      </c>
      <c r="D45" s="2" t="s">
        <v>115</v>
      </c>
      <c r="E45" s="2"/>
      <c r="F45" s="2" t="s">
        <v>116</v>
      </c>
      <c r="G45" s="36">
        <v>23952</v>
      </c>
      <c r="H45" s="2" t="s">
        <v>30</v>
      </c>
      <c r="I45" s="2" t="s">
        <v>138</v>
      </c>
      <c r="J45" s="5" t="s">
        <v>162</v>
      </c>
      <c r="K45" s="5" t="str">
        <f>HLOOKUP($J45,LOCATION!$A$2:$M$3,2,0)</f>
        <v>SPAIN</v>
      </c>
      <c r="L45" s="5" t="str">
        <f>HLOOKUP($J45,CHOOSE({2;1},LOCATION!$A$1:$M$1,LOCATION!$A$2:$M$2),2,0)</f>
        <v>Spanish</v>
      </c>
      <c r="M45" s="5" t="str">
        <f t="shared" si="1"/>
        <v>mateos.carolota@xyz.com</v>
      </c>
      <c r="N45" s="37">
        <v>58.8</v>
      </c>
      <c r="O45" s="2" t="s">
        <v>218</v>
      </c>
      <c r="P45" s="2" t="s">
        <v>212</v>
      </c>
      <c r="Q45" s="3" t="str">
        <f>VLOOKUP($R45,CHOOSE({2,1},SPORT!$A$1:$A$33,SPORT!$B$1:$B$33),2,0)</f>
        <v>OUTDOOR</v>
      </c>
      <c r="R45" s="2" t="s">
        <v>202</v>
      </c>
      <c r="S45" s="38">
        <v>58215</v>
      </c>
    </row>
    <row r="46" spans="1:19" x14ac:dyDescent="0.3">
      <c r="A46" s="35">
        <v>45</v>
      </c>
      <c r="B46" s="3" t="str">
        <f t="shared" si="0"/>
        <v>MW. ELIZE PRINS</v>
      </c>
      <c r="C46" s="2" t="s">
        <v>117</v>
      </c>
      <c r="D46" s="2" t="s">
        <v>118</v>
      </c>
      <c r="E46" s="2"/>
      <c r="F46" s="2" t="s">
        <v>119</v>
      </c>
      <c r="G46" s="36">
        <v>22044</v>
      </c>
      <c r="H46" s="2" t="s">
        <v>20</v>
      </c>
      <c r="I46" s="2" t="s">
        <v>138</v>
      </c>
      <c r="J46" s="5" t="s">
        <v>165</v>
      </c>
      <c r="K46" s="5" t="str">
        <f>HLOOKUP($J46,LOCATION!$A$2:$M$3,2,0)</f>
        <v>NETHERLANDS</v>
      </c>
      <c r="L46" s="5" t="str">
        <f>HLOOKUP($J46,CHOOSE({2;1},LOCATION!$A$1:$M$1,LOCATION!$A$2:$M$2),2,0)</f>
        <v>Dutch</v>
      </c>
      <c r="M46" s="5" t="str">
        <f t="shared" si="1"/>
        <v>prins.elize@xyz.com</v>
      </c>
      <c r="N46" s="37">
        <v>63.8</v>
      </c>
      <c r="O46" s="2" t="s">
        <v>214</v>
      </c>
      <c r="P46" s="2" t="s">
        <v>217</v>
      </c>
      <c r="Q46" s="3" t="str">
        <f>VLOOKUP($R46,CHOOSE({2,1},SPORT!$A$1:$A$33,SPORT!$B$1:$B$33),2,0)</f>
        <v>INDOOR</v>
      </c>
      <c r="R46" s="2" t="s">
        <v>204</v>
      </c>
      <c r="S46" s="38">
        <v>39935</v>
      </c>
    </row>
    <row r="47" spans="1:19" x14ac:dyDescent="0.3">
      <c r="A47" s="35">
        <v>46</v>
      </c>
      <c r="B47" s="3" t="str">
        <f t="shared" si="0"/>
        <v>DHR. RYAN PHAM</v>
      </c>
      <c r="C47" s="2" t="s">
        <v>120</v>
      </c>
      <c r="D47" s="2" t="s">
        <v>121</v>
      </c>
      <c r="E47" s="2"/>
      <c r="F47" s="2" t="s">
        <v>122</v>
      </c>
      <c r="G47" s="36">
        <v>26940</v>
      </c>
      <c r="H47" s="2" t="s">
        <v>9</v>
      </c>
      <c r="I47" s="2" t="s">
        <v>142</v>
      </c>
      <c r="J47" s="5" t="s">
        <v>165</v>
      </c>
      <c r="K47" s="5" t="str">
        <f>HLOOKUP($J47,LOCATION!$A$2:$M$3,2,0)</f>
        <v>NETHERLANDS</v>
      </c>
      <c r="L47" s="5" t="str">
        <f>HLOOKUP($J47,CHOOSE({2;1},LOCATION!$A$1:$M$1,LOCATION!$A$2:$M$2),2,0)</f>
        <v>Dutch</v>
      </c>
      <c r="M47" s="5" t="str">
        <f t="shared" si="1"/>
        <v>pham.ryan@xyz.com</v>
      </c>
      <c r="N47" s="37">
        <v>98.6</v>
      </c>
      <c r="O47" s="2" t="s">
        <v>213</v>
      </c>
      <c r="P47" s="2" t="s">
        <v>219</v>
      </c>
      <c r="Q47" s="3" t="str">
        <f>VLOOKUP($R47,CHOOSE({2,1},SPORT!$A$1:$A$33,SPORT!$B$1:$B$33),2,0)</f>
        <v>OUTDOOR</v>
      </c>
      <c r="R47" s="2" t="s">
        <v>195</v>
      </c>
      <c r="S47" s="38">
        <v>44865</v>
      </c>
    </row>
    <row r="48" spans="1:19" x14ac:dyDescent="0.3">
      <c r="A48" s="35">
        <v>47</v>
      </c>
      <c r="B48" s="3" t="str">
        <f t="shared" si="0"/>
        <v>MW ELISE ROTTEVEEL</v>
      </c>
      <c r="C48" s="2" t="s">
        <v>123</v>
      </c>
      <c r="D48" s="2" t="s">
        <v>124</v>
      </c>
      <c r="E48" s="2"/>
      <c r="F48" s="2" t="s">
        <v>125</v>
      </c>
      <c r="G48" s="36">
        <v>24936</v>
      </c>
      <c r="H48" s="2" t="s">
        <v>69</v>
      </c>
      <c r="I48" s="2" t="s">
        <v>138</v>
      </c>
      <c r="J48" s="5" t="s">
        <v>165</v>
      </c>
      <c r="K48" s="5" t="str">
        <f>HLOOKUP($J48,LOCATION!$A$2:$M$3,2,0)</f>
        <v>NETHERLANDS</v>
      </c>
      <c r="L48" s="5" t="str">
        <f>HLOOKUP($J48,CHOOSE({2;1},LOCATION!$A$1:$M$1,LOCATION!$A$2:$M$2),2,0)</f>
        <v>Dutch</v>
      </c>
      <c r="M48" s="5" t="str">
        <f t="shared" si="1"/>
        <v>rotteveel.elise@xyz.com</v>
      </c>
      <c r="N48" s="37">
        <v>61.8</v>
      </c>
      <c r="O48" s="2" t="s">
        <v>218</v>
      </c>
      <c r="P48" s="2" t="s">
        <v>212</v>
      </c>
      <c r="Q48" s="3" t="str">
        <f>VLOOKUP($R48,CHOOSE({2,1},SPORT!$A$1:$A$33,SPORT!$B$1:$B$33),2,0)</f>
        <v>OUTDOOR</v>
      </c>
      <c r="R48" s="2" t="s">
        <v>195</v>
      </c>
      <c r="S48" s="38">
        <v>90478</v>
      </c>
    </row>
    <row r="49" spans="1:19" x14ac:dyDescent="0.3">
      <c r="A49" s="35">
        <v>48</v>
      </c>
      <c r="B49" s="3" t="str">
        <f t="shared" si="0"/>
        <v>FRU. MIRJAM SODERBERG</v>
      </c>
      <c r="C49" s="2" t="s">
        <v>126</v>
      </c>
      <c r="D49" s="2" t="s">
        <v>127</v>
      </c>
      <c r="E49" s="2"/>
      <c r="F49" s="2" t="s">
        <v>128</v>
      </c>
      <c r="G49" s="36">
        <v>35567</v>
      </c>
      <c r="H49" s="2" t="s">
        <v>20</v>
      </c>
      <c r="I49" s="2" t="s">
        <v>138</v>
      </c>
      <c r="J49" s="5" t="s">
        <v>168</v>
      </c>
      <c r="K49" s="5" t="str">
        <f>HLOOKUP($J49,LOCATION!$A$2:$M$3,2,0)</f>
        <v>SWEDEN</v>
      </c>
      <c r="L49" s="5" t="str">
        <f>HLOOKUP($J49,CHOOSE({2;1},LOCATION!$A$1:$M$1,LOCATION!$A$2:$M$2),2,0)</f>
        <v>Swedish</v>
      </c>
      <c r="M49" s="5" t="str">
        <f t="shared" si="1"/>
        <v>soderberg.mirjam@xyz.com</v>
      </c>
      <c r="N49" s="37">
        <v>50</v>
      </c>
      <c r="O49" s="2" t="s">
        <v>213</v>
      </c>
      <c r="P49" s="2" t="s">
        <v>217</v>
      </c>
      <c r="Q49" s="3" t="str">
        <f>VLOOKUP($R49,CHOOSE({2,1},SPORT!$A$1:$A$33,SPORT!$B$1:$B$33),2,0)</f>
        <v>OUTDOOR</v>
      </c>
      <c r="R49" s="2" t="s">
        <v>177</v>
      </c>
      <c r="S49" s="38">
        <v>38965</v>
      </c>
    </row>
    <row r="50" spans="1:19" x14ac:dyDescent="0.3">
      <c r="A50" s="35">
        <v>49</v>
      </c>
      <c r="B50" s="3" t="str">
        <f t="shared" si="0"/>
        <v>H. BERNDT PALSSON</v>
      </c>
      <c r="C50" s="2" t="s">
        <v>129</v>
      </c>
      <c r="D50" s="2" t="s">
        <v>130</v>
      </c>
      <c r="E50" s="2"/>
      <c r="F50" s="2" t="s">
        <v>131</v>
      </c>
      <c r="G50" s="36">
        <v>31832</v>
      </c>
      <c r="H50" s="2" t="s">
        <v>53</v>
      </c>
      <c r="I50" s="2" t="s">
        <v>142</v>
      </c>
      <c r="J50" s="5" t="s">
        <v>168</v>
      </c>
      <c r="K50" s="5" t="str">
        <f>HLOOKUP($J50,LOCATION!$A$2:$M$3,2,0)</f>
        <v>SWEDEN</v>
      </c>
      <c r="L50" s="5" t="str">
        <f>HLOOKUP($J50,CHOOSE({2;1},LOCATION!$A$1:$M$1,LOCATION!$A$2:$M$2),2,0)</f>
        <v>Swedish</v>
      </c>
      <c r="M50" s="5" t="str">
        <f t="shared" si="1"/>
        <v>palsson.berndt@xyz.com</v>
      </c>
      <c r="N50" s="37">
        <v>45.9</v>
      </c>
      <c r="O50" s="2" t="s">
        <v>214</v>
      </c>
      <c r="P50" s="2" t="s">
        <v>210</v>
      </c>
      <c r="Q50" s="3" t="str">
        <f>VLOOKUP($R50,CHOOSE({2,1},SPORT!$A$1:$A$33,SPORT!$B$1:$B$33),2,0)</f>
        <v>OUTDOOR</v>
      </c>
      <c r="R50" s="2" t="s">
        <v>205</v>
      </c>
      <c r="S50" s="38">
        <v>35387</v>
      </c>
    </row>
    <row r="51" spans="1:19" x14ac:dyDescent="0.3">
      <c r="A51" s="35">
        <v>50</v>
      </c>
      <c r="B51" s="3" t="str">
        <f t="shared" si="0"/>
        <v>SR. ADRIANO SOBRINHO</v>
      </c>
      <c r="C51" s="2" t="s">
        <v>13</v>
      </c>
      <c r="D51" s="2" t="s">
        <v>132</v>
      </c>
      <c r="E51" s="2" t="s">
        <v>133</v>
      </c>
      <c r="F51" s="2" t="s">
        <v>134</v>
      </c>
      <c r="G51" s="36">
        <v>34178</v>
      </c>
      <c r="H51" s="2" t="s">
        <v>30</v>
      </c>
      <c r="I51" s="2" t="s">
        <v>142</v>
      </c>
      <c r="J51" s="5" t="s">
        <v>169</v>
      </c>
      <c r="K51" s="5" t="str">
        <f>HLOOKUP($J51,LOCATION!$A$2:$M$3,2,0)</f>
        <v>BRAZIL</v>
      </c>
      <c r="L51" s="5" t="str">
        <f>HLOOKUP($J51,CHOOSE({2;1},LOCATION!$A$1:$M$1,LOCATION!$A$2:$M$2),2,0)</f>
        <v>Portuguese</v>
      </c>
      <c r="M51" s="5" t="str">
        <f t="shared" si="1"/>
        <v>sobrinho.adriano@xyz.com</v>
      </c>
      <c r="N51" s="37">
        <v>92.5</v>
      </c>
      <c r="O51" s="2" t="s">
        <v>209</v>
      </c>
      <c r="P51" s="2" t="s">
        <v>216</v>
      </c>
      <c r="Q51" s="3" t="str">
        <f>VLOOKUP($R51,CHOOSE({2,1},SPORT!$A$1:$A$33,SPORT!$B$1:$B$33),2,0)</f>
        <v>INDOOR</v>
      </c>
      <c r="R51" s="2" t="s">
        <v>206</v>
      </c>
      <c r="S51" s="38">
        <v>20532</v>
      </c>
    </row>
  </sheetData>
  <autoFilter ref="A1:S51" xr:uid="{3150F432-B890-4192-B366-18C2DF360D2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6" workbookViewId="0">
      <selection activeCell="D10" sqref="D10"/>
    </sheetView>
  </sheetViews>
  <sheetFormatPr defaultRowHeight="14.4" x14ac:dyDescent="0.3"/>
  <cols>
    <col min="1" max="1" width="15.5546875" bestFit="1" customWidth="1"/>
    <col min="2" max="2" width="24" bestFit="1" customWidth="1"/>
  </cols>
  <sheetData>
    <row r="1" spans="1:2" x14ac:dyDescent="0.3">
      <c r="A1" s="32" t="s">
        <v>171</v>
      </c>
      <c r="B1" s="32" t="s">
        <v>172</v>
      </c>
    </row>
    <row r="2" spans="1:2" x14ac:dyDescent="0.3">
      <c r="A2" s="33" t="s">
        <v>173</v>
      </c>
      <c r="B2" s="33" t="s">
        <v>174</v>
      </c>
    </row>
    <row r="3" spans="1:2" x14ac:dyDescent="0.3">
      <c r="A3" s="34" t="s">
        <v>173</v>
      </c>
      <c r="B3" s="34" t="s">
        <v>175</v>
      </c>
    </row>
    <row r="4" spans="1:2" x14ac:dyDescent="0.3">
      <c r="A4" s="34" t="s">
        <v>176</v>
      </c>
      <c r="B4" s="34" t="s">
        <v>177</v>
      </c>
    </row>
    <row r="5" spans="1:2" x14ac:dyDescent="0.3">
      <c r="A5" s="34" t="s">
        <v>176</v>
      </c>
      <c r="B5" s="34" t="s">
        <v>178</v>
      </c>
    </row>
    <row r="6" spans="1:2" x14ac:dyDescent="0.3">
      <c r="A6" s="34" t="s">
        <v>173</v>
      </c>
      <c r="B6" s="34" t="s">
        <v>179</v>
      </c>
    </row>
    <row r="7" spans="1:2" x14ac:dyDescent="0.3">
      <c r="A7" s="34" t="s">
        <v>173</v>
      </c>
      <c r="B7" s="34" t="s">
        <v>180</v>
      </c>
    </row>
    <row r="8" spans="1:2" x14ac:dyDescent="0.3">
      <c r="A8" s="34" t="s">
        <v>176</v>
      </c>
      <c r="B8" s="34" t="s">
        <v>181</v>
      </c>
    </row>
    <row r="9" spans="1:2" x14ac:dyDescent="0.3">
      <c r="A9" s="34" t="s">
        <v>173</v>
      </c>
      <c r="B9" s="34" t="s">
        <v>182</v>
      </c>
    </row>
    <row r="10" spans="1:2" x14ac:dyDescent="0.3">
      <c r="A10" s="34" t="s">
        <v>173</v>
      </c>
      <c r="B10" s="34" t="s">
        <v>183</v>
      </c>
    </row>
    <row r="11" spans="1:2" x14ac:dyDescent="0.3">
      <c r="A11" s="34" t="s">
        <v>176</v>
      </c>
      <c r="B11" s="34" t="s">
        <v>184</v>
      </c>
    </row>
    <row r="12" spans="1:2" x14ac:dyDescent="0.3">
      <c r="A12" s="34" t="s">
        <v>176</v>
      </c>
      <c r="B12" s="34" t="s">
        <v>185</v>
      </c>
    </row>
    <row r="13" spans="1:2" x14ac:dyDescent="0.3">
      <c r="A13" s="34" t="s">
        <v>176</v>
      </c>
      <c r="B13" s="34" t="s">
        <v>186</v>
      </c>
    </row>
    <row r="14" spans="1:2" x14ac:dyDescent="0.3">
      <c r="A14" s="34" t="s">
        <v>176</v>
      </c>
      <c r="B14" s="34" t="s">
        <v>187</v>
      </c>
    </row>
    <row r="15" spans="1:2" x14ac:dyDescent="0.3">
      <c r="A15" s="34" t="s">
        <v>173</v>
      </c>
      <c r="B15" s="34" t="s">
        <v>188</v>
      </c>
    </row>
    <row r="16" spans="1:2" x14ac:dyDescent="0.3">
      <c r="A16" s="34" t="s">
        <v>173</v>
      </c>
      <c r="B16" s="34" t="s">
        <v>189</v>
      </c>
    </row>
    <row r="17" spans="1:2" x14ac:dyDescent="0.3">
      <c r="A17" s="34" t="s">
        <v>176</v>
      </c>
      <c r="B17" s="34" t="s">
        <v>190</v>
      </c>
    </row>
    <row r="18" spans="1:2" x14ac:dyDescent="0.3">
      <c r="A18" s="34" t="s">
        <v>173</v>
      </c>
      <c r="B18" s="34" t="s">
        <v>191</v>
      </c>
    </row>
    <row r="19" spans="1:2" x14ac:dyDescent="0.3">
      <c r="A19" s="34" t="s">
        <v>173</v>
      </c>
      <c r="B19" s="34" t="s">
        <v>192</v>
      </c>
    </row>
    <row r="20" spans="1:2" x14ac:dyDescent="0.3">
      <c r="A20" s="34" t="s">
        <v>176</v>
      </c>
      <c r="B20" s="34" t="s">
        <v>193</v>
      </c>
    </row>
    <row r="21" spans="1:2" x14ac:dyDescent="0.3">
      <c r="A21" s="34" t="s">
        <v>176</v>
      </c>
      <c r="B21" s="34" t="s">
        <v>194</v>
      </c>
    </row>
    <row r="22" spans="1:2" x14ac:dyDescent="0.3">
      <c r="A22" s="34" t="s">
        <v>176</v>
      </c>
      <c r="B22" s="34" t="s">
        <v>195</v>
      </c>
    </row>
    <row r="23" spans="1:2" x14ac:dyDescent="0.3">
      <c r="A23" s="34" t="s">
        <v>176</v>
      </c>
      <c r="B23" s="34" t="s">
        <v>196</v>
      </c>
    </row>
    <row r="24" spans="1:2" x14ac:dyDescent="0.3">
      <c r="A24" s="34" t="s">
        <v>173</v>
      </c>
      <c r="B24" s="34" t="s">
        <v>197</v>
      </c>
    </row>
    <row r="25" spans="1:2" x14ac:dyDescent="0.3">
      <c r="A25" s="34" t="s">
        <v>176</v>
      </c>
      <c r="B25" s="34" t="s">
        <v>198</v>
      </c>
    </row>
    <row r="26" spans="1:2" x14ac:dyDescent="0.3">
      <c r="A26" s="34" t="s">
        <v>173</v>
      </c>
      <c r="B26" s="34" t="s">
        <v>199</v>
      </c>
    </row>
    <row r="27" spans="1:2" x14ac:dyDescent="0.3">
      <c r="A27" s="34" t="s">
        <v>176</v>
      </c>
      <c r="B27" s="34" t="s">
        <v>200</v>
      </c>
    </row>
    <row r="28" spans="1:2" x14ac:dyDescent="0.3">
      <c r="A28" s="34" t="s">
        <v>176</v>
      </c>
      <c r="B28" s="34" t="s">
        <v>201</v>
      </c>
    </row>
    <row r="29" spans="1:2" x14ac:dyDescent="0.3">
      <c r="A29" s="34" t="s">
        <v>176</v>
      </c>
      <c r="B29" s="34" t="s">
        <v>202</v>
      </c>
    </row>
    <row r="30" spans="1:2" x14ac:dyDescent="0.3">
      <c r="A30" s="34" t="s">
        <v>173</v>
      </c>
      <c r="B30" s="34" t="s">
        <v>203</v>
      </c>
    </row>
    <row r="31" spans="1:2" x14ac:dyDescent="0.3">
      <c r="A31" s="34" t="s">
        <v>173</v>
      </c>
      <c r="B31" s="34" t="s">
        <v>204</v>
      </c>
    </row>
    <row r="32" spans="1:2" x14ac:dyDescent="0.3">
      <c r="A32" s="34" t="s">
        <v>176</v>
      </c>
      <c r="B32" s="34" t="s">
        <v>205</v>
      </c>
    </row>
    <row r="33" spans="1:2" x14ac:dyDescent="0.3">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A2" sqref="A2"/>
    </sheetView>
  </sheetViews>
  <sheetFormatPr defaultRowHeight="14.4" x14ac:dyDescent="0.3"/>
  <cols>
    <col min="1" max="13" width="13.6640625" style="1" customWidth="1"/>
  </cols>
  <sheetData>
    <row r="1" spans="1:13" x14ac:dyDescent="0.3">
      <c r="A1" s="6" t="s">
        <v>136</v>
      </c>
      <c r="B1" s="7"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2019-05-28T07:07:38Z</dcterms:created>
  <dcterms:modified xsi:type="dcterms:W3CDTF">2022-11-24T14:09:41Z</dcterms:modified>
</cp:coreProperties>
</file>