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B76DD845-225F-46F1-B59D-538522371E72}" xr6:coauthVersionLast="44" xr6:coauthVersionMax="44" xr10:uidLastSave="{00000000-0000-0000-0000-000000000000}"/>
  <bookViews>
    <workbookView xWindow="-120" yWindow="-120" windowWidth="29040" windowHeight="15840" tabRatio="355" activeTab="1" xr2:uid="{00000000-000D-0000-FFFF-FFFF00000000}"/>
  </bookViews>
  <sheets>
    <sheet name="Test Cases" sheetId="1" r:id="rId1"/>
    <sheet name="Cert_Standards" sheetId="8" r:id="rId2"/>
    <sheet name="Non_Cert_Standards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133" i="7" l="1"/>
  <c r="AI133" i="7"/>
  <c r="AP133" i="7"/>
  <c r="AP131" i="7"/>
  <c r="AI131" i="7"/>
  <c r="AH131" i="7"/>
  <c r="AP130" i="7"/>
  <c r="AI130" i="7"/>
  <c r="AH130" i="7"/>
  <c r="AP128" i="7"/>
  <c r="AI128" i="7"/>
  <c r="AH128" i="7"/>
  <c r="AP127" i="7"/>
  <c r="AI127" i="7"/>
  <c r="AH127" i="7"/>
  <c r="AP118" i="7"/>
  <c r="AI118" i="7"/>
  <c r="AH118" i="7"/>
  <c r="AP93" i="7"/>
  <c r="AI93" i="7"/>
  <c r="AH93" i="7"/>
  <c r="AP82" i="7"/>
  <c r="AI82" i="7"/>
  <c r="AH82" i="7"/>
  <c r="AP81" i="7"/>
  <c r="AI81" i="7"/>
  <c r="AH81" i="7"/>
  <c r="AP132" i="7" l="1"/>
  <c r="AI132" i="7"/>
  <c r="AH132" i="7"/>
  <c r="AP129" i="7"/>
  <c r="AI129" i="7"/>
  <c r="AH129" i="7"/>
  <c r="AP126" i="7"/>
  <c r="AI126" i="7"/>
  <c r="AH126" i="7"/>
  <c r="AP125" i="7"/>
  <c r="AP124" i="7"/>
  <c r="AP123" i="7"/>
  <c r="AP121" i="7"/>
  <c r="AI125" i="7"/>
  <c r="AH125" i="7"/>
  <c r="AI124" i="7"/>
  <c r="AH124" i="7"/>
  <c r="AI123" i="7"/>
  <c r="AH123" i="7"/>
  <c r="AI122" i="7"/>
  <c r="AH122" i="7"/>
  <c r="AI121" i="7"/>
  <c r="AH121" i="7"/>
  <c r="AP120" i="7"/>
  <c r="AI120" i="7"/>
  <c r="AH120" i="7"/>
  <c r="AI119" i="7"/>
  <c r="AH119" i="7"/>
  <c r="AP117" i="7"/>
  <c r="AP116" i="7"/>
  <c r="AI117" i="7"/>
  <c r="AH117" i="7"/>
  <c r="AI116" i="7"/>
  <c r="AH116" i="7"/>
  <c r="AP115" i="7"/>
  <c r="AP114" i="7"/>
  <c r="AI115" i="7"/>
  <c r="AH115" i="7"/>
  <c r="AI114" i="7"/>
  <c r="AH114" i="7"/>
  <c r="AP111" i="7"/>
  <c r="AP110" i="7"/>
  <c r="AP109" i="7"/>
  <c r="AI111" i="7"/>
  <c r="AH111" i="7"/>
  <c r="AI110" i="7"/>
  <c r="AH110" i="7"/>
  <c r="AI109" i="7"/>
  <c r="AH109" i="7"/>
  <c r="AP108" i="7"/>
  <c r="AP107" i="7"/>
  <c r="AP106" i="7"/>
  <c r="AP105" i="7"/>
  <c r="AI108" i="7"/>
  <c r="AH108" i="7"/>
  <c r="AI107" i="7"/>
  <c r="AH107" i="7"/>
  <c r="AI106" i="7"/>
  <c r="AH106" i="7"/>
  <c r="AI105" i="7"/>
  <c r="AH105" i="7"/>
  <c r="AI104" i="7"/>
  <c r="AH104" i="7"/>
  <c r="AP103" i="7"/>
  <c r="AP102" i="7"/>
  <c r="AP101" i="7"/>
  <c r="AP100" i="7"/>
  <c r="AI103" i="7"/>
  <c r="AH103" i="7"/>
  <c r="AI102" i="7"/>
  <c r="AH102" i="7"/>
  <c r="AI101" i="7"/>
  <c r="AH101" i="7"/>
  <c r="AI100" i="7"/>
  <c r="AH100" i="7"/>
  <c r="AP99" i="7"/>
  <c r="AP98" i="7"/>
  <c r="AP97" i="7"/>
  <c r="AP96" i="7"/>
  <c r="AI99" i="7"/>
  <c r="AH99" i="7"/>
  <c r="AI98" i="7"/>
  <c r="AH98" i="7"/>
  <c r="AI97" i="7"/>
  <c r="AH97" i="7"/>
  <c r="AI96" i="7"/>
  <c r="AH96" i="7"/>
  <c r="AP95" i="7"/>
  <c r="AO95" i="7"/>
  <c r="AI95" i="7"/>
  <c r="AH95" i="7"/>
  <c r="AP94" i="7"/>
  <c r="AI94" i="7"/>
  <c r="AH94" i="7"/>
  <c r="AP92" i="7" l="1"/>
  <c r="AI92" i="7"/>
  <c r="AH92" i="7"/>
  <c r="AP91" i="7"/>
  <c r="AP90" i="7"/>
  <c r="AO90" i="7"/>
  <c r="AI91" i="7"/>
  <c r="AH91" i="7"/>
  <c r="AI90" i="7"/>
  <c r="AH90" i="7"/>
  <c r="AP89" i="7"/>
  <c r="AP88" i="7"/>
  <c r="AI89" i="7"/>
  <c r="AH89" i="7"/>
  <c r="AI88" i="7"/>
  <c r="AH88" i="7"/>
  <c r="AP87" i="7"/>
  <c r="AP86" i="7"/>
  <c r="AI87" i="7"/>
  <c r="AH87" i="7"/>
  <c r="AI86" i="7"/>
  <c r="AH86" i="7"/>
  <c r="AP85" i="7"/>
  <c r="AP84" i="7"/>
  <c r="AI85" i="7"/>
  <c r="AH85" i="7"/>
  <c r="AI84" i="7"/>
  <c r="AH84" i="7"/>
  <c r="AP83" i="7"/>
  <c r="AI83" i="7"/>
  <c r="AH83" i="7"/>
  <c r="AI80" i="7"/>
  <c r="AH80" i="7"/>
  <c r="AI79" i="7"/>
  <c r="AH79" i="7"/>
  <c r="AP80" i="7"/>
  <c r="AP79" i="7"/>
  <c r="AP78" i="7"/>
  <c r="AO78" i="7"/>
  <c r="AP77" i="7"/>
  <c r="AH76" i="7"/>
  <c r="AH77" i="7"/>
  <c r="AI78" i="7"/>
  <c r="AH78" i="7"/>
  <c r="AI77" i="7"/>
  <c r="AH75" i="7"/>
  <c r="AI76" i="7"/>
  <c r="AP76" i="7"/>
  <c r="AP74" i="7"/>
  <c r="AI75" i="7"/>
  <c r="AI74" i="7"/>
  <c r="AH74" i="7"/>
  <c r="AI73" i="7"/>
  <c r="AH73" i="7"/>
  <c r="AP73" i="7"/>
  <c r="AO73" i="7"/>
  <c r="AP72" i="7"/>
  <c r="AO72" i="7"/>
  <c r="AI72" i="7"/>
  <c r="AH72" i="7"/>
  <c r="AP71" i="7"/>
  <c r="AI71" i="7"/>
  <c r="AH71" i="7"/>
  <c r="AI70" i="7"/>
  <c r="AH70" i="7"/>
  <c r="AP69" i="7"/>
  <c r="AO69" i="7"/>
  <c r="AI69" i="7"/>
  <c r="AH69" i="7"/>
  <c r="AP68" i="7"/>
  <c r="AO68" i="7"/>
  <c r="AI68" i="7"/>
  <c r="AH68" i="7"/>
  <c r="AP66" i="7"/>
  <c r="AO66" i="7"/>
  <c r="AI67" i="7"/>
  <c r="AH67" i="7"/>
  <c r="AI66" i="7"/>
  <c r="AH66" i="7"/>
  <c r="AI65" i="7"/>
  <c r="AH65" i="7"/>
  <c r="AI64" i="7"/>
  <c r="AH64" i="7"/>
  <c r="AI63" i="7"/>
  <c r="AH63" i="7"/>
  <c r="AP67" i="7"/>
  <c r="AP65" i="7"/>
  <c r="AP64" i="7"/>
  <c r="AP63" i="7"/>
  <c r="AP62" i="7"/>
  <c r="AP61" i="7"/>
  <c r="AI62" i="7"/>
  <c r="AH62" i="7"/>
  <c r="AI61" i="7"/>
  <c r="AH61" i="7"/>
  <c r="AP60" i="7"/>
  <c r="AP59" i="7"/>
  <c r="AI60" i="7"/>
  <c r="AH60" i="7"/>
  <c r="AI59" i="7"/>
  <c r="AH59" i="7"/>
  <c r="AP58" i="7"/>
  <c r="AP57" i="7"/>
  <c r="AI58" i="7"/>
  <c r="AH58" i="7"/>
  <c r="AI57" i="7"/>
  <c r="AH57" i="7"/>
  <c r="AP56" i="7"/>
  <c r="AI56" i="7"/>
  <c r="AH56" i="7"/>
  <c r="AP55" i="7"/>
  <c r="AI55" i="7"/>
  <c r="AH55" i="7"/>
  <c r="AI54" i="7"/>
  <c r="AH54" i="7"/>
  <c r="AP54" i="7"/>
  <c r="AI53" i="7"/>
  <c r="AH53" i="7"/>
  <c r="AP53" i="7"/>
  <c r="AP52" i="7"/>
  <c r="AI52" i="7"/>
  <c r="AH52" i="7"/>
  <c r="AP51" i="7"/>
  <c r="AI51" i="7"/>
  <c r="AH51" i="7"/>
  <c r="AP50" i="7"/>
  <c r="AI50" i="7"/>
  <c r="AH50" i="7"/>
  <c r="AP49" i="7"/>
  <c r="AI49" i="7"/>
  <c r="AH49" i="7"/>
  <c r="AP48" i="7"/>
  <c r="AI48" i="7"/>
  <c r="AH48" i="7"/>
  <c r="AP47" i="7"/>
  <c r="AP46" i="7"/>
  <c r="AP7" i="7"/>
  <c r="AP45" i="7" l="1"/>
  <c r="AP44" i="7"/>
  <c r="AP43" i="7"/>
  <c r="AP42" i="7"/>
  <c r="AP41" i="7"/>
  <c r="AP40" i="7"/>
  <c r="AP39" i="7"/>
  <c r="AP38" i="7"/>
  <c r="AP37" i="7"/>
  <c r="AP36" i="7"/>
  <c r="AP35" i="7"/>
  <c r="AP31" i="7"/>
  <c r="AP30" i="7"/>
  <c r="AP29" i="7"/>
  <c r="AP28" i="7"/>
  <c r="AP27" i="7"/>
  <c r="AP26" i="7"/>
  <c r="AP25" i="7"/>
  <c r="AP24" i="7"/>
  <c r="AP23" i="7"/>
  <c r="AP22" i="7"/>
  <c r="AP21" i="7"/>
  <c r="AP20" i="7"/>
  <c r="AP19" i="7"/>
  <c r="AP18" i="7"/>
  <c r="AP17" i="7"/>
  <c r="AP16" i="7"/>
  <c r="AP15" i="7"/>
  <c r="AP14" i="7"/>
  <c r="AP13" i="7"/>
  <c r="AP12" i="7"/>
  <c r="AP11" i="7"/>
  <c r="AP10" i="7"/>
  <c r="AP9" i="7"/>
  <c r="AP8" i="7"/>
  <c r="AP6" i="7"/>
  <c r="AP5" i="7"/>
  <c r="AP4" i="7"/>
  <c r="AP3" i="7"/>
  <c r="AP2" i="7"/>
  <c r="AO41" i="7"/>
  <c r="AO40" i="7"/>
  <c r="AO39" i="7"/>
  <c r="AO38" i="7"/>
  <c r="AO24" i="7"/>
  <c r="AO20" i="7"/>
  <c r="AO5" i="7"/>
  <c r="AH10" i="7"/>
  <c r="AH47" i="7" l="1"/>
  <c r="AI47" i="7" s="1"/>
  <c r="AH46" i="7"/>
  <c r="AI46" i="7" s="1"/>
  <c r="AH45" i="7"/>
  <c r="AI45" i="7" s="1"/>
  <c r="AH44" i="7"/>
  <c r="AI44" i="7" s="1"/>
  <c r="AH43" i="7"/>
  <c r="AI43" i="7" s="1"/>
  <c r="AH42" i="7"/>
  <c r="AI42" i="7" s="1"/>
  <c r="AH41" i="7"/>
  <c r="AI41" i="7" s="1"/>
  <c r="AH40" i="7"/>
  <c r="AI40" i="7" s="1"/>
  <c r="AH39" i="7"/>
  <c r="AI39" i="7" s="1"/>
  <c r="AH38" i="7"/>
  <c r="AI38" i="7" s="1"/>
  <c r="AH37" i="7"/>
  <c r="AI37" i="7" s="1"/>
  <c r="AH36" i="7"/>
  <c r="AI36" i="7" s="1"/>
  <c r="AH35" i="7"/>
  <c r="AI35" i="7" s="1"/>
  <c r="AH34" i="7"/>
  <c r="AI34" i="7" s="1"/>
  <c r="AH33" i="7"/>
  <c r="AI33" i="7" s="1"/>
  <c r="AH32" i="7"/>
  <c r="AI32" i="7" s="1"/>
  <c r="AH31" i="7"/>
  <c r="AI31" i="7" s="1"/>
  <c r="AH30" i="7"/>
  <c r="AI30" i="7" s="1"/>
  <c r="AH29" i="7"/>
  <c r="AI29" i="7" s="1"/>
  <c r="AH28" i="7"/>
  <c r="AI28" i="7" s="1"/>
  <c r="AH27" i="7"/>
  <c r="AI27" i="7" s="1"/>
  <c r="AH26" i="7"/>
  <c r="AI26" i="7" s="1"/>
  <c r="AH2" i="7" l="1"/>
  <c r="AI2" i="7" s="1"/>
  <c r="AH25" i="7"/>
  <c r="AI25" i="7" s="1"/>
  <c r="AH24" i="7"/>
  <c r="AI24" i="7" s="1"/>
  <c r="AH23" i="7"/>
  <c r="AI23" i="7" s="1"/>
  <c r="AH22" i="7"/>
  <c r="AI22" i="7" s="1"/>
  <c r="AH21" i="7"/>
  <c r="AI21" i="7" s="1"/>
  <c r="AH20" i="7"/>
  <c r="AI20" i="7" s="1"/>
  <c r="AH19" i="7"/>
  <c r="AI19" i="7" s="1"/>
  <c r="AH18" i="7"/>
  <c r="AI18" i="7" s="1"/>
  <c r="AH17" i="7"/>
  <c r="AI17" i="7" s="1"/>
  <c r="AH16" i="7"/>
  <c r="AI16" i="7" s="1"/>
  <c r="AH15" i="7"/>
  <c r="AI15" i="7" s="1"/>
  <c r="AH14" i="7"/>
  <c r="AI14" i="7" s="1"/>
  <c r="AH13" i="7"/>
  <c r="AI13" i="7" s="1"/>
  <c r="AH12" i="7"/>
  <c r="AI12" i="7" s="1"/>
  <c r="AH11" i="7"/>
  <c r="AI11" i="7" s="1"/>
  <c r="AI10" i="7"/>
  <c r="AH9" i="7"/>
  <c r="AI9" i="7" s="1"/>
  <c r="AH8" i="7"/>
  <c r="AI8" i="7" s="1"/>
  <c r="AH7" i="7"/>
  <c r="AI7" i="7" s="1"/>
  <c r="AH6" i="7"/>
  <c r="AI6" i="7" s="1"/>
  <c r="AH5" i="7"/>
  <c r="AI5" i="7" s="1"/>
  <c r="AH4" i="7" l="1"/>
  <c r="AI4" i="7" s="1"/>
  <c r="AH3" i="7"/>
  <c r="AI3" i="7" s="1"/>
</calcChain>
</file>

<file path=xl/sharedStrings.xml><?xml version="1.0" encoding="utf-8"?>
<sst xmlns="http://schemas.openxmlformats.org/spreadsheetml/2006/main" count="3517" uniqueCount="353">
  <si>
    <t>TCID</t>
  </si>
  <si>
    <t>Description</t>
  </si>
  <si>
    <t>Runmode</t>
  </si>
  <si>
    <t>Results</t>
  </si>
  <si>
    <t>WOType</t>
  </si>
  <si>
    <t>AccountManager</t>
  </si>
  <si>
    <t>WOPrimaryContact</t>
  </si>
  <si>
    <t>WOSummary</t>
  </si>
  <si>
    <t>Client</t>
  </si>
  <si>
    <t>S.No.</t>
  </si>
  <si>
    <t>TestScriptUser TestScriptUser</t>
  </si>
  <si>
    <t>Last_Execution</t>
  </si>
  <si>
    <t>Last_Successful_Execution</t>
  </si>
  <si>
    <t>Y</t>
  </si>
  <si>
    <t>Single</t>
  </si>
  <si>
    <t>Standard</t>
  </si>
  <si>
    <t>Corp/Facility#</t>
  </si>
  <si>
    <t>PreassessmentRadioBtn</t>
  </si>
  <si>
    <t>No</t>
  </si>
  <si>
    <t>RushRadioBtn</t>
  </si>
  <si>
    <t>IsThisTransferToNSFRadioBtn</t>
  </si>
  <si>
    <t>IsthisforaspecifyingClientRadioBtn</t>
  </si>
  <si>
    <t>Scope_of_the_facility</t>
  </si>
  <si>
    <t>Industry_Code</t>
  </si>
  <si>
    <t>FDSQF200</t>
  </si>
  <si>
    <t>Exclusion_of_the_facility</t>
  </si>
  <si>
    <t>Products</t>
  </si>
  <si>
    <t>Facility_Size</t>
  </si>
  <si>
    <t>sq ft.</t>
  </si>
  <si>
    <t>FacilitySizeTable_Type</t>
  </si>
  <si>
    <t>Amount</t>
  </si>
  <si>
    <t>Shift</t>
  </si>
  <si>
    <t>Employee_Count</t>
  </si>
  <si>
    <t>Start</t>
  </si>
  <si>
    <t>End</t>
  </si>
  <si>
    <t>TERESA BURKEL - tburkel@htf.com_1</t>
  </si>
  <si>
    <t>Type</t>
  </si>
  <si>
    <t>Certificate:Audit Report</t>
  </si>
  <si>
    <t>AuditReport_Language</t>
  </si>
  <si>
    <t>Distinct_Manufacturing_Processes</t>
  </si>
  <si>
    <t>Unique_HACCP_Plans</t>
  </si>
  <si>
    <t>4</t>
  </si>
  <si>
    <t>No_of_Production_Lines</t>
  </si>
  <si>
    <t>Upcharge</t>
  </si>
  <si>
    <t>10%</t>
  </si>
  <si>
    <t>FinancialTab_docUpload_FileName</t>
  </si>
  <si>
    <t>This is test pdf document_1.pdf</t>
  </si>
  <si>
    <t>QUOTE</t>
  </si>
  <si>
    <t>Client/Internal access</t>
  </si>
  <si>
    <t>FinancialTab_docUpload_FileType</t>
  </si>
  <si>
    <t>FinancialTab_docUpload_FileAccess</t>
  </si>
  <si>
    <t>1</t>
  </si>
  <si>
    <t>Standard_Level</t>
  </si>
  <si>
    <t>Audit_Duration</t>
  </si>
  <si>
    <t>BillCodeTableMatch_Quantity_forGivenBillCode</t>
  </si>
  <si>
    <t>AdjustDurationForFollowingTask</t>
  </si>
  <si>
    <t>Adjustment_reason</t>
  </si>
  <si>
    <t>Test adjustment reason</t>
  </si>
  <si>
    <t>Task_created_just_after_InProcess</t>
  </si>
  <si>
    <t>last</t>
  </si>
  <si>
    <t>ENGLISH:SPANISH</t>
  </si>
  <si>
    <t>BillToOffice</t>
  </si>
  <si>
    <t>NSFUSA</t>
  </si>
  <si>
    <t>N</t>
  </si>
  <si>
    <t>QuestionNAnswerSets</t>
  </si>
  <si>
    <t>Lead_Auditor_Rating</t>
  </si>
  <si>
    <t>Excellent</t>
  </si>
  <si>
    <t>Reviewer_Recommendation</t>
  </si>
  <si>
    <t>Letter of Conformance (LOC), No CARs</t>
  </si>
  <si>
    <t>USD - US Dollar</t>
  </si>
  <si>
    <t>Org_Unit</t>
  </si>
  <si>
    <t>ISR</t>
  </si>
  <si>
    <t>S_No</t>
  </si>
  <si>
    <t>B1</t>
  </si>
  <si>
    <t xml:space="preserve">    Auto Script for -- SQF_Non_Cert  BS-03, Create:</t>
  </si>
  <si>
    <t>Invoice_Currency</t>
  </si>
  <si>
    <t>[{Regular Audit,1.0}]</t>
  </si>
  <si>
    <t>REGULARAUD</t>
  </si>
  <si>
    <t>Is_Specifying_Client</t>
  </si>
  <si>
    <t>Specified_Client</t>
  </si>
  <si>
    <t xml:space="preserve">test script scope </t>
  </si>
  <si>
    <t xml:space="preserve"> test script exclusion</t>
  </si>
  <si>
    <t>T1697</t>
  </si>
  <si>
    <t>[(Client #:Contains:T1697)]</t>
  </si>
  <si>
    <t>Task/AI_Type_created_just_after_InProcess</t>
  </si>
  <si>
    <t>boundary_start_date_for_initial_audit</t>
  </si>
  <si>
    <t>boundary_end_date_for_initial_audit</t>
  </si>
  <si>
    <t>Auditor</t>
  </si>
  <si>
    <t>AMICCSL</t>
  </si>
  <si>
    <t>BKPKG</t>
  </si>
  <si>
    <t>Golden_audit_number</t>
  </si>
  <si>
    <t>NextAudit_Type</t>
  </si>
  <si>
    <t>NextAudit_boundary_start_date</t>
  </si>
  <si>
    <t>NextAudit_boundary_end_date</t>
  </si>
  <si>
    <t>REGULAR</t>
  </si>
  <si>
    <t>B1COMP</t>
  </si>
  <si>
    <t>B1RRBEEF</t>
  </si>
  <si>
    <t>B1SP</t>
  </si>
  <si>
    <t>B1WMT</t>
  </si>
  <si>
    <t>BKAPLA</t>
  </si>
  <si>
    <t>BKCSRAA</t>
  </si>
  <si>
    <t>BKPRO</t>
  </si>
  <si>
    <t>BKSQAD</t>
  </si>
  <si>
    <t>BKWPDC</t>
  </si>
  <si>
    <t>BKWPDCAA</t>
  </si>
  <si>
    <t>DC</t>
  </si>
  <si>
    <t>DCCOMP</t>
  </si>
  <si>
    <t>DDCMLS</t>
  </si>
  <si>
    <t>DDSDGAR</t>
  </si>
  <si>
    <t>FSGMPCOS</t>
  </si>
  <si>
    <t>FSMAFOOD</t>
  </si>
  <si>
    <t>FSQS</t>
  </si>
  <si>
    <t>GEASA</t>
  </si>
  <si>
    <t>GFSICCOS</t>
  </si>
  <si>
    <t>GFSIWAL1</t>
  </si>
  <si>
    <t>Yes</t>
  </si>
  <si>
    <t>[{Regular Audit,0.0}]</t>
  </si>
  <si>
    <t>T0065</t>
  </si>
  <si>
    <t>[{Regular Audit,2.0}]</t>
  </si>
  <si>
    <t>GMWMINT</t>
  </si>
  <si>
    <t>HACCPDR</t>
  </si>
  <si>
    <t>IFSINTER</t>
  </si>
  <si>
    <t>ITSLA</t>
  </si>
  <si>
    <t>MCSQFAD</t>
  </si>
  <si>
    <t>NCCBRLR</t>
  </si>
  <si>
    <t>PAPAMFG</t>
  </si>
  <si>
    <t>PAPAQCC</t>
  </si>
  <si>
    <t>PAPAQSA</t>
  </si>
  <si>
    <t>PKG</t>
  </si>
  <si>
    <t>PKGCOMP</t>
  </si>
  <si>
    <t>RECALL</t>
  </si>
  <si>
    <t>SMSUPCOS</t>
  </si>
  <si>
    <t>SMSUPP1</t>
  </si>
  <si>
    <t>SMSUPPS</t>
  </si>
  <si>
    <t>SMSUPPSP</t>
  </si>
  <si>
    <t>THB1NA</t>
  </si>
  <si>
    <t>THENADIN</t>
  </si>
  <si>
    <t>THENADNA</t>
  </si>
  <si>
    <t>USFOODDC</t>
  </si>
  <si>
    <t>WFANIMAL</t>
  </si>
  <si>
    <t>WFMEATAD</t>
  </si>
  <si>
    <t>[{Regular Audit,1.5}]</t>
  </si>
  <si>
    <t>[{Regular Audit,1.0,0410-CTFSAD}]</t>
  </si>
  <si>
    <t>[{Regular Audit,1.0,0410-BKAUDIT}]</t>
  </si>
  <si>
    <t>[{Regular Audit,1.5,0410-BKAUDIT}]</t>
  </si>
  <si>
    <t>[{Regular Audit,1.5,0410-CTFSAD}]</t>
  </si>
  <si>
    <t>[{Regular Audit,2.0,0410-CTFSAD}]</t>
  </si>
  <si>
    <t>[{Regular Audit,1.0,0410-CSTADD}]</t>
  </si>
  <si>
    <t>[{Regular Audit,1.0,0410-TIMSA}]</t>
  </si>
  <si>
    <t>SPECIALAUD</t>
  </si>
  <si>
    <t>PASS</t>
  </si>
  <si>
    <t>FAIL</t>
  </si>
  <si>
    <t xml:space="preserve"> 01-10-2017---- 05:44:38 AM</t>
  </si>
  <si>
    <t>AHOLD</t>
  </si>
  <si>
    <t>ALDIADD</t>
  </si>
  <si>
    <t>ALGLTNFR</t>
  </si>
  <si>
    <t>ALPNUTFR</t>
  </si>
  <si>
    <t>AMISWNSL</t>
  </si>
  <si>
    <t>ANUTFREE</t>
  </si>
  <si>
    <t>ANWELCOS</t>
  </si>
  <si>
    <t>ATKINS</t>
  </si>
  <si>
    <t>AWCATTLE</t>
  </si>
  <si>
    <t>AWPORK</t>
  </si>
  <si>
    <t>AWPOULTR</t>
  </si>
  <si>
    <t>T1676</t>
  </si>
  <si>
    <t>[(Client #:Contains:T1676)]</t>
  </si>
  <si>
    <t>B1AVDR</t>
  </si>
  <si>
    <t>B1HR</t>
  </si>
  <si>
    <t>B1PRE</t>
  </si>
  <si>
    <t>B1SEC</t>
  </si>
  <si>
    <t>B1UNSCR</t>
  </si>
  <si>
    <t>B1USF</t>
  </si>
  <si>
    <t>BAFAR</t>
  </si>
  <si>
    <t>BCAUDIT</t>
  </si>
  <si>
    <t>BECOLI</t>
  </si>
  <si>
    <t>BKAPAD</t>
  </si>
  <si>
    <t>BKDCAA</t>
  </si>
  <si>
    <t>BKDCAP</t>
  </si>
  <si>
    <t>BKDCAUD</t>
  </si>
  <si>
    <t>BKPACK</t>
  </si>
  <si>
    <t>BKPKAA</t>
  </si>
  <si>
    <t>BSE</t>
  </si>
  <si>
    <t>N/A</t>
  </si>
  <si>
    <t>[{Regular Audit,1.0,0410-BKENAD}]</t>
  </si>
  <si>
    <t>PREASSAUD</t>
  </si>
  <si>
    <t>[{Regular Audit,1.0,0410-BKAUD}]</t>
  </si>
  <si>
    <t>CARLSQA</t>
  </si>
  <si>
    <t>CARNIVAL</t>
  </si>
  <si>
    <t>CHEM</t>
  </si>
  <si>
    <t>CHEMCO</t>
  </si>
  <si>
    <t>DBDD</t>
  </si>
  <si>
    <t>DCAVDR</t>
  </si>
  <si>
    <t>DCUNSCR</t>
  </si>
  <si>
    <t>EJGALQA</t>
  </si>
  <si>
    <t>EJGALSEC</t>
  </si>
  <si>
    <t>FSMAFDSP</t>
  </si>
  <si>
    <t>FSMAFEED</t>
  </si>
  <si>
    <t>FSQSCOST</t>
  </si>
  <si>
    <t>FSQSSYS</t>
  </si>
  <si>
    <t>GAPPACK</t>
  </si>
  <si>
    <t>GDPBASE</t>
  </si>
  <si>
    <t>GDPCOST</t>
  </si>
  <si>
    <t>[{Regular Audit,1.5,0410C-CTFSAD}]</t>
  </si>
  <si>
    <t>GENERAL</t>
  </si>
  <si>
    <t>GFSIGMP1</t>
  </si>
  <si>
    <t>GFSIGMP2</t>
  </si>
  <si>
    <t>GFSIWAL2</t>
  </si>
  <si>
    <t>GMPBASE</t>
  </si>
  <si>
    <t>GMPNFHH</t>
  </si>
  <si>
    <t>GMPNFLH</t>
  </si>
  <si>
    <t>GOPBASE</t>
  </si>
  <si>
    <t>HILSHIRE</t>
  </si>
  <si>
    <t>JAMBAIQF</t>
  </si>
  <si>
    <t>JCMEPCP</t>
  </si>
  <si>
    <t>JCMEPNCP</t>
  </si>
  <si>
    <t>JCMPPCP</t>
  </si>
  <si>
    <t>MCBRCAD</t>
  </si>
  <si>
    <t>MCDADDEN</t>
  </si>
  <si>
    <t>MCDAUDIT</t>
  </si>
  <si>
    <t>MCDSQFCA</t>
  </si>
  <si>
    <t>T0091</t>
  </si>
  <si>
    <t>[{Regular Audit,1.0,0410C-MCADD}]</t>
  </si>
  <si>
    <t>[{Regular Audit,0.5}]</t>
  </si>
  <si>
    <t>[{Regular Audit,0.5,0410C-MCADD}]</t>
  </si>
  <si>
    <t>MCFSSCAD</t>
  </si>
  <si>
    <t>NSFAUDES</t>
  </si>
  <si>
    <t>NTFTSL</t>
  </si>
  <si>
    <t>PAPADST</t>
  </si>
  <si>
    <t>PAPAPKG</t>
  </si>
  <si>
    <t>PETSMART</t>
  </si>
  <si>
    <t>PFCBPROP</t>
  </si>
  <si>
    <t>PJTRACE</t>
  </si>
  <si>
    <t>PJVISIT</t>
  </si>
  <si>
    <t>PKGAVDR</t>
  </si>
  <si>
    <t>PKGCO</t>
  </si>
  <si>
    <t>PKGMCD</t>
  </si>
  <si>
    <t>PREOP</t>
  </si>
  <si>
    <t>SAACSA</t>
  </si>
  <si>
    <t>SELFPROP</t>
  </si>
  <si>
    <t>SFSFAD</t>
  </si>
  <si>
    <t>N/A for regular audit has been changed to REGULAR for AL column</t>
  </si>
  <si>
    <t>Don't verify the second audit</t>
  </si>
  <si>
    <t>this isn't set up in scheme management, don't use until this is determined.</t>
  </si>
  <si>
    <t>COAWAPLT</t>
  </si>
  <si>
    <t>DARDEN</t>
  </si>
  <si>
    <t>GAPCOMBO</t>
  </si>
  <si>
    <t>PBF</t>
  </si>
  <si>
    <t>QAISIN</t>
  </si>
  <si>
    <t>REDRCT</t>
  </si>
  <si>
    <t>SASCORED</t>
  </si>
  <si>
    <t>SEC</t>
  </si>
  <si>
    <t>This is set up now on 19th Jan 2017</t>
  </si>
  <si>
    <t>C0111795</t>
  </si>
  <si>
    <t>[(Client #:Contains:C0111795)]</t>
  </si>
  <si>
    <t>Tech_Review_Flag</t>
  </si>
  <si>
    <t>[(1,Yes):(2,Yes):(3,Yes):(4,Yes):(5,Yes)]</t>
  </si>
  <si>
    <t xml:space="preserve"> 31-01-2017---- 02:16:12 PM</t>
  </si>
  <si>
    <t xml:space="preserve"> 14-02-2017---- 04:18:55 PM</t>
  </si>
  <si>
    <t>Cert_Language</t>
  </si>
  <si>
    <t>Cert_Template</t>
  </si>
  <si>
    <t>ENGLISH</t>
  </si>
  <si>
    <t>copy_From_Audit_ForDeskAuditTask</t>
  </si>
  <si>
    <t>copy_From_Audit_ForCertAuditTask</t>
  </si>
  <si>
    <t xml:space="preserve">[(1,Yes):(2,Yes):(3,Yes):(4,Yes):(5,Yes):(6,Yes):(7,Yes):(8,Yes):(9,Yes)]
</t>
  </si>
  <si>
    <t>Certification (Stage 2) Audit,Stage 1/Desk Audit</t>
  </si>
  <si>
    <t>Level 2</t>
  </si>
  <si>
    <t>2</t>
  </si>
  <si>
    <t>1576143</t>
  </si>
  <si>
    <t>1538653</t>
  </si>
  <si>
    <t xml:space="preserve">[13. Bakery and Snack Food Processing]::
[17. Confectionary Manufacturing]
</t>
  </si>
  <si>
    <t xml:space="preserve">[snack bars:granola bars]::[chocolate cookies]
</t>
  </si>
  <si>
    <t>SQF Certificate Issue 7 - Repositrak</t>
  </si>
  <si>
    <t>Test English Scope</t>
  </si>
  <si>
    <t>Test English Exclusion</t>
  </si>
  <si>
    <t>PRODUCTION</t>
  </si>
  <si>
    <t>400000</t>
  </si>
  <si>
    <t>3000</t>
  </si>
  <si>
    <t>08:00 AM</t>
  </si>
  <si>
    <t>05:00 PM</t>
  </si>
  <si>
    <t>5</t>
  </si>
  <si>
    <t>[{Certification (Stage 2) Audit,6.0}]</t>
  </si>
  <si>
    <t>[{Certification (Stage 2) Audit,6.0,0410-SQ2RGA}]</t>
  </si>
  <si>
    <t>Home  &amp;  S_No.</t>
  </si>
  <si>
    <t>Cert_Standards</t>
  </si>
  <si>
    <t>Non_Cert_Standards</t>
  </si>
  <si>
    <t>Create SQFAudit_Single_Draft_InProcess                                                                                                                            BS-01</t>
  </si>
  <si>
    <t>Create SQF Non Cert                                                                                                                                                                      BS-02</t>
  </si>
  <si>
    <t>FD_BRC</t>
  </si>
  <si>
    <t xml:space="preserve">    Auto Script for -- SCFS--Cert Standards -BS-01,Create:</t>
  </si>
  <si>
    <t xml:space="preserve">[13. Alcoholic drinks and fermented/brewed products]::
[17. Cereals and snacks]
</t>
  </si>
  <si>
    <t>30000</t>
  </si>
  <si>
    <t>300</t>
  </si>
  <si>
    <t>[{Certification (Stage 2) Audit,N/A,N/A}]</t>
  </si>
  <si>
    <t>[{Certification (Stage 2) Audit,2.0,N/A}]</t>
  </si>
  <si>
    <t>Certification (Stage 2) Audit</t>
  </si>
  <si>
    <t xml:space="preserve">[Test Products_1]::[Test Products_2]
</t>
  </si>
  <si>
    <t>SD_BRC</t>
  </si>
  <si>
    <t>sq mt.</t>
  </si>
  <si>
    <t>[{Certification (Stage 2) Audit,2.75}]</t>
  </si>
  <si>
    <t>PK_BRC</t>
  </si>
  <si>
    <t>Test PR English Scope</t>
  </si>
  <si>
    <t>Test PR English Exclusion</t>
  </si>
  <si>
    <t>8000</t>
  </si>
  <si>
    <t xml:space="preserve">[01. Glass Manufacture]::
[02. Papermaking]
</t>
  </si>
  <si>
    <t>400</t>
  </si>
  <si>
    <t>[{Certification (Stage 2) Audit,2.00}]</t>
  </si>
  <si>
    <t xml:space="preserve">1260011 </t>
  </si>
  <si>
    <t>1620169</t>
  </si>
  <si>
    <t>1555138</t>
  </si>
  <si>
    <t xml:space="preserve">[(1,Yes):(2,Yes):(3,Yes):(4,Yes):(5,Yes):(6,Yes):(7,Yes):(8,Yes):(9,30-60 min)]
::[(1,Acceptable):(2,Acceptable):(3,Acceptable):(4,Acceptable):(5,Acceptable):(6,Acceptable):(7,Acceptable):(8,Acceptable)
:(9,Acceptable):(10,Acceptable):(11,Acceptable):(12,Acceptable):(13,Acceptable):(14,Acceptable):(15,Acceptable):(16,Acceptable)]
</t>
  </si>
  <si>
    <t xml:space="preserve">[(1,Yes):(2,Yes):(3,Yes):(4,Yes):(5,Yes):(6,Yes):(7,Yes):(8,Yes):(9,30-60 min)]
::[(1,Acceptable):(2,Acceptable):(3,Acceptable):(4,Acceptable):(5,Acceptable):(6,Acceptable):(7,Acceptable):(8,Acceptable)
:(9,Acceptable):(10,Acceptable):(11,Acceptable):(12,Acceptable):(13,Acceptable):(14,Acceptable):(15,Acceptable):(16,Acceptable)
:(17,Acceptable):(18,Acceptable):(19,Acceptable):(20,Acceptable):(21,Acceptable):(22,30-60 min)
]
</t>
  </si>
  <si>
    <t>[{Certification (Stage 2) Audit,1.0,N/A}]</t>
  </si>
  <si>
    <t xml:space="preserve">[(1,Yes):(2,Yes):(3,Yes):(4,Yes):(5,Yes):(6,Yes):(7,Yes):(8,Yes):(9,30-60 min)]
::[(1,Acceptable):(2,Acceptable):(3,Acceptable):(4,Acceptable):(5,Acceptable):(6,Acceptable):(7,Acceptable):(8,Acceptable)
:(9,Acceptable):(10,Acceptable):(11,Acceptable):(12,Acceptable):(13,Acceptable):(14,Acceptable):(15,Acceptable):(16,Acceptable)
:(17,Acceptable):(18,Acceptable)
]
</t>
  </si>
  <si>
    <t>BRC Food Certificate Issue 7 - New</t>
  </si>
  <si>
    <t>C0099767</t>
  </si>
  <si>
    <t>T4850</t>
  </si>
  <si>
    <t>C0065848</t>
  </si>
  <si>
    <t>C0057808</t>
  </si>
  <si>
    <t>[(Client #:Contains:C0099767)]</t>
  </si>
  <si>
    <t>[(Client #:Contains:T4850)]</t>
  </si>
  <si>
    <t>[(Client #:Contains:C0065848)]</t>
  </si>
  <si>
    <t>[(Client #:Contains:C0057808)]</t>
  </si>
  <si>
    <t xml:space="preserve">[1. Chilled and frozen food]::
[2. Ambient food]
</t>
  </si>
  <si>
    <t>This is test pdf document_1.pdf,This is test pdf document_1.pdf,This is test pdf document_1.pdf</t>
  </si>
  <si>
    <t>Quote,AESOP 11616 - Justification,Application</t>
  </si>
  <si>
    <t>Client/Internal access,Client/Internal access,Client/Internal access</t>
  </si>
  <si>
    <t>Audit_Allocator</t>
  </si>
  <si>
    <t>Audit_Allocator_Code</t>
  </si>
  <si>
    <t>Rebecca Lambert</t>
  </si>
  <si>
    <t>107498</t>
  </si>
  <si>
    <t>BDM</t>
  </si>
  <si>
    <t>BDM_Code</t>
  </si>
  <si>
    <t>Britton Ashmore</t>
  </si>
  <si>
    <t>0275</t>
  </si>
  <si>
    <t>[{Stage 1/Desk Audit/Document Review,2.0,0410-SQ2DAP}]</t>
  </si>
  <si>
    <t>Certification (Stage 2) Audit,Stage 1/Desk Audit/Document Review</t>
  </si>
  <si>
    <t>Auditor_Code</t>
  </si>
  <si>
    <t>M7890000</t>
  </si>
  <si>
    <t>AccountManager_Code</t>
  </si>
  <si>
    <t>Finops_Action_item_name</t>
  </si>
  <si>
    <t>FinOpsReview - New Work Order - Review FinOps</t>
  </si>
  <si>
    <t>TechReviewer_fullName</t>
  </si>
  <si>
    <t>TechReviewer_Code</t>
  </si>
  <si>
    <t>TechReviewer_UserName</t>
  </si>
  <si>
    <t>Christine Shields</t>
  </si>
  <si>
    <t>0865</t>
  </si>
  <si>
    <t>cshields</t>
  </si>
  <si>
    <t xml:space="preserve"> 03-07-2021---- 08:16:54 AM</t>
  </si>
  <si>
    <t>Technical_Specialist_fullName</t>
  </si>
  <si>
    <t>Technical_Specialist_Code</t>
  </si>
  <si>
    <t>103558</t>
  </si>
  <si>
    <t>Sarah Ellerbeck</t>
  </si>
  <si>
    <t xml:space="preserve"> 22-07-2021---- 09:36:59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</si>
</sst>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222222"/>
      <name val="Consolas"/>
      <family val="3"/>
    </font>
    <font>
      <sz val="11"/>
      <color theme="0" tint="-0.14999847407452621"/>
      <name val="Calibri"/>
      <family val="2"/>
      <scheme val="minor"/>
    </font>
    <font>
      <sz val="9"/>
      <color theme="0" tint="-0.14999847407452621"/>
      <name val="Consolas"/>
      <family val="3"/>
    </font>
    <font>
      <sz val="11"/>
      <color theme="2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0"/>
      </patternFill>
    </fill>
    <fill>
      <patternFill patternType="none">
        <fgColor indexed="10"/>
      </patternFill>
    </fill>
    <fill>
      <patternFill patternType="solid">
        <fgColor theme="3" tint="0.79998168889431442"/>
        <bgColor indexed="64"/>
      </patternFill>
    </fill>
    <fill>
      <patternFill patternType="none">
        <fgColor indexed="9"/>
      </patternFill>
    </fill>
    <fill>
      <patternFill patternType="none">
        <fgColor indexed="10"/>
      </patternFill>
    </fill>
    <fill>
      <patternFill patternType="solid">
        <fgColor rgb="FFFFFF00"/>
        <b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none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none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rgb="FF00B0F0"/>
        <bgColor indexed="64"/>
      </patternFill>
    </fill>
    <fill>
      <patternFill patternType="solid">
        <fgColor indexed="10"/>
      </patternFill>
    </fill>
    <fill>
      <patternFill patternType="solid">
        <fgColor indexed="1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9" fillId="11" borderId="0"/>
    <xf numFmtId="0" fontId="1" fillId="11" borderId="0" applyNumberFormat="0" applyFill="0" applyBorder="0" applyAlignment="0" applyProtection="0"/>
    <xf numFmtId="0" fontId="9" fillId="11" borderId="0"/>
  </cellStyleXfs>
  <cellXfs count="157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 applyFill="1" applyBorder="1"/>
    <xf numFmtId="0" fontId="0" fillId="2" borderId="0" xfId="0" applyFill="1" applyBorder="1"/>
    <xf numFmtId="0" fontId="0" fillId="2" borderId="0" xfId="0" applyFill="1"/>
    <xf numFmtId="0" fontId="0" fillId="0" borderId="0" xfId="0" applyFill="1"/>
    <xf numFmtId="0" fontId="1" fillId="0" borderId="0" xfId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2" fillId="2" borderId="0" xfId="0" applyFont="1" applyFill="1"/>
    <xf numFmtId="0" fontId="0" fillId="2" borderId="0" xfId="0" applyFill="1" applyAlignment="1">
      <alignment vertical="center" wrapText="1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3" xfId="0" quotePrefix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quotePrefix="1" applyBorder="1" applyAlignment="1">
      <alignment vertical="top"/>
    </xf>
    <xf numFmtId="0" fontId="0" fillId="3" borderId="0" xfId="0" applyFill="1" applyBorder="1" applyAlignment="1">
      <alignment vertical="top"/>
    </xf>
    <xf numFmtId="0" fontId="0" fillId="0" borderId="0" xfId="0" quotePrefix="1" applyFill="1" applyBorder="1" applyAlignment="1">
      <alignment vertical="top"/>
    </xf>
    <xf numFmtId="18" fontId="0" fillId="0" borderId="0" xfId="0" quotePrefix="1" applyNumberFormat="1" applyAlignment="1">
      <alignment vertical="top"/>
    </xf>
    <xf numFmtId="0" fontId="0" fillId="0" borderId="0" xfId="0" applyAlignment="1">
      <alignment vertical="top" wrapText="1"/>
    </xf>
    <xf numFmtId="0" fontId="0" fillId="2" borderId="5" xfId="0" applyFill="1" applyBorder="1"/>
    <xf numFmtId="0" fontId="0" fillId="0" borderId="5" xfId="0" quotePrefix="1" applyBorder="1" applyAlignment="1">
      <alignment vertical="top"/>
    </xf>
    <xf numFmtId="0" fontId="0" fillId="4" borderId="0" xfId="0" quotePrefix="1" applyFill="1" applyBorder="1" applyAlignment="1">
      <alignment vertical="top" wrapText="1"/>
    </xf>
    <xf numFmtId="0" fontId="3" fillId="2" borderId="1" xfId="0" applyFont="1" applyFill="1" applyBorder="1"/>
    <xf numFmtId="0" fontId="4" fillId="0" borderId="0" xfId="0" applyFont="1" applyAlignment="1">
      <alignment vertical="top"/>
    </xf>
    <xf numFmtId="0" fontId="3" fillId="2" borderId="0" xfId="0" applyFont="1" applyFill="1"/>
    <xf numFmtId="0" fontId="3" fillId="0" borderId="0" xfId="0" applyFont="1" applyAlignment="1">
      <alignment vertical="top"/>
    </xf>
    <xf numFmtId="0" fontId="5" fillId="2" borderId="3" xfId="0" applyFont="1" applyFill="1" applyBorder="1"/>
    <xf numFmtId="0" fontId="5" fillId="0" borderId="0" xfId="0" quotePrefix="1" applyFont="1" applyAlignment="1">
      <alignment vertical="top"/>
    </xf>
    <xf numFmtId="0" fontId="0" fillId="5" borderId="1" xfId="0" applyFill="1" applyBorder="1"/>
    <xf numFmtId="0" fontId="0" fillId="5" borderId="0" xfId="0" applyFill="1"/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 vertical="top"/>
    </xf>
    <xf numFmtId="0" fontId="0" fillId="3" borderId="0" xfId="0" applyFill="1" applyBorder="1" applyAlignment="1">
      <alignment horizontal="center" vertical="top"/>
    </xf>
    <xf numFmtId="14" fontId="0" fillId="0" borderId="0" xfId="0" quotePrefix="1" applyNumberFormat="1" applyAlignment="1">
      <alignment horizontal="left" vertical="top"/>
    </xf>
    <xf numFmtId="0" fontId="0" fillId="2" borderId="4" xfId="0" applyFont="1" applyFill="1" applyBorder="1"/>
    <xf numFmtId="0" fontId="0" fillId="0" borderId="4" xfId="0" applyFont="1" applyBorder="1" applyAlignment="1">
      <alignment vertical="top"/>
    </xf>
    <xf numFmtId="0" fontId="0" fillId="2" borderId="5" xfId="0" applyFont="1" applyFill="1" applyBorder="1"/>
    <xf numFmtId="0" fontId="0" fillId="0" borderId="0" xfId="0" quotePrefix="1" applyFont="1" applyBorder="1" applyAlignment="1">
      <alignment vertical="top"/>
    </xf>
    <xf numFmtId="0" fontId="0" fillId="2" borderId="2" xfId="0" applyFont="1" applyFill="1" applyBorder="1"/>
    <xf numFmtId="0" fontId="0" fillId="2" borderId="2" xfId="0" applyFill="1" applyBorder="1"/>
    <xf numFmtId="0" fontId="0" fillId="0" borderId="1" xfId="0" applyBorder="1" applyAlignment="1">
      <alignment horizontal="center" wrapText="1"/>
    </xf>
    <xf numFmtId="49" fontId="6" fillId="0" borderId="1" xfId="0" applyNumberFormat="1" applyFont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wrapText="1"/>
    </xf>
    <xf numFmtId="0" fontId="3" fillId="2" borderId="7" xfId="0" applyFont="1" applyFill="1" applyBorder="1"/>
    <xf numFmtId="0" fontId="3" fillId="0" borderId="0" xfId="0" applyFont="1" applyBorder="1" applyAlignment="1">
      <alignment vertical="top"/>
    </xf>
    <xf numFmtId="0" fontId="0" fillId="2" borderId="8" xfId="0" applyFill="1" applyBorder="1"/>
    <xf numFmtId="0" fontId="0" fillId="0" borderId="0" xfId="0" quotePrefix="1" applyBorder="1" applyAlignment="1">
      <alignment vertical="top"/>
    </xf>
    <xf numFmtId="0" fontId="0" fillId="2" borderId="9" xfId="0" applyFill="1" applyBorder="1"/>
    <xf numFmtId="0" fontId="0" fillId="2" borderId="6" xfId="0" applyFill="1" applyBorder="1" applyAlignment="1">
      <alignment horizontal="center"/>
    </xf>
    <xf numFmtId="49" fontId="6" fillId="6" borderId="1" xfId="0" applyNumberFormat="1" applyFont="1" applyFill="1" applyBorder="1" applyAlignment="1"/>
    <xf numFmtId="14" fontId="0" fillId="6" borderId="1" xfId="0" applyNumberFormat="1" applyFill="1" applyBorder="1" applyAlignment="1">
      <alignment horizontal="center" wrapText="1"/>
    </xf>
    <xf numFmtId="0" fontId="0" fillId="2" borderId="0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0" xfId="0" applyFill="1" applyAlignment="1">
      <alignment horizontal="center" wrapText="1"/>
    </xf>
    <xf numFmtId="14" fontId="0" fillId="7" borderId="1" xfId="0" applyNumberFormat="1" applyFill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0" fontId="0" fillId="0" borderId="0" xfId="0" quotePrefix="1" applyFill="1"/>
    <xf numFmtId="0" fontId="0" fillId="0" borderId="0" xfId="0" quotePrefix="1" applyFont="1" applyFill="1"/>
    <xf numFmtId="14" fontId="0" fillId="0" borderId="1" xfId="0" applyNumberFormat="1" applyFill="1" applyBorder="1" applyAlignment="1">
      <alignment horizontal="center"/>
    </xf>
    <xf numFmtId="14" fontId="7" fillId="0" borderId="1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vertical="top" wrapText="1"/>
    </xf>
    <xf numFmtId="14" fontId="7" fillId="7" borderId="1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quotePrefix="1" applyFill="1"/>
    <xf numFmtId="0" fontId="0" fillId="2" borderId="0" xfId="0" quotePrefix="1" applyFill="1" applyAlignment="1">
      <alignment vertical="top"/>
    </xf>
    <xf numFmtId="49" fontId="6" fillId="2" borderId="1" xfId="0" applyNumberFormat="1" applyFont="1" applyFill="1" applyBorder="1" applyAlignment="1"/>
    <xf numFmtId="0" fontId="0" fillId="2" borderId="0" xfId="0" quotePrefix="1" applyFill="1" applyBorder="1" applyAlignment="1">
      <alignment vertical="top"/>
    </xf>
    <xf numFmtId="0" fontId="3" fillId="2" borderId="0" xfId="0" applyFont="1" applyFill="1" applyBorder="1" applyAlignment="1">
      <alignment vertical="top"/>
    </xf>
    <xf numFmtId="0" fontId="4" fillId="2" borderId="0" xfId="0" applyFont="1" applyFill="1" applyAlignment="1">
      <alignment vertical="top"/>
    </xf>
    <xf numFmtId="0" fontId="0" fillId="2" borderId="1" xfId="0" quotePrefix="1" applyFill="1" applyBorder="1" applyAlignment="1">
      <alignment vertical="top"/>
    </xf>
    <xf numFmtId="0" fontId="0" fillId="8" borderId="0" xfId="0" applyFill="1" applyBorder="1" applyAlignment="1">
      <alignment horizontal="center" vertical="top"/>
    </xf>
    <xf numFmtId="0" fontId="0" fillId="2" borderId="1" xfId="0" applyFill="1" applyBorder="1" applyAlignment="1">
      <alignment horizontal="center" wrapText="1"/>
    </xf>
    <xf numFmtId="0" fontId="0" fillId="8" borderId="0" xfId="0" applyFill="1" applyBorder="1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14" fontId="0" fillId="2" borderId="0" xfId="0" quotePrefix="1" applyNumberFormat="1" applyFill="1" applyAlignment="1">
      <alignment horizontal="left" vertical="top"/>
    </xf>
    <xf numFmtId="14" fontId="0" fillId="2" borderId="1" xfId="0" applyNumberFormat="1" applyFill="1" applyBorder="1" applyAlignment="1">
      <alignment horizontal="center"/>
    </xf>
    <xf numFmtId="0" fontId="0" fillId="2" borderId="4" xfId="0" applyFont="1" applyFill="1" applyBorder="1" applyAlignment="1">
      <alignment vertical="top"/>
    </xf>
    <xf numFmtId="0" fontId="0" fillId="2" borderId="1" xfId="0" applyFill="1" applyBorder="1" applyAlignment="1">
      <alignment horizontal="center"/>
    </xf>
    <xf numFmtId="0" fontId="0" fillId="2" borderId="0" xfId="0" quotePrefix="1" applyFont="1" applyFill="1" applyBorder="1" applyAlignment="1">
      <alignment vertical="top"/>
    </xf>
    <xf numFmtId="14" fontId="7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9" borderId="0" xfId="0" applyFill="1"/>
    <xf numFmtId="0" fontId="0" fillId="10" borderId="0" xfId="0" applyFill="1"/>
    <xf numFmtId="0" fontId="0" fillId="2" borderId="1" xfId="0" applyFill="1" applyBorder="1" applyAlignment="1"/>
    <xf numFmtId="0" fontId="0" fillId="0" borderId="1" xfId="0" applyBorder="1" applyAlignment="1">
      <alignment horizontal="left" wrapText="1"/>
    </xf>
    <xf numFmtId="0" fontId="0" fillId="11" borderId="0" xfId="0" applyFill="1" applyBorder="1" applyAlignment="1">
      <alignment vertical="top"/>
    </xf>
    <xf numFmtId="14" fontId="0" fillId="0" borderId="1" xfId="0" applyNumberForma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0" xfId="0" applyBorder="1"/>
    <xf numFmtId="0" fontId="0" fillId="0" borderId="0" xfId="0" applyAlignme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quotePrefix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11" borderId="0" xfId="0" applyFill="1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quotePrefix="1" applyBorder="1" applyAlignment="1">
      <alignment vertical="top" wrapText="1"/>
    </xf>
    <xf numFmtId="14" fontId="0" fillId="0" borderId="1" xfId="0" applyNumberFormat="1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0" fontId="0" fillId="0" borderId="4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0" fillId="0" borderId="0" xfId="0" quotePrefix="1" applyFont="1" applyBorder="1" applyAlignment="1">
      <alignment vertical="top" wrapText="1"/>
    </xf>
    <xf numFmtId="14" fontId="7" fillId="0" borderId="1" xfId="0" applyNumberFormat="1" applyFont="1" applyBorder="1" applyAlignment="1">
      <alignment horizontal="center" vertical="top" wrapText="1"/>
    </xf>
    <xf numFmtId="0" fontId="0" fillId="11" borderId="1" xfId="0" applyFont="1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0" fillId="11" borderId="11" xfId="0" applyFill="1" applyBorder="1" applyAlignment="1">
      <alignment horizontal="left" vertical="top" wrapText="1"/>
    </xf>
    <xf numFmtId="0" fontId="0" fillId="0" borderId="10" xfId="0" applyBorder="1" applyAlignment="1">
      <alignment vertical="top" wrapText="1"/>
    </xf>
    <xf numFmtId="14" fontId="7" fillId="0" borderId="1" xfId="0" applyNumberFormat="1" applyFont="1" applyBorder="1" applyAlignment="1">
      <alignment horizontal="left" wrapText="1"/>
    </xf>
    <xf numFmtId="0" fontId="7" fillId="11" borderId="1" xfId="0" applyFont="1" applyFill="1" applyBorder="1" applyAlignment="1">
      <alignment horizontal="center" wrapText="1"/>
    </xf>
    <xf numFmtId="0" fontId="8" fillId="11" borderId="11" xfId="0" applyFont="1" applyFill="1" applyBorder="1" applyAlignment="1">
      <alignment horizontal="center" wrapText="1"/>
    </xf>
    <xf numFmtId="0" fontId="0" fillId="11" borderId="11" xfId="0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7" borderId="0" xfId="0" applyFill="1" applyBorder="1" applyAlignment="1">
      <alignment horizontal="center"/>
    </xf>
    <xf numFmtId="0" fontId="0" fillId="0" borderId="0" xfId="0" applyBorder="1" applyAlignment="1">
      <alignment horizontal="center" vertical="top" wrapText="1"/>
    </xf>
    <xf numFmtId="0" fontId="0" fillId="2" borderId="0" xfId="0" applyFill="1" applyBorder="1" applyAlignment="1">
      <alignment horizontal="left"/>
    </xf>
    <xf numFmtId="0" fontId="0" fillId="0" borderId="4" xfId="0" applyFont="1" applyBorder="1" applyAlignment="1">
      <alignment horizontal="left" vertical="top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7" borderId="0" xfId="0" applyFill="1" applyBorder="1" applyAlignment="1">
      <alignment horizontal="left"/>
    </xf>
    <xf numFmtId="0" fontId="0" fillId="0" borderId="0" xfId="0" applyAlignment="1">
      <alignment horizontal="left" wrapText="1"/>
    </xf>
    <xf numFmtId="0" fontId="0" fillId="7" borderId="0" xfId="0" applyFill="1" applyAlignment="1">
      <alignment horizontal="left" wrapText="1"/>
    </xf>
    <xf numFmtId="0" fontId="0" fillId="0" borderId="0" xfId="0" quotePrefix="1" applyBorder="1" applyAlignment="1">
      <alignment horizontal="left" wrapText="1"/>
    </xf>
    <xf numFmtId="0" fontId="0" fillId="0" borderId="0" xfId="0" applyBorder="1" applyAlignment="1">
      <alignment horizontal="left" vertical="top" wrapText="1"/>
    </xf>
    <xf numFmtId="0" fontId="0" fillId="12" borderId="0" xfId="0" applyFill="1"/>
    <xf numFmtId="0" fontId="0" fillId="13" borderId="0" xfId="0" applyFill="1"/>
    <xf numFmtId="0" fontId="0" fillId="14" borderId="0" xfId="0" applyFill="1"/>
    <xf numFmtId="0" fontId="1" fillId="15" borderId="0" xfId="1" applyFill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15" borderId="0" xfId="0" applyFill="1" applyBorder="1" applyAlignment="1">
      <alignment vertical="top"/>
    </xf>
    <xf numFmtId="0" fontId="0" fillId="15" borderId="0" xfId="0" quotePrefix="1" applyFill="1" applyBorder="1" applyAlignment="1">
      <alignment vertical="top"/>
    </xf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quotePrefix="1" applyFill="1" applyAlignment="1">
      <alignment vertical="top"/>
    </xf>
    <xf numFmtId="0" fontId="0" fillId="19" borderId="0" xfId="0" applyFill="1" applyAlignment="1">
      <alignment vertical="top"/>
    </xf>
    <xf numFmtId="0" fontId="0" fillId="0" borderId="0" xfId="0" applyFont="1" applyBorder="1" applyAlignment="1">
      <alignment vertical="top"/>
    </xf>
    <xf numFmtId="0" fontId="0" fillId="19" borderId="5" xfId="0" quotePrefix="1" applyFill="1" applyBorder="1" applyAlignment="1">
      <alignment vertical="top"/>
    </xf>
    <xf numFmtId="0" fontId="0" fillId="2" borderId="0" xfId="0" applyFont="1" applyFill="1"/>
    <xf numFmtId="0" fontId="0" fillId="0" borderId="0" xfId="0" applyFont="1" applyAlignment="1">
      <alignment vertical="top"/>
    </xf>
    <xf numFmtId="0" fontId="0" fillId="0" borderId="0" xfId="0" quotePrefix="1" applyFont="1" applyAlignment="1">
      <alignment vertical="top"/>
    </xf>
    <xf numFmtId="0" fontId="0" fillId="20" borderId="0" xfId="0" applyFill="1"/>
    <xf numFmtId="0" fontId="0" fillId="21" borderId="0" xfId="0" applyFill="1"/>
  </cellXfs>
  <cellStyles count="5">
    <cellStyle name="Hyperlink" xfId="1" builtinId="8"/>
    <cellStyle name="Hyperlink 2" xfId="3" xr:uid="{00000000-0005-0000-0000-000001000000}"/>
    <cellStyle name="Normal" xfId="0" builtinId="0"/>
    <cellStyle name="Normal 2" xfId="2" xr:uid="{00000000-0005-0000-0000-000003000000}"/>
    <cellStyle name="Normal 3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47625</xdr:colOff>
      <xdr:row>0</xdr:row>
      <xdr:rowOff>47625</xdr:rowOff>
    </xdr:to>
    <xdr:pic>
      <xdr:nvPicPr>
        <xdr:cNvPr id="2" name="mainForm:j_idt4429" descr="https://testapps.nsf.org/trunkecap/javax.faces.resource/spacer/dot_clear.gif.xhtml?ln=primefaces&amp;v=4.0.7-SNAPSHO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90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47625</xdr:colOff>
      <xdr:row>0</xdr:row>
      <xdr:rowOff>47625</xdr:rowOff>
    </xdr:to>
    <xdr:pic>
      <xdr:nvPicPr>
        <xdr:cNvPr id="3" name="mainForm:j_idt4881" descr="https://testapps.nsf.org/trunkecap/javax.faces.resource/spacer/dot_clear.gif.xhtml?ln=primefaces&amp;v=4.0.7-SNAPSHO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66425" y="190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6</xdr:col>
      <xdr:colOff>47625</xdr:colOff>
      <xdr:row>0</xdr:row>
      <xdr:rowOff>47625</xdr:rowOff>
    </xdr:to>
    <xdr:pic>
      <xdr:nvPicPr>
        <xdr:cNvPr id="2" name="mainForm:j_idt4429" descr="https://testapps.nsf.org/trunkecap/javax.faces.resource/spacer/dot_clear.gif.xhtml?ln=primefaces&amp;v=4.0.7-SNAPSHO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90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20</xdr:col>
      <xdr:colOff>47625</xdr:colOff>
      <xdr:row>0</xdr:row>
      <xdr:rowOff>47625</xdr:rowOff>
    </xdr:to>
    <xdr:pic>
      <xdr:nvPicPr>
        <xdr:cNvPr id="5" name="mainForm:j_idt4881" descr="https://testapps.nsf.org/trunkecap/javax.faces.resource/spacer/dot_clear.gif.xhtml?ln=primefaces&amp;v=4.0.7-SNAPSHOT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38225" y="190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B2" sqref="B2"/>
    </sheetView>
  </sheetViews>
  <sheetFormatPr defaultRowHeight="15" x14ac:dyDescent="0.25"/>
  <cols>
    <col min="1" max="1" width="9.140625" style="9" collapsed="1"/>
    <col min="2" max="2" width="49.5703125" bestFit="1" customWidth="1" collapsed="1"/>
    <col min="3" max="3" width="108.5703125" customWidth="1" collapsed="1"/>
    <col min="4" max="4" width="9.5703125" bestFit="1" customWidth="1" collapsed="1"/>
    <col min="5" max="5" width="7.28515625" bestFit="1" customWidth="1" collapsed="1"/>
    <col min="6" max="6" width="25.85546875" bestFit="1" customWidth="1" collapsed="1"/>
    <col min="7" max="7" width="14.7109375" customWidth="1" collapsed="1"/>
    <col min="8" max="8" width="25.85546875" bestFit="1" customWidth="1" collapsed="1"/>
  </cols>
  <sheetData>
    <row r="1" spans="1:8" x14ac:dyDescent="0.25">
      <c r="A1" s="9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0" t="s">
        <v>11</v>
      </c>
      <c r="G1" s="7"/>
      <c r="H1" s="10" t="s">
        <v>12</v>
      </c>
    </row>
    <row r="2" spans="1:8" x14ac:dyDescent="0.25">
      <c r="A2" s="9">
        <v>1</v>
      </c>
      <c r="B2" s="8" t="s">
        <v>283</v>
      </c>
      <c r="C2" t="s">
        <v>285</v>
      </c>
      <c r="D2" t="s">
        <v>13</v>
      </c>
      <c r="E2" s="156" t="s">
        <v>151</v>
      </c>
      <c r="F2" t="s">
        <v>352</v>
      </c>
      <c r="H2" t="s">
        <v>347</v>
      </c>
    </row>
    <row r="3" spans="1:8" x14ac:dyDescent="0.25">
      <c r="A3" s="9">
        <v>2</v>
      </c>
      <c r="B3" s="8" t="s">
        <v>284</v>
      </c>
      <c r="C3" t="s">
        <v>286</v>
      </c>
      <c r="D3" t="s">
        <v>63</v>
      </c>
      <c r="E3" s="138" t="s">
        <v>151</v>
      </c>
      <c r="F3" t="s">
        <v>257</v>
      </c>
      <c r="H3" t="s">
        <v>256</v>
      </c>
    </row>
  </sheetData>
  <dataValidations count="1">
    <dataValidation type="list" allowBlank="1" showInputMessage="1" showErrorMessage="1" sqref="D1:D3 D4:D1048576" xr:uid="{00000000-0002-0000-0000-000000000000}">
      <formula1>"Y,N"</formula1>
    </dataValidation>
  </dataValidations>
  <hyperlinks>
    <hyperlink ref="B2" location="Cert_Standards!A1" display="Cert_Standards" xr:uid="{00000000-0004-0000-0000-000000000000}"/>
    <hyperlink ref="B3" location="Non_Cert_Standards!A1" display="Non_Cert_Standards" xr:uid="{00000000-0004-0000-0000-000001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C7"/>
  <sheetViews>
    <sheetView tabSelected="1" topLeftCell="BF1" workbookViewId="0">
      <selection activeCell="BG2" sqref="BG2"/>
    </sheetView>
  </sheetViews>
  <sheetFormatPr defaultRowHeight="15" x14ac:dyDescent="0.25"/>
  <cols>
    <col min="1" max="1" width="14.7109375" style="9" bestFit="1" customWidth="1" collapsed="1"/>
    <col min="2" max="2" width="9.5703125" style="9" bestFit="1" customWidth="1" collapsed="1"/>
    <col min="3" max="3" width="7.28515625" style="14" bestFit="1" customWidth="1" collapsed="1"/>
    <col min="4" max="4" width="24.5703125" style="9" bestFit="1" customWidth="1" collapsed="1"/>
    <col min="5" max="5" width="10.85546875" customWidth="1" collapsed="1"/>
    <col min="6" max="6" width="13.42578125" bestFit="1" customWidth="1" collapsed="1"/>
    <col min="7" max="7" width="28.140625" bestFit="1" customWidth="1" collapsed="1"/>
    <col min="8" max="8" width="8.85546875" bestFit="1" customWidth="1" collapsed="1"/>
    <col min="9" max="9" width="9.7109375" bestFit="1" customWidth="1" collapsed="1"/>
    <col min="10" max="10" width="8.5703125" bestFit="1" customWidth="1" collapsed="1"/>
    <col min="11" max="11" width="27.42578125" bestFit="1" customWidth="1" collapsed="1"/>
    <col min="12" max="12" width="27.42578125" customWidth="1" collapsed="1"/>
    <col min="13" max="13" width="72.42578125" bestFit="1" customWidth="1" collapsed="1"/>
    <col min="14" max="14" width="27.42578125" style="4" bestFit="1" customWidth="1" collapsed="1"/>
    <col min="15" max="15" width="32.28515625" style="4" bestFit="1" customWidth="1" collapsed="1"/>
    <col min="16" max="17" width="22.7109375" style="4" bestFit="1" customWidth="1" collapsed="1"/>
    <col min="18" max="18" width="14.7109375" bestFit="1" customWidth="1" collapsed="1"/>
    <col min="19" max="19" width="20.42578125" bestFit="1" customWidth="1" collapsed="1"/>
    <col min="20" max="20" width="26.5703125" bestFit="1" customWidth="1" collapsed="1"/>
    <col min="21" max="21" width="60" customWidth="1" collapsed="1"/>
    <col min="22" max="22" width="42.140625" bestFit="1" customWidth="1" collapsed="1"/>
    <col min="23" max="23" width="11.85546875" bestFit="1" customWidth="1" collapsed="1"/>
    <col min="24" max="24" width="37.42578125" bestFit="1" customWidth="1" collapsed="1"/>
    <col min="25" max="25" width="13.28515625" bestFit="1" customWidth="1" collapsed="1"/>
    <col min="27" max="27" width="10.42578125" customWidth="1" collapsed="1"/>
    <col min="28" max="28" width="16.28515625" bestFit="1" customWidth="1" collapsed="1"/>
    <col min="29" max="29" width="19.28515625" bestFit="1" customWidth="1" collapsed="1"/>
    <col min="30" max="30" width="18" bestFit="1" customWidth="1" collapsed="1"/>
    <col min="31" max="31" width="22.5703125" bestFit="1" customWidth="1" collapsed="1"/>
    <col min="32" max="32" width="21.5703125" bestFit="1" customWidth="1" collapsed="1"/>
    <col min="33" max="33" width="30.85546875" bestFit="1" customWidth="1" collapsed="1"/>
    <col min="34" max="34" width="20.42578125" bestFit="1" customWidth="1" collapsed="1"/>
    <col min="35" max="35" width="23.140625" bestFit="1" customWidth="1" collapsed="1"/>
    <col min="36" max="36" width="11.42578125" bestFit="1" customWidth="1" collapsed="1"/>
    <col min="37" max="37" width="9.28515625" bestFit="1" customWidth="1" collapsed="1"/>
    <col min="38" max="38" width="88" bestFit="1" customWidth="1" collapsed="1"/>
    <col min="39" max="39" width="42.5703125" bestFit="1" customWidth="1" collapsed="1"/>
    <col min="40" max="40" width="61.28515625" bestFit="1" customWidth="1" collapsed="1"/>
    <col min="41" max="41" width="16.140625" bestFit="1" customWidth="1" collapsed="1"/>
    <col min="42" max="42" width="20.7109375" bestFit="1" customWidth="1" collapsed="1"/>
    <col min="43" max="44" width="20.7109375" customWidth="1" collapsed="1"/>
    <col min="45" max="45" width="33.140625" bestFit="1" customWidth="1" collapsed="1"/>
    <col min="46" max="46" width="45" bestFit="1" customWidth="1" collapsed="1"/>
    <col min="47" max="47" width="56.7109375" bestFit="1" customWidth="1" collapsed="1"/>
    <col min="48" max="48" width="22.140625" bestFit="1" customWidth="1" collapsed="1"/>
    <col min="49" max="49" width="46" bestFit="1" customWidth="1" collapsed="1"/>
    <col min="50" max="50" width="61.42578125" bestFit="1" customWidth="1" collapsed="1"/>
    <col min="52" max="52" width="34.28515625" bestFit="1" customWidth="1" collapsed="1"/>
    <col min="53" max="53" width="27.42578125" bestFit="1" customWidth="1" collapsed="1"/>
    <col min="54" max="54" width="27.42578125" customWidth="1" collapsed="1"/>
    <col min="55" max="55" width="33.5703125" bestFit="1" customWidth="1" collapsed="1"/>
    <col min="56" max="60" width="33.5703125" customWidth="1" collapsed="1"/>
    <col min="61" max="61" width="13.28515625" customWidth="1" collapsed="1"/>
    <col min="62" max="62" width="120.28515625" customWidth="1" collapsed="1"/>
    <col min="63" max="63" width="19.7109375" bestFit="1" customWidth="1" collapsed="1"/>
    <col min="64" max="64" width="35.42578125" bestFit="1" customWidth="1" collapsed="1"/>
    <col min="65" max="65" width="14.140625" bestFit="1" customWidth="1" collapsed="1"/>
    <col min="66" max="66" width="32.28515625" bestFit="1" customWidth="1" collapsed="1"/>
  </cols>
  <sheetData>
    <row r="1" spans="1:107" x14ac:dyDescent="0.25">
      <c r="A1" s="139" t="s">
        <v>282</v>
      </c>
      <c r="B1" s="140" t="s">
        <v>2</v>
      </c>
      <c r="C1" s="81" t="s">
        <v>3</v>
      </c>
      <c r="D1" s="10" t="s">
        <v>12</v>
      </c>
      <c r="F1" s="6" t="s">
        <v>16</v>
      </c>
      <c r="G1" s="2" t="s">
        <v>8</v>
      </c>
      <c r="H1" s="30" t="s">
        <v>70</v>
      </c>
      <c r="I1" s="2" t="s">
        <v>15</v>
      </c>
      <c r="J1" s="2" t="s">
        <v>4</v>
      </c>
      <c r="K1" s="3" t="s">
        <v>5</v>
      </c>
      <c r="L1" s="3" t="s">
        <v>338</v>
      </c>
      <c r="M1" s="1" t="s">
        <v>7</v>
      </c>
      <c r="N1" s="5" t="s">
        <v>20</v>
      </c>
      <c r="O1" s="5" t="s">
        <v>21</v>
      </c>
      <c r="P1" s="5" t="s">
        <v>19</v>
      </c>
      <c r="Q1" s="5" t="s">
        <v>17</v>
      </c>
      <c r="R1" s="5" t="s">
        <v>52</v>
      </c>
      <c r="S1" s="6" t="s">
        <v>22</v>
      </c>
      <c r="T1" s="11" t="s">
        <v>25</v>
      </c>
      <c r="U1" s="6" t="s">
        <v>23</v>
      </c>
      <c r="V1" s="6" t="s">
        <v>26</v>
      </c>
      <c r="W1" s="6" t="s">
        <v>27</v>
      </c>
      <c r="X1" s="6" t="s">
        <v>29</v>
      </c>
      <c r="Y1" s="6" t="s">
        <v>30</v>
      </c>
      <c r="Z1" s="6"/>
      <c r="AA1" s="6" t="s">
        <v>31</v>
      </c>
      <c r="AB1" s="6" t="s">
        <v>32</v>
      </c>
      <c r="AC1" s="6" t="s">
        <v>33</v>
      </c>
      <c r="AD1" s="6" t="s">
        <v>34</v>
      </c>
      <c r="AE1" s="6" t="s">
        <v>36</v>
      </c>
      <c r="AF1" s="6" t="s">
        <v>38</v>
      </c>
      <c r="AG1" s="6" t="s">
        <v>39</v>
      </c>
      <c r="AH1" s="12" t="s">
        <v>40</v>
      </c>
      <c r="AI1" s="6" t="s">
        <v>42</v>
      </c>
      <c r="AJ1" s="6" t="s">
        <v>61</v>
      </c>
      <c r="AK1" s="6" t="s">
        <v>43</v>
      </c>
      <c r="AL1" s="6" t="s">
        <v>45</v>
      </c>
      <c r="AM1" s="6" t="s">
        <v>49</v>
      </c>
      <c r="AN1" s="6" t="s">
        <v>50</v>
      </c>
      <c r="AO1" s="6" t="s">
        <v>326</v>
      </c>
      <c r="AP1" s="6" t="s">
        <v>327</v>
      </c>
      <c r="AQ1" s="1" t="s">
        <v>330</v>
      </c>
      <c r="AR1" s="1" t="s">
        <v>331</v>
      </c>
      <c r="AS1" s="6" t="s">
        <v>53</v>
      </c>
      <c r="AT1" s="6" t="s">
        <v>54</v>
      </c>
      <c r="AU1" s="6" t="s">
        <v>55</v>
      </c>
      <c r="AV1" s="6" t="s">
        <v>56</v>
      </c>
      <c r="AW1" s="6" t="s">
        <v>339</v>
      </c>
      <c r="AX1" s="23" t="s">
        <v>58</v>
      </c>
      <c r="AY1" s="14"/>
      <c r="AZ1" s="6" t="s">
        <v>261</v>
      </c>
      <c r="BA1" s="6" t="s">
        <v>87</v>
      </c>
      <c r="BB1" s="6" t="s">
        <v>336</v>
      </c>
      <c r="BC1" s="6" t="s">
        <v>262</v>
      </c>
      <c r="BD1" s="6" t="s">
        <v>341</v>
      </c>
      <c r="BE1" s="6" t="s">
        <v>342</v>
      </c>
      <c r="BF1" s="6" t="s">
        <v>343</v>
      </c>
      <c r="BG1" s="152" t="s">
        <v>348</v>
      </c>
      <c r="BH1" s="152" t="s">
        <v>349</v>
      </c>
      <c r="BJ1" s="5" t="s">
        <v>64</v>
      </c>
      <c r="BK1" s="5" t="s">
        <v>65</v>
      </c>
      <c r="BL1" s="28" t="s">
        <v>67</v>
      </c>
      <c r="BM1" s="5" t="s">
        <v>258</v>
      </c>
      <c r="BN1" s="5" t="s">
        <v>259</v>
      </c>
      <c r="DC1" t="s">
        <v>59</v>
      </c>
    </row>
    <row r="2" spans="1:107" s="14" customFormat="1" ht="75" x14ac:dyDescent="0.25">
      <c r="A2" s="9">
        <v>1</v>
      </c>
      <c r="B2" s="141" t="s">
        <v>13</v>
      </c>
      <c r="C2" s="155" t="s">
        <v>151</v>
      </c>
      <c r="D2" s="9" t="s">
        <v>347</v>
      </c>
      <c r="E2" s="13"/>
      <c r="F2" s="13" t="s">
        <v>314</v>
      </c>
      <c r="G2" s="13" t="s">
        <v>318</v>
      </c>
      <c r="H2" s="31" t="s">
        <v>71</v>
      </c>
      <c r="I2" s="13" t="s">
        <v>24</v>
      </c>
      <c r="J2" s="15" t="s">
        <v>14</v>
      </c>
      <c r="K2" s="17" t="s">
        <v>10</v>
      </c>
      <c r="L2" s="148" t="s">
        <v>337</v>
      </c>
      <c r="M2" s="18" t="s">
        <v>288</v>
      </c>
      <c r="N2" s="19" t="s">
        <v>18</v>
      </c>
      <c r="O2" s="19" t="s">
        <v>18</v>
      </c>
      <c r="P2" s="19" t="s">
        <v>18</v>
      </c>
      <c r="Q2" s="19" t="s">
        <v>18</v>
      </c>
      <c r="R2" s="20" t="s">
        <v>265</v>
      </c>
      <c r="S2" s="14" t="s">
        <v>272</v>
      </c>
      <c r="T2" s="14" t="s">
        <v>273</v>
      </c>
      <c r="U2" s="22" t="s">
        <v>269</v>
      </c>
      <c r="V2" s="22" t="s">
        <v>270</v>
      </c>
      <c r="W2" s="14" t="s">
        <v>28</v>
      </c>
      <c r="X2" s="14" t="s">
        <v>274</v>
      </c>
      <c r="Y2" s="13" t="s">
        <v>275</v>
      </c>
      <c r="AA2" s="13" t="s">
        <v>51</v>
      </c>
      <c r="AB2" s="13" t="s">
        <v>276</v>
      </c>
      <c r="AC2" s="13" t="s">
        <v>277</v>
      </c>
      <c r="AD2" s="21" t="s">
        <v>278</v>
      </c>
      <c r="AE2" s="14" t="s">
        <v>37</v>
      </c>
      <c r="AF2" s="14" t="s">
        <v>60</v>
      </c>
      <c r="AG2" s="13" t="s">
        <v>266</v>
      </c>
      <c r="AH2" s="13" t="s">
        <v>279</v>
      </c>
      <c r="AI2" s="13" t="s">
        <v>41</v>
      </c>
      <c r="AJ2" s="14" t="s">
        <v>62</v>
      </c>
      <c r="AK2" s="13" t="s">
        <v>44</v>
      </c>
      <c r="AL2" s="13" t="s">
        <v>323</v>
      </c>
      <c r="AM2" s="13" t="s">
        <v>324</v>
      </c>
      <c r="AN2" s="13" t="s">
        <v>325</v>
      </c>
      <c r="AO2" s="148" t="s">
        <v>328</v>
      </c>
      <c r="AP2" s="148" t="s">
        <v>329</v>
      </c>
      <c r="AQ2" s="149" t="s">
        <v>332</v>
      </c>
      <c r="AR2" s="148" t="s">
        <v>333</v>
      </c>
      <c r="AS2" s="22" t="s">
        <v>280</v>
      </c>
      <c r="AT2" s="22" t="s">
        <v>281</v>
      </c>
      <c r="AU2" s="149" t="s">
        <v>334</v>
      </c>
      <c r="AV2" s="14" t="s">
        <v>57</v>
      </c>
      <c r="AW2" s="148" t="s">
        <v>340</v>
      </c>
      <c r="AX2" s="151" t="s">
        <v>335</v>
      </c>
      <c r="AY2"/>
      <c r="AZ2" s="13" t="s">
        <v>267</v>
      </c>
      <c r="BA2" s="39" t="s">
        <v>10</v>
      </c>
      <c r="BB2" s="148" t="s">
        <v>337</v>
      </c>
      <c r="BC2" s="13" t="s">
        <v>268</v>
      </c>
      <c r="BD2" s="14" t="s">
        <v>344</v>
      </c>
      <c r="BE2" s="13" t="s">
        <v>345</v>
      </c>
      <c r="BF2" s="14" t="s">
        <v>346</v>
      </c>
      <c r="BG2" s="14" t="s">
        <v>351</v>
      </c>
      <c r="BH2" s="13" t="s">
        <v>350</v>
      </c>
      <c r="BI2" s="25"/>
      <c r="BJ2" s="25" t="s">
        <v>309</v>
      </c>
      <c r="BK2" s="14" t="s">
        <v>66</v>
      </c>
      <c r="BL2" s="29" t="s">
        <v>68</v>
      </c>
      <c r="BM2" s="14" t="s">
        <v>260</v>
      </c>
      <c r="BN2" s="14" t="s">
        <v>271</v>
      </c>
    </row>
    <row r="3" spans="1:107" s="14" customFormat="1" ht="105" x14ac:dyDescent="0.25">
      <c r="A3" s="9">
        <v>2</v>
      </c>
      <c r="B3" s="141" t="s">
        <v>63</v>
      </c>
      <c r="C3" s="145" t="s">
        <v>151</v>
      </c>
      <c r="D3" s="142"/>
      <c r="E3" s="13"/>
      <c r="F3" s="13" t="s">
        <v>315</v>
      </c>
      <c r="G3" s="13" t="s">
        <v>319</v>
      </c>
      <c r="H3" s="31" t="s">
        <v>71</v>
      </c>
      <c r="I3" s="13" t="s">
        <v>287</v>
      </c>
      <c r="J3" s="15" t="s">
        <v>14</v>
      </c>
      <c r="K3" s="17" t="s">
        <v>10</v>
      </c>
      <c r="L3" s="17"/>
      <c r="M3" s="18" t="s">
        <v>288</v>
      </c>
      <c r="N3" s="19" t="s">
        <v>18</v>
      </c>
      <c r="O3" s="19" t="s">
        <v>18</v>
      </c>
      <c r="P3" s="19" t="s">
        <v>18</v>
      </c>
      <c r="Q3" s="19" t="s">
        <v>18</v>
      </c>
      <c r="R3" s="20"/>
      <c r="S3" s="14" t="s">
        <v>272</v>
      </c>
      <c r="T3" s="14" t="s">
        <v>273</v>
      </c>
      <c r="U3" s="22" t="s">
        <v>289</v>
      </c>
      <c r="V3" s="22" t="s">
        <v>295</v>
      </c>
      <c r="W3" s="14" t="s">
        <v>28</v>
      </c>
      <c r="X3" s="14" t="s">
        <v>274</v>
      </c>
      <c r="Y3" s="13" t="s">
        <v>290</v>
      </c>
      <c r="AA3" s="13" t="s">
        <v>51</v>
      </c>
      <c r="AB3" s="13" t="s">
        <v>291</v>
      </c>
      <c r="AC3" s="13" t="s">
        <v>277</v>
      </c>
      <c r="AD3" s="21" t="s">
        <v>278</v>
      </c>
      <c r="AE3" s="14" t="s">
        <v>37</v>
      </c>
      <c r="AF3" s="14" t="s">
        <v>60</v>
      </c>
      <c r="AG3" s="13" t="s">
        <v>266</v>
      </c>
      <c r="AH3" s="13" t="s">
        <v>279</v>
      </c>
      <c r="AI3" s="13" t="s">
        <v>41</v>
      </c>
      <c r="AJ3" s="14" t="s">
        <v>62</v>
      </c>
      <c r="AK3" s="13" t="s">
        <v>44</v>
      </c>
      <c r="AL3" s="13" t="s">
        <v>323</v>
      </c>
      <c r="AM3" s="13" t="s">
        <v>324</v>
      </c>
      <c r="AN3" s="13" t="s">
        <v>325</v>
      </c>
      <c r="AO3" s="13"/>
      <c r="AP3" s="13"/>
      <c r="AQ3" s="13"/>
      <c r="AR3" s="13"/>
      <c r="AS3" s="22" t="s">
        <v>298</v>
      </c>
      <c r="AT3" s="22" t="s">
        <v>292</v>
      </c>
      <c r="AU3" s="14" t="s">
        <v>293</v>
      </c>
      <c r="AV3" s="14" t="s">
        <v>57</v>
      </c>
      <c r="AX3" s="24" t="s">
        <v>294</v>
      </c>
      <c r="AY3"/>
      <c r="AZ3" s="13" t="s">
        <v>182</v>
      </c>
      <c r="BA3" s="39" t="s">
        <v>10</v>
      </c>
      <c r="BB3" s="150"/>
      <c r="BC3" s="13" t="s">
        <v>306</v>
      </c>
      <c r="BD3" s="14" t="s">
        <v>344</v>
      </c>
      <c r="BE3" s="13" t="s">
        <v>345</v>
      </c>
      <c r="BF3" s="14" t="s">
        <v>346</v>
      </c>
      <c r="BI3" s="25"/>
      <c r="BJ3" s="25" t="s">
        <v>310</v>
      </c>
      <c r="BK3" s="14" t="s">
        <v>66</v>
      </c>
      <c r="BL3" s="29" t="s">
        <v>68</v>
      </c>
      <c r="BM3" s="14" t="s">
        <v>260</v>
      </c>
      <c r="BN3" s="14" t="s">
        <v>313</v>
      </c>
    </row>
    <row r="4" spans="1:107" s="14" customFormat="1" ht="105" x14ac:dyDescent="0.25">
      <c r="A4" s="9">
        <v>3</v>
      </c>
      <c r="B4" s="141" t="s">
        <v>63</v>
      </c>
      <c r="C4" s="146" t="s">
        <v>151</v>
      </c>
      <c r="D4" s="142"/>
      <c r="E4" s="13"/>
      <c r="F4" s="13" t="s">
        <v>316</v>
      </c>
      <c r="G4" s="13" t="s">
        <v>320</v>
      </c>
      <c r="H4" s="31" t="s">
        <v>71</v>
      </c>
      <c r="I4" s="13" t="s">
        <v>296</v>
      </c>
      <c r="J4" s="15" t="s">
        <v>14</v>
      </c>
      <c r="K4" s="17" t="s">
        <v>10</v>
      </c>
      <c r="L4" s="17"/>
      <c r="M4" s="18" t="s">
        <v>288</v>
      </c>
      <c r="N4" s="19" t="s">
        <v>18</v>
      </c>
      <c r="O4" s="19" t="s">
        <v>18</v>
      </c>
      <c r="P4" s="19" t="s">
        <v>18</v>
      </c>
      <c r="Q4" s="19" t="s">
        <v>18</v>
      </c>
      <c r="R4" s="20"/>
      <c r="S4" s="14" t="s">
        <v>272</v>
      </c>
      <c r="T4" s="14" t="s">
        <v>273</v>
      </c>
      <c r="U4" s="22" t="s">
        <v>322</v>
      </c>
      <c r="V4" s="22" t="s">
        <v>295</v>
      </c>
      <c r="W4" s="14" t="s">
        <v>28</v>
      </c>
      <c r="X4" s="14" t="s">
        <v>274</v>
      </c>
      <c r="Y4" s="13" t="s">
        <v>290</v>
      </c>
      <c r="AA4" s="13" t="s">
        <v>51</v>
      </c>
      <c r="AB4" s="13" t="s">
        <v>291</v>
      </c>
      <c r="AC4" s="13" t="s">
        <v>277</v>
      </c>
      <c r="AD4" s="21" t="s">
        <v>278</v>
      </c>
      <c r="AE4" s="14" t="s">
        <v>37</v>
      </c>
      <c r="AF4" s="14" t="s">
        <v>60</v>
      </c>
      <c r="AG4" s="13" t="s">
        <v>266</v>
      </c>
      <c r="AH4" s="13" t="s">
        <v>279</v>
      </c>
      <c r="AI4" s="13" t="s">
        <v>41</v>
      </c>
      <c r="AJ4" s="14" t="s">
        <v>62</v>
      </c>
      <c r="AK4" s="13" t="s">
        <v>44</v>
      </c>
      <c r="AL4" s="13" t="s">
        <v>323</v>
      </c>
      <c r="AM4" s="13" t="s">
        <v>324</v>
      </c>
      <c r="AN4" s="13" t="s">
        <v>325</v>
      </c>
      <c r="AO4" s="13"/>
      <c r="AP4" s="13"/>
      <c r="AQ4" s="13"/>
      <c r="AR4" s="13"/>
      <c r="AS4" s="22" t="s">
        <v>298</v>
      </c>
      <c r="AT4" s="22" t="s">
        <v>292</v>
      </c>
      <c r="AU4" s="14" t="s">
        <v>293</v>
      </c>
      <c r="AV4" s="14" t="s">
        <v>57</v>
      </c>
      <c r="AX4" s="24" t="s">
        <v>294</v>
      </c>
      <c r="AY4"/>
      <c r="AZ4" s="13" t="s">
        <v>182</v>
      </c>
      <c r="BA4" s="39" t="s">
        <v>10</v>
      </c>
      <c r="BB4" s="150"/>
      <c r="BC4" s="13" t="s">
        <v>307</v>
      </c>
      <c r="BD4" s="14" t="s">
        <v>344</v>
      </c>
      <c r="BE4" s="13" t="s">
        <v>345</v>
      </c>
      <c r="BF4" s="14" t="s">
        <v>346</v>
      </c>
      <c r="BG4" s="153" t="s">
        <v>344</v>
      </c>
      <c r="BH4" s="154" t="s">
        <v>345</v>
      </c>
      <c r="BI4" s="25"/>
      <c r="BJ4" s="25" t="s">
        <v>312</v>
      </c>
      <c r="BK4" s="14" t="s">
        <v>66</v>
      </c>
      <c r="BL4" s="29" t="s">
        <v>68</v>
      </c>
      <c r="BM4" s="14" t="s">
        <v>260</v>
      </c>
      <c r="BN4" s="14" t="s">
        <v>271</v>
      </c>
    </row>
    <row r="5" spans="1:107" ht="105" x14ac:dyDescent="0.25">
      <c r="A5" s="9">
        <v>4</v>
      </c>
      <c r="B5" s="141" t="s">
        <v>63</v>
      </c>
      <c r="C5" s="147" t="s">
        <v>151</v>
      </c>
      <c r="E5" s="144"/>
      <c r="F5" s="144" t="s">
        <v>317</v>
      </c>
      <c r="G5" s="144" t="s">
        <v>321</v>
      </c>
      <c r="I5" s="143" t="s">
        <v>299</v>
      </c>
      <c r="J5" s="15" t="s">
        <v>14</v>
      </c>
      <c r="K5" s="17" t="s">
        <v>10</v>
      </c>
      <c r="L5" s="17"/>
      <c r="M5" s="18" t="s">
        <v>288</v>
      </c>
      <c r="N5" s="19" t="s">
        <v>18</v>
      </c>
      <c r="O5" s="19" t="s">
        <v>18</v>
      </c>
      <c r="P5" s="19" t="s">
        <v>18</v>
      </c>
      <c r="Q5" s="19" t="s">
        <v>18</v>
      </c>
      <c r="R5" s="20"/>
      <c r="S5" s="14" t="s">
        <v>300</v>
      </c>
      <c r="T5" s="14" t="s">
        <v>301</v>
      </c>
      <c r="U5" s="22" t="s">
        <v>303</v>
      </c>
      <c r="V5" s="22" t="s">
        <v>295</v>
      </c>
      <c r="W5" s="14" t="s">
        <v>297</v>
      </c>
      <c r="X5" s="14" t="s">
        <v>274</v>
      </c>
      <c r="Y5" s="13" t="s">
        <v>302</v>
      </c>
      <c r="AA5" s="13" t="s">
        <v>51</v>
      </c>
      <c r="AB5" s="13" t="s">
        <v>304</v>
      </c>
      <c r="AC5" s="13" t="s">
        <v>277</v>
      </c>
      <c r="AD5" s="21" t="s">
        <v>278</v>
      </c>
      <c r="AE5" s="14" t="s">
        <v>37</v>
      </c>
      <c r="AF5" s="14" t="s">
        <v>60</v>
      </c>
      <c r="AG5" s="13" t="s">
        <v>266</v>
      </c>
      <c r="AH5" s="13" t="s">
        <v>266</v>
      </c>
      <c r="AI5" s="13" t="s">
        <v>41</v>
      </c>
      <c r="AJ5" s="14" t="s">
        <v>62</v>
      </c>
      <c r="AK5" s="13" t="s">
        <v>44</v>
      </c>
      <c r="AL5" s="13" t="s">
        <v>323</v>
      </c>
      <c r="AM5" s="13" t="s">
        <v>324</v>
      </c>
      <c r="AN5" s="13" t="s">
        <v>325</v>
      </c>
      <c r="AO5" s="13"/>
      <c r="AP5" s="13"/>
      <c r="AQ5" s="13"/>
      <c r="AR5" s="13"/>
      <c r="AS5" s="22" t="s">
        <v>305</v>
      </c>
      <c r="AT5" s="22" t="s">
        <v>292</v>
      </c>
      <c r="AU5" s="14" t="s">
        <v>311</v>
      </c>
      <c r="AV5" s="14" t="s">
        <v>57</v>
      </c>
      <c r="AW5" s="14"/>
      <c r="AX5" s="24" t="s">
        <v>294</v>
      </c>
      <c r="AZ5" s="13" t="s">
        <v>182</v>
      </c>
      <c r="BA5" s="39" t="s">
        <v>10</v>
      </c>
      <c r="BB5" s="150"/>
      <c r="BC5" s="144" t="s">
        <v>308</v>
      </c>
      <c r="BD5" s="14" t="s">
        <v>344</v>
      </c>
      <c r="BE5" s="13" t="s">
        <v>345</v>
      </c>
      <c r="BF5" s="14" t="s">
        <v>346</v>
      </c>
      <c r="BG5" s="14"/>
      <c r="BH5" s="14">
        <v>103558</v>
      </c>
      <c r="BJ5" s="25" t="s">
        <v>312</v>
      </c>
      <c r="BK5" s="14" t="s">
        <v>66</v>
      </c>
      <c r="BL5" s="29" t="s">
        <v>68</v>
      </c>
      <c r="BM5" s="14" t="s">
        <v>260</v>
      </c>
      <c r="BN5" s="14" t="s">
        <v>271</v>
      </c>
    </row>
    <row r="7" spans="1:107" ht="60" x14ac:dyDescent="0.25">
      <c r="AU7" s="14" t="s">
        <v>334</v>
      </c>
      <c r="AX7" s="24" t="s">
        <v>264</v>
      </c>
      <c r="BJ7" s="25" t="s">
        <v>263</v>
      </c>
    </row>
  </sheetData>
  <dataValidations count="1">
    <dataValidation type="list" allowBlank="1" showInputMessage="1" showErrorMessage="1" sqref="B1:B5" xr:uid="{00000000-0002-0000-0100-000000000000}">
      <formula1>"Y,N"</formula1>
    </dataValidation>
  </dataValidations>
  <hyperlinks>
    <hyperlink ref="A1" location="'Test Cases'!A1" display="Home  ---   S_No." xr:uid="{00000000-0004-0000-0100-000000000000}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133"/>
  <sheetViews>
    <sheetView workbookViewId="0">
      <pane ySplit="1" topLeftCell="A2" activePane="bottomLeft" state="frozen"/>
      <selection pane="bottomLeft" activeCell="H6" sqref="H6"/>
    </sheetView>
  </sheetViews>
  <sheetFormatPr defaultRowHeight="15" x14ac:dyDescent="0.25"/>
  <cols>
    <col min="1" max="1" width="9.140625" style="34" collapsed="1"/>
    <col min="2" max="2" width="13.28515625" customWidth="1" collapsed="1"/>
    <col min="3" max="3" width="0" hidden="1" customWidth="1" collapsed="1"/>
    <col min="4" max="4" width="7.28515625" bestFit="1" customWidth="1" collapsed="1"/>
    <col min="5" max="5" width="26" bestFit="1" customWidth="1" collapsed="1"/>
    <col min="7" max="7" width="15.5703125" bestFit="1" customWidth="1" collapsed="1"/>
    <col min="8" max="8" width="28.140625" bestFit="1" customWidth="1" collapsed="1"/>
    <col min="9" max="9" width="11.28515625" bestFit="1" customWidth="1" collapsed="1"/>
    <col min="10" max="10" width="24.85546875" customWidth="1" collapsed="1"/>
    <col min="11" max="11" width="27.42578125" hidden="1" customWidth="1" collapsed="1"/>
    <col min="12" max="12" width="10.7109375" hidden="1" customWidth="1" collapsed="1"/>
    <col min="13" max="13" width="44.85546875" bestFit="1" customWidth="1" collapsed="1"/>
    <col min="14" max="14" width="27.42578125" style="34" bestFit="1" customWidth="1" collapsed="1"/>
    <col min="15" max="15" width="19.140625" style="9" bestFit="1" customWidth="1" collapsed="1"/>
    <col min="16" max="16" width="15.7109375" style="9" bestFit="1" customWidth="1" collapsed="1"/>
    <col min="17" max="17" width="20.140625" customWidth="1" collapsed="1"/>
    <col min="18" max="18" width="22.7109375" bestFit="1" customWidth="1" collapsed="1"/>
    <col min="19" max="20" width="0" hidden="1" customWidth="1" collapsed="1"/>
    <col min="21" max="21" width="20.42578125" bestFit="1" customWidth="1" collapsed="1"/>
    <col min="22" max="22" width="26.5703125" bestFit="1" customWidth="1" collapsed="1"/>
    <col min="24" max="24" width="16.42578125" bestFit="1" customWidth="1" collapsed="1"/>
    <col min="25" max="25" width="19.85546875" bestFit="1" customWidth="1" collapsed="1"/>
    <col min="27" max="27" width="32.7109375" bestFit="1" customWidth="1" collapsed="1"/>
    <col min="28" max="28" width="31.7109375" bestFit="1" customWidth="1" collapsed="1"/>
    <col min="29" max="29" width="33.28515625" bestFit="1" customWidth="1" collapsed="1"/>
    <col min="30" max="30" width="40.28515625" customWidth="1" collapsed="1"/>
    <col min="31" max="31" width="44.7109375" bestFit="1" customWidth="1" collapsed="1"/>
    <col min="33" max="33" width="40.5703125" bestFit="1" customWidth="1" collapsed="1"/>
    <col min="34" max="35" width="35.5703125" bestFit="1" customWidth="1" collapsed="1"/>
    <col min="36" max="37" width="35.5703125" customWidth="1" collapsed="1"/>
    <col min="38" max="38" width="17.5703125" bestFit="1" customWidth="1" collapsed="1"/>
    <col min="39" max="39" width="66.28515625" style="96" customWidth="1" collapsed="1"/>
    <col min="40" max="40" width="19.5703125" customWidth="1" collapsed="1"/>
    <col min="41" max="41" width="35.5703125" bestFit="1" customWidth="1" collapsed="1"/>
    <col min="42" max="42" width="35.5703125" style="34" bestFit="1" customWidth="1" collapsed="1"/>
    <col min="43" max="43" width="33.42578125" customWidth="1" collapsed="1"/>
    <col min="44" max="44" width="57.28515625" bestFit="1" customWidth="1" collapsed="1"/>
  </cols>
  <sheetData>
    <row r="1" spans="1:42" x14ac:dyDescent="0.25">
      <c r="A1" s="10" t="s">
        <v>72</v>
      </c>
      <c r="B1" s="32" t="s">
        <v>2</v>
      </c>
      <c r="D1" s="6" t="s">
        <v>3</v>
      </c>
      <c r="E1" s="6" t="s">
        <v>12</v>
      </c>
      <c r="G1" s="6" t="s">
        <v>16</v>
      </c>
      <c r="H1" s="2" t="s">
        <v>8</v>
      </c>
      <c r="I1" s="2" t="s">
        <v>15</v>
      </c>
      <c r="J1" s="52" t="s">
        <v>4</v>
      </c>
      <c r="K1" s="50" t="s">
        <v>5</v>
      </c>
      <c r="L1" s="26" t="s">
        <v>6</v>
      </c>
      <c r="M1" s="1" t="s">
        <v>7</v>
      </c>
      <c r="N1" s="58" t="s">
        <v>20</v>
      </c>
      <c r="O1" s="35" t="s">
        <v>78</v>
      </c>
      <c r="P1" s="35" t="s">
        <v>79</v>
      </c>
      <c r="Q1" s="5" t="s">
        <v>19</v>
      </c>
      <c r="R1" s="5" t="s">
        <v>17</v>
      </c>
      <c r="S1" s="4"/>
      <c r="T1" s="4"/>
      <c r="U1" s="6" t="s">
        <v>22</v>
      </c>
      <c r="V1" s="11" t="s">
        <v>25</v>
      </c>
      <c r="W1" s="2"/>
      <c r="X1" s="5" t="s">
        <v>75</v>
      </c>
      <c r="Y1" s="6" t="s">
        <v>61</v>
      </c>
      <c r="Z1" s="6" t="s">
        <v>43</v>
      </c>
      <c r="AA1" s="6" t="s">
        <v>45</v>
      </c>
      <c r="AB1" s="6" t="s">
        <v>49</v>
      </c>
      <c r="AC1" s="6" t="s">
        <v>50</v>
      </c>
      <c r="AD1" s="6" t="s">
        <v>53</v>
      </c>
      <c r="AE1" s="6" t="s">
        <v>54</v>
      </c>
      <c r="AF1" s="6"/>
      <c r="AG1" s="54" t="s">
        <v>84</v>
      </c>
      <c r="AH1" s="6" t="s">
        <v>85</v>
      </c>
      <c r="AI1" s="6" t="s">
        <v>86</v>
      </c>
      <c r="AJ1" s="38" t="s">
        <v>87</v>
      </c>
      <c r="AK1" s="40" t="s">
        <v>90</v>
      </c>
      <c r="AL1" s="42" t="s">
        <v>254</v>
      </c>
      <c r="AM1" s="127" t="s">
        <v>64</v>
      </c>
      <c r="AN1" s="42" t="s">
        <v>91</v>
      </c>
      <c r="AO1" s="43" t="s">
        <v>92</v>
      </c>
      <c r="AP1" s="55" t="s">
        <v>93</v>
      </c>
    </row>
    <row r="2" spans="1:42" x14ac:dyDescent="0.25">
      <c r="A2" s="34">
        <v>1</v>
      </c>
      <c r="B2" s="33" t="s">
        <v>63</v>
      </c>
      <c r="D2" s="89"/>
      <c r="E2" s="89"/>
      <c r="G2" s="63" t="s">
        <v>82</v>
      </c>
      <c r="H2" s="13" t="s">
        <v>83</v>
      </c>
      <c r="I2" s="45" t="s">
        <v>88</v>
      </c>
      <c r="J2" s="53" t="s">
        <v>14</v>
      </c>
      <c r="K2" s="51" t="s">
        <v>10</v>
      </c>
      <c r="L2" s="27" t="s">
        <v>35</v>
      </c>
      <c r="M2" s="18" t="s">
        <v>74</v>
      </c>
      <c r="N2" s="36" t="s">
        <v>18</v>
      </c>
      <c r="O2" s="36" t="s">
        <v>18</v>
      </c>
      <c r="P2" s="36"/>
      <c r="Q2" s="19" t="s">
        <v>18</v>
      </c>
      <c r="R2" s="19" t="s">
        <v>18</v>
      </c>
      <c r="S2" s="16"/>
      <c r="T2" s="20"/>
      <c r="U2" s="14" t="s">
        <v>80</v>
      </c>
      <c r="V2" s="14" t="s">
        <v>81</v>
      </c>
      <c r="W2" s="13"/>
      <c r="X2" s="13" t="s">
        <v>69</v>
      </c>
      <c r="Y2" s="14" t="s">
        <v>62</v>
      </c>
      <c r="Z2" s="13" t="s">
        <v>44</v>
      </c>
      <c r="AA2" s="13" t="s">
        <v>46</v>
      </c>
      <c r="AB2" s="13" t="s">
        <v>47</v>
      </c>
      <c r="AC2" s="13" t="s">
        <v>48</v>
      </c>
      <c r="AD2" s="22" t="s">
        <v>76</v>
      </c>
      <c r="AE2" s="22" t="s">
        <v>142</v>
      </c>
      <c r="AF2" s="13"/>
      <c r="AG2" s="53" t="s">
        <v>77</v>
      </c>
      <c r="AH2" s="37">
        <f ca="1">TODAY()</f>
        <v>44399</v>
      </c>
      <c r="AI2" s="48">
        <f t="shared" ref="AI2:AI7" ca="1" si="0">AH2+180</f>
        <v>44579</v>
      </c>
      <c r="AJ2" s="39" t="s">
        <v>10</v>
      </c>
      <c r="AK2" s="46">
        <v>1375637</v>
      </c>
      <c r="AL2" s="123"/>
      <c r="AM2" s="128"/>
      <c r="AN2" s="41" t="s">
        <v>94</v>
      </c>
      <c r="AO2" s="48">
        <v>43101</v>
      </c>
      <c r="AP2" s="62">
        <f ca="1">DATE(YEAR(TODAY())+1,MONTH(TODAY())+0,DAY(TODAY())+0)</f>
        <v>44764</v>
      </c>
    </row>
    <row r="3" spans="1:42" x14ac:dyDescent="0.25">
      <c r="A3" s="34">
        <v>2</v>
      </c>
      <c r="B3" s="33" t="s">
        <v>63</v>
      </c>
      <c r="D3" s="90" t="s">
        <v>150</v>
      </c>
      <c r="E3" s="89" t="s">
        <v>152</v>
      </c>
      <c r="G3" s="64" t="s">
        <v>82</v>
      </c>
      <c r="H3" s="13" t="s">
        <v>83</v>
      </c>
      <c r="I3" s="45" t="s">
        <v>73</v>
      </c>
      <c r="J3" s="53" t="s">
        <v>14</v>
      </c>
      <c r="K3" s="51" t="s">
        <v>10</v>
      </c>
      <c r="L3" s="27" t="s">
        <v>35</v>
      </c>
      <c r="M3" s="18" t="s">
        <v>74</v>
      </c>
      <c r="N3" s="36" t="s">
        <v>18</v>
      </c>
      <c r="O3" s="36" t="s">
        <v>18</v>
      </c>
      <c r="P3" s="36"/>
      <c r="Q3" s="19" t="s">
        <v>18</v>
      </c>
      <c r="R3" s="19" t="s">
        <v>18</v>
      </c>
      <c r="S3" s="16"/>
      <c r="T3" s="20"/>
      <c r="U3" s="14" t="s">
        <v>80</v>
      </c>
      <c r="V3" s="14" t="s">
        <v>81</v>
      </c>
      <c r="W3" s="13"/>
      <c r="X3" s="13" t="s">
        <v>69</v>
      </c>
      <c r="Y3" s="14" t="s">
        <v>62</v>
      </c>
      <c r="Z3" s="13" t="s">
        <v>44</v>
      </c>
      <c r="AA3" s="13" t="s">
        <v>46</v>
      </c>
      <c r="AB3" s="13" t="s">
        <v>47</v>
      </c>
      <c r="AC3" s="13" t="s">
        <v>48</v>
      </c>
      <c r="AD3" s="22" t="s">
        <v>76</v>
      </c>
      <c r="AE3" s="22" t="s">
        <v>142</v>
      </c>
      <c r="AF3" s="13"/>
      <c r="AG3" s="53" t="s">
        <v>77</v>
      </c>
      <c r="AH3" s="37">
        <f ca="1">TODAY()</f>
        <v>44399</v>
      </c>
      <c r="AI3" s="49">
        <f t="shared" ca="1" si="0"/>
        <v>44579</v>
      </c>
      <c r="AJ3" s="39" t="s">
        <v>10</v>
      </c>
      <c r="AK3" s="44">
        <v>1234876</v>
      </c>
      <c r="AL3" s="124"/>
      <c r="AM3" s="129"/>
      <c r="AN3" s="41" t="s">
        <v>94</v>
      </c>
      <c r="AO3" s="48">
        <v>43101</v>
      </c>
      <c r="AP3" s="62">
        <f ca="1">DATE(YEAR(TODAY())+1,MONTH(TODAY())+0,DAY(TODAY())+0)</f>
        <v>44764</v>
      </c>
    </row>
    <row r="4" spans="1:42" x14ac:dyDescent="0.25">
      <c r="A4" s="67">
        <v>3</v>
      </c>
      <c r="B4" s="33" t="s">
        <v>63</v>
      </c>
      <c r="D4" s="89"/>
      <c r="E4" s="89"/>
      <c r="G4" s="63" t="s">
        <v>82</v>
      </c>
      <c r="H4" s="13" t="s">
        <v>83</v>
      </c>
      <c r="I4" s="45" t="s">
        <v>95</v>
      </c>
      <c r="J4" s="53" t="s">
        <v>14</v>
      </c>
      <c r="K4" s="51" t="s">
        <v>10</v>
      </c>
      <c r="L4" s="27" t="s">
        <v>35</v>
      </c>
      <c r="M4" s="18" t="s">
        <v>74</v>
      </c>
      <c r="N4" s="36" t="s">
        <v>18</v>
      </c>
      <c r="O4" s="36" t="s">
        <v>18</v>
      </c>
      <c r="P4" s="36"/>
      <c r="Q4" s="19" t="s">
        <v>18</v>
      </c>
      <c r="R4" s="19" t="s">
        <v>18</v>
      </c>
      <c r="S4" s="16"/>
      <c r="T4" s="20"/>
      <c r="U4" s="14" t="s">
        <v>80</v>
      </c>
      <c r="V4" s="14" t="s">
        <v>81</v>
      </c>
      <c r="W4" s="13"/>
      <c r="X4" s="13" t="s">
        <v>69</v>
      </c>
      <c r="Y4" s="14" t="s">
        <v>62</v>
      </c>
      <c r="Z4" s="13" t="s">
        <v>44</v>
      </c>
      <c r="AA4" s="13" t="s">
        <v>46</v>
      </c>
      <c r="AB4" s="13" t="s">
        <v>47</v>
      </c>
      <c r="AC4" s="13" t="s">
        <v>48</v>
      </c>
      <c r="AD4" s="22" t="s">
        <v>76</v>
      </c>
      <c r="AE4" s="22" t="s">
        <v>142</v>
      </c>
      <c r="AF4" s="13"/>
      <c r="AG4" s="53" t="s">
        <v>77</v>
      </c>
      <c r="AH4" s="37">
        <f ca="1">TODAY()</f>
        <v>44399</v>
      </c>
      <c r="AI4" s="49">
        <f t="shared" ca="1" si="0"/>
        <v>44579</v>
      </c>
      <c r="AJ4" s="39" t="s">
        <v>10</v>
      </c>
      <c r="AK4" s="46">
        <v>1190292</v>
      </c>
      <c r="AL4" s="123"/>
      <c r="AM4" s="130"/>
      <c r="AN4" s="41" t="s">
        <v>94</v>
      </c>
      <c r="AO4" s="48">
        <v>43101</v>
      </c>
      <c r="AP4" s="62">
        <f ca="1">DATE(YEAR(TODAY())+1,MONTH(TODAY())+0,DAY(TODAY())+0)</f>
        <v>44764</v>
      </c>
    </row>
    <row r="5" spans="1:42" x14ac:dyDescent="0.25">
      <c r="A5" s="67">
        <v>4</v>
      </c>
      <c r="B5" s="33" t="s">
        <v>63</v>
      </c>
      <c r="D5" s="89"/>
      <c r="E5" s="89"/>
      <c r="G5" s="63" t="s">
        <v>82</v>
      </c>
      <c r="H5" s="13" t="s">
        <v>83</v>
      </c>
      <c r="I5" s="45" t="s">
        <v>96</v>
      </c>
      <c r="J5" s="53" t="s">
        <v>14</v>
      </c>
      <c r="K5" s="51" t="s">
        <v>10</v>
      </c>
      <c r="L5" s="27" t="s">
        <v>35</v>
      </c>
      <c r="M5" s="18" t="s">
        <v>74</v>
      </c>
      <c r="N5" s="36" t="s">
        <v>18</v>
      </c>
      <c r="O5" s="36" t="s">
        <v>18</v>
      </c>
      <c r="Q5" s="19" t="s">
        <v>18</v>
      </c>
      <c r="R5" s="19" t="s">
        <v>18</v>
      </c>
      <c r="U5" s="14" t="s">
        <v>80</v>
      </c>
      <c r="V5" s="14" t="s">
        <v>81</v>
      </c>
      <c r="X5" s="13" t="s">
        <v>69</v>
      </c>
      <c r="Y5" s="14" t="s">
        <v>62</v>
      </c>
      <c r="Z5" s="13" t="s">
        <v>44</v>
      </c>
      <c r="AA5" s="13" t="s">
        <v>46</v>
      </c>
      <c r="AB5" s="13" t="s">
        <v>47</v>
      </c>
      <c r="AC5" s="13" t="s">
        <v>48</v>
      </c>
      <c r="AD5" s="68" t="s">
        <v>76</v>
      </c>
      <c r="AE5" s="68" t="s">
        <v>142</v>
      </c>
      <c r="AG5" s="53" t="s">
        <v>77</v>
      </c>
      <c r="AH5" s="37">
        <f t="shared" ref="AH5:AH68" ca="1" si="1">TODAY()</f>
        <v>44399</v>
      </c>
      <c r="AI5" s="49">
        <f t="shared" ca="1" si="0"/>
        <v>44579</v>
      </c>
      <c r="AJ5" s="39" t="s">
        <v>10</v>
      </c>
      <c r="AK5" s="46">
        <v>1172479</v>
      </c>
      <c r="AL5" s="123"/>
      <c r="AM5" s="130"/>
      <c r="AN5" s="41" t="s">
        <v>94</v>
      </c>
      <c r="AO5" s="61">
        <f ca="1">TODAY() +165</f>
        <v>44564</v>
      </c>
      <c r="AP5" s="48">
        <f ca="1">TODAY() +195</f>
        <v>44594</v>
      </c>
    </row>
    <row r="6" spans="1:42" x14ac:dyDescent="0.25">
      <c r="A6" s="67">
        <v>5</v>
      </c>
      <c r="B6" s="33" t="s">
        <v>63</v>
      </c>
      <c r="D6" s="89"/>
      <c r="E6" s="89"/>
      <c r="G6" s="63" t="s">
        <v>82</v>
      </c>
      <c r="H6" s="13" t="s">
        <v>83</v>
      </c>
      <c r="I6" s="45" t="s">
        <v>97</v>
      </c>
      <c r="J6" s="53" t="s">
        <v>14</v>
      </c>
      <c r="K6" s="51" t="s">
        <v>10</v>
      </c>
      <c r="L6" s="27" t="s">
        <v>35</v>
      </c>
      <c r="M6" s="18" t="s">
        <v>74</v>
      </c>
      <c r="N6" s="36" t="s">
        <v>18</v>
      </c>
      <c r="O6" s="36" t="s">
        <v>18</v>
      </c>
      <c r="Q6" s="19" t="s">
        <v>18</v>
      </c>
      <c r="R6" s="19" t="s">
        <v>18</v>
      </c>
      <c r="U6" s="14" t="s">
        <v>80</v>
      </c>
      <c r="V6" s="14" t="s">
        <v>81</v>
      </c>
      <c r="X6" s="13" t="s">
        <v>69</v>
      </c>
      <c r="Y6" s="14" t="s">
        <v>62</v>
      </c>
      <c r="Z6" s="13" t="s">
        <v>44</v>
      </c>
      <c r="AA6" s="13" t="s">
        <v>46</v>
      </c>
      <c r="AB6" s="13" t="s">
        <v>47</v>
      </c>
      <c r="AC6" s="13" t="s">
        <v>48</v>
      </c>
      <c r="AD6" s="68" t="s">
        <v>76</v>
      </c>
      <c r="AE6" s="68" t="s">
        <v>142</v>
      </c>
      <c r="AG6" s="53" t="s">
        <v>77</v>
      </c>
      <c r="AH6" s="37">
        <f t="shared" ca="1" si="1"/>
        <v>44399</v>
      </c>
      <c r="AI6" s="49">
        <f t="shared" ca="1" si="0"/>
        <v>44579</v>
      </c>
      <c r="AJ6" s="39" t="s">
        <v>10</v>
      </c>
      <c r="AK6" s="46">
        <v>1378158</v>
      </c>
      <c r="AL6" s="123"/>
      <c r="AM6" s="130"/>
      <c r="AN6" s="41" t="s">
        <v>94</v>
      </c>
      <c r="AO6" s="48">
        <v>43101</v>
      </c>
      <c r="AP6" s="62">
        <f t="shared" ref="AP6:AP19" ca="1" si="2">DATE(YEAR(TODAY())+1,MONTH(TODAY())+0,DAY(TODAY())+0)</f>
        <v>44764</v>
      </c>
    </row>
    <row r="7" spans="1:42" x14ac:dyDescent="0.25">
      <c r="A7" s="67">
        <v>6</v>
      </c>
      <c r="B7" s="33" t="s">
        <v>63</v>
      </c>
      <c r="D7" s="89"/>
      <c r="E7" s="89"/>
      <c r="G7" s="63" t="s">
        <v>82</v>
      </c>
      <c r="H7" s="13" t="s">
        <v>83</v>
      </c>
      <c r="I7" s="45" t="s">
        <v>98</v>
      </c>
      <c r="J7" s="53" t="s">
        <v>14</v>
      </c>
      <c r="K7" s="51" t="s">
        <v>10</v>
      </c>
      <c r="L7" s="27" t="s">
        <v>35</v>
      </c>
      <c r="M7" s="18" t="s">
        <v>74</v>
      </c>
      <c r="N7" s="36" t="s">
        <v>18</v>
      </c>
      <c r="O7" s="36" t="s">
        <v>18</v>
      </c>
      <c r="Q7" s="19" t="s">
        <v>18</v>
      </c>
      <c r="R7" s="19" t="s">
        <v>18</v>
      </c>
      <c r="U7" s="14" t="s">
        <v>80</v>
      </c>
      <c r="V7" s="14" t="s">
        <v>81</v>
      </c>
      <c r="X7" s="13" t="s">
        <v>69</v>
      </c>
      <c r="Y7" s="14" t="s">
        <v>62</v>
      </c>
      <c r="Z7" s="13" t="s">
        <v>44</v>
      </c>
      <c r="AA7" s="13" t="s">
        <v>46</v>
      </c>
      <c r="AB7" s="13" t="s">
        <v>47</v>
      </c>
      <c r="AC7" s="13" t="s">
        <v>48</v>
      </c>
      <c r="AD7" s="68" t="s">
        <v>116</v>
      </c>
      <c r="AE7" s="68" t="s">
        <v>142</v>
      </c>
      <c r="AG7" s="53" t="s">
        <v>77</v>
      </c>
      <c r="AH7" s="37">
        <f t="shared" ca="1" si="1"/>
        <v>44399</v>
      </c>
      <c r="AI7" s="49">
        <f t="shared" ca="1" si="0"/>
        <v>44579</v>
      </c>
      <c r="AJ7" s="39" t="s">
        <v>10</v>
      </c>
      <c r="AK7" s="46">
        <v>771259</v>
      </c>
      <c r="AL7" s="123"/>
      <c r="AM7" s="130"/>
      <c r="AN7" s="41" t="s">
        <v>94</v>
      </c>
      <c r="AO7" s="48">
        <v>43101</v>
      </c>
      <c r="AP7" s="69">
        <f ca="1">DATE(YEAR(TODAY())+1,MONTH(TODAY())+0,DAY(TODAY())+30)</f>
        <v>44794</v>
      </c>
    </row>
    <row r="8" spans="1:42" x14ac:dyDescent="0.25">
      <c r="A8" s="67">
        <v>7</v>
      </c>
      <c r="B8" s="33" t="s">
        <v>63</v>
      </c>
      <c r="D8" s="89"/>
      <c r="E8" s="89"/>
      <c r="G8" s="63" t="s">
        <v>82</v>
      </c>
      <c r="H8" s="13" t="s">
        <v>83</v>
      </c>
      <c r="I8" s="56" t="s">
        <v>99</v>
      </c>
      <c r="J8" s="53" t="s">
        <v>14</v>
      </c>
      <c r="K8" s="51" t="s">
        <v>10</v>
      </c>
      <c r="L8" s="27" t="s">
        <v>35</v>
      </c>
      <c r="M8" s="18" t="s">
        <v>74</v>
      </c>
      <c r="N8" s="36" t="s">
        <v>18</v>
      </c>
      <c r="O8" s="36" t="s">
        <v>115</v>
      </c>
      <c r="P8" s="44" t="s">
        <v>117</v>
      </c>
      <c r="Q8" s="19" t="s">
        <v>18</v>
      </c>
      <c r="R8" s="19" t="s">
        <v>18</v>
      </c>
      <c r="U8" s="14" t="s">
        <v>80</v>
      </c>
      <c r="V8" s="14" t="s">
        <v>81</v>
      </c>
      <c r="X8" s="13" t="s">
        <v>69</v>
      </c>
      <c r="Y8" s="14" t="s">
        <v>62</v>
      </c>
      <c r="Z8" s="13" t="s">
        <v>44</v>
      </c>
      <c r="AA8" s="13" t="s">
        <v>46</v>
      </c>
      <c r="AB8" s="13" t="s">
        <v>47</v>
      </c>
      <c r="AC8" s="13" t="s">
        <v>48</v>
      </c>
      <c r="AD8" s="68" t="s">
        <v>76</v>
      </c>
      <c r="AE8" s="68" t="s">
        <v>143</v>
      </c>
      <c r="AG8" s="53" t="s">
        <v>77</v>
      </c>
      <c r="AH8" s="37">
        <f t="shared" ca="1" si="1"/>
        <v>44399</v>
      </c>
      <c r="AI8" s="57">
        <f ca="1">AH8+180</f>
        <v>44579</v>
      </c>
      <c r="AJ8" s="39" t="s">
        <v>10</v>
      </c>
      <c r="AK8" s="59">
        <v>771259</v>
      </c>
      <c r="AL8" s="125"/>
      <c r="AM8" s="131"/>
      <c r="AN8" s="41" t="s">
        <v>94</v>
      </c>
      <c r="AO8" s="48">
        <v>43101</v>
      </c>
      <c r="AP8" s="62">
        <f t="shared" ca="1" si="2"/>
        <v>44764</v>
      </c>
    </row>
    <row r="9" spans="1:42" x14ac:dyDescent="0.25">
      <c r="A9" s="67">
        <v>8</v>
      </c>
      <c r="B9" s="33" t="s">
        <v>63</v>
      </c>
      <c r="D9" s="89"/>
      <c r="E9" s="89"/>
      <c r="G9" s="63" t="s">
        <v>82</v>
      </c>
      <c r="H9" s="13" t="s">
        <v>83</v>
      </c>
      <c r="I9" s="45" t="s">
        <v>100</v>
      </c>
      <c r="J9" s="53" t="s">
        <v>14</v>
      </c>
      <c r="K9" s="51" t="s">
        <v>10</v>
      </c>
      <c r="L9" s="27" t="s">
        <v>35</v>
      </c>
      <c r="M9" s="18" t="s">
        <v>74</v>
      </c>
      <c r="N9" s="36" t="s">
        <v>18</v>
      </c>
      <c r="O9" s="36" t="s">
        <v>115</v>
      </c>
      <c r="P9" s="44" t="s">
        <v>117</v>
      </c>
      <c r="Q9" s="19" t="s">
        <v>18</v>
      </c>
      <c r="R9" s="19" t="s">
        <v>18</v>
      </c>
      <c r="U9" s="14" t="s">
        <v>80</v>
      </c>
      <c r="V9" s="14" t="s">
        <v>81</v>
      </c>
      <c r="X9" s="13" t="s">
        <v>69</v>
      </c>
      <c r="Y9" s="14" t="s">
        <v>62</v>
      </c>
      <c r="Z9" s="13" t="s">
        <v>44</v>
      </c>
      <c r="AA9" s="13" t="s">
        <v>46</v>
      </c>
      <c r="AB9" s="13" t="s">
        <v>47</v>
      </c>
      <c r="AC9" s="13" t="s">
        <v>48</v>
      </c>
      <c r="AD9" s="68" t="s">
        <v>76</v>
      </c>
      <c r="AE9" s="68" t="s">
        <v>143</v>
      </c>
      <c r="AG9" s="53" t="s">
        <v>77</v>
      </c>
      <c r="AH9" s="37">
        <f t="shared" ca="1" si="1"/>
        <v>44399</v>
      </c>
      <c r="AI9" s="49">
        <f ca="1">AH9+180</f>
        <v>44579</v>
      </c>
      <c r="AJ9" s="39" t="s">
        <v>10</v>
      </c>
      <c r="AK9" s="46">
        <v>1065815</v>
      </c>
      <c r="AL9" s="123"/>
      <c r="AM9" s="130"/>
      <c r="AN9" s="41" t="s">
        <v>94</v>
      </c>
      <c r="AO9" s="48">
        <v>43101</v>
      </c>
      <c r="AP9" s="62">
        <f t="shared" ca="1" si="2"/>
        <v>44764</v>
      </c>
    </row>
    <row r="10" spans="1:42" x14ac:dyDescent="0.25">
      <c r="A10" s="67">
        <v>9</v>
      </c>
      <c r="B10" s="33" t="s">
        <v>63</v>
      </c>
      <c r="D10" s="89"/>
      <c r="E10" s="89"/>
      <c r="G10" s="63" t="s">
        <v>82</v>
      </c>
      <c r="H10" s="13" t="s">
        <v>83</v>
      </c>
      <c r="I10" s="45" t="s">
        <v>89</v>
      </c>
      <c r="J10" s="53" t="s">
        <v>14</v>
      </c>
      <c r="K10" s="51" t="s">
        <v>10</v>
      </c>
      <c r="L10" s="27" t="s">
        <v>35</v>
      </c>
      <c r="M10" s="18" t="s">
        <v>74</v>
      </c>
      <c r="N10" s="36" t="s">
        <v>18</v>
      </c>
      <c r="O10" s="36" t="s">
        <v>115</v>
      </c>
      <c r="P10" s="44" t="s">
        <v>117</v>
      </c>
      <c r="Q10" s="19" t="s">
        <v>18</v>
      </c>
      <c r="R10" s="19" t="s">
        <v>18</v>
      </c>
      <c r="U10" s="14" t="s">
        <v>80</v>
      </c>
      <c r="V10" s="14" t="s">
        <v>81</v>
      </c>
      <c r="X10" s="13" t="s">
        <v>69</v>
      </c>
      <c r="Y10" s="14" t="s">
        <v>62</v>
      </c>
      <c r="Z10" s="13" t="s">
        <v>44</v>
      </c>
      <c r="AA10" s="13" t="s">
        <v>46</v>
      </c>
      <c r="AB10" s="13" t="s">
        <v>47</v>
      </c>
      <c r="AC10" s="13" t="s">
        <v>48</v>
      </c>
      <c r="AD10" s="68" t="s">
        <v>76</v>
      </c>
      <c r="AE10" s="68" t="s">
        <v>143</v>
      </c>
      <c r="AG10" s="53" t="s">
        <v>77</v>
      </c>
      <c r="AH10" s="37">
        <f ca="1">TODAY()</f>
        <v>44399</v>
      </c>
      <c r="AI10" s="49">
        <f ca="1">AH10+180</f>
        <v>44579</v>
      </c>
      <c r="AJ10" s="39" t="s">
        <v>10</v>
      </c>
      <c r="AK10" s="46">
        <v>1433341</v>
      </c>
      <c r="AL10" s="123"/>
      <c r="AM10" s="130"/>
      <c r="AN10" s="41" t="s">
        <v>94</v>
      </c>
      <c r="AO10" s="48">
        <v>43101</v>
      </c>
      <c r="AP10" s="62">
        <f t="shared" ca="1" si="2"/>
        <v>44764</v>
      </c>
    </row>
    <row r="11" spans="1:42" x14ac:dyDescent="0.25">
      <c r="A11" s="67">
        <v>10</v>
      </c>
      <c r="B11" s="33" t="s">
        <v>63</v>
      </c>
      <c r="D11" s="91" t="s">
        <v>151</v>
      </c>
      <c r="E11" s="89"/>
      <c r="G11" s="63" t="s">
        <v>82</v>
      </c>
      <c r="H11" s="13" t="s">
        <v>83</v>
      </c>
      <c r="I11" s="45" t="s">
        <v>101</v>
      </c>
      <c r="J11" s="53" t="s">
        <v>14</v>
      </c>
      <c r="K11" s="51" t="s">
        <v>10</v>
      </c>
      <c r="L11" s="27" t="s">
        <v>35</v>
      </c>
      <c r="M11" s="18" t="s">
        <v>74</v>
      </c>
      <c r="N11" s="36" t="s">
        <v>18</v>
      </c>
      <c r="O11" s="36" t="s">
        <v>115</v>
      </c>
      <c r="P11" s="44" t="s">
        <v>117</v>
      </c>
      <c r="Q11" s="19" t="s">
        <v>18</v>
      </c>
      <c r="R11" s="19" t="s">
        <v>18</v>
      </c>
      <c r="U11" s="14" t="s">
        <v>80</v>
      </c>
      <c r="V11" s="14" t="s">
        <v>81</v>
      </c>
      <c r="X11" s="13" t="s">
        <v>69</v>
      </c>
      <c r="Y11" s="14" t="s">
        <v>62</v>
      </c>
      <c r="Z11" s="13" t="s">
        <v>44</v>
      </c>
      <c r="AA11" s="13" t="s">
        <v>46</v>
      </c>
      <c r="AB11" s="13" t="s">
        <v>47</v>
      </c>
      <c r="AC11" s="13" t="s">
        <v>48</v>
      </c>
      <c r="AD11" s="68" t="s">
        <v>141</v>
      </c>
      <c r="AE11" s="68" t="s">
        <v>144</v>
      </c>
      <c r="AG11" s="53" t="s">
        <v>77</v>
      </c>
      <c r="AH11" s="37">
        <f t="shared" ca="1" si="1"/>
        <v>44399</v>
      </c>
      <c r="AI11" s="48">
        <f ca="1">AH11+30</f>
        <v>44429</v>
      </c>
      <c r="AJ11" s="39" t="s">
        <v>10</v>
      </c>
      <c r="AK11" s="46">
        <v>1485538</v>
      </c>
      <c r="AL11" s="123"/>
      <c r="AM11" s="130"/>
      <c r="AN11" s="41" t="s">
        <v>94</v>
      </c>
      <c r="AO11" s="48">
        <v>43101</v>
      </c>
      <c r="AP11" s="62">
        <f t="shared" ca="1" si="2"/>
        <v>44764</v>
      </c>
    </row>
    <row r="12" spans="1:42" x14ac:dyDescent="0.25">
      <c r="A12" s="67">
        <v>11</v>
      </c>
      <c r="B12" s="33" t="s">
        <v>63</v>
      </c>
      <c r="D12" s="89"/>
      <c r="E12" s="89"/>
      <c r="G12" s="63" t="s">
        <v>82</v>
      </c>
      <c r="H12" s="13" t="s">
        <v>83</v>
      </c>
      <c r="I12" s="45" t="s">
        <v>102</v>
      </c>
      <c r="J12" s="53" t="s">
        <v>14</v>
      </c>
      <c r="K12" s="51" t="s">
        <v>10</v>
      </c>
      <c r="L12" s="27" t="s">
        <v>35</v>
      </c>
      <c r="M12" s="18" t="s">
        <v>74</v>
      </c>
      <c r="N12" s="36" t="s">
        <v>18</v>
      </c>
      <c r="O12" s="36" t="s">
        <v>115</v>
      </c>
      <c r="P12" s="44" t="s">
        <v>117</v>
      </c>
      <c r="Q12" s="19" t="s">
        <v>18</v>
      </c>
      <c r="R12" s="19" t="s">
        <v>18</v>
      </c>
      <c r="U12" s="14" t="s">
        <v>80</v>
      </c>
      <c r="V12" s="14" t="s">
        <v>81</v>
      </c>
      <c r="X12" s="13" t="s">
        <v>69</v>
      </c>
      <c r="Y12" s="14" t="s">
        <v>62</v>
      </c>
      <c r="Z12" s="13" t="s">
        <v>44</v>
      </c>
      <c r="AA12" s="13" t="s">
        <v>46</v>
      </c>
      <c r="AB12" s="13" t="s">
        <v>47</v>
      </c>
      <c r="AC12" s="13" t="s">
        <v>48</v>
      </c>
      <c r="AD12" s="68" t="s">
        <v>76</v>
      </c>
      <c r="AE12" s="68" t="s">
        <v>143</v>
      </c>
      <c r="AG12" s="53" t="s">
        <v>77</v>
      </c>
      <c r="AH12" s="37">
        <f t="shared" ca="1" si="1"/>
        <v>44399</v>
      </c>
      <c r="AI12" s="49">
        <f ca="1">AH12+10</f>
        <v>44409</v>
      </c>
      <c r="AJ12" s="39" t="s">
        <v>10</v>
      </c>
      <c r="AK12" s="46">
        <v>1196795</v>
      </c>
      <c r="AL12" s="123"/>
      <c r="AM12" s="130"/>
      <c r="AN12" s="41" t="s">
        <v>94</v>
      </c>
      <c r="AO12" s="48">
        <v>43101</v>
      </c>
      <c r="AP12" s="62">
        <f t="shared" ca="1" si="2"/>
        <v>44764</v>
      </c>
    </row>
    <row r="13" spans="1:42" s="6" customFormat="1" x14ac:dyDescent="0.25">
      <c r="A13" s="70">
        <v>12</v>
      </c>
      <c r="B13" s="33" t="s">
        <v>63</v>
      </c>
      <c r="D13" s="1"/>
      <c r="E13" s="1"/>
      <c r="G13" s="71" t="s">
        <v>82</v>
      </c>
      <c r="H13" s="72" t="s">
        <v>83</v>
      </c>
      <c r="I13" s="73" t="s">
        <v>102</v>
      </c>
      <c r="J13" s="74" t="s">
        <v>14</v>
      </c>
      <c r="K13" s="75" t="s">
        <v>10</v>
      </c>
      <c r="L13" s="76" t="s">
        <v>35</v>
      </c>
      <c r="M13" s="77" t="s">
        <v>74</v>
      </c>
      <c r="N13" s="78" t="s">
        <v>18</v>
      </c>
      <c r="O13" s="78" t="s">
        <v>115</v>
      </c>
      <c r="P13" s="79" t="s">
        <v>117</v>
      </c>
      <c r="Q13" s="80" t="s">
        <v>18</v>
      </c>
      <c r="R13" s="80" t="s">
        <v>18</v>
      </c>
      <c r="U13" s="81" t="s">
        <v>80</v>
      </c>
      <c r="V13" s="81" t="s">
        <v>81</v>
      </c>
      <c r="X13" s="72" t="s">
        <v>69</v>
      </c>
      <c r="Y13" s="81" t="s">
        <v>62</v>
      </c>
      <c r="Z13" s="72" t="s">
        <v>44</v>
      </c>
      <c r="AA13" s="72" t="s">
        <v>46</v>
      </c>
      <c r="AB13" s="72" t="s">
        <v>47</v>
      </c>
      <c r="AC13" s="72" t="s">
        <v>48</v>
      </c>
      <c r="AD13" s="82" t="s">
        <v>76</v>
      </c>
      <c r="AE13" s="82" t="s">
        <v>143</v>
      </c>
      <c r="AG13" s="74" t="s">
        <v>149</v>
      </c>
      <c r="AH13" s="83">
        <f t="shared" ca="1" si="1"/>
        <v>44399</v>
      </c>
      <c r="AI13" s="84">
        <f ca="1">AH13+30</f>
        <v>44429</v>
      </c>
      <c r="AJ13" s="85" t="s">
        <v>10</v>
      </c>
      <c r="AK13" s="86">
        <v>1477132</v>
      </c>
      <c r="AL13" s="58"/>
      <c r="AM13" s="127"/>
      <c r="AN13" s="87" t="s">
        <v>94</v>
      </c>
      <c r="AO13" s="84">
        <v>43101</v>
      </c>
      <c r="AP13" s="88">
        <f t="shared" ca="1" si="2"/>
        <v>44764</v>
      </c>
    </row>
    <row r="14" spans="1:42" x14ac:dyDescent="0.25">
      <c r="A14" s="67">
        <v>13</v>
      </c>
      <c r="B14" s="33" t="s">
        <v>63</v>
      </c>
      <c r="D14" s="89"/>
      <c r="E14" s="89"/>
      <c r="G14" s="63" t="s">
        <v>82</v>
      </c>
      <c r="H14" s="13" t="s">
        <v>83</v>
      </c>
      <c r="I14" s="45" t="s">
        <v>103</v>
      </c>
      <c r="J14" s="53" t="s">
        <v>14</v>
      </c>
      <c r="K14" s="51" t="s">
        <v>10</v>
      </c>
      <c r="L14" s="27" t="s">
        <v>35</v>
      </c>
      <c r="M14" s="18" t="s">
        <v>74</v>
      </c>
      <c r="N14" s="36" t="s">
        <v>18</v>
      </c>
      <c r="O14" s="36" t="s">
        <v>115</v>
      </c>
      <c r="P14" s="44" t="s">
        <v>117</v>
      </c>
      <c r="Q14" s="19" t="s">
        <v>18</v>
      </c>
      <c r="R14" s="19" t="s">
        <v>18</v>
      </c>
      <c r="U14" s="14" t="s">
        <v>80</v>
      </c>
      <c r="V14" s="14" t="s">
        <v>81</v>
      </c>
      <c r="X14" s="13" t="s">
        <v>69</v>
      </c>
      <c r="Y14" s="14" t="s">
        <v>62</v>
      </c>
      <c r="Z14" s="13" t="s">
        <v>44</v>
      </c>
      <c r="AA14" s="13" t="s">
        <v>46</v>
      </c>
      <c r="AB14" s="13" t="s">
        <v>47</v>
      </c>
      <c r="AC14" s="13" t="s">
        <v>48</v>
      </c>
      <c r="AD14" s="68" t="s">
        <v>76</v>
      </c>
      <c r="AE14" s="68" t="s">
        <v>143</v>
      </c>
      <c r="AG14" s="53" t="s">
        <v>77</v>
      </c>
      <c r="AH14" s="37">
        <f t="shared" ca="1" si="1"/>
        <v>44399</v>
      </c>
      <c r="AI14" s="49">
        <f ca="1">AH14+10</f>
        <v>44409</v>
      </c>
      <c r="AJ14" s="39" t="s">
        <v>10</v>
      </c>
      <c r="AK14" s="46">
        <v>1482662</v>
      </c>
      <c r="AL14" s="123"/>
      <c r="AM14" s="130"/>
      <c r="AN14" s="41" t="s">
        <v>94</v>
      </c>
      <c r="AO14" s="48">
        <v>43101</v>
      </c>
      <c r="AP14" s="62">
        <f t="shared" ca="1" si="2"/>
        <v>44764</v>
      </c>
    </row>
    <row r="15" spans="1:42" x14ac:dyDescent="0.25">
      <c r="A15" s="67">
        <v>14</v>
      </c>
      <c r="B15" s="33" t="s">
        <v>63</v>
      </c>
      <c r="D15" s="89"/>
      <c r="E15" s="89"/>
      <c r="G15" s="63" t="s">
        <v>82</v>
      </c>
      <c r="H15" s="13" t="s">
        <v>83</v>
      </c>
      <c r="I15" s="56" t="s">
        <v>104</v>
      </c>
      <c r="J15" s="53" t="s">
        <v>14</v>
      </c>
      <c r="K15" s="51" t="s">
        <v>10</v>
      </c>
      <c r="L15" s="27" t="s">
        <v>35</v>
      </c>
      <c r="M15" s="18" t="s">
        <v>74</v>
      </c>
      <c r="N15" s="36" t="s">
        <v>18</v>
      </c>
      <c r="O15" s="36" t="s">
        <v>115</v>
      </c>
      <c r="P15" s="44" t="s">
        <v>117</v>
      </c>
      <c r="Q15" s="19" t="s">
        <v>18</v>
      </c>
      <c r="R15" s="19" t="s">
        <v>18</v>
      </c>
      <c r="U15" s="14" t="s">
        <v>80</v>
      </c>
      <c r="V15" s="14" t="s">
        <v>81</v>
      </c>
      <c r="X15" s="13" t="s">
        <v>69</v>
      </c>
      <c r="Y15" s="14" t="s">
        <v>62</v>
      </c>
      <c r="Z15" s="13" t="s">
        <v>44</v>
      </c>
      <c r="AA15" s="13" t="s">
        <v>46</v>
      </c>
      <c r="AB15" s="13" t="s">
        <v>47</v>
      </c>
      <c r="AC15" s="13" t="s">
        <v>48</v>
      </c>
      <c r="AD15" s="68" t="s">
        <v>76</v>
      </c>
      <c r="AE15" s="68" t="s">
        <v>143</v>
      </c>
      <c r="AG15" s="53" t="s">
        <v>77</v>
      </c>
      <c r="AH15" s="37">
        <f t="shared" ca="1" si="1"/>
        <v>44399</v>
      </c>
      <c r="AI15" s="49">
        <f ca="1">AH15+10</f>
        <v>44409</v>
      </c>
      <c r="AJ15" s="39" t="s">
        <v>10</v>
      </c>
      <c r="AK15" s="59">
        <v>1482663</v>
      </c>
      <c r="AL15" s="125"/>
      <c r="AM15" s="131"/>
      <c r="AN15" s="41" t="s">
        <v>94</v>
      </c>
      <c r="AO15" s="48">
        <v>43101</v>
      </c>
      <c r="AP15" s="62">
        <f t="shared" ca="1" si="2"/>
        <v>44764</v>
      </c>
    </row>
    <row r="16" spans="1:42" x14ac:dyDescent="0.25">
      <c r="A16" s="67">
        <v>15</v>
      </c>
      <c r="B16" s="33" t="s">
        <v>63</v>
      </c>
      <c r="D16" s="89"/>
      <c r="E16" s="89"/>
      <c r="G16" s="63" t="s">
        <v>82</v>
      </c>
      <c r="H16" s="13" t="s">
        <v>83</v>
      </c>
      <c r="I16" s="45" t="s">
        <v>105</v>
      </c>
      <c r="J16" s="53" t="s">
        <v>14</v>
      </c>
      <c r="K16" s="51" t="s">
        <v>10</v>
      </c>
      <c r="L16" s="27" t="s">
        <v>35</v>
      </c>
      <c r="M16" s="18" t="s">
        <v>74</v>
      </c>
      <c r="N16" s="36" t="s">
        <v>18</v>
      </c>
      <c r="O16" s="36" t="s">
        <v>18</v>
      </c>
      <c r="Q16" s="19" t="s">
        <v>18</v>
      </c>
      <c r="R16" s="19" t="s">
        <v>18</v>
      </c>
      <c r="U16" s="14" t="s">
        <v>80</v>
      </c>
      <c r="V16" s="14" t="s">
        <v>81</v>
      </c>
      <c r="X16" s="13" t="s">
        <v>69</v>
      </c>
      <c r="Y16" s="14" t="s">
        <v>62</v>
      </c>
      <c r="Z16" s="13" t="s">
        <v>44</v>
      </c>
      <c r="AA16" s="13" t="s">
        <v>46</v>
      </c>
      <c r="AB16" s="13" t="s">
        <v>47</v>
      </c>
      <c r="AC16" s="13" t="s">
        <v>48</v>
      </c>
      <c r="AD16" s="68" t="s">
        <v>76</v>
      </c>
      <c r="AE16" s="68" t="s">
        <v>142</v>
      </c>
      <c r="AG16" s="53" t="s">
        <v>77</v>
      </c>
      <c r="AH16" s="37">
        <f t="shared" ca="1" si="1"/>
        <v>44399</v>
      </c>
      <c r="AI16" s="49">
        <f t="shared" ref="AI16:AI45" ca="1" si="3">AH16+180</f>
        <v>44579</v>
      </c>
      <c r="AJ16" s="39" t="s">
        <v>10</v>
      </c>
      <c r="AK16" s="46">
        <v>1198554</v>
      </c>
      <c r="AL16" s="123"/>
      <c r="AM16" s="130"/>
      <c r="AN16" s="41" t="s">
        <v>94</v>
      </c>
      <c r="AO16" s="48">
        <v>43101</v>
      </c>
      <c r="AP16" s="62">
        <f t="shared" ca="1" si="2"/>
        <v>44764</v>
      </c>
    </row>
    <row r="17" spans="1:42" x14ac:dyDescent="0.25">
      <c r="A17" s="67">
        <v>16</v>
      </c>
      <c r="B17" s="33" t="s">
        <v>63</v>
      </c>
      <c r="D17" s="89"/>
      <c r="E17" s="89"/>
      <c r="G17" s="63" t="s">
        <v>82</v>
      </c>
      <c r="H17" s="13" t="s">
        <v>83</v>
      </c>
      <c r="I17" s="45" t="s">
        <v>106</v>
      </c>
      <c r="J17" s="53" t="s">
        <v>14</v>
      </c>
      <c r="K17" s="51" t="s">
        <v>10</v>
      </c>
      <c r="L17" s="27" t="s">
        <v>35</v>
      </c>
      <c r="M17" s="18" t="s">
        <v>74</v>
      </c>
      <c r="N17" s="36" t="s">
        <v>18</v>
      </c>
      <c r="O17" s="36" t="s">
        <v>18</v>
      </c>
      <c r="Q17" s="19" t="s">
        <v>18</v>
      </c>
      <c r="R17" s="19" t="s">
        <v>18</v>
      </c>
      <c r="U17" s="14" t="s">
        <v>80</v>
      </c>
      <c r="V17" s="14" t="s">
        <v>81</v>
      </c>
      <c r="X17" s="13" t="s">
        <v>69</v>
      </c>
      <c r="Y17" s="14" t="s">
        <v>62</v>
      </c>
      <c r="Z17" s="13" t="s">
        <v>44</v>
      </c>
      <c r="AA17" s="13" t="s">
        <v>46</v>
      </c>
      <c r="AB17" s="13" t="s">
        <v>47</v>
      </c>
      <c r="AC17" s="13" t="s">
        <v>48</v>
      </c>
      <c r="AD17" s="68" t="s">
        <v>76</v>
      </c>
      <c r="AE17" s="68" t="s">
        <v>142</v>
      </c>
      <c r="AG17" s="53" t="s">
        <v>77</v>
      </c>
      <c r="AH17" s="37">
        <f t="shared" ca="1" si="1"/>
        <v>44399</v>
      </c>
      <c r="AI17" s="49">
        <f t="shared" ca="1" si="3"/>
        <v>44579</v>
      </c>
      <c r="AJ17" s="39" t="s">
        <v>10</v>
      </c>
      <c r="AK17" s="46">
        <v>1189902</v>
      </c>
      <c r="AL17" s="123"/>
      <c r="AM17" s="130"/>
      <c r="AN17" s="41" t="s">
        <v>94</v>
      </c>
      <c r="AO17" s="48">
        <v>43101</v>
      </c>
      <c r="AP17" s="62">
        <f t="shared" ca="1" si="2"/>
        <v>44764</v>
      </c>
    </row>
    <row r="18" spans="1:42" x14ac:dyDescent="0.25">
      <c r="A18" s="67">
        <v>17</v>
      </c>
      <c r="B18" s="33" t="s">
        <v>63</v>
      </c>
      <c r="D18" s="89"/>
      <c r="E18" s="89"/>
      <c r="G18" s="63" t="s">
        <v>82</v>
      </c>
      <c r="H18" s="13" t="s">
        <v>83</v>
      </c>
      <c r="I18" s="45" t="s">
        <v>107</v>
      </c>
      <c r="J18" s="53" t="s">
        <v>14</v>
      </c>
      <c r="K18" s="51" t="s">
        <v>10</v>
      </c>
      <c r="L18" s="27" t="s">
        <v>35</v>
      </c>
      <c r="M18" s="18" t="s">
        <v>74</v>
      </c>
      <c r="N18" s="36" t="s">
        <v>18</v>
      </c>
      <c r="O18" s="36" t="s">
        <v>18</v>
      </c>
      <c r="Q18" s="19" t="s">
        <v>18</v>
      </c>
      <c r="R18" s="19" t="s">
        <v>18</v>
      </c>
      <c r="U18" s="14" t="s">
        <v>80</v>
      </c>
      <c r="V18" s="14" t="s">
        <v>81</v>
      </c>
      <c r="X18" s="13" t="s">
        <v>69</v>
      </c>
      <c r="Y18" s="14" t="s">
        <v>62</v>
      </c>
      <c r="Z18" s="13" t="s">
        <v>44</v>
      </c>
      <c r="AA18" s="13" t="s">
        <v>46</v>
      </c>
      <c r="AB18" s="13" t="s">
        <v>47</v>
      </c>
      <c r="AC18" s="13" t="s">
        <v>48</v>
      </c>
      <c r="AD18" s="68" t="s">
        <v>76</v>
      </c>
      <c r="AE18" s="68" t="s">
        <v>142</v>
      </c>
      <c r="AG18" s="53" t="s">
        <v>77</v>
      </c>
      <c r="AH18" s="37">
        <f t="shared" ca="1" si="1"/>
        <v>44399</v>
      </c>
      <c r="AI18" s="49">
        <f t="shared" ca="1" si="3"/>
        <v>44579</v>
      </c>
      <c r="AJ18" s="39" t="s">
        <v>10</v>
      </c>
      <c r="AK18" s="46">
        <v>1271741</v>
      </c>
      <c r="AL18" s="123"/>
      <c r="AM18" s="130"/>
      <c r="AN18" s="41" t="s">
        <v>94</v>
      </c>
      <c r="AO18" s="48">
        <v>43101</v>
      </c>
      <c r="AP18" s="62">
        <f t="shared" ca="1" si="2"/>
        <v>44764</v>
      </c>
    </row>
    <row r="19" spans="1:42" x14ac:dyDescent="0.25">
      <c r="A19" s="67">
        <v>18</v>
      </c>
      <c r="B19" s="33" t="s">
        <v>63</v>
      </c>
      <c r="D19" s="89"/>
      <c r="E19" s="89"/>
      <c r="G19" s="63" t="s">
        <v>82</v>
      </c>
      <c r="H19" s="13" t="s">
        <v>83</v>
      </c>
      <c r="I19" s="45" t="s">
        <v>108</v>
      </c>
      <c r="J19" s="53" t="s">
        <v>14</v>
      </c>
      <c r="K19" s="51" t="s">
        <v>10</v>
      </c>
      <c r="L19" s="27" t="s">
        <v>35</v>
      </c>
      <c r="M19" s="18" t="s">
        <v>74</v>
      </c>
      <c r="N19" s="36" t="s">
        <v>18</v>
      </c>
      <c r="O19" s="36" t="s">
        <v>18</v>
      </c>
      <c r="Q19" s="19" t="s">
        <v>18</v>
      </c>
      <c r="R19" s="19" t="s">
        <v>18</v>
      </c>
      <c r="U19" s="14" t="s">
        <v>80</v>
      </c>
      <c r="V19" s="14" t="s">
        <v>81</v>
      </c>
      <c r="X19" s="13" t="s">
        <v>69</v>
      </c>
      <c r="Y19" s="14" t="s">
        <v>62</v>
      </c>
      <c r="Z19" s="13" t="s">
        <v>44</v>
      </c>
      <c r="AA19" s="13" t="s">
        <v>46</v>
      </c>
      <c r="AB19" s="13" t="s">
        <v>47</v>
      </c>
      <c r="AC19" s="13" t="s">
        <v>48</v>
      </c>
      <c r="AD19" s="68" t="s">
        <v>76</v>
      </c>
      <c r="AE19" s="68" t="s">
        <v>142</v>
      </c>
      <c r="AG19" s="53" t="s">
        <v>77</v>
      </c>
      <c r="AH19" s="37">
        <f t="shared" ca="1" si="1"/>
        <v>44399</v>
      </c>
      <c r="AI19" s="49">
        <f t="shared" ca="1" si="3"/>
        <v>44579</v>
      </c>
      <c r="AJ19" s="39" t="s">
        <v>10</v>
      </c>
      <c r="AK19" s="46">
        <v>1345476</v>
      </c>
      <c r="AL19" s="123"/>
      <c r="AM19" s="130"/>
      <c r="AN19" s="41" t="s">
        <v>94</v>
      </c>
      <c r="AO19" s="48">
        <v>43101</v>
      </c>
      <c r="AP19" s="62">
        <f t="shared" ca="1" si="2"/>
        <v>44764</v>
      </c>
    </row>
    <row r="20" spans="1:42" x14ac:dyDescent="0.25">
      <c r="A20" s="67">
        <v>19</v>
      </c>
      <c r="B20" s="33" t="s">
        <v>63</v>
      </c>
      <c r="D20" s="89"/>
      <c r="E20" s="89"/>
      <c r="G20" s="63" t="s">
        <v>82</v>
      </c>
      <c r="H20" s="13" t="s">
        <v>83</v>
      </c>
      <c r="I20" s="45" t="s">
        <v>109</v>
      </c>
      <c r="J20" s="53" t="s">
        <v>14</v>
      </c>
      <c r="K20" s="51" t="s">
        <v>10</v>
      </c>
      <c r="L20" s="27" t="s">
        <v>35</v>
      </c>
      <c r="M20" s="18" t="s">
        <v>74</v>
      </c>
      <c r="N20" s="36" t="s">
        <v>18</v>
      </c>
      <c r="O20" s="36" t="s">
        <v>18</v>
      </c>
      <c r="Q20" s="19" t="s">
        <v>18</v>
      </c>
      <c r="R20" s="19" t="s">
        <v>18</v>
      </c>
      <c r="U20" s="14" t="s">
        <v>80</v>
      </c>
      <c r="V20" s="14" t="s">
        <v>81</v>
      </c>
      <c r="X20" s="13" t="s">
        <v>69</v>
      </c>
      <c r="Y20" s="14" t="s">
        <v>62</v>
      </c>
      <c r="Z20" s="13" t="s">
        <v>44</v>
      </c>
      <c r="AA20" s="13" t="s">
        <v>46</v>
      </c>
      <c r="AB20" s="13" t="s">
        <v>47</v>
      </c>
      <c r="AC20" s="13" t="s">
        <v>48</v>
      </c>
      <c r="AD20" s="68" t="s">
        <v>141</v>
      </c>
      <c r="AE20" s="68" t="s">
        <v>145</v>
      </c>
      <c r="AG20" s="53" t="s">
        <v>77</v>
      </c>
      <c r="AH20" s="37">
        <f t="shared" ca="1" si="1"/>
        <v>44399</v>
      </c>
      <c r="AI20" s="49">
        <f t="shared" ca="1" si="3"/>
        <v>44579</v>
      </c>
      <c r="AJ20" s="39" t="s">
        <v>10</v>
      </c>
      <c r="AK20" s="47">
        <v>903081</v>
      </c>
      <c r="AL20" s="47"/>
      <c r="AM20" s="132"/>
      <c r="AN20" s="41" t="s">
        <v>94</v>
      </c>
      <c r="AO20" s="62">
        <f ca="1">DATE(YEAR(TODAY())+1,MONTH(TODAY())+0,DAY(TODAY())-45)</f>
        <v>44719</v>
      </c>
      <c r="AP20" s="62">
        <f ca="1">DATE(YEAR(TODAY())+1,MONTH(TODAY())+0,DAY(TODAY())+45)</f>
        <v>44809</v>
      </c>
    </row>
    <row r="21" spans="1:42" x14ac:dyDescent="0.25">
      <c r="A21" s="67">
        <v>20</v>
      </c>
      <c r="B21" s="33" t="s">
        <v>63</v>
      </c>
      <c r="D21" s="89"/>
      <c r="E21" s="89"/>
      <c r="G21" s="63" t="s">
        <v>82</v>
      </c>
      <c r="H21" s="13" t="s">
        <v>83</v>
      </c>
      <c r="I21" s="56" t="s">
        <v>110</v>
      </c>
      <c r="J21" s="53" t="s">
        <v>14</v>
      </c>
      <c r="K21" s="51" t="s">
        <v>10</v>
      </c>
      <c r="L21" s="27" t="s">
        <v>35</v>
      </c>
      <c r="M21" s="18" t="s">
        <v>74</v>
      </c>
      <c r="N21" s="36" t="s">
        <v>18</v>
      </c>
      <c r="O21" s="36" t="s">
        <v>18</v>
      </c>
      <c r="Q21" s="19" t="s">
        <v>18</v>
      </c>
      <c r="R21" s="19" t="s">
        <v>18</v>
      </c>
      <c r="U21" s="14" t="s">
        <v>80</v>
      </c>
      <c r="V21" s="14" t="s">
        <v>81</v>
      </c>
      <c r="X21" s="13" t="s">
        <v>69</v>
      </c>
      <c r="Y21" s="14" t="s">
        <v>62</v>
      </c>
      <c r="Z21" s="13" t="s">
        <v>44</v>
      </c>
      <c r="AA21" s="13" t="s">
        <v>46</v>
      </c>
      <c r="AB21" s="13" t="s">
        <v>47</v>
      </c>
      <c r="AC21" s="13" t="s">
        <v>48</v>
      </c>
      <c r="AD21" s="68" t="s">
        <v>76</v>
      </c>
      <c r="AE21" s="68" t="s">
        <v>142</v>
      </c>
      <c r="AG21" s="53" t="s">
        <v>77</v>
      </c>
      <c r="AH21" s="37">
        <f t="shared" ca="1" si="1"/>
        <v>44399</v>
      </c>
      <c r="AI21" s="49">
        <f t="shared" ca="1" si="3"/>
        <v>44579</v>
      </c>
      <c r="AJ21" s="39" t="s">
        <v>10</v>
      </c>
      <c r="AK21" s="46">
        <v>1345476</v>
      </c>
      <c r="AL21" s="123"/>
      <c r="AM21" s="130"/>
      <c r="AN21" s="41" t="s">
        <v>94</v>
      </c>
      <c r="AO21" s="48">
        <v>43101</v>
      </c>
      <c r="AP21" s="62">
        <f ca="1">DATE(YEAR(TODAY())+1,MONTH(TODAY())+0,DAY(TODAY())+0)</f>
        <v>44764</v>
      </c>
    </row>
    <row r="22" spans="1:42" x14ac:dyDescent="0.25">
      <c r="A22" s="67">
        <v>21</v>
      </c>
      <c r="B22" s="33" t="s">
        <v>63</v>
      </c>
      <c r="D22" s="89"/>
      <c r="E22" s="89"/>
      <c r="G22" s="63" t="s">
        <v>82</v>
      </c>
      <c r="H22" s="13" t="s">
        <v>83</v>
      </c>
      <c r="I22" s="45" t="s">
        <v>111</v>
      </c>
      <c r="J22" s="53" t="s">
        <v>14</v>
      </c>
      <c r="K22" s="51" t="s">
        <v>10</v>
      </c>
      <c r="L22" s="27" t="s">
        <v>35</v>
      </c>
      <c r="M22" s="18" t="s">
        <v>74</v>
      </c>
      <c r="N22" s="36" t="s">
        <v>18</v>
      </c>
      <c r="O22" s="36" t="s">
        <v>18</v>
      </c>
      <c r="Q22" s="19" t="s">
        <v>18</v>
      </c>
      <c r="R22" s="19" t="s">
        <v>18</v>
      </c>
      <c r="U22" s="14" t="s">
        <v>80</v>
      </c>
      <c r="V22" s="14" t="s">
        <v>81</v>
      </c>
      <c r="X22" s="13" t="s">
        <v>69</v>
      </c>
      <c r="Y22" s="14" t="s">
        <v>62</v>
      </c>
      <c r="Z22" s="13" t="s">
        <v>44</v>
      </c>
      <c r="AA22" s="13" t="s">
        <v>46</v>
      </c>
      <c r="AB22" s="13" t="s">
        <v>47</v>
      </c>
      <c r="AC22" s="13" t="s">
        <v>48</v>
      </c>
      <c r="AD22" s="68" t="s">
        <v>76</v>
      </c>
      <c r="AE22" s="68" t="s">
        <v>142</v>
      </c>
      <c r="AG22" s="53" t="s">
        <v>77</v>
      </c>
      <c r="AH22" s="37">
        <f t="shared" ca="1" si="1"/>
        <v>44399</v>
      </c>
      <c r="AI22" s="49">
        <f t="shared" ca="1" si="3"/>
        <v>44579</v>
      </c>
      <c r="AJ22" s="39" t="s">
        <v>10</v>
      </c>
      <c r="AK22" s="46">
        <v>1329658</v>
      </c>
      <c r="AL22" s="123"/>
      <c r="AM22" s="130"/>
      <c r="AN22" s="41" t="s">
        <v>94</v>
      </c>
      <c r="AO22" s="48">
        <v>43101</v>
      </c>
      <c r="AP22" s="62">
        <f ca="1">DATE(YEAR(TODAY())+1,MONTH(TODAY())+0,DAY(TODAY())+0)</f>
        <v>44764</v>
      </c>
    </row>
    <row r="23" spans="1:42" x14ac:dyDescent="0.25">
      <c r="A23" s="67">
        <v>22</v>
      </c>
      <c r="B23" s="33" t="s">
        <v>63</v>
      </c>
      <c r="D23" s="89"/>
      <c r="E23" s="89"/>
      <c r="G23" s="63" t="s">
        <v>82</v>
      </c>
      <c r="H23" s="13" t="s">
        <v>83</v>
      </c>
      <c r="I23" s="56" t="s">
        <v>112</v>
      </c>
      <c r="J23" s="53" t="s">
        <v>14</v>
      </c>
      <c r="K23" s="51" t="s">
        <v>10</v>
      </c>
      <c r="L23" s="27" t="s">
        <v>35</v>
      </c>
      <c r="M23" s="18" t="s">
        <v>74</v>
      </c>
      <c r="N23" s="36" t="s">
        <v>18</v>
      </c>
      <c r="O23" s="36" t="s">
        <v>18</v>
      </c>
      <c r="Q23" s="19" t="s">
        <v>18</v>
      </c>
      <c r="R23" s="19" t="s">
        <v>18</v>
      </c>
      <c r="U23" s="14" t="s">
        <v>80</v>
      </c>
      <c r="V23" s="14" t="s">
        <v>81</v>
      </c>
      <c r="X23" s="13" t="s">
        <v>69</v>
      </c>
      <c r="Y23" s="14" t="s">
        <v>62</v>
      </c>
      <c r="Z23" s="13" t="s">
        <v>44</v>
      </c>
      <c r="AA23" s="13" t="s">
        <v>46</v>
      </c>
      <c r="AB23" s="13" t="s">
        <v>47</v>
      </c>
      <c r="AC23" s="13" t="s">
        <v>48</v>
      </c>
      <c r="AD23" s="68" t="s">
        <v>76</v>
      </c>
      <c r="AE23" s="68" t="s">
        <v>142</v>
      </c>
      <c r="AG23" s="53" t="s">
        <v>77</v>
      </c>
      <c r="AH23" s="37">
        <f t="shared" ca="1" si="1"/>
        <v>44399</v>
      </c>
      <c r="AI23" s="49">
        <f t="shared" ca="1" si="3"/>
        <v>44579</v>
      </c>
      <c r="AJ23" s="39" t="s">
        <v>10</v>
      </c>
      <c r="AK23" s="59">
        <v>1273718</v>
      </c>
      <c r="AL23" s="125"/>
      <c r="AM23" s="131"/>
      <c r="AN23" s="41" t="s">
        <v>94</v>
      </c>
      <c r="AO23" s="48">
        <v>43101</v>
      </c>
      <c r="AP23" s="62">
        <f ca="1">DATE(YEAR(TODAY())+1,MONTH(TODAY())+0,DAY(TODAY())+0)</f>
        <v>44764</v>
      </c>
    </row>
    <row r="24" spans="1:42" x14ac:dyDescent="0.25">
      <c r="A24" s="67">
        <v>23</v>
      </c>
      <c r="B24" s="33" t="s">
        <v>63</v>
      </c>
      <c r="D24" s="89"/>
      <c r="E24" s="89"/>
      <c r="G24" s="63" t="s">
        <v>82</v>
      </c>
      <c r="H24" s="13" t="s">
        <v>83</v>
      </c>
      <c r="I24" s="56" t="s">
        <v>113</v>
      </c>
      <c r="J24" s="53" t="s">
        <v>14</v>
      </c>
      <c r="K24" s="51" t="s">
        <v>10</v>
      </c>
      <c r="L24" s="27" t="s">
        <v>35</v>
      </c>
      <c r="M24" s="18" t="s">
        <v>74</v>
      </c>
      <c r="N24" s="36" t="s">
        <v>18</v>
      </c>
      <c r="O24" s="36" t="s">
        <v>18</v>
      </c>
      <c r="Q24" s="19" t="s">
        <v>18</v>
      </c>
      <c r="R24" s="19" t="s">
        <v>18</v>
      </c>
      <c r="U24" s="14" t="s">
        <v>80</v>
      </c>
      <c r="V24" s="14" t="s">
        <v>81</v>
      </c>
      <c r="X24" s="13" t="s">
        <v>69</v>
      </c>
      <c r="Y24" s="14" t="s">
        <v>62</v>
      </c>
      <c r="Z24" s="13" t="s">
        <v>44</v>
      </c>
      <c r="AA24" s="13" t="s">
        <v>46</v>
      </c>
      <c r="AB24" s="13" t="s">
        <v>47</v>
      </c>
      <c r="AC24" s="13" t="s">
        <v>48</v>
      </c>
      <c r="AD24" s="68" t="s">
        <v>116</v>
      </c>
      <c r="AE24" s="68" t="s">
        <v>147</v>
      </c>
      <c r="AG24" s="53" t="s">
        <v>77</v>
      </c>
      <c r="AH24" s="37">
        <f t="shared" ca="1" si="1"/>
        <v>44399</v>
      </c>
      <c r="AI24" s="57">
        <f t="shared" ca="1" si="3"/>
        <v>44579</v>
      </c>
      <c r="AJ24" s="39" t="s">
        <v>10</v>
      </c>
      <c r="AK24" s="60">
        <v>903382</v>
      </c>
      <c r="AL24" s="60"/>
      <c r="AM24" s="133"/>
      <c r="AN24" s="41" t="s">
        <v>94</v>
      </c>
      <c r="AO24" s="62">
        <f ca="1">DATE(YEAR(TODAY())+1,MONTH(TODAY())+0,DAY(TODAY())-45)</f>
        <v>44719</v>
      </c>
      <c r="AP24" s="62">
        <f ca="1">DATE(YEAR(TODAY())+1,MONTH(TODAY())+0,DAY(TODAY())+45)</f>
        <v>44809</v>
      </c>
    </row>
    <row r="25" spans="1:42" x14ac:dyDescent="0.25">
      <c r="A25" s="67">
        <v>24</v>
      </c>
      <c r="B25" s="33" t="s">
        <v>63</v>
      </c>
      <c r="D25" s="89"/>
      <c r="E25" s="89"/>
      <c r="G25" s="63" t="s">
        <v>82</v>
      </c>
      <c r="H25" s="13" t="s">
        <v>83</v>
      </c>
      <c r="I25" s="56" t="s">
        <v>114</v>
      </c>
      <c r="J25" s="53" t="s">
        <v>14</v>
      </c>
      <c r="K25" s="51" t="s">
        <v>10</v>
      </c>
      <c r="L25" s="27" t="s">
        <v>35</v>
      </c>
      <c r="M25" s="18" t="s">
        <v>74</v>
      </c>
      <c r="N25" s="36" t="s">
        <v>18</v>
      </c>
      <c r="O25" s="36" t="s">
        <v>18</v>
      </c>
      <c r="Q25" s="19" t="s">
        <v>18</v>
      </c>
      <c r="R25" s="19" t="s">
        <v>18</v>
      </c>
      <c r="U25" s="14" t="s">
        <v>80</v>
      </c>
      <c r="V25" s="14" t="s">
        <v>81</v>
      </c>
      <c r="X25" s="13" t="s">
        <v>69</v>
      </c>
      <c r="Y25" s="14" t="s">
        <v>62</v>
      </c>
      <c r="Z25" s="13" t="s">
        <v>44</v>
      </c>
      <c r="AA25" s="13" t="s">
        <v>46</v>
      </c>
      <c r="AB25" s="13" t="s">
        <v>47</v>
      </c>
      <c r="AC25" s="13" t="s">
        <v>48</v>
      </c>
      <c r="AD25" s="68" t="s">
        <v>76</v>
      </c>
      <c r="AE25" s="68" t="s">
        <v>142</v>
      </c>
      <c r="AG25" s="53" t="s">
        <v>77</v>
      </c>
      <c r="AH25" s="37">
        <f t="shared" ca="1" si="1"/>
        <v>44399</v>
      </c>
      <c r="AI25" s="49">
        <f t="shared" ca="1" si="3"/>
        <v>44579</v>
      </c>
      <c r="AJ25" s="39" t="s">
        <v>10</v>
      </c>
      <c r="AK25" s="59">
        <v>1198638</v>
      </c>
      <c r="AL25" s="125"/>
      <c r="AM25" s="131"/>
      <c r="AN25" s="41" t="s">
        <v>94</v>
      </c>
      <c r="AO25" s="65">
        <v>43101</v>
      </c>
      <c r="AP25" s="66">
        <f t="shared" ref="AP25:AP31" ca="1" si="4">DATE(YEAR(TODAY())+1,MONTH(TODAY())+0,DAY(TODAY())+0)</f>
        <v>44764</v>
      </c>
    </row>
    <row r="26" spans="1:42" x14ac:dyDescent="0.25">
      <c r="A26" s="67">
        <v>25</v>
      </c>
      <c r="B26" s="33" t="s">
        <v>63</v>
      </c>
      <c r="D26" s="89"/>
      <c r="E26" s="89"/>
      <c r="G26" s="63" t="s">
        <v>82</v>
      </c>
      <c r="H26" s="13" t="s">
        <v>83</v>
      </c>
      <c r="I26" s="56" t="s">
        <v>119</v>
      </c>
      <c r="J26" s="53" t="s">
        <v>14</v>
      </c>
      <c r="K26" s="51" t="s">
        <v>10</v>
      </c>
      <c r="L26" s="27" t="s">
        <v>35</v>
      </c>
      <c r="M26" s="18" t="s">
        <v>74</v>
      </c>
      <c r="N26" s="36" t="s">
        <v>18</v>
      </c>
      <c r="O26" s="36" t="s">
        <v>18</v>
      </c>
      <c r="Q26" s="19" t="s">
        <v>18</v>
      </c>
      <c r="R26" s="19" t="s">
        <v>18</v>
      </c>
      <c r="U26" s="14" t="s">
        <v>80</v>
      </c>
      <c r="V26" s="14" t="s">
        <v>81</v>
      </c>
      <c r="X26" s="13" t="s">
        <v>69</v>
      </c>
      <c r="Y26" s="14" t="s">
        <v>62</v>
      </c>
      <c r="Z26" s="13" t="s">
        <v>44</v>
      </c>
      <c r="AA26" s="13" t="s">
        <v>46</v>
      </c>
      <c r="AB26" s="13" t="s">
        <v>47</v>
      </c>
      <c r="AC26" s="13" t="s">
        <v>48</v>
      </c>
      <c r="AD26" s="68" t="s">
        <v>76</v>
      </c>
      <c r="AE26" s="68" t="s">
        <v>142</v>
      </c>
      <c r="AG26" s="53" t="s">
        <v>77</v>
      </c>
      <c r="AH26" s="37">
        <f t="shared" ca="1" si="1"/>
        <v>44399</v>
      </c>
      <c r="AI26" s="49">
        <f t="shared" ca="1" si="3"/>
        <v>44579</v>
      </c>
      <c r="AJ26" s="39" t="s">
        <v>10</v>
      </c>
      <c r="AK26" s="59">
        <v>1438311</v>
      </c>
      <c r="AL26" s="125"/>
      <c r="AM26" s="131"/>
      <c r="AN26" s="41" t="s">
        <v>94</v>
      </c>
      <c r="AO26" s="48">
        <v>43101</v>
      </c>
      <c r="AP26" s="62">
        <f t="shared" ca="1" si="4"/>
        <v>44764</v>
      </c>
    </row>
    <row r="27" spans="1:42" x14ac:dyDescent="0.25">
      <c r="A27" s="67">
        <v>26</v>
      </c>
      <c r="B27" s="33" t="s">
        <v>63</v>
      </c>
      <c r="D27" s="89"/>
      <c r="E27" s="89"/>
      <c r="G27" s="63" t="s">
        <v>82</v>
      </c>
      <c r="H27" s="13" t="s">
        <v>83</v>
      </c>
      <c r="I27" s="56" t="s">
        <v>120</v>
      </c>
      <c r="J27" s="53" t="s">
        <v>14</v>
      </c>
      <c r="K27" s="51" t="s">
        <v>10</v>
      </c>
      <c r="L27" s="27" t="s">
        <v>35</v>
      </c>
      <c r="M27" s="18" t="s">
        <v>74</v>
      </c>
      <c r="N27" s="36" t="s">
        <v>18</v>
      </c>
      <c r="O27" s="36" t="s">
        <v>18</v>
      </c>
      <c r="Q27" s="19" t="s">
        <v>18</v>
      </c>
      <c r="R27" s="19" t="s">
        <v>18</v>
      </c>
      <c r="U27" s="14" t="s">
        <v>80</v>
      </c>
      <c r="V27" s="14" t="s">
        <v>81</v>
      </c>
      <c r="X27" s="13" t="s">
        <v>69</v>
      </c>
      <c r="Y27" s="14" t="s">
        <v>62</v>
      </c>
      <c r="Z27" s="13" t="s">
        <v>44</v>
      </c>
      <c r="AA27" s="13" t="s">
        <v>46</v>
      </c>
      <c r="AB27" s="13" t="s">
        <v>47</v>
      </c>
      <c r="AC27" s="13" t="s">
        <v>48</v>
      </c>
      <c r="AD27" s="68" t="s">
        <v>76</v>
      </c>
      <c r="AE27" s="68" t="s">
        <v>142</v>
      </c>
      <c r="AG27" s="53" t="s">
        <v>77</v>
      </c>
      <c r="AH27" s="37">
        <f t="shared" ca="1" si="1"/>
        <v>44399</v>
      </c>
      <c r="AI27" s="49">
        <f t="shared" ca="1" si="3"/>
        <v>44579</v>
      </c>
      <c r="AJ27" s="39" t="s">
        <v>10</v>
      </c>
      <c r="AK27" s="59">
        <v>1342307</v>
      </c>
      <c r="AL27" s="125"/>
      <c r="AM27" s="131"/>
      <c r="AN27" s="41" t="s">
        <v>94</v>
      </c>
      <c r="AO27" s="48">
        <v>43101</v>
      </c>
      <c r="AP27" s="62">
        <f t="shared" ca="1" si="4"/>
        <v>44764</v>
      </c>
    </row>
    <row r="28" spans="1:42" x14ac:dyDescent="0.25">
      <c r="A28" s="67">
        <v>27</v>
      </c>
      <c r="B28" s="33" t="s">
        <v>63</v>
      </c>
      <c r="D28" s="89"/>
      <c r="E28" s="89"/>
      <c r="G28" s="63" t="s">
        <v>82</v>
      </c>
      <c r="H28" s="13" t="s">
        <v>83</v>
      </c>
      <c r="I28" s="56" t="s">
        <v>121</v>
      </c>
      <c r="J28" s="53" t="s">
        <v>14</v>
      </c>
      <c r="K28" s="51" t="s">
        <v>10</v>
      </c>
      <c r="L28" s="27" t="s">
        <v>35</v>
      </c>
      <c r="M28" s="18" t="s">
        <v>74</v>
      </c>
      <c r="N28" s="36" t="s">
        <v>18</v>
      </c>
      <c r="O28" s="36" t="s">
        <v>18</v>
      </c>
      <c r="Q28" s="19" t="s">
        <v>18</v>
      </c>
      <c r="R28" s="19" t="s">
        <v>18</v>
      </c>
      <c r="U28" s="14" t="s">
        <v>80</v>
      </c>
      <c r="V28" s="14" t="s">
        <v>81</v>
      </c>
      <c r="X28" s="13" t="s">
        <v>69</v>
      </c>
      <c r="Y28" s="14" t="s">
        <v>62</v>
      </c>
      <c r="Z28" s="13" t="s">
        <v>44</v>
      </c>
      <c r="AA28" s="13" t="s">
        <v>46</v>
      </c>
      <c r="AB28" s="13" t="s">
        <v>47</v>
      </c>
      <c r="AC28" s="13" t="s">
        <v>48</v>
      </c>
      <c r="AD28" s="68" t="s">
        <v>76</v>
      </c>
      <c r="AE28" s="68" t="s">
        <v>142</v>
      </c>
      <c r="AG28" s="53" t="s">
        <v>77</v>
      </c>
      <c r="AH28" s="37">
        <f t="shared" ca="1" si="1"/>
        <v>44399</v>
      </c>
      <c r="AI28" s="57">
        <f t="shared" ca="1" si="3"/>
        <v>44579</v>
      </c>
      <c r="AJ28" s="39" t="s">
        <v>10</v>
      </c>
      <c r="AK28" s="59">
        <v>942088</v>
      </c>
      <c r="AL28" s="125"/>
      <c r="AM28" s="131"/>
      <c r="AN28" s="41" t="s">
        <v>94</v>
      </c>
      <c r="AO28" s="48">
        <v>43101</v>
      </c>
      <c r="AP28" s="62">
        <f t="shared" ca="1" si="4"/>
        <v>44764</v>
      </c>
    </row>
    <row r="29" spans="1:42" x14ac:dyDescent="0.25">
      <c r="A29" s="67">
        <v>28</v>
      </c>
      <c r="B29" s="33" t="s">
        <v>63</v>
      </c>
      <c r="D29" s="89"/>
      <c r="E29" s="89"/>
      <c r="G29" s="63" t="s">
        <v>82</v>
      </c>
      <c r="H29" s="13" t="s">
        <v>83</v>
      </c>
      <c r="I29" s="56" t="s">
        <v>122</v>
      </c>
      <c r="J29" s="53" t="s">
        <v>14</v>
      </c>
      <c r="K29" s="51" t="s">
        <v>10</v>
      </c>
      <c r="L29" s="27" t="s">
        <v>35</v>
      </c>
      <c r="M29" s="18" t="s">
        <v>74</v>
      </c>
      <c r="N29" s="36" t="s">
        <v>18</v>
      </c>
      <c r="O29" s="36" t="s">
        <v>18</v>
      </c>
      <c r="Q29" s="19" t="s">
        <v>18</v>
      </c>
      <c r="R29" s="19" t="s">
        <v>18</v>
      </c>
      <c r="U29" s="14" t="s">
        <v>80</v>
      </c>
      <c r="V29" s="14" t="s">
        <v>81</v>
      </c>
      <c r="X29" s="13" t="s">
        <v>69</v>
      </c>
      <c r="Y29" s="14" t="s">
        <v>62</v>
      </c>
      <c r="Z29" s="13" t="s">
        <v>44</v>
      </c>
      <c r="AA29" s="13" t="s">
        <v>46</v>
      </c>
      <c r="AB29" s="13" t="s">
        <v>47</v>
      </c>
      <c r="AC29" s="13" t="s">
        <v>48</v>
      </c>
      <c r="AD29" s="68" t="s">
        <v>76</v>
      </c>
      <c r="AE29" s="68" t="s">
        <v>142</v>
      </c>
      <c r="AG29" s="53" t="s">
        <v>77</v>
      </c>
      <c r="AH29" s="37">
        <f t="shared" ca="1" si="1"/>
        <v>44399</v>
      </c>
      <c r="AI29" s="57">
        <f t="shared" ca="1" si="3"/>
        <v>44579</v>
      </c>
      <c r="AJ29" s="39" t="s">
        <v>10</v>
      </c>
      <c r="AK29" s="59">
        <v>1393957</v>
      </c>
      <c r="AL29" s="125"/>
      <c r="AM29" s="131"/>
      <c r="AN29" s="41" t="s">
        <v>94</v>
      </c>
      <c r="AO29" s="48">
        <v>43101</v>
      </c>
      <c r="AP29" s="62">
        <f t="shared" ca="1" si="4"/>
        <v>44764</v>
      </c>
    </row>
    <row r="30" spans="1:42" x14ac:dyDescent="0.25">
      <c r="A30" s="67">
        <v>29</v>
      </c>
      <c r="B30" s="33" t="s">
        <v>63</v>
      </c>
      <c r="D30" s="89"/>
      <c r="E30" s="89"/>
      <c r="G30" s="63" t="s">
        <v>82</v>
      </c>
      <c r="H30" s="13" t="s">
        <v>83</v>
      </c>
      <c r="I30" s="56" t="s">
        <v>123</v>
      </c>
      <c r="J30" s="53" t="s">
        <v>14</v>
      </c>
      <c r="K30" s="51" t="s">
        <v>10</v>
      </c>
      <c r="L30" s="27" t="s">
        <v>35</v>
      </c>
      <c r="M30" s="18" t="s">
        <v>74</v>
      </c>
      <c r="N30" s="36" t="s">
        <v>18</v>
      </c>
      <c r="O30" s="36" t="s">
        <v>115</v>
      </c>
      <c r="P30" s="44" t="s">
        <v>117</v>
      </c>
      <c r="Q30" s="19" t="s">
        <v>18</v>
      </c>
      <c r="R30" s="19" t="s">
        <v>18</v>
      </c>
      <c r="U30" s="14" t="s">
        <v>80</v>
      </c>
      <c r="V30" s="14" t="s">
        <v>81</v>
      </c>
      <c r="X30" s="13" t="s">
        <v>69</v>
      </c>
      <c r="Y30" s="14" t="s">
        <v>62</v>
      </c>
      <c r="Z30" s="13" t="s">
        <v>44</v>
      </c>
      <c r="AA30" s="13" t="s">
        <v>46</v>
      </c>
      <c r="AB30" s="13" t="s">
        <v>47</v>
      </c>
      <c r="AC30" s="13" t="s">
        <v>48</v>
      </c>
      <c r="AD30" s="68" t="s">
        <v>76</v>
      </c>
      <c r="AE30" s="68" t="s">
        <v>142</v>
      </c>
      <c r="AG30" s="53" t="s">
        <v>77</v>
      </c>
      <c r="AH30" s="37">
        <f t="shared" ca="1" si="1"/>
        <v>44399</v>
      </c>
      <c r="AI30" s="49">
        <f ca="1">AH30+10</f>
        <v>44409</v>
      </c>
      <c r="AJ30" s="39" t="s">
        <v>10</v>
      </c>
      <c r="AK30" s="59">
        <v>1052183</v>
      </c>
      <c r="AL30" s="125"/>
      <c r="AM30" s="131"/>
      <c r="AN30" s="41" t="s">
        <v>94</v>
      </c>
      <c r="AO30" s="48">
        <v>43101</v>
      </c>
      <c r="AP30" s="62">
        <f t="shared" ca="1" si="4"/>
        <v>44764</v>
      </c>
    </row>
    <row r="31" spans="1:42" x14ac:dyDescent="0.25">
      <c r="A31" s="67">
        <v>30</v>
      </c>
      <c r="B31" s="33" t="s">
        <v>63</v>
      </c>
      <c r="D31" s="89"/>
      <c r="E31" s="89"/>
      <c r="G31" s="63" t="s">
        <v>82</v>
      </c>
      <c r="H31" s="13" t="s">
        <v>83</v>
      </c>
      <c r="I31" s="56" t="s">
        <v>124</v>
      </c>
      <c r="J31" s="53" t="s">
        <v>14</v>
      </c>
      <c r="K31" s="51" t="s">
        <v>10</v>
      </c>
      <c r="L31" s="27" t="s">
        <v>35</v>
      </c>
      <c r="M31" s="18" t="s">
        <v>74</v>
      </c>
      <c r="N31" s="36" t="s">
        <v>18</v>
      </c>
      <c r="O31" s="36" t="s">
        <v>18</v>
      </c>
      <c r="Q31" s="19" t="s">
        <v>18</v>
      </c>
      <c r="R31" s="19" t="s">
        <v>18</v>
      </c>
      <c r="U31" s="14" t="s">
        <v>80</v>
      </c>
      <c r="V31" s="14" t="s">
        <v>81</v>
      </c>
      <c r="X31" s="13" t="s">
        <v>69</v>
      </c>
      <c r="Y31" s="14" t="s">
        <v>62</v>
      </c>
      <c r="Z31" s="13" t="s">
        <v>44</v>
      </c>
      <c r="AA31" s="13" t="s">
        <v>46</v>
      </c>
      <c r="AB31" s="13" t="s">
        <v>47</v>
      </c>
      <c r="AC31" s="13" t="s">
        <v>48</v>
      </c>
      <c r="AD31" s="68" t="s">
        <v>76</v>
      </c>
      <c r="AE31" s="68" t="s">
        <v>142</v>
      </c>
      <c r="AG31" s="53" t="s">
        <v>77</v>
      </c>
      <c r="AH31" s="37">
        <f t="shared" ca="1" si="1"/>
        <v>44399</v>
      </c>
      <c r="AI31" s="57">
        <f t="shared" ca="1" si="3"/>
        <v>44579</v>
      </c>
      <c r="AJ31" s="39" t="s">
        <v>10</v>
      </c>
      <c r="AK31" s="59">
        <v>1484136</v>
      </c>
      <c r="AL31" s="125"/>
      <c r="AM31" s="131"/>
      <c r="AN31" s="41" t="s">
        <v>94</v>
      </c>
      <c r="AO31" s="48">
        <v>43101</v>
      </c>
      <c r="AP31" s="62">
        <f t="shared" ca="1" si="4"/>
        <v>44764</v>
      </c>
    </row>
    <row r="32" spans="1:42" x14ac:dyDescent="0.25">
      <c r="A32" s="67">
        <v>31</v>
      </c>
      <c r="B32" s="33" t="s">
        <v>63</v>
      </c>
      <c r="D32" s="89"/>
      <c r="E32" s="89"/>
      <c r="G32" s="63" t="s">
        <v>82</v>
      </c>
      <c r="H32" s="13" t="s">
        <v>83</v>
      </c>
      <c r="I32" s="45" t="s">
        <v>125</v>
      </c>
      <c r="J32" s="53" t="s">
        <v>14</v>
      </c>
      <c r="K32" s="51" t="s">
        <v>10</v>
      </c>
      <c r="L32" s="27" t="s">
        <v>35</v>
      </c>
      <c r="M32" s="18" t="s">
        <v>74</v>
      </c>
      <c r="N32" s="36" t="s">
        <v>18</v>
      </c>
      <c r="O32" s="36" t="s">
        <v>18</v>
      </c>
      <c r="Q32" s="19" t="s">
        <v>18</v>
      </c>
      <c r="R32" s="19" t="s">
        <v>18</v>
      </c>
      <c r="U32" s="14" t="s">
        <v>80</v>
      </c>
      <c r="V32" s="14" t="s">
        <v>81</v>
      </c>
      <c r="X32" s="13" t="s">
        <v>69</v>
      </c>
      <c r="Y32" s="14" t="s">
        <v>62</v>
      </c>
      <c r="Z32" s="13" t="s">
        <v>44</v>
      </c>
      <c r="AA32" s="13" t="s">
        <v>46</v>
      </c>
      <c r="AB32" s="13" t="s">
        <v>47</v>
      </c>
      <c r="AC32" s="13" t="s">
        <v>48</v>
      </c>
      <c r="AD32" s="68" t="s">
        <v>76</v>
      </c>
      <c r="AE32" s="68" t="s">
        <v>142</v>
      </c>
      <c r="AG32" s="53" t="s">
        <v>77</v>
      </c>
      <c r="AH32" s="37">
        <f t="shared" ca="1" si="1"/>
        <v>44399</v>
      </c>
      <c r="AI32" s="49">
        <f t="shared" ca="1" si="3"/>
        <v>44579</v>
      </c>
      <c r="AJ32" s="39" t="s">
        <v>10</v>
      </c>
      <c r="AK32" s="46">
        <v>1182010</v>
      </c>
      <c r="AL32" s="123"/>
      <c r="AM32" s="130"/>
      <c r="AN32" s="41" t="s">
        <v>94</v>
      </c>
      <c r="AO32" s="48">
        <v>43101</v>
      </c>
      <c r="AP32" s="48">
        <v>43404</v>
      </c>
    </row>
    <row r="33" spans="1:42" x14ac:dyDescent="0.25">
      <c r="A33" s="67">
        <v>32</v>
      </c>
      <c r="B33" s="33" t="s">
        <v>63</v>
      </c>
      <c r="D33" s="89"/>
      <c r="E33" s="89"/>
      <c r="G33" s="63" t="s">
        <v>82</v>
      </c>
      <c r="H33" s="13" t="s">
        <v>83</v>
      </c>
      <c r="I33" s="45" t="s">
        <v>126</v>
      </c>
      <c r="J33" s="53" t="s">
        <v>14</v>
      </c>
      <c r="K33" s="51" t="s">
        <v>10</v>
      </c>
      <c r="L33" s="27" t="s">
        <v>35</v>
      </c>
      <c r="M33" s="18" t="s">
        <v>74</v>
      </c>
      <c r="N33" s="36" t="s">
        <v>18</v>
      </c>
      <c r="O33" s="36" t="s">
        <v>18</v>
      </c>
      <c r="Q33" s="19" t="s">
        <v>18</v>
      </c>
      <c r="R33" s="19" t="s">
        <v>18</v>
      </c>
      <c r="U33" s="14" t="s">
        <v>80</v>
      </c>
      <c r="V33" s="14" t="s">
        <v>81</v>
      </c>
      <c r="X33" s="13" t="s">
        <v>69</v>
      </c>
      <c r="Y33" s="14" t="s">
        <v>62</v>
      </c>
      <c r="Z33" s="13" t="s">
        <v>44</v>
      </c>
      <c r="AA33" s="13" t="s">
        <v>46</v>
      </c>
      <c r="AB33" s="13" t="s">
        <v>47</v>
      </c>
      <c r="AC33" s="13" t="s">
        <v>48</v>
      </c>
      <c r="AD33" s="68" t="s">
        <v>118</v>
      </c>
      <c r="AE33" s="68" t="s">
        <v>146</v>
      </c>
      <c r="AG33" s="53" t="s">
        <v>77</v>
      </c>
      <c r="AH33" s="37">
        <f t="shared" ca="1" si="1"/>
        <v>44399</v>
      </c>
      <c r="AI33" s="49">
        <f t="shared" ca="1" si="3"/>
        <v>44579</v>
      </c>
      <c r="AJ33" s="39" t="s">
        <v>10</v>
      </c>
      <c r="AK33" s="46">
        <v>1183848</v>
      </c>
      <c r="AL33" s="123"/>
      <c r="AM33" s="130"/>
      <c r="AN33" s="41" t="s">
        <v>94</v>
      </c>
      <c r="AO33" s="48">
        <v>43101</v>
      </c>
      <c r="AP33" s="48">
        <v>43404</v>
      </c>
    </row>
    <row r="34" spans="1:42" x14ac:dyDescent="0.25">
      <c r="A34" s="67">
        <v>33</v>
      </c>
      <c r="B34" s="33" t="s">
        <v>63</v>
      </c>
      <c r="D34" s="89"/>
      <c r="E34" s="89"/>
      <c r="G34" s="63" t="s">
        <v>82</v>
      </c>
      <c r="H34" s="13" t="s">
        <v>83</v>
      </c>
      <c r="I34" s="45" t="s">
        <v>127</v>
      </c>
      <c r="J34" s="53" t="s">
        <v>14</v>
      </c>
      <c r="K34" s="51" t="s">
        <v>10</v>
      </c>
      <c r="L34" s="27" t="s">
        <v>35</v>
      </c>
      <c r="M34" s="18" t="s">
        <v>74</v>
      </c>
      <c r="N34" s="36" t="s">
        <v>18</v>
      </c>
      <c r="O34" s="36" t="s">
        <v>18</v>
      </c>
      <c r="Q34" s="19" t="s">
        <v>18</v>
      </c>
      <c r="R34" s="19" t="s">
        <v>18</v>
      </c>
      <c r="U34" s="14" t="s">
        <v>80</v>
      </c>
      <c r="V34" s="14" t="s">
        <v>81</v>
      </c>
      <c r="X34" s="13" t="s">
        <v>69</v>
      </c>
      <c r="Y34" s="14" t="s">
        <v>62</v>
      </c>
      <c r="Z34" s="13" t="s">
        <v>44</v>
      </c>
      <c r="AA34" s="13" t="s">
        <v>46</v>
      </c>
      <c r="AB34" s="13" t="s">
        <v>47</v>
      </c>
      <c r="AC34" s="13" t="s">
        <v>48</v>
      </c>
      <c r="AD34" s="68" t="s">
        <v>76</v>
      </c>
      <c r="AE34" s="68" t="s">
        <v>142</v>
      </c>
      <c r="AG34" s="53" t="s">
        <v>77</v>
      </c>
      <c r="AH34" s="37">
        <f t="shared" ca="1" si="1"/>
        <v>44399</v>
      </c>
      <c r="AI34" s="49">
        <f t="shared" ca="1" si="3"/>
        <v>44579</v>
      </c>
      <c r="AJ34" s="39" t="s">
        <v>10</v>
      </c>
      <c r="AK34" s="46">
        <v>1190657</v>
      </c>
      <c r="AL34" s="123"/>
      <c r="AM34" s="130"/>
      <c r="AN34" s="41" t="s">
        <v>94</v>
      </c>
      <c r="AO34" s="48">
        <v>43101</v>
      </c>
      <c r="AP34" s="48">
        <v>43404</v>
      </c>
    </row>
    <row r="35" spans="1:42" x14ac:dyDescent="0.25">
      <c r="A35" s="67">
        <v>34</v>
      </c>
      <c r="B35" s="33" t="s">
        <v>63</v>
      </c>
      <c r="D35" s="89"/>
      <c r="E35" s="89"/>
      <c r="G35" s="63" t="s">
        <v>82</v>
      </c>
      <c r="H35" s="13" t="s">
        <v>83</v>
      </c>
      <c r="I35" s="45" t="s">
        <v>128</v>
      </c>
      <c r="J35" s="53" t="s">
        <v>14</v>
      </c>
      <c r="K35" s="51" t="s">
        <v>10</v>
      </c>
      <c r="L35" s="27" t="s">
        <v>35</v>
      </c>
      <c r="M35" s="18" t="s">
        <v>74</v>
      </c>
      <c r="N35" s="36" t="s">
        <v>18</v>
      </c>
      <c r="O35" s="36" t="s">
        <v>18</v>
      </c>
      <c r="Q35" s="19" t="s">
        <v>18</v>
      </c>
      <c r="R35" s="19" t="s">
        <v>18</v>
      </c>
      <c r="U35" s="14" t="s">
        <v>80</v>
      </c>
      <c r="V35" s="14" t="s">
        <v>81</v>
      </c>
      <c r="X35" s="13" t="s">
        <v>69</v>
      </c>
      <c r="Y35" s="14" t="s">
        <v>62</v>
      </c>
      <c r="Z35" s="13" t="s">
        <v>44</v>
      </c>
      <c r="AA35" s="13" t="s">
        <v>46</v>
      </c>
      <c r="AB35" s="13" t="s">
        <v>47</v>
      </c>
      <c r="AC35" s="13" t="s">
        <v>48</v>
      </c>
      <c r="AD35" s="68" t="s">
        <v>76</v>
      </c>
      <c r="AE35" s="68" t="s">
        <v>142</v>
      </c>
      <c r="AG35" s="53" t="s">
        <v>77</v>
      </c>
      <c r="AH35" s="37">
        <f t="shared" ca="1" si="1"/>
        <v>44399</v>
      </c>
      <c r="AI35" s="49">
        <f t="shared" ca="1" si="3"/>
        <v>44579</v>
      </c>
      <c r="AJ35" s="39" t="s">
        <v>10</v>
      </c>
      <c r="AK35" s="46">
        <v>1170497</v>
      </c>
      <c r="AL35" s="123"/>
      <c r="AM35" s="130"/>
      <c r="AN35" s="41" t="s">
        <v>94</v>
      </c>
      <c r="AO35" s="48">
        <v>43101</v>
      </c>
      <c r="AP35" s="62">
        <f ca="1">DATE(YEAR(TODAY())+1,MONTH(TODAY())+0,DAY(TODAY())+0)</f>
        <v>44764</v>
      </c>
    </row>
    <row r="36" spans="1:42" x14ac:dyDescent="0.25">
      <c r="A36" s="67">
        <v>35</v>
      </c>
      <c r="B36" s="33" t="s">
        <v>63</v>
      </c>
      <c r="D36" s="89"/>
      <c r="E36" s="89"/>
      <c r="G36" s="63" t="s">
        <v>82</v>
      </c>
      <c r="H36" s="13" t="s">
        <v>83</v>
      </c>
      <c r="I36" s="56" t="s">
        <v>129</v>
      </c>
      <c r="J36" s="53" t="s">
        <v>14</v>
      </c>
      <c r="K36" s="51" t="s">
        <v>10</v>
      </c>
      <c r="L36" s="27" t="s">
        <v>35</v>
      </c>
      <c r="M36" s="18" t="s">
        <v>74</v>
      </c>
      <c r="N36" s="36" t="s">
        <v>18</v>
      </c>
      <c r="O36" s="36" t="s">
        <v>18</v>
      </c>
      <c r="Q36" s="19" t="s">
        <v>18</v>
      </c>
      <c r="R36" s="19" t="s">
        <v>18</v>
      </c>
      <c r="U36" s="14" t="s">
        <v>80</v>
      </c>
      <c r="V36" s="14" t="s">
        <v>81</v>
      </c>
      <c r="X36" s="13" t="s">
        <v>69</v>
      </c>
      <c r="Y36" s="14" t="s">
        <v>62</v>
      </c>
      <c r="Z36" s="13" t="s">
        <v>44</v>
      </c>
      <c r="AA36" s="13" t="s">
        <v>46</v>
      </c>
      <c r="AB36" s="13" t="s">
        <v>47</v>
      </c>
      <c r="AC36" s="13" t="s">
        <v>48</v>
      </c>
      <c r="AD36" s="68" t="s">
        <v>76</v>
      </c>
      <c r="AE36" s="68" t="s">
        <v>142</v>
      </c>
      <c r="AG36" s="53" t="s">
        <v>77</v>
      </c>
      <c r="AH36" s="37">
        <f t="shared" ca="1" si="1"/>
        <v>44399</v>
      </c>
      <c r="AI36" s="57">
        <f t="shared" ca="1" si="3"/>
        <v>44579</v>
      </c>
      <c r="AJ36" s="39" t="s">
        <v>10</v>
      </c>
      <c r="AK36" s="59">
        <v>1139043</v>
      </c>
      <c r="AL36" s="125"/>
      <c r="AM36" s="131"/>
      <c r="AN36" s="41" t="s">
        <v>94</v>
      </c>
      <c r="AO36" s="48">
        <v>43101</v>
      </c>
      <c r="AP36" s="62">
        <f ca="1">DATE(YEAR(TODAY())+1,MONTH(TODAY())+0,DAY(TODAY())+0)</f>
        <v>44764</v>
      </c>
    </row>
    <row r="37" spans="1:42" x14ac:dyDescent="0.25">
      <c r="A37" s="67">
        <v>36</v>
      </c>
      <c r="B37" s="33" t="s">
        <v>63</v>
      </c>
      <c r="D37" s="89"/>
      <c r="E37" s="89"/>
      <c r="G37" s="63" t="s">
        <v>82</v>
      </c>
      <c r="H37" s="13" t="s">
        <v>83</v>
      </c>
      <c r="I37" s="56" t="s">
        <v>130</v>
      </c>
      <c r="J37" s="53" t="s">
        <v>14</v>
      </c>
      <c r="K37" s="51" t="s">
        <v>10</v>
      </c>
      <c r="L37" s="27" t="s">
        <v>35</v>
      </c>
      <c r="M37" s="18" t="s">
        <v>74</v>
      </c>
      <c r="N37" s="36" t="s">
        <v>18</v>
      </c>
      <c r="O37" s="36" t="s">
        <v>18</v>
      </c>
      <c r="Q37" s="19" t="s">
        <v>18</v>
      </c>
      <c r="R37" s="19" t="s">
        <v>18</v>
      </c>
      <c r="U37" s="14" t="s">
        <v>80</v>
      </c>
      <c r="V37" s="14" t="s">
        <v>81</v>
      </c>
      <c r="X37" s="13" t="s">
        <v>69</v>
      </c>
      <c r="Y37" s="14" t="s">
        <v>62</v>
      </c>
      <c r="Z37" s="13" t="s">
        <v>44</v>
      </c>
      <c r="AA37" s="13" t="s">
        <v>46</v>
      </c>
      <c r="AB37" s="13" t="s">
        <v>47</v>
      </c>
      <c r="AC37" s="13" t="s">
        <v>48</v>
      </c>
      <c r="AD37" s="68" t="s">
        <v>76</v>
      </c>
      <c r="AE37" s="68" t="s">
        <v>142</v>
      </c>
      <c r="AG37" s="53" t="s">
        <v>77</v>
      </c>
      <c r="AH37" s="37">
        <f t="shared" ca="1" si="1"/>
        <v>44399</v>
      </c>
      <c r="AI37" s="57">
        <f t="shared" ca="1" si="3"/>
        <v>44579</v>
      </c>
      <c r="AJ37" s="39" t="s">
        <v>10</v>
      </c>
      <c r="AK37" s="59">
        <v>1502537</v>
      </c>
      <c r="AL37" s="125"/>
      <c r="AM37" s="131"/>
      <c r="AN37" s="41" t="s">
        <v>94</v>
      </c>
      <c r="AO37" s="48">
        <v>43101</v>
      </c>
      <c r="AP37" s="62">
        <f ca="1">DATE(YEAR(TODAY())+1,MONTH(TODAY())+0,DAY(TODAY())+0)</f>
        <v>44764</v>
      </c>
    </row>
    <row r="38" spans="1:42" x14ac:dyDescent="0.25">
      <c r="A38" s="67">
        <v>37</v>
      </c>
      <c r="B38" s="33" t="s">
        <v>63</v>
      </c>
      <c r="D38" s="89"/>
      <c r="E38" s="89"/>
      <c r="G38" s="63" t="s">
        <v>82</v>
      </c>
      <c r="H38" s="13" t="s">
        <v>83</v>
      </c>
      <c r="I38" s="56" t="s">
        <v>131</v>
      </c>
      <c r="J38" s="53" t="s">
        <v>14</v>
      </c>
      <c r="K38" s="51" t="s">
        <v>10</v>
      </c>
      <c r="L38" s="27" t="s">
        <v>35</v>
      </c>
      <c r="M38" s="18" t="s">
        <v>74</v>
      </c>
      <c r="N38" s="36" t="s">
        <v>18</v>
      </c>
      <c r="O38" s="36" t="s">
        <v>18</v>
      </c>
      <c r="Q38" s="19" t="s">
        <v>18</v>
      </c>
      <c r="R38" s="19" t="s">
        <v>18</v>
      </c>
      <c r="U38" s="14" t="s">
        <v>80</v>
      </c>
      <c r="V38" s="14" t="s">
        <v>81</v>
      </c>
      <c r="X38" s="13" t="s">
        <v>69</v>
      </c>
      <c r="Y38" s="14" t="s">
        <v>62</v>
      </c>
      <c r="Z38" s="13" t="s">
        <v>44</v>
      </c>
      <c r="AA38" s="13" t="s">
        <v>46</v>
      </c>
      <c r="AB38" s="13" t="s">
        <v>47</v>
      </c>
      <c r="AC38" s="13" t="s">
        <v>48</v>
      </c>
      <c r="AD38" s="68" t="s">
        <v>141</v>
      </c>
      <c r="AE38" s="68" t="s">
        <v>145</v>
      </c>
      <c r="AG38" s="53" t="s">
        <v>77</v>
      </c>
      <c r="AH38" s="37">
        <f t="shared" ca="1" si="1"/>
        <v>44399</v>
      </c>
      <c r="AI38" s="57">
        <f t="shared" ca="1" si="3"/>
        <v>44579</v>
      </c>
      <c r="AJ38" s="39" t="s">
        <v>10</v>
      </c>
      <c r="AK38" s="59">
        <v>1261960</v>
      </c>
      <c r="AL38" s="125"/>
      <c r="AM38" s="131"/>
      <c r="AN38" s="41" t="s">
        <v>94</v>
      </c>
      <c r="AO38" s="62">
        <f ca="1">DATE(YEAR(TODAY())+1,MONTH(TODAY())+0,DAY(TODAY())-45)</f>
        <v>44719</v>
      </c>
      <c r="AP38" s="62">
        <f ca="1">DATE(YEAR(TODAY())+1,MONTH(TODAY())+0,DAY(TODAY())+45)</f>
        <v>44809</v>
      </c>
    </row>
    <row r="39" spans="1:42" x14ac:dyDescent="0.25">
      <c r="A39" s="67">
        <v>38</v>
      </c>
      <c r="B39" s="33" t="s">
        <v>63</v>
      </c>
      <c r="D39" s="89"/>
      <c r="E39" s="89"/>
      <c r="G39" s="63" t="s">
        <v>82</v>
      </c>
      <c r="H39" s="13" t="s">
        <v>83</v>
      </c>
      <c r="I39" s="56" t="s">
        <v>132</v>
      </c>
      <c r="J39" s="53" t="s">
        <v>14</v>
      </c>
      <c r="K39" s="51" t="s">
        <v>10</v>
      </c>
      <c r="L39" s="27" t="s">
        <v>35</v>
      </c>
      <c r="M39" s="18" t="s">
        <v>74</v>
      </c>
      <c r="N39" s="36" t="s">
        <v>18</v>
      </c>
      <c r="O39" s="36" t="s">
        <v>18</v>
      </c>
      <c r="Q39" s="19" t="s">
        <v>18</v>
      </c>
      <c r="R39" s="19" t="s">
        <v>18</v>
      </c>
      <c r="U39" s="14" t="s">
        <v>80</v>
      </c>
      <c r="V39" s="14" t="s">
        <v>81</v>
      </c>
      <c r="X39" s="13" t="s">
        <v>69</v>
      </c>
      <c r="Y39" s="14" t="s">
        <v>62</v>
      </c>
      <c r="Z39" s="13" t="s">
        <v>44</v>
      </c>
      <c r="AA39" s="13" t="s">
        <v>46</v>
      </c>
      <c r="AB39" s="13" t="s">
        <v>47</v>
      </c>
      <c r="AC39" s="13" t="s">
        <v>48</v>
      </c>
      <c r="AD39" s="68" t="s">
        <v>141</v>
      </c>
      <c r="AE39" s="68" t="s">
        <v>145</v>
      </c>
      <c r="AG39" s="53" t="s">
        <v>77</v>
      </c>
      <c r="AH39" s="37">
        <f t="shared" ca="1" si="1"/>
        <v>44399</v>
      </c>
      <c r="AI39" s="57">
        <f t="shared" ca="1" si="3"/>
        <v>44579</v>
      </c>
      <c r="AJ39" s="39" t="s">
        <v>10</v>
      </c>
      <c r="AK39" s="59">
        <v>1146733</v>
      </c>
      <c r="AL39" s="125"/>
      <c r="AM39" s="131"/>
      <c r="AN39" s="41" t="s">
        <v>94</v>
      </c>
      <c r="AO39" s="62">
        <f ca="1">DATE(YEAR(TODAY())+1,MONTH(TODAY())+0,DAY(TODAY())-45)</f>
        <v>44719</v>
      </c>
      <c r="AP39" s="62">
        <f ca="1">DATE(YEAR(TODAY())+1,MONTH(TODAY())+0,DAY(TODAY())+45)</f>
        <v>44809</v>
      </c>
    </row>
    <row r="40" spans="1:42" x14ac:dyDescent="0.25">
      <c r="A40" s="67">
        <v>39</v>
      </c>
      <c r="B40" s="33" t="s">
        <v>63</v>
      </c>
      <c r="D40" s="89"/>
      <c r="E40" s="89"/>
      <c r="G40" s="63" t="s">
        <v>82</v>
      </c>
      <c r="H40" s="13" t="s">
        <v>83</v>
      </c>
      <c r="I40" s="56" t="s">
        <v>133</v>
      </c>
      <c r="J40" s="53" t="s">
        <v>14</v>
      </c>
      <c r="K40" s="51" t="s">
        <v>10</v>
      </c>
      <c r="L40" s="27" t="s">
        <v>35</v>
      </c>
      <c r="M40" s="18" t="s">
        <v>74</v>
      </c>
      <c r="N40" s="36" t="s">
        <v>18</v>
      </c>
      <c r="O40" s="36" t="s">
        <v>18</v>
      </c>
      <c r="Q40" s="19" t="s">
        <v>18</v>
      </c>
      <c r="R40" s="19" t="s">
        <v>18</v>
      </c>
      <c r="U40" s="14" t="s">
        <v>80</v>
      </c>
      <c r="V40" s="14" t="s">
        <v>81</v>
      </c>
      <c r="X40" s="13" t="s">
        <v>69</v>
      </c>
      <c r="Y40" s="14" t="s">
        <v>62</v>
      </c>
      <c r="Z40" s="13" t="s">
        <v>44</v>
      </c>
      <c r="AA40" s="13" t="s">
        <v>46</v>
      </c>
      <c r="AB40" s="13" t="s">
        <v>47</v>
      </c>
      <c r="AC40" s="13" t="s">
        <v>48</v>
      </c>
      <c r="AD40" s="68" t="s">
        <v>141</v>
      </c>
      <c r="AE40" s="68" t="s">
        <v>145</v>
      </c>
      <c r="AG40" s="53" t="s">
        <v>77</v>
      </c>
      <c r="AH40" s="37">
        <f t="shared" ca="1" si="1"/>
        <v>44399</v>
      </c>
      <c r="AI40" s="57">
        <f t="shared" ca="1" si="3"/>
        <v>44579</v>
      </c>
      <c r="AJ40" s="39" t="s">
        <v>10</v>
      </c>
      <c r="AK40" s="59">
        <v>1019292</v>
      </c>
      <c r="AL40" s="125"/>
      <c r="AM40" s="131"/>
      <c r="AN40" s="41" t="s">
        <v>94</v>
      </c>
      <c r="AO40" s="62">
        <f ca="1">DATE(YEAR(TODAY())+1,MONTH(TODAY())+0,DAY(TODAY())-45)</f>
        <v>44719</v>
      </c>
      <c r="AP40" s="62">
        <f ca="1">DATE(YEAR(TODAY())+1,MONTH(TODAY())+0,DAY(TODAY())+45)</f>
        <v>44809</v>
      </c>
    </row>
    <row r="41" spans="1:42" x14ac:dyDescent="0.25">
      <c r="A41" s="67">
        <v>40</v>
      </c>
      <c r="B41" s="33" t="s">
        <v>63</v>
      </c>
      <c r="D41" s="89"/>
      <c r="E41" s="89"/>
      <c r="G41" s="63" t="s">
        <v>82</v>
      </c>
      <c r="H41" s="13" t="s">
        <v>83</v>
      </c>
      <c r="I41" s="56" t="s">
        <v>134</v>
      </c>
      <c r="J41" s="53" t="s">
        <v>14</v>
      </c>
      <c r="K41" s="51" t="s">
        <v>10</v>
      </c>
      <c r="L41" s="27" t="s">
        <v>35</v>
      </c>
      <c r="M41" s="18" t="s">
        <v>74</v>
      </c>
      <c r="N41" s="36" t="s">
        <v>18</v>
      </c>
      <c r="O41" s="36" t="s">
        <v>18</v>
      </c>
      <c r="Q41" s="19" t="s">
        <v>18</v>
      </c>
      <c r="R41" s="19" t="s">
        <v>18</v>
      </c>
      <c r="U41" s="14" t="s">
        <v>80</v>
      </c>
      <c r="V41" s="14" t="s">
        <v>81</v>
      </c>
      <c r="X41" s="13" t="s">
        <v>69</v>
      </c>
      <c r="Y41" s="14" t="s">
        <v>62</v>
      </c>
      <c r="Z41" s="13" t="s">
        <v>44</v>
      </c>
      <c r="AA41" s="13" t="s">
        <v>46</v>
      </c>
      <c r="AB41" s="13" t="s">
        <v>47</v>
      </c>
      <c r="AC41" s="13" t="s">
        <v>48</v>
      </c>
      <c r="AD41" s="68" t="s">
        <v>141</v>
      </c>
      <c r="AE41" s="68" t="s">
        <v>145</v>
      </c>
      <c r="AG41" s="53" t="s">
        <v>77</v>
      </c>
      <c r="AH41" s="37">
        <f t="shared" ca="1" si="1"/>
        <v>44399</v>
      </c>
      <c r="AI41" s="57">
        <f t="shared" ca="1" si="3"/>
        <v>44579</v>
      </c>
      <c r="AJ41" s="39" t="s">
        <v>10</v>
      </c>
      <c r="AK41" s="59">
        <v>1314995</v>
      </c>
      <c r="AL41" s="125"/>
      <c r="AM41" s="131"/>
      <c r="AN41" s="41" t="s">
        <v>94</v>
      </c>
      <c r="AO41" s="62">
        <f ca="1">DATE(YEAR(TODAY())+1,MONTH(TODAY())+0,DAY(TODAY())-45)</f>
        <v>44719</v>
      </c>
      <c r="AP41" s="62">
        <f ca="1">DATE(YEAR(TODAY())+1,MONTH(TODAY())+0,DAY(TODAY())+45)</f>
        <v>44809</v>
      </c>
    </row>
    <row r="42" spans="1:42" x14ac:dyDescent="0.25">
      <c r="A42" s="67">
        <v>41</v>
      </c>
      <c r="B42" s="33" t="s">
        <v>63</v>
      </c>
      <c r="D42" s="89"/>
      <c r="E42" s="89"/>
      <c r="G42" s="63" t="s">
        <v>82</v>
      </c>
      <c r="H42" s="13" t="s">
        <v>83</v>
      </c>
      <c r="I42" s="56" t="s">
        <v>135</v>
      </c>
      <c r="J42" s="53" t="s">
        <v>14</v>
      </c>
      <c r="K42" s="51" t="s">
        <v>10</v>
      </c>
      <c r="L42" s="27" t="s">
        <v>35</v>
      </c>
      <c r="M42" s="18" t="s">
        <v>74</v>
      </c>
      <c r="N42" s="36" t="s">
        <v>18</v>
      </c>
      <c r="O42" s="36" t="s">
        <v>18</v>
      </c>
      <c r="Q42" s="19" t="s">
        <v>18</v>
      </c>
      <c r="R42" s="19" t="s">
        <v>18</v>
      </c>
      <c r="U42" s="14" t="s">
        <v>80</v>
      </c>
      <c r="V42" s="14" t="s">
        <v>81</v>
      </c>
      <c r="X42" s="13" t="s">
        <v>69</v>
      </c>
      <c r="Y42" s="14" t="s">
        <v>62</v>
      </c>
      <c r="Z42" s="13" t="s">
        <v>44</v>
      </c>
      <c r="AA42" s="13" t="s">
        <v>46</v>
      </c>
      <c r="AB42" s="13" t="s">
        <v>47</v>
      </c>
      <c r="AC42" s="13" t="s">
        <v>48</v>
      </c>
      <c r="AD42" s="68" t="s">
        <v>76</v>
      </c>
      <c r="AE42" s="68" t="s">
        <v>148</v>
      </c>
      <c r="AG42" s="53" t="s">
        <v>77</v>
      </c>
      <c r="AH42" s="37">
        <f t="shared" ca="1" si="1"/>
        <v>44399</v>
      </c>
      <c r="AI42" s="49">
        <f ca="1">AH42+10</f>
        <v>44409</v>
      </c>
      <c r="AJ42" s="39" t="s">
        <v>10</v>
      </c>
      <c r="AK42" s="59">
        <v>1502538</v>
      </c>
      <c r="AL42" s="125"/>
      <c r="AM42" s="131"/>
      <c r="AN42" s="41" t="s">
        <v>94</v>
      </c>
      <c r="AO42" s="48">
        <v>43101</v>
      </c>
      <c r="AP42" s="62">
        <f t="shared" ref="AP42:AP45" ca="1" si="5">DATE(YEAR(TODAY())+1,MONTH(TODAY())+0,DAY(TODAY())+0)</f>
        <v>44764</v>
      </c>
    </row>
    <row r="43" spans="1:42" x14ac:dyDescent="0.25">
      <c r="A43" s="67">
        <v>42</v>
      </c>
      <c r="B43" s="33" t="s">
        <v>63</v>
      </c>
      <c r="D43" s="91"/>
      <c r="E43" s="89"/>
      <c r="G43" s="63" t="s">
        <v>82</v>
      </c>
      <c r="H43" s="13" t="s">
        <v>83</v>
      </c>
      <c r="I43" s="56" t="s">
        <v>136</v>
      </c>
      <c r="J43" s="53" t="s">
        <v>14</v>
      </c>
      <c r="K43" s="51" t="s">
        <v>10</v>
      </c>
      <c r="L43" s="27" t="s">
        <v>35</v>
      </c>
      <c r="M43" s="18" t="s">
        <v>74</v>
      </c>
      <c r="N43" s="36" t="s">
        <v>18</v>
      </c>
      <c r="O43" s="36" t="s">
        <v>18</v>
      </c>
      <c r="Q43" s="19" t="s">
        <v>18</v>
      </c>
      <c r="R43" s="19" t="s">
        <v>18</v>
      </c>
      <c r="U43" s="14" t="s">
        <v>80</v>
      </c>
      <c r="V43" s="14" t="s">
        <v>81</v>
      </c>
      <c r="X43" s="13" t="s">
        <v>69</v>
      </c>
      <c r="Y43" s="14" t="s">
        <v>62</v>
      </c>
      <c r="Z43" s="13" t="s">
        <v>44</v>
      </c>
      <c r="AA43" s="13" t="s">
        <v>46</v>
      </c>
      <c r="AB43" s="13" t="s">
        <v>47</v>
      </c>
      <c r="AC43" s="13" t="s">
        <v>48</v>
      </c>
      <c r="AD43" s="68" t="s">
        <v>76</v>
      </c>
      <c r="AE43" s="68" t="s">
        <v>148</v>
      </c>
      <c r="AG43" s="53" t="s">
        <v>77</v>
      </c>
      <c r="AH43" s="37">
        <f t="shared" ca="1" si="1"/>
        <v>44399</v>
      </c>
      <c r="AI43" s="57">
        <f t="shared" ca="1" si="3"/>
        <v>44579</v>
      </c>
      <c r="AJ43" s="39" t="s">
        <v>10</v>
      </c>
      <c r="AK43" s="59">
        <v>1446784</v>
      </c>
      <c r="AL43" s="125"/>
      <c r="AM43" s="131"/>
      <c r="AN43" s="41" t="s">
        <v>94</v>
      </c>
      <c r="AO43" s="48">
        <v>43101</v>
      </c>
      <c r="AP43" s="62">
        <f t="shared" ca="1" si="5"/>
        <v>44764</v>
      </c>
    </row>
    <row r="44" spans="1:42" x14ac:dyDescent="0.25">
      <c r="A44" s="67">
        <v>43</v>
      </c>
      <c r="B44" s="33" t="s">
        <v>63</v>
      </c>
      <c r="D44" s="89"/>
      <c r="E44" s="89"/>
      <c r="G44" s="63" t="s">
        <v>82</v>
      </c>
      <c r="H44" s="13" t="s">
        <v>83</v>
      </c>
      <c r="I44" s="56" t="s">
        <v>137</v>
      </c>
      <c r="J44" s="53" t="s">
        <v>14</v>
      </c>
      <c r="K44" s="51" t="s">
        <v>10</v>
      </c>
      <c r="L44" s="27" t="s">
        <v>35</v>
      </c>
      <c r="M44" s="18" t="s">
        <v>74</v>
      </c>
      <c r="N44" s="36" t="s">
        <v>18</v>
      </c>
      <c r="O44" s="36" t="s">
        <v>18</v>
      </c>
      <c r="Q44" s="19" t="s">
        <v>18</v>
      </c>
      <c r="R44" s="19" t="s">
        <v>18</v>
      </c>
      <c r="U44" s="14" t="s">
        <v>80</v>
      </c>
      <c r="V44" s="14" t="s">
        <v>81</v>
      </c>
      <c r="X44" s="13" t="s">
        <v>69</v>
      </c>
      <c r="Y44" s="14" t="s">
        <v>62</v>
      </c>
      <c r="Z44" s="13" t="s">
        <v>44</v>
      </c>
      <c r="AA44" s="13" t="s">
        <v>46</v>
      </c>
      <c r="AB44" s="13" t="s">
        <v>47</v>
      </c>
      <c r="AC44" s="13" t="s">
        <v>48</v>
      </c>
      <c r="AD44" s="68" t="s">
        <v>76</v>
      </c>
      <c r="AE44" s="68" t="s">
        <v>148</v>
      </c>
      <c r="AG44" s="53" t="s">
        <v>77</v>
      </c>
      <c r="AH44" s="37">
        <f t="shared" ca="1" si="1"/>
        <v>44399</v>
      </c>
      <c r="AI44" s="57">
        <f t="shared" ca="1" si="3"/>
        <v>44579</v>
      </c>
      <c r="AJ44" s="39" t="s">
        <v>10</v>
      </c>
      <c r="AK44" s="59">
        <v>1502539</v>
      </c>
      <c r="AL44" s="125"/>
      <c r="AM44" s="131"/>
      <c r="AN44" s="41" t="s">
        <v>94</v>
      </c>
      <c r="AO44" s="48">
        <v>43101</v>
      </c>
      <c r="AP44" s="62">
        <f t="shared" ca="1" si="5"/>
        <v>44764</v>
      </c>
    </row>
    <row r="45" spans="1:42" x14ac:dyDescent="0.25">
      <c r="A45" s="67">
        <v>44</v>
      </c>
      <c r="B45" s="33" t="s">
        <v>63</v>
      </c>
      <c r="D45" s="89"/>
      <c r="E45" s="89"/>
      <c r="G45" s="63" t="s">
        <v>82</v>
      </c>
      <c r="H45" s="13" t="s">
        <v>83</v>
      </c>
      <c r="I45" s="56" t="s">
        <v>138</v>
      </c>
      <c r="J45" s="53" t="s">
        <v>14</v>
      </c>
      <c r="K45" s="51" t="s">
        <v>10</v>
      </c>
      <c r="L45" s="27" t="s">
        <v>35</v>
      </c>
      <c r="M45" s="18" t="s">
        <v>74</v>
      </c>
      <c r="N45" s="36" t="s">
        <v>18</v>
      </c>
      <c r="O45" s="36" t="s">
        <v>18</v>
      </c>
      <c r="Q45" s="19" t="s">
        <v>18</v>
      </c>
      <c r="R45" s="19" t="s">
        <v>18</v>
      </c>
      <c r="U45" s="14" t="s">
        <v>80</v>
      </c>
      <c r="V45" s="14" t="s">
        <v>81</v>
      </c>
      <c r="X45" s="13" t="s">
        <v>69</v>
      </c>
      <c r="Y45" s="14" t="s">
        <v>62</v>
      </c>
      <c r="Z45" s="13" t="s">
        <v>44</v>
      </c>
      <c r="AA45" s="13" t="s">
        <v>46</v>
      </c>
      <c r="AB45" s="13" t="s">
        <v>47</v>
      </c>
      <c r="AC45" s="13" t="s">
        <v>48</v>
      </c>
      <c r="AD45" s="68" t="s">
        <v>76</v>
      </c>
      <c r="AE45" s="68" t="s">
        <v>142</v>
      </c>
      <c r="AG45" s="53" t="s">
        <v>77</v>
      </c>
      <c r="AH45" s="37">
        <f t="shared" ca="1" si="1"/>
        <v>44399</v>
      </c>
      <c r="AI45" s="57">
        <f t="shared" ca="1" si="3"/>
        <v>44579</v>
      </c>
      <c r="AJ45" s="39" t="s">
        <v>10</v>
      </c>
      <c r="AK45" s="59">
        <v>1237361</v>
      </c>
      <c r="AL45" s="125"/>
      <c r="AM45" s="131"/>
      <c r="AN45" s="41" t="s">
        <v>94</v>
      </c>
      <c r="AO45" s="48">
        <v>43101</v>
      </c>
      <c r="AP45" s="62">
        <f t="shared" ca="1" si="5"/>
        <v>44764</v>
      </c>
    </row>
    <row r="46" spans="1:42" x14ac:dyDescent="0.25">
      <c r="A46" s="67">
        <v>45</v>
      </c>
      <c r="B46" s="33" t="s">
        <v>63</v>
      </c>
      <c r="D46" s="97"/>
      <c r="E46" s="97"/>
      <c r="G46" s="63" t="s">
        <v>82</v>
      </c>
      <c r="H46" s="13" t="s">
        <v>83</v>
      </c>
      <c r="I46" s="45" t="s">
        <v>139</v>
      </c>
      <c r="J46" s="53" t="s">
        <v>14</v>
      </c>
      <c r="K46" s="51" t="s">
        <v>10</v>
      </c>
      <c r="L46" s="27" t="s">
        <v>35</v>
      </c>
      <c r="M46" s="18" t="s">
        <v>74</v>
      </c>
      <c r="N46" s="36" t="s">
        <v>18</v>
      </c>
      <c r="O46" s="36" t="s">
        <v>18</v>
      </c>
      <c r="Q46" s="19" t="s">
        <v>18</v>
      </c>
      <c r="R46" s="19" t="s">
        <v>18</v>
      </c>
      <c r="U46" s="14" t="s">
        <v>80</v>
      </c>
      <c r="V46" s="14" t="s">
        <v>81</v>
      </c>
      <c r="X46" s="13" t="s">
        <v>69</v>
      </c>
      <c r="Y46" s="14" t="s">
        <v>62</v>
      </c>
      <c r="Z46" s="13" t="s">
        <v>44</v>
      </c>
      <c r="AA46" s="13" t="s">
        <v>46</v>
      </c>
      <c r="AB46" s="13" t="s">
        <v>47</v>
      </c>
      <c r="AC46" s="13" t="s">
        <v>48</v>
      </c>
      <c r="AD46" s="68" t="s">
        <v>116</v>
      </c>
      <c r="AE46" s="68" t="s">
        <v>142</v>
      </c>
      <c r="AG46" s="53" t="s">
        <v>77</v>
      </c>
      <c r="AH46" s="37">
        <f t="shared" ca="1" si="1"/>
        <v>44399</v>
      </c>
      <c r="AI46" s="57">
        <f ca="1">AH46+180</f>
        <v>44579</v>
      </c>
      <c r="AJ46" s="39" t="s">
        <v>10</v>
      </c>
      <c r="AK46" s="46">
        <v>1248486</v>
      </c>
      <c r="AL46" s="123"/>
      <c r="AM46" s="130"/>
      <c r="AN46" s="41" t="s">
        <v>94</v>
      </c>
      <c r="AO46" s="48">
        <v>43101</v>
      </c>
      <c r="AP46" s="69">
        <f ca="1">DATE(YEAR(TODAY())+1,MONTH(TODAY())+0,DAY(TODAY())+30)</f>
        <v>44794</v>
      </c>
    </row>
    <row r="47" spans="1:42" x14ac:dyDescent="0.25">
      <c r="A47" s="67">
        <v>46</v>
      </c>
      <c r="B47" s="33" t="s">
        <v>63</v>
      </c>
      <c r="C47" s="89"/>
      <c r="D47" s="89"/>
      <c r="E47" s="89"/>
      <c r="G47" s="63" t="s">
        <v>82</v>
      </c>
      <c r="H47" s="13" t="s">
        <v>83</v>
      </c>
      <c r="I47" s="45" t="s">
        <v>140</v>
      </c>
      <c r="J47" s="53" t="s">
        <v>14</v>
      </c>
      <c r="K47" s="51" t="s">
        <v>10</v>
      </c>
      <c r="L47" s="27" t="s">
        <v>35</v>
      </c>
      <c r="M47" s="18" t="s">
        <v>74</v>
      </c>
      <c r="N47" s="36" t="s">
        <v>18</v>
      </c>
      <c r="O47" s="36" t="s">
        <v>18</v>
      </c>
      <c r="Q47" s="19" t="s">
        <v>18</v>
      </c>
      <c r="R47" s="19" t="s">
        <v>18</v>
      </c>
      <c r="U47" s="14" t="s">
        <v>80</v>
      </c>
      <c r="V47" s="14" t="s">
        <v>81</v>
      </c>
      <c r="X47" s="13" t="s">
        <v>69</v>
      </c>
      <c r="Y47" s="14" t="s">
        <v>62</v>
      </c>
      <c r="Z47" s="13" t="s">
        <v>44</v>
      </c>
      <c r="AA47" s="13" t="s">
        <v>46</v>
      </c>
      <c r="AB47" s="13" t="s">
        <v>47</v>
      </c>
      <c r="AC47" s="13" t="s">
        <v>48</v>
      </c>
      <c r="AD47" s="68" t="s">
        <v>116</v>
      </c>
      <c r="AE47" s="68" t="s">
        <v>142</v>
      </c>
      <c r="AG47" s="53" t="s">
        <v>77</v>
      </c>
      <c r="AH47" s="37">
        <f t="shared" ca="1" si="1"/>
        <v>44399</v>
      </c>
      <c r="AI47" s="57">
        <f ca="1">AH47+180</f>
        <v>44579</v>
      </c>
      <c r="AJ47" s="39" t="s">
        <v>10</v>
      </c>
      <c r="AK47" s="46">
        <v>1346261</v>
      </c>
      <c r="AL47" s="123"/>
      <c r="AM47" s="130"/>
      <c r="AN47" s="41" t="s">
        <v>94</v>
      </c>
      <c r="AO47" s="48">
        <v>43101</v>
      </c>
      <c r="AP47" s="69">
        <f ca="1">DATE(YEAR(TODAY())+1,MONTH(TODAY())+0,DAY(TODAY())+30)</f>
        <v>44794</v>
      </c>
    </row>
    <row r="48" spans="1:42" x14ac:dyDescent="0.25">
      <c r="A48" s="67">
        <v>47</v>
      </c>
      <c r="B48" s="33" t="s">
        <v>13</v>
      </c>
      <c r="C48" s="89"/>
      <c r="D48" s="136" t="s">
        <v>151</v>
      </c>
      <c r="E48" s="89" t="s">
        <v>256</v>
      </c>
      <c r="G48" s="93" t="s">
        <v>164</v>
      </c>
      <c r="H48" s="13" t="s">
        <v>165</v>
      </c>
      <c r="I48" s="92" t="s">
        <v>153</v>
      </c>
      <c r="J48" s="94" t="s">
        <v>14</v>
      </c>
      <c r="M48" s="18" t="s">
        <v>74</v>
      </c>
      <c r="N48" s="34" t="s">
        <v>18</v>
      </c>
      <c r="O48" s="9" t="s">
        <v>18</v>
      </c>
      <c r="Q48" s="94" t="s">
        <v>18</v>
      </c>
      <c r="R48" s="94" t="s">
        <v>18</v>
      </c>
      <c r="U48" s="14" t="s">
        <v>80</v>
      </c>
      <c r="V48" s="14" t="s">
        <v>81</v>
      </c>
      <c r="X48" s="13" t="s">
        <v>69</v>
      </c>
      <c r="Y48" s="14" t="s">
        <v>62</v>
      </c>
      <c r="Z48" s="13" t="s">
        <v>44</v>
      </c>
      <c r="AA48" s="13" t="s">
        <v>46</v>
      </c>
      <c r="AB48" s="13" t="s">
        <v>47</v>
      </c>
      <c r="AC48" s="13" t="s">
        <v>48</v>
      </c>
      <c r="AD48" s="68" t="s">
        <v>76</v>
      </c>
      <c r="AE48" s="68" t="s">
        <v>142</v>
      </c>
      <c r="AG48" s="53" t="s">
        <v>77</v>
      </c>
      <c r="AH48" s="37">
        <f t="shared" ca="1" si="1"/>
        <v>44399</v>
      </c>
      <c r="AI48" s="48">
        <f t="shared" ref="AI48:AI67" ca="1" si="6">DATE(YEAR(TODAY())+0,MONTH(TODAY())+0,DAY(TODAY())+180)</f>
        <v>44579</v>
      </c>
      <c r="AJ48" s="39" t="s">
        <v>10</v>
      </c>
      <c r="AK48" s="44">
        <v>1339160</v>
      </c>
      <c r="AL48" s="124" t="s">
        <v>13</v>
      </c>
      <c r="AM48" s="134" t="s">
        <v>255</v>
      </c>
      <c r="AN48" s="41" t="s">
        <v>94</v>
      </c>
      <c r="AO48" s="48">
        <v>43101</v>
      </c>
      <c r="AP48" s="62">
        <f t="shared" ref="AP48:AP67" ca="1" si="7">DATE(YEAR(TODAY())+1,MONTH(TODAY())+0,DAY(TODAY())+0)</f>
        <v>44764</v>
      </c>
    </row>
    <row r="49" spans="1:42" x14ac:dyDescent="0.25">
      <c r="A49" s="67">
        <v>48</v>
      </c>
      <c r="B49" s="33" t="s">
        <v>63</v>
      </c>
      <c r="C49" s="89"/>
      <c r="D49" s="97"/>
      <c r="E49" s="89"/>
      <c r="G49" s="93" t="s">
        <v>164</v>
      </c>
      <c r="H49" s="13" t="s">
        <v>165</v>
      </c>
      <c r="I49" s="92" t="s">
        <v>154</v>
      </c>
      <c r="J49" s="94" t="s">
        <v>14</v>
      </c>
      <c r="M49" s="18" t="s">
        <v>74</v>
      </c>
      <c r="N49" s="34" t="s">
        <v>18</v>
      </c>
      <c r="O49" s="9" t="s">
        <v>18</v>
      </c>
      <c r="Q49" s="94" t="s">
        <v>18</v>
      </c>
      <c r="R49" s="94" t="s">
        <v>18</v>
      </c>
      <c r="U49" s="14" t="s">
        <v>80</v>
      </c>
      <c r="V49" s="14" t="s">
        <v>81</v>
      </c>
      <c r="X49" s="13" t="s">
        <v>69</v>
      </c>
      <c r="Y49" s="14" t="s">
        <v>62</v>
      </c>
      <c r="Z49" s="13" t="s">
        <v>44</v>
      </c>
      <c r="AA49" s="13" t="s">
        <v>46</v>
      </c>
      <c r="AB49" s="13" t="s">
        <v>47</v>
      </c>
      <c r="AC49" s="13" t="s">
        <v>48</v>
      </c>
      <c r="AD49" s="68" t="s">
        <v>76</v>
      </c>
      <c r="AE49" s="68" t="s">
        <v>142</v>
      </c>
      <c r="AG49" s="53" t="s">
        <v>77</v>
      </c>
      <c r="AH49" s="95">
        <f t="shared" ca="1" si="1"/>
        <v>44399</v>
      </c>
      <c r="AI49" s="48">
        <f t="shared" ca="1" si="6"/>
        <v>44579</v>
      </c>
      <c r="AJ49" s="39" t="s">
        <v>10</v>
      </c>
      <c r="AK49" s="44">
        <v>1343108</v>
      </c>
      <c r="AL49" s="124"/>
      <c r="AM49" s="129"/>
      <c r="AN49" s="41" t="s">
        <v>94</v>
      </c>
      <c r="AO49" s="48">
        <v>43101</v>
      </c>
      <c r="AP49" s="62">
        <f t="shared" ca="1" si="7"/>
        <v>44764</v>
      </c>
    </row>
    <row r="50" spans="1:42" x14ac:dyDescent="0.25">
      <c r="A50" s="67">
        <v>49</v>
      </c>
      <c r="B50" s="33" t="s">
        <v>63</v>
      </c>
      <c r="C50" s="89"/>
      <c r="D50" s="97"/>
      <c r="E50" s="89"/>
      <c r="G50" s="93" t="s">
        <v>164</v>
      </c>
      <c r="H50" s="13" t="s">
        <v>165</v>
      </c>
      <c r="I50" s="92" t="s">
        <v>155</v>
      </c>
      <c r="J50" s="94" t="s">
        <v>14</v>
      </c>
      <c r="M50" s="18" t="s">
        <v>74</v>
      </c>
      <c r="N50" s="34" t="s">
        <v>18</v>
      </c>
      <c r="O50" s="34" t="s">
        <v>18</v>
      </c>
      <c r="Q50" s="98" t="s">
        <v>18</v>
      </c>
      <c r="R50" s="98" t="s">
        <v>18</v>
      </c>
      <c r="U50" s="14" t="s">
        <v>80</v>
      </c>
      <c r="V50" s="14" t="s">
        <v>81</v>
      </c>
      <c r="X50" s="13" t="s">
        <v>69</v>
      </c>
      <c r="Y50" s="14" t="s">
        <v>62</v>
      </c>
      <c r="Z50" s="13" t="s">
        <v>44</v>
      </c>
      <c r="AA50" s="13" t="s">
        <v>46</v>
      </c>
      <c r="AB50" s="13" t="s">
        <v>47</v>
      </c>
      <c r="AC50" s="13" t="s">
        <v>48</v>
      </c>
      <c r="AD50" s="68" t="s">
        <v>76</v>
      </c>
      <c r="AE50" s="68" t="s">
        <v>142</v>
      </c>
      <c r="AG50" s="53" t="s">
        <v>77</v>
      </c>
      <c r="AH50" s="95">
        <f t="shared" ca="1" si="1"/>
        <v>44399</v>
      </c>
      <c r="AI50" s="48">
        <f t="shared" ca="1" si="6"/>
        <v>44579</v>
      </c>
      <c r="AJ50" s="39" t="s">
        <v>10</v>
      </c>
      <c r="AK50" s="44">
        <v>1310094</v>
      </c>
      <c r="AL50" s="124"/>
      <c r="AM50" s="129"/>
      <c r="AN50" s="41" t="s">
        <v>94</v>
      </c>
      <c r="AO50" s="48">
        <v>43101</v>
      </c>
      <c r="AP50" s="62">
        <f t="shared" ca="1" si="7"/>
        <v>44764</v>
      </c>
    </row>
    <row r="51" spans="1:42" x14ac:dyDescent="0.25">
      <c r="A51" s="67">
        <v>50</v>
      </c>
      <c r="B51" s="33" t="s">
        <v>63</v>
      </c>
      <c r="C51" s="89"/>
      <c r="D51" s="97"/>
      <c r="E51" s="89"/>
      <c r="G51" s="93" t="s">
        <v>164</v>
      </c>
      <c r="H51" s="13" t="s">
        <v>165</v>
      </c>
      <c r="I51" s="92" t="s">
        <v>156</v>
      </c>
      <c r="J51" s="94" t="s">
        <v>14</v>
      </c>
      <c r="M51" s="18" t="s">
        <v>74</v>
      </c>
      <c r="N51" s="34" t="s">
        <v>18</v>
      </c>
      <c r="O51" s="34" t="s">
        <v>18</v>
      </c>
      <c r="Q51" s="98" t="s">
        <v>18</v>
      </c>
      <c r="R51" s="98" t="s">
        <v>18</v>
      </c>
      <c r="U51" s="14" t="s">
        <v>80</v>
      </c>
      <c r="V51" s="14" t="s">
        <v>81</v>
      </c>
      <c r="X51" s="13" t="s">
        <v>69</v>
      </c>
      <c r="Y51" s="14" t="s">
        <v>62</v>
      </c>
      <c r="Z51" s="13" t="s">
        <v>44</v>
      </c>
      <c r="AA51" s="13" t="s">
        <v>46</v>
      </c>
      <c r="AB51" s="13" t="s">
        <v>47</v>
      </c>
      <c r="AC51" s="13" t="s">
        <v>48</v>
      </c>
      <c r="AD51" s="68" t="s">
        <v>76</v>
      </c>
      <c r="AE51" s="68" t="s">
        <v>142</v>
      </c>
      <c r="AG51" s="53" t="s">
        <v>77</v>
      </c>
      <c r="AH51" s="95">
        <f t="shared" ca="1" si="1"/>
        <v>44399</v>
      </c>
      <c r="AI51" s="48">
        <f t="shared" ca="1" si="6"/>
        <v>44579</v>
      </c>
      <c r="AJ51" s="39" t="s">
        <v>10</v>
      </c>
      <c r="AK51" s="44">
        <v>1282846</v>
      </c>
      <c r="AL51" s="124"/>
      <c r="AM51" s="129"/>
      <c r="AN51" s="41" t="s">
        <v>94</v>
      </c>
      <c r="AO51" s="48">
        <v>43101</v>
      </c>
      <c r="AP51" s="62">
        <f t="shared" ca="1" si="7"/>
        <v>44764</v>
      </c>
    </row>
    <row r="52" spans="1:42" x14ac:dyDescent="0.25">
      <c r="A52" s="67">
        <v>51</v>
      </c>
      <c r="B52" s="33" t="s">
        <v>63</v>
      </c>
      <c r="C52" s="89"/>
      <c r="D52" s="97"/>
      <c r="E52" s="89"/>
      <c r="G52" s="93" t="s">
        <v>164</v>
      </c>
      <c r="H52" s="13" t="s">
        <v>165</v>
      </c>
      <c r="I52" s="92" t="s">
        <v>157</v>
      </c>
      <c r="J52" s="94" t="s">
        <v>14</v>
      </c>
      <c r="M52" s="18" t="s">
        <v>74</v>
      </c>
      <c r="N52" s="34" t="s">
        <v>18</v>
      </c>
      <c r="O52" s="34" t="s">
        <v>18</v>
      </c>
      <c r="Q52" s="98" t="s">
        <v>18</v>
      </c>
      <c r="R52" s="98" t="s">
        <v>18</v>
      </c>
      <c r="U52" s="14" t="s">
        <v>80</v>
      </c>
      <c r="V52" s="14" t="s">
        <v>81</v>
      </c>
      <c r="X52" s="13" t="s">
        <v>69</v>
      </c>
      <c r="Y52" s="14" t="s">
        <v>62</v>
      </c>
      <c r="Z52" s="13" t="s">
        <v>44</v>
      </c>
      <c r="AA52" s="13" t="s">
        <v>46</v>
      </c>
      <c r="AB52" s="13" t="s">
        <v>47</v>
      </c>
      <c r="AC52" s="13" t="s">
        <v>48</v>
      </c>
      <c r="AD52" s="68" t="s">
        <v>76</v>
      </c>
      <c r="AE52" s="68" t="s">
        <v>142</v>
      </c>
      <c r="AG52" s="53" t="s">
        <v>77</v>
      </c>
      <c r="AH52" s="95">
        <f t="shared" ca="1" si="1"/>
        <v>44399</v>
      </c>
      <c r="AI52" s="48">
        <f t="shared" ca="1" si="6"/>
        <v>44579</v>
      </c>
      <c r="AJ52" s="39" t="s">
        <v>10</v>
      </c>
      <c r="AK52" s="44">
        <v>1345379</v>
      </c>
      <c r="AL52" s="124"/>
      <c r="AM52" s="129"/>
      <c r="AN52" s="41" t="s">
        <v>94</v>
      </c>
      <c r="AO52" s="48">
        <v>43101</v>
      </c>
      <c r="AP52" s="62">
        <f t="shared" ca="1" si="7"/>
        <v>44764</v>
      </c>
    </row>
    <row r="53" spans="1:42" x14ac:dyDescent="0.25">
      <c r="A53" s="67">
        <v>52</v>
      </c>
      <c r="B53" s="33" t="s">
        <v>63</v>
      </c>
      <c r="C53" s="89"/>
      <c r="D53" s="97"/>
      <c r="E53" s="89"/>
      <c r="G53" s="93" t="s">
        <v>164</v>
      </c>
      <c r="H53" s="13" t="s">
        <v>165</v>
      </c>
      <c r="I53" s="92" t="s">
        <v>158</v>
      </c>
      <c r="J53" s="94" t="s">
        <v>14</v>
      </c>
      <c r="M53" s="18" t="s">
        <v>74</v>
      </c>
      <c r="N53" s="34" t="s">
        <v>18</v>
      </c>
      <c r="O53" s="34" t="s">
        <v>18</v>
      </c>
      <c r="Q53" s="98" t="s">
        <v>18</v>
      </c>
      <c r="R53" s="98" t="s">
        <v>18</v>
      </c>
      <c r="U53" s="14" t="s">
        <v>80</v>
      </c>
      <c r="V53" s="14" t="s">
        <v>81</v>
      </c>
      <c r="X53" s="13" t="s">
        <v>69</v>
      </c>
      <c r="Y53" s="14" t="s">
        <v>62</v>
      </c>
      <c r="Z53" s="13" t="s">
        <v>44</v>
      </c>
      <c r="AA53" s="13" t="s">
        <v>46</v>
      </c>
      <c r="AB53" s="13" t="s">
        <v>47</v>
      </c>
      <c r="AC53" s="13" t="s">
        <v>48</v>
      </c>
      <c r="AD53" s="68" t="s">
        <v>76</v>
      </c>
      <c r="AE53" s="68" t="s">
        <v>142</v>
      </c>
      <c r="AG53" s="53" t="s">
        <v>77</v>
      </c>
      <c r="AH53" s="95">
        <f t="shared" ca="1" si="1"/>
        <v>44399</v>
      </c>
      <c r="AI53" s="48">
        <f t="shared" ca="1" si="6"/>
        <v>44579</v>
      </c>
      <c r="AJ53" s="39" t="s">
        <v>10</v>
      </c>
      <c r="AK53" s="44">
        <v>1184152</v>
      </c>
      <c r="AL53" s="124"/>
      <c r="AM53" s="129"/>
      <c r="AN53" s="41" t="s">
        <v>94</v>
      </c>
      <c r="AO53" s="48">
        <v>43101</v>
      </c>
      <c r="AP53" s="62">
        <f t="shared" ca="1" si="7"/>
        <v>44764</v>
      </c>
    </row>
    <row r="54" spans="1:42" x14ac:dyDescent="0.25">
      <c r="A54" s="67">
        <v>53</v>
      </c>
      <c r="B54" s="33" t="s">
        <v>63</v>
      </c>
      <c r="C54" s="89"/>
      <c r="D54" s="97"/>
      <c r="E54" s="89"/>
      <c r="G54" s="93" t="s">
        <v>164</v>
      </c>
      <c r="H54" s="13" t="s">
        <v>165</v>
      </c>
      <c r="I54" s="92" t="s">
        <v>159</v>
      </c>
      <c r="J54" s="94" t="s">
        <v>14</v>
      </c>
      <c r="M54" s="18" t="s">
        <v>74</v>
      </c>
      <c r="N54" s="34" t="s">
        <v>18</v>
      </c>
      <c r="O54" s="34" t="s">
        <v>18</v>
      </c>
      <c r="Q54" s="98" t="s">
        <v>18</v>
      </c>
      <c r="R54" s="98" t="s">
        <v>18</v>
      </c>
      <c r="U54" s="14" t="s">
        <v>80</v>
      </c>
      <c r="V54" s="14" t="s">
        <v>81</v>
      </c>
      <c r="X54" s="13" t="s">
        <v>69</v>
      </c>
      <c r="Y54" s="14" t="s">
        <v>62</v>
      </c>
      <c r="Z54" s="13" t="s">
        <v>44</v>
      </c>
      <c r="AA54" s="13" t="s">
        <v>46</v>
      </c>
      <c r="AB54" s="13" t="s">
        <v>47</v>
      </c>
      <c r="AC54" s="13" t="s">
        <v>48</v>
      </c>
      <c r="AD54" s="68" t="s">
        <v>76</v>
      </c>
      <c r="AE54" s="68" t="s">
        <v>142</v>
      </c>
      <c r="AG54" s="53" t="s">
        <v>77</v>
      </c>
      <c r="AH54" s="95">
        <f t="shared" ca="1" si="1"/>
        <v>44399</v>
      </c>
      <c r="AI54" s="48">
        <f t="shared" ca="1" si="6"/>
        <v>44579</v>
      </c>
      <c r="AJ54" s="39" t="s">
        <v>10</v>
      </c>
      <c r="AK54" s="44">
        <v>1203717</v>
      </c>
      <c r="AL54" s="124"/>
      <c r="AM54" s="129"/>
      <c r="AN54" s="41" t="s">
        <v>94</v>
      </c>
      <c r="AO54" s="48">
        <v>43101</v>
      </c>
      <c r="AP54" s="62">
        <f t="shared" ca="1" si="7"/>
        <v>44764</v>
      </c>
    </row>
    <row r="55" spans="1:42" x14ac:dyDescent="0.25">
      <c r="A55" s="67">
        <v>54</v>
      </c>
      <c r="B55" s="33" t="s">
        <v>63</v>
      </c>
      <c r="C55" s="89"/>
      <c r="D55" s="97"/>
      <c r="E55" s="89"/>
      <c r="G55" s="93" t="s">
        <v>164</v>
      </c>
      <c r="H55" s="13" t="s">
        <v>165</v>
      </c>
      <c r="I55" s="92" t="s">
        <v>160</v>
      </c>
      <c r="J55" s="94" t="s">
        <v>14</v>
      </c>
      <c r="M55" s="18" t="s">
        <v>74</v>
      </c>
      <c r="N55" s="34" t="s">
        <v>18</v>
      </c>
      <c r="O55" s="34" t="s">
        <v>18</v>
      </c>
      <c r="Q55" s="98" t="s">
        <v>18</v>
      </c>
      <c r="R55" s="98" t="s">
        <v>18</v>
      </c>
      <c r="U55" s="14" t="s">
        <v>80</v>
      </c>
      <c r="V55" s="14" t="s">
        <v>81</v>
      </c>
      <c r="X55" s="13" t="s">
        <v>69</v>
      </c>
      <c r="Y55" s="14" t="s">
        <v>62</v>
      </c>
      <c r="Z55" s="13" t="s">
        <v>44</v>
      </c>
      <c r="AA55" s="13" t="s">
        <v>46</v>
      </c>
      <c r="AB55" s="13" t="s">
        <v>47</v>
      </c>
      <c r="AC55" s="13" t="s">
        <v>48</v>
      </c>
      <c r="AD55" t="s">
        <v>76</v>
      </c>
      <c r="AE55" s="68" t="s">
        <v>142</v>
      </c>
      <c r="AG55" s="53" t="s">
        <v>77</v>
      </c>
      <c r="AH55" s="95">
        <f t="shared" ca="1" si="1"/>
        <v>44399</v>
      </c>
      <c r="AI55" s="48">
        <f t="shared" ca="1" si="6"/>
        <v>44579</v>
      </c>
      <c r="AJ55" s="39" t="s">
        <v>10</v>
      </c>
      <c r="AK55" s="44">
        <v>982626</v>
      </c>
      <c r="AL55" s="124"/>
      <c r="AM55" s="129"/>
      <c r="AN55" s="41" t="s">
        <v>94</v>
      </c>
      <c r="AO55" s="48">
        <v>43101</v>
      </c>
      <c r="AP55" s="62">
        <f t="shared" ca="1" si="7"/>
        <v>44764</v>
      </c>
    </row>
    <row r="56" spans="1:42" x14ac:dyDescent="0.25">
      <c r="A56" s="67">
        <v>55</v>
      </c>
      <c r="B56" s="33" t="s">
        <v>63</v>
      </c>
      <c r="C56" s="89"/>
      <c r="D56" s="97"/>
      <c r="E56" s="89"/>
      <c r="G56" s="93" t="s">
        <v>164</v>
      </c>
      <c r="H56" s="13" t="s">
        <v>165</v>
      </c>
      <c r="I56" s="92" t="s">
        <v>161</v>
      </c>
      <c r="J56" s="94" t="s">
        <v>14</v>
      </c>
      <c r="M56" s="18" t="s">
        <v>74</v>
      </c>
      <c r="N56" s="34" t="s">
        <v>18</v>
      </c>
      <c r="O56" s="34" t="s">
        <v>18</v>
      </c>
      <c r="Q56" s="96" t="s">
        <v>18</v>
      </c>
      <c r="R56" s="98" t="s">
        <v>18</v>
      </c>
      <c r="U56" s="14" t="s">
        <v>80</v>
      </c>
      <c r="V56" s="14" t="s">
        <v>81</v>
      </c>
      <c r="X56" s="13" t="s">
        <v>69</v>
      </c>
      <c r="Y56" s="14" t="s">
        <v>62</v>
      </c>
      <c r="Z56" s="13" t="s">
        <v>44</v>
      </c>
      <c r="AA56" s="13" t="s">
        <v>46</v>
      </c>
      <c r="AB56" s="13" t="s">
        <v>47</v>
      </c>
      <c r="AC56" s="13" t="s">
        <v>48</v>
      </c>
      <c r="AD56" t="s">
        <v>76</v>
      </c>
      <c r="AE56" s="68" t="s">
        <v>142</v>
      </c>
      <c r="AG56" s="53" t="s">
        <v>77</v>
      </c>
      <c r="AH56" s="95">
        <f t="shared" ca="1" si="1"/>
        <v>44399</v>
      </c>
      <c r="AI56" s="48">
        <f t="shared" ca="1" si="6"/>
        <v>44579</v>
      </c>
      <c r="AJ56" s="39" t="s">
        <v>10</v>
      </c>
      <c r="AK56" s="44">
        <v>1158620</v>
      </c>
      <c r="AL56" s="124"/>
      <c r="AM56" s="129"/>
      <c r="AN56" s="41" t="s">
        <v>94</v>
      </c>
      <c r="AO56" s="48">
        <v>43101</v>
      </c>
      <c r="AP56" s="62">
        <f t="shared" ca="1" si="7"/>
        <v>44764</v>
      </c>
    </row>
    <row r="57" spans="1:42" x14ac:dyDescent="0.25">
      <c r="A57" s="67">
        <v>56</v>
      </c>
      <c r="B57" s="33" t="s">
        <v>63</v>
      </c>
      <c r="C57" s="89"/>
      <c r="D57" s="97"/>
      <c r="E57" s="89"/>
      <c r="G57" s="93" t="s">
        <v>164</v>
      </c>
      <c r="H57" s="13" t="s">
        <v>165</v>
      </c>
      <c r="I57" s="92" t="s">
        <v>162</v>
      </c>
      <c r="J57" s="94" t="s">
        <v>14</v>
      </c>
      <c r="M57" s="18" t="s">
        <v>74</v>
      </c>
      <c r="N57" s="34" t="s">
        <v>18</v>
      </c>
      <c r="O57" s="34" t="s">
        <v>18</v>
      </c>
      <c r="Q57" s="96" t="s">
        <v>18</v>
      </c>
      <c r="R57" s="98" t="s">
        <v>18</v>
      </c>
      <c r="U57" s="14" t="s">
        <v>80</v>
      </c>
      <c r="V57" s="14" t="s">
        <v>81</v>
      </c>
      <c r="X57" s="13" t="s">
        <v>69</v>
      </c>
      <c r="Y57" s="14" t="s">
        <v>62</v>
      </c>
      <c r="Z57" s="13" t="s">
        <v>44</v>
      </c>
      <c r="AA57" s="13" t="s">
        <v>46</v>
      </c>
      <c r="AB57" s="13" t="s">
        <v>47</v>
      </c>
      <c r="AC57" s="13" t="s">
        <v>48</v>
      </c>
      <c r="AD57" t="s">
        <v>76</v>
      </c>
      <c r="AE57" s="68" t="s">
        <v>142</v>
      </c>
      <c r="AG57" s="53" t="s">
        <v>77</v>
      </c>
      <c r="AH57" s="95">
        <f t="shared" ca="1" si="1"/>
        <v>44399</v>
      </c>
      <c r="AI57" s="48">
        <f t="shared" ca="1" si="6"/>
        <v>44579</v>
      </c>
      <c r="AJ57" s="39" t="s">
        <v>10</v>
      </c>
      <c r="AK57" s="44">
        <v>1064894</v>
      </c>
      <c r="AL57" s="124"/>
      <c r="AM57" s="129"/>
      <c r="AN57" s="41" t="s">
        <v>94</v>
      </c>
      <c r="AO57" s="48">
        <v>43101</v>
      </c>
      <c r="AP57" s="62">
        <f t="shared" ca="1" si="7"/>
        <v>44764</v>
      </c>
    </row>
    <row r="58" spans="1:42" x14ac:dyDescent="0.25">
      <c r="A58" s="67">
        <v>57</v>
      </c>
      <c r="B58" s="33" t="s">
        <v>63</v>
      </c>
      <c r="C58" s="89"/>
      <c r="D58" s="97"/>
      <c r="E58" s="89"/>
      <c r="G58" s="93" t="s">
        <v>164</v>
      </c>
      <c r="H58" s="13" t="s">
        <v>165</v>
      </c>
      <c r="I58" s="92" t="s">
        <v>163</v>
      </c>
      <c r="J58" s="94" t="s">
        <v>14</v>
      </c>
      <c r="M58" s="18" t="s">
        <v>74</v>
      </c>
      <c r="N58" s="34" t="s">
        <v>18</v>
      </c>
      <c r="O58" s="34" t="s">
        <v>18</v>
      </c>
      <c r="Q58" s="96" t="s">
        <v>18</v>
      </c>
      <c r="R58" s="98" t="s">
        <v>18</v>
      </c>
      <c r="U58" s="14" t="s">
        <v>80</v>
      </c>
      <c r="V58" s="14" t="s">
        <v>81</v>
      </c>
      <c r="X58" s="13" t="s">
        <v>69</v>
      </c>
      <c r="Y58" s="14" t="s">
        <v>62</v>
      </c>
      <c r="Z58" s="13" t="s">
        <v>44</v>
      </c>
      <c r="AA58" s="13" t="s">
        <v>46</v>
      </c>
      <c r="AB58" s="13" t="s">
        <v>47</v>
      </c>
      <c r="AC58" s="13" t="s">
        <v>48</v>
      </c>
      <c r="AD58" t="s">
        <v>76</v>
      </c>
      <c r="AE58" s="68" t="s">
        <v>142</v>
      </c>
      <c r="AG58" s="53" t="s">
        <v>77</v>
      </c>
      <c r="AH58" s="95">
        <f t="shared" ca="1" si="1"/>
        <v>44399</v>
      </c>
      <c r="AI58" s="48">
        <f t="shared" ca="1" si="6"/>
        <v>44579</v>
      </c>
      <c r="AJ58" s="39" t="s">
        <v>10</v>
      </c>
      <c r="AK58" s="44">
        <v>904828</v>
      </c>
      <c r="AL58" s="124"/>
      <c r="AM58" s="129"/>
      <c r="AN58" s="41" t="s">
        <v>94</v>
      </c>
      <c r="AO58" s="48">
        <v>43101</v>
      </c>
      <c r="AP58" s="62">
        <f t="shared" ca="1" si="7"/>
        <v>44764</v>
      </c>
    </row>
    <row r="59" spans="1:42" x14ac:dyDescent="0.25">
      <c r="A59" s="67">
        <v>58</v>
      </c>
      <c r="B59" s="33" t="s">
        <v>63</v>
      </c>
      <c r="D59" s="97"/>
      <c r="E59" s="89"/>
      <c r="G59" s="93" t="s">
        <v>164</v>
      </c>
      <c r="H59" s="13" t="s">
        <v>165</v>
      </c>
      <c r="I59" s="92" t="s">
        <v>166</v>
      </c>
      <c r="J59" s="94" t="s">
        <v>14</v>
      </c>
      <c r="M59" s="18" t="s">
        <v>74</v>
      </c>
      <c r="N59" s="34" t="s">
        <v>18</v>
      </c>
      <c r="O59" s="34" t="s">
        <v>18</v>
      </c>
      <c r="Q59" s="96" t="s">
        <v>18</v>
      </c>
      <c r="R59" s="98" t="s">
        <v>18</v>
      </c>
      <c r="U59" s="14" t="s">
        <v>80</v>
      </c>
      <c r="V59" s="14" t="s">
        <v>81</v>
      </c>
      <c r="X59" s="13" t="s">
        <v>69</v>
      </c>
      <c r="Y59" s="14" t="s">
        <v>62</v>
      </c>
      <c r="Z59" s="13" t="s">
        <v>44</v>
      </c>
      <c r="AA59" s="13" t="s">
        <v>46</v>
      </c>
      <c r="AB59" s="13" t="s">
        <v>47</v>
      </c>
      <c r="AC59" s="13" t="s">
        <v>48</v>
      </c>
      <c r="AD59" t="s">
        <v>76</v>
      </c>
      <c r="AE59" s="68" t="s">
        <v>142</v>
      </c>
      <c r="AG59" s="53" t="s">
        <v>77</v>
      </c>
      <c r="AH59" s="95">
        <f t="shared" ca="1" si="1"/>
        <v>44399</v>
      </c>
      <c r="AI59" s="48">
        <f t="shared" ca="1" si="6"/>
        <v>44579</v>
      </c>
      <c r="AJ59" s="39" t="s">
        <v>10</v>
      </c>
      <c r="AK59" s="44">
        <v>1366198</v>
      </c>
      <c r="AL59" s="124"/>
      <c r="AM59" s="129"/>
      <c r="AN59" s="41" t="s">
        <v>94</v>
      </c>
      <c r="AO59" s="48">
        <v>43101</v>
      </c>
      <c r="AP59" s="62">
        <f t="shared" ca="1" si="7"/>
        <v>44764</v>
      </c>
    </row>
    <row r="60" spans="1:42" x14ac:dyDescent="0.25">
      <c r="A60" s="67">
        <v>59</v>
      </c>
      <c r="B60" s="33" t="s">
        <v>63</v>
      </c>
      <c r="D60" s="89"/>
      <c r="E60" s="89"/>
      <c r="G60" s="93" t="s">
        <v>164</v>
      </c>
      <c r="H60" s="13" t="s">
        <v>165</v>
      </c>
      <c r="I60" s="92" t="s">
        <v>167</v>
      </c>
      <c r="J60" s="94" t="s">
        <v>14</v>
      </c>
      <c r="M60" s="18" t="s">
        <v>74</v>
      </c>
      <c r="N60" s="34" t="s">
        <v>18</v>
      </c>
      <c r="O60" s="34" t="s">
        <v>18</v>
      </c>
      <c r="Q60" s="96" t="s">
        <v>18</v>
      </c>
      <c r="R60" s="98" t="s">
        <v>18</v>
      </c>
      <c r="U60" s="14" t="s">
        <v>80</v>
      </c>
      <c r="V60" s="14" t="s">
        <v>81</v>
      </c>
      <c r="X60" s="13" t="s">
        <v>69</v>
      </c>
      <c r="Y60" s="14" t="s">
        <v>62</v>
      </c>
      <c r="Z60" s="13" t="s">
        <v>44</v>
      </c>
      <c r="AA60" s="13" t="s">
        <v>46</v>
      </c>
      <c r="AB60" s="13" t="s">
        <v>47</v>
      </c>
      <c r="AC60" s="13" t="s">
        <v>48</v>
      </c>
      <c r="AD60" t="s">
        <v>76</v>
      </c>
      <c r="AE60" s="68" t="s">
        <v>142</v>
      </c>
      <c r="AG60" s="53" t="s">
        <v>77</v>
      </c>
      <c r="AH60" s="95">
        <f t="shared" ca="1" si="1"/>
        <v>44399</v>
      </c>
      <c r="AI60" s="48">
        <f t="shared" ca="1" si="6"/>
        <v>44579</v>
      </c>
      <c r="AJ60" s="39" t="s">
        <v>10</v>
      </c>
      <c r="AK60" s="44">
        <v>970023</v>
      </c>
      <c r="AL60" s="124"/>
      <c r="AM60" s="129"/>
      <c r="AN60" s="41" t="s">
        <v>94</v>
      </c>
      <c r="AO60" s="48">
        <v>43101</v>
      </c>
      <c r="AP60" s="62">
        <f t="shared" ca="1" si="7"/>
        <v>44764</v>
      </c>
    </row>
    <row r="61" spans="1:42" x14ac:dyDescent="0.25">
      <c r="A61" s="67">
        <v>60</v>
      </c>
      <c r="B61" s="33" t="s">
        <v>63</v>
      </c>
      <c r="D61" s="89"/>
      <c r="E61" s="89"/>
      <c r="G61" s="93" t="s">
        <v>164</v>
      </c>
      <c r="H61" s="13" t="s">
        <v>165</v>
      </c>
      <c r="I61" s="92" t="s">
        <v>168</v>
      </c>
      <c r="J61" s="94" t="s">
        <v>14</v>
      </c>
      <c r="M61" s="18" t="s">
        <v>74</v>
      </c>
      <c r="N61" s="34" t="s">
        <v>18</v>
      </c>
      <c r="O61" s="34" t="s">
        <v>18</v>
      </c>
      <c r="Q61" s="96" t="s">
        <v>18</v>
      </c>
      <c r="R61" s="98" t="s">
        <v>18</v>
      </c>
      <c r="U61" s="14" t="s">
        <v>80</v>
      </c>
      <c r="V61" s="14" t="s">
        <v>81</v>
      </c>
      <c r="X61" s="13" t="s">
        <v>69</v>
      </c>
      <c r="Y61" s="14" t="s">
        <v>62</v>
      </c>
      <c r="Z61" s="13" t="s">
        <v>44</v>
      </c>
      <c r="AA61" s="13" t="s">
        <v>46</v>
      </c>
      <c r="AB61" s="13" t="s">
        <v>47</v>
      </c>
      <c r="AC61" s="13" t="s">
        <v>48</v>
      </c>
      <c r="AD61" t="s">
        <v>76</v>
      </c>
      <c r="AE61" s="68" t="s">
        <v>142</v>
      </c>
      <c r="AG61" s="53" t="s">
        <v>77</v>
      </c>
      <c r="AH61" s="95">
        <f t="shared" ca="1" si="1"/>
        <v>44399</v>
      </c>
      <c r="AI61" s="48">
        <f t="shared" ca="1" si="6"/>
        <v>44579</v>
      </c>
      <c r="AJ61" s="39" t="s">
        <v>10</v>
      </c>
      <c r="AK61" s="44">
        <v>1366247</v>
      </c>
      <c r="AL61" s="124"/>
      <c r="AM61" s="129"/>
      <c r="AN61" s="41" t="s">
        <v>94</v>
      </c>
      <c r="AO61" s="48">
        <v>43101</v>
      </c>
      <c r="AP61" s="62">
        <f t="shared" ca="1" si="7"/>
        <v>44764</v>
      </c>
    </row>
    <row r="62" spans="1:42" x14ac:dyDescent="0.25">
      <c r="A62" s="67">
        <v>61</v>
      </c>
      <c r="B62" s="33" t="s">
        <v>63</v>
      </c>
      <c r="D62" s="89"/>
      <c r="E62" s="89"/>
      <c r="G62" s="93" t="s">
        <v>164</v>
      </c>
      <c r="H62" s="13" t="s">
        <v>165</v>
      </c>
      <c r="I62" s="92" t="s">
        <v>169</v>
      </c>
      <c r="J62" s="94" t="s">
        <v>14</v>
      </c>
      <c r="M62" s="18" t="s">
        <v>74</v>
      </c>
      <c r="N62" s="34" t="s">
        <v>18</v>
      </c>
      <c r="O62" s="34" t="s">
        <v>18</v>
      </c>
      <c r="Q62" s="96" t="s">
        <v>18</v>
      </c>
      <c r="R62" s="98" t="s">
        <v>18</v>
      </c>
      <c r="U62" s="14" t="s">
        <v>80</v>
      </c>
      <c r="V62" s="14" t="s">
        <v>81</v>
      </c>
      <c r="X62" s="13" t="s">
        <v>69</v>
      </c>
      <c r="Y62" s="14" t="s">
        <v>62</v>
      </c>
      <c r="Z62" s="13" t="s">
        <v>44</v>
      </c>
      <c r="AA62" s="13" t="s">
        <v>46</v>
      </c>
      <c r="AB62" s="13" t="s">
        <v>47</v>
      </c>
      <c r="AC62" s="13" t="s">
        <v>48</v>
      </c>
      <c r="AD62" t="s">
        <v>76</v>
      </c>
      <c r="AE62" s="68" t="s">
        <v>142</v>
      </c>
      <c r="AG62" s="53" t="s">
        <v>77</v>
      </c>
      <c r="AH62" s="95">
        <f t="shared" ca="1" si="1"/>
        <v>44399</v>
      </c>
      <c r="AI62" s="48">
        <f t="shared" ca="1" si="6"/>
        <v>44579</v>
      </c>
      <c r="AJ62" s="39" t="s">
        <v>10</v>
      </c>
      <c r="AK62" s="44">
        <v>876262</v>
      </c>
      <c r="AL62" s="124"/>
      <c r="AM62" s="129"/>
      <c r="AN62" s="41" t="s">
        <v>94</v>
      </c>
      <c r="AO62" s="48">
        <v>43101</v>
      </c>
      <c r="AP62" s="62">
        <f t="shared" ca="1" si="7"/>
        <v>44764</v>
      </c>
    </row>
    <row r="63" spans="1:42" x14ac:dyDescent="0.25">
      <c r="A63" s="67">
        <v>62</v>
      </c>
      <c r="B63" s="33" t="s">
        <v>63</v>
      </c>
      <c r="D63" s="89"/>
      <c r="E63" s="89"/>
      <c r="G63" s="93" t="s">
        <v>164</v>
      </c>
      <c r="H63" s="13" t="s">
        <v>165</v>
      </c>
      <c r="I63" s="92" t="s">
        <v>170</v>
      </c>
      <c r="J63" s="94" t="s">
        <v>14</v>
      </c>
      <c r="M63" s="18" t="s">
        <v>74</v>
      </c>
      <c r="N63" s="34" t="s">
        <v>18</v>
      </c>
      <c r="O63" s="34" t="s">
        <v>18</v>
      </c>
      <c r="Q63" s="96" t="s">
        <v>18</v>
      </c>
      <c r="R63" s="98" t="s">
        <v>18</v>
      </c>
      <c r="U63" s="14" t="s">
        <v>80</v>
      </c>
      <c r="V63" s="14" t="s">
        <v>81</v>
      </c>
      <c r="X63" s="13" t="s">
        <v>69</v>
      </c>
      <c r="Y63" s="14" t="s">
        <v>62</v>
      </c>
      <c r="Z63" s="13" t="s">
        <v>44</v>
      </c>
      <c r="AA63" s="13" t="s">
        <v>46</v>
      </c>
      <c r="AB63" s="13" t="s">
        <v>47</v>
      </c>
      <c r="AC63" s="13" t="s">
        <v>48</v>
      </c>
      <c r="AD63" t="s">
        <v>76</v>
      </c>
      <c r="AE63" s="68" t="s">
        <v>142</v>
      </c>
      <c r="AG63" s="53" t="s">
        <v>77</v>
      </c>
      <c r="AH63" s="95">
        <f t="shared" ca="1" si="1"/>
        <v>44399</v>
      </c>
      <c r="AI63" s="48">
        <f t="shared" ca="1" si="6"/>
        <v>44579</v>
      </c>
      <c r="AJ63" s="39" t="s">
        <v>10</v>
      </c>
      <c r="AK63" s="44">
        <v>1246583</v>
      </c>
      <c r="AL63" s="124"/>
      <c r="AM63" s="129"/>
      <c r="AN63" s="41" t="s">
        <v>94</v>
      </c>
      <c r="AO63" s="48">
        <v>43101</v>
      </c>
      <c r="AP63" s="62">
        <f t="shared" ca="1" si="7"/>
        <v>44764</v>
      </c>
    </row>
    <row r="64" spans="1:42" x14ac:dyDescent="0.25">
      <c r="A64" s="67">
        <v>63</v>
      </c>
      <c r="B64" s="33" t="s">
        <v>63</v>
      </c>
      <c r="D64" s="89"/>
      <c r="E64" s="89"/>
      <c r="G64" s="93" t="s">
        <v>164</v>
      </c>
      <c r="H64" s="13" t="s">
        <v>165</v>
      </c>
      <c r="I64" s="92" t="s">
        <v>171</v>
      </c>
      <c r="J64" s="94" t="s">
        <v>14</v>
      </c>
      <c r="M64" s="18" t="s">
        <v>74</v>
      </c>
      <c r="N64" s="34" t="s">
        <v>18</v>
      </c>
      <c r="O64" s="34" t="s">
        <v>18</v>
      </c>
      <c r="Q64" s="96" t="s">
        <v>18</v>
      </c>
      <c r="R64" s="98" t="s">
        <v>18</v>
      </c>
      <c r="U64" s="14" t="s">
        <v>80</v>
      </c>
      <c r="V64" s="14" t="s">
        <v>81</v>
      </c>
      <c r="X64" s="13" t="s">
        <v>69</v>
      </c>
      <c r="Y64" s="14" t="s">
        <v>62</v>
      </c>
      <c r="Z64" s="13" t="s">
        <v>44</v>
      </c>
      <c r="AA64" s="13" t="s">
        <v>46</v>
      </c>
      <c r="AB64" s="13" t="s">
        <v>47</v>
      </c>
      <c r="AC64" s="13" t="s">
        <v>48</v>
      </c>
      <c r="AD64" t="s">
        <v>76</v>
      </c>
      <c r="AE64" s="68" t="s">
        <v>142</v>
      </c>
      <c r="AG64" s="53" t="s">
        <v>77</v>
      </c>
      <c r="AH64" s="95">
        <f t="shared" ca="1" si="1"/>
        <v>44399</v>
      </c>
      <c r="AI64" s="48">
        <f t="shared" ca="1" si="6"/>
        <v>44579</v>
      </c>
      <c r="AJ64" s="39" t="s">
        <v>10</v>
      </c>
      <c r="AK64" s="44">
        <v>1181117</v>
      </c>
      <c r="AL64" s="124"/>
      <c r="AM64" s="129"/>
      <c r="AN64" s="41" t="s">
        <v>94</v>
      </c>
      <c r="AO64" s="48">
        <v>43101</v>
      </c>
      <c r="AP64" s="62">
        <f t="shared" ca="1" si="7"/>
        <v>44764</v>
      </c>
    </row>
    <row r="65" spans="1:45" x14ac:dyDescent="0.25">
      <c r="A65" s="67">
        <v>64</v>
      </c>
      <c r="B65" s="33" t="s">
        <v>63</v>
      </c>
      <c r="D65" s="89"/>
      <c r="E65" s="89"/>
      <c r="G65" s="93" t="s">
        <v>164</v>
      </c>
      <c r="H65" s="13" t="s">
        <v>165</v>
      </c>
      <c r="I65" s="92" t="s">
        <v>172</v>
      </c>
      <c r="J65" s="94" t="s">
        <v>14</v>
      </c>
      <c r="M65" s="18" t="s">
        <v>74</v>
      </c>
      <c r="N65" s="34" t="s">
        <v>18</v>
      </c>
      <c r="O65" s="34" t="s">
        <v>18</v>
      </c>
      <c r="Q65" s="96" t="s">
        <v>18</v>
      </c>
      <c r="R65" s="98" t="s">
        <v>18</v>
      </c>
      <c r="U65" s="14" t="s">
        <v>80</v>
      </c>
      <c r="V65" s="14" t="s">
        <v>81</v>
      </c>
      <c r="X65" s="13" t="s">
        <v>69</v>
      </c>
      <c r="Y65" s="14" t="s">
        <v>62</v>
      </c>
      <c r="Z65" s="13" t="s">
        <v>44</v>
      </c>
      <c r="AA65" s="13" t="s">
        <v>46</v>
      </c>
      <c r="AB65" s="13" t="s">
        <v>47</v>
      </c>
      <c r="AC65" s="13" t="s">
        <v>48</v>
      </c>
      <c r="AD65" t="s">
        <v>76</v>
      </c>
      <c r="AE65" s="68" t="s">
        <v>142</v>
      </c>
      <c r="AG65" s="53" t="s">
        <v>77</v>
      </c>
      <c r="AH65" s="95">
        <f t="shared" ca="1" si="1"/>
        <v>44399</v>
      </c>
      <c r="AI65" s="48">
        <f t="shared" ca="1" si="6"/>
        <v>44579</v>
      </c>
      <c r="AJ65" s="39" t="s">
        <v>10</v>
      </c>
      <c r="AK65" s="44">
        <v>1364738</v>
      </c>
      <c r="AL65" s="124"/>
      <c r="AM65" s="129"/>
      <c r="AN65" s="41" t="s">
        <v>94</v>
      </c>
      <c r="AO65" s="48">
        <v>43101</v>
      </c>
      <c r="AP65" s="62">
        <f t="shared" ca="1" si="7"/>
        <v>44764</v>
      </c>
    </row>
    <row r="66" spans="1:45" x14ac:dyDescent="0.25">
      <c r="A66" s="67">
        <v>65</v>
      </c>
      <c r="B66" s="33" t="s">
        <v>63</v>
      </c>
      <c r="D66" s="89"/>
      <c r="E66" s="89"/>
      <c r="G66" s="93" t="s">
        <v>164</v>
      </c>
      <c r="H66" s="13" t="s">
        <v>165</v>
      </c>
      <c r="I66" s="92" t="s">
        <v>173</v>
      </c>
      <c r="J66" s="94" t="s">
        <v>14</v>
      </c>
      <c r="M66" s="18" t="s">
        <v>74</v>
      </c>
      <c r="N66" s="34" t="s">
        <v>18</v>
      </c>
      <c r="O66" s="34" t="s">
        <v>18</v>
      </c>
      <c r="Q66" s="96" t="s">
        <v>18</v>
      </c>
      <c r="R66" s="98" t="s">
        <v>18</v>
      </c>
      <c r="U66" s="14" t="s">
        <v>80</v>
      </c>
      <c r="V66" s="14" t="s">
        <v>81</v>
      </c>
      <c r="X66" s="13" t="s">
        <v>69</v>
      </c>
      <c r="Y66" s="14" t="s">
        <v>62</v>
      </c>
      <c r="Z66" s="13" t="s">
        <v>44</v>
      </c>
      <c r="AA66" s="13" t="s">
        <v>46</v>
      </c>
      <c r="AB66" s="13" t="s">
        <v>47</v>
      </c>
      <c r="AC66" s="13" t="s">
        <v>48</v>
      </c>
      <c r="AD66" t="s">
        <v>76</v>
      </c>
      <c r="AE66" s="68" t="s">
        <v>142</v>
      </c>
      <c r="AG66" s="53" t="s">
        <v>77</v>
      </c>
      <c r="AH66" s="95">
        <f t="shared" ca="1" si="1"/>
        <v>44399</v>
      </c>
      <c r="AI66" s="48">
        <f t="shared" ca="1" si="6"/>
        <v>44579</v>
      </c>
      <c r="AJ66" s="39" t="s">
        <v>10</v>
      </c>
      <c r="AK66" s="44">
        <v>1353781</v>
      </c>
      <c r="AL66" s="124"/>
      <c r="AM66" s="129"/>
      <c r="AN66" s="41" t="s">
        <v>94</v>
      </c>
      <c r="AO66" s="49">
        <f ca="1">TODAY()</f>
        <v>44399</v>
      </c>
      <c r="AP66" s="48">
        <f ca="1">DATE(YEAR(TODAY())+0,MONTH(TODAY())+0,DAY(TODAY())+180)</f>
        <v>44579</v>
      </c>
    </row>
    <row r="67" spans="1:45" x14ac:dyDescent="0.25">
      <c r="A67" s="67">
        <v>66</v>
      </c>
      <c r="B67" s="33" t="s">
        <v>63</v>
      </c>
      <c r="D67" s="89"/>
      <c r="E67" s="89"/>
      <c r="G67" s="93" t="s">
        <v>164</v>
      </c>
      <c r="H67" s="13" t="s">
        <v>165</v>
      </c>
      <c r="I67" s="92" t="s">
        <v>174</v>
      </c>
      <c r="J67" s="94" t="s">
        <v>14</v>
      </c>
      <c r="M67" s="18" t="s">
        <v>74</v>
      </c>
      <c r="N67" s="34" t="s">
        <v>18</v>
      </c>
      <c r="O67" s="34" t="s">
        <v>18</v>
      </c>
      <c r="Q67" s="96" t="s">
        <v>18</v>
      </c>
      <c r="R67" s="98" t="s">
        <v>18</v>
      </c>
      <c r="U67" s="14" t="s">
        <v>80</v>
      </c>
      <c r="V67" s="14" t="s">
        <v>81</v>
      </c>
      <c r="X67" s="13" t="s">
        <v>69</v>
      </c>
      <c r="Y67" s="14" t="s">
        <v>62</v>
      </c>
      <c r="Z67" s="13" t="s">
        <v>44</v>
      </c>
      <c r="AA67" s="13" t="s">
        <v>46</v>
      </c>
      <c r="AB67" s="13" t="s">
        <v>47</v>
      </c>
      <c r="AC67" s="13" t="s">
        <v>48</v>
      </c>
      <c r="AD67" t="s">
        <v>76</v>
      </c>
      <c r="AE67" s="68" t="s">
        <v>142</v>
      </c>
      <c r="AG67" s="53" t="s">
        <v>77</v>
      </c>
      <c r="AH67" s="95">
        <f t="shared" ca="1" si="1"/>
        <v>44399</v>
      </c>
      <c r="AI67" s="48">
        <f t="shared" ca="1" si="6"/>
        <v>44579</v>
      </c>
      <c r="AJ67" s="39" t="s">
        <v>10</v>
      </c>
      <c r="AK67" s="44">
        <v>1377897</v>
      </c>
      <c r="AL67" s="124"/>
      <c r="AM67" s="129"/>
      <c r="AN67" s="41" t="s">
        <v>94</v>
      </c>
      <c r="AO67" s="48">
        <v>43101</v>
      </c>
      <c r="AP67" s="62">
        <f t="shared" ca="1" si="7"/>
        <v>44764</v>
      </c>
    </row>
    <row r="68" spans="1:45" s="22" customFormat="1" ht="27.75" customHeight="1" x14ac:dyDescent="0.25">
      <c r="A68" s="67">
        <v>67</v>
      </c>
      <c r="B68" s="33" t="s">
        <v>63</v>
      </c>
      <c r="D68" s="99"/>
      <c r="E68" s="99"/>
      <c r="G68" s="100" t="s">
        <v>252</v>
      </c>
      <c r="H68" s="101" t="s">
        <v>253</v>
      </c>
      <c r="I68" s="102" t="s">
        <v>176</v>
      </c>
      <c r="J68" s="103" t="s">
        <v>14</v>
      </c>
      <c r="M68" s="104" t="s">
        <v>74</v>
      </c>
      <c r="N68" s="105" t="s">
        <v>18</v>
      </c>
      <c r="O68" s="105" t="s">
        <v>115</v>
      </c>
      <c r="P68" s="106" t="s">
        <v>117</v>
      </c>
      <c r="Q68" s="107" t="s">
        <v>18</v>
      </c>
      <c r="R68" s="107" t="s">
        <v>18</v>
      </c>
      <c r="U68" s="22" t="s">
        <v>80</v>
      </c>
      <c r="V68" s="22" t="s">
        <v>81</v>
      </c>
      <c r="X68" s="101" t="s">
        <v>69</v>
      </c>
      <c r="Y68" s="22" t="s">
        <v>62</v>
      </c>
      <c r="Z68" s="101" t="s">
        <v>44</v>
      </c>
      <c r="AA68" s="101" t="s">
        <v>46</v>
      </c>
      <c r="AB68" s="101" t="s">
        <v>47</v>
      </c>
      <c r="AC68" s="101" t="s">
        <v>48</v>
      </c>
      <c r="AD68" s="22" t="s">
        <v>76</v>
      </c>
      <c r="AE68" s="68" t="s">
        <v>143</v>
      </c>
      <c r="AG68" s="108" t="s">
        <v>77</v>
      </c>
      <c r="AH68" s="109">
        <f t="shared" ca="1" si="1"/>
        <v>44399</v>
      </c>
      <c r="AI68" s="110">
        <f ca="1">DATE(YEAR(TODAY())+0,MONTH(TODAY())+0,DAY(TODAY())+10)</f>
        <v>44409</v>
      </c>
      <c r="AJ68" s="111" t="s">
        <v>10</v>
      </c>
      <c r="AK68" s="106">
        <v>1390610</v>
      </c>
      <c r="AL68" s="126"/>
      <c r="AM68" s="135"/>
      <c r="AN68" s="41" t="s">
        <v>94</v>
      </c>
      <c r="AO68" s="110">
        <f ca="1">TODAY()</f>
        <v>44399</v>
      </c>
      <c r="AP68" s="110">
        <f ca="1">DATE(YEAR(TODAY())+0,MONTH(TODAY())+0,DAY(TODAY())+10)</f>
        <v>44409</v>
      </c>
      <c r="AQ68" s="112" t="s">
        <v>240</v>
      </c>
      <c r="AS68" s="14"/>
    </row>
    <row r="69" spans="1:45" s="22" customFormat="1" ht="29.25" customHeight="1" x14ac:dyDescent="0.25">
      <c r="A69" s="67">
        <v>68</v>
      </c>
      <c r="B69" s="33" t="s">
        <v>63</v>
      </c>
      <c r="D69" s="99"/>
      <c r="E69" s="99"/>
      <c r="G69" s="100" t="s">
        <v>164</v>
      </c>
      <c r="H69" s="101" t="s">
        <v>165</v>
      </c>
      <c r="I69" s="102" t="s">
        <v>176</v>
      </c>
      <c r="J69" s="103" t="s">
        <v>14</v>
      </c>
      <c r="M69" s="104" t="s">
        <v>74</v>
      </c>
      <c r="N69" s="105" t="s">
        <v>18</v>
      </c>
      <c r="O69" s="105" t="s">
        <v>115</v>
      </c>
      <c r="P69" s="106" t="s">
        <v>117</v>
      </c>
      <c r="Q69" s="107" t="s">
        <v>18</v>
      </c>
      <c r="R69" s="107" t="s">
        <v>18</v>
      </c>
      <c r="U69" s="22" t="s">
        <v>80</v>
      </c>
      <c r="V69" s="22" t="s">
        <v>81</v>
      </c>
      <c r="X69" s="101" t="s">
        <v>69</v>
      </c>
      <c r="Y69" s="22" t="s">
        <v>62</v>
      </c>
      <c r="Z69" s="101" t="s">
        <v>44</v>
      </c>
      <c r="AA69" s="101" t="s">
        <v>46</v>
      </c>
      <c r="AB69" s="101" t="s">
        <v>47</v>
      </c>
      <c r="AC69" s="101" t="s">
        <v>48</v>
      </c>
      <c r="AD69" s="22" t="s">
        <v>76</v>
      </c>
      <c r="AE69" s="68" t="s">
        <v>143</v>
      </c>
      <c r="AG69" s="108" t="s">
        <v>77</v>
      </c>
      <c r="AH69" s="109">
        <f t="shared" ref="AH69:AH74" ca="1" si="8">TODAY()</f>
        <v>44399</v>
      </c>
      <c r="AI69" s="110">
        <f ca="1">DATE(YEAR(TODAY())+0,MONTH(TODAY())+0,DAY(TODAY())+30)</f>
        <v>44429</v>
      </c>
      <c r="AJ69" s="111" t="s">
        <v>10</v>
      </c>
      <c r="AK69" s="106">
        <v>1390610</v>
      </c>
      <c r="AL69" s="126"/>
      <c r="AM69" s="135"/>
      <c r="AN69" s="113" t="s">
        <v>94</v>
      </c>
      <c r="AO69" s="110">
        <f ca="1">TODAY()</f>
        <v>44399</v>
      </c>
      <c r="AP69" s="110">
        <f ca="1">DATE(YEAR(TODAY())+0,MONTH(TODAY())+0,DAY(TODAY())+30)</f>
        <v>44429</v>
      </c>
    </row>
    <row r="70" spans="1:45" s="22" customFormat="1" x14ac:dyDescent="0.25">
      <c r="A70" s="67">
        <v>69</v>
      </c>
      <c r="B70" s="33" t="s">
        <v>13</v>
      </c>
      <c r="D70" s="137" t="s">
        <v>151</v>
      </c>
      <c r="E70" s="99"/>
      <c r="G70" s="100" t="s">
        <v>164</v>
      </c>
      <c r="H70" s="101" t="s">
        <v>165</v>
      </c>
      <c r="I70" s="102" t="s">
        <v>177</v>
      </c>
      <c r="J70" s="103" t="s">
        <v>14</v>
      </c>
      <c r="M70" s="104" t="s">
        <v>74</v>
      </c>
      <c r="N70" s="105" t="s">
        <v>18</v>
      </c>
      <c r="O70" s="105" t="s">
        <v>115</v>
      </c>
      <c r="P70" s="106" t="s">
        <v>117</v>
      </c>
      <c r="Q70" s="107" t="s">
        <v>18</v>
      </c>
      <c r="R70" s="107" t="s">
        <v>18</v>
      </c>
      <c r="U70" s="22" t="s">
        <v>80</v>
      </c>
      <c r="V70" s="22" t="s">
        <v>81</v>
      </c>
      <c r="X70" s="101" t="s">
        <v>69</v>
      </c>
      <c r="Y70" s="22" t="s">
        <v>62</v>
      </c>
      <c r="Z70" s="101" t="s">
        <v>44</v>
      </c>
      <c r="AA70" s="101" t="s">
        <v>46</v>
      </c>
      <c r="AB70" s="101" t="s">
        <v>47</v>
      </c>
      <c r="AC70" s="101" t="s">
        <v>48</v>
      </c>
      <c r="AD70" s="22" t="s">
        <v>76</v>
      </c>
      <c r="AE70" s="68" t="s">
        <v>143</v>
      </c>
      <c r="AG70" s="108" t="s">
        <v>77</v>
      </c>
      <c r="AH70" s="109">
        <f t="shared" ca="1" si="8"/>
        <v>44399</v>
      </c>
      <c r="AI70" s="114">
        <f ca="1">DATE(YEAR(TODAY())+1,MONTH(TODAY())+0,DAY(TODAY())+0)</f>
        <v>44764</v>
      </c>
      <c r="AJ70" s="111" t="s">
        <v>10</v>
      </c>
      <c r="AK70" s="106">
        <v>1274015</v>
      </c>
      <c r="AL70" s="124" t="s">
        <v>13</v>
      </c>
      <c r="AM70" s="134" t="s">
        <v>255</v>
      </c>
      <c r="AN70" s="115" t="s">
        <v>182</v>
      </c>
      <c r="AO70" s="99"/>
      <c r="AP70" s="106"/>
      <c r="AQ70" s="112" t="s">
        <v>241</v>
      </c>
    </row>
    <row r="71" spans="1:45" s="22" customFormat="1" x14ac:dyDescent="0.25">
      <c r="A71" s="67">
        <v>70</v>
      </c>
      <c r="B71" s="33" t="s">
        <v>63</v>
      </c>
      <c r="D71" s="99"/>
      <c r="E71" s="99"/>
      <c r="G71" s="100" t="s">
        <v>164</v>
      </c>
      <c r="H71" s="101" t="s">
        <v>165</v>
      </c>
      <c r="I71" s="102" t="s">
        <v>178</v>
      </c>
      <c r="J71" s="103" t="s">
        <v>14</v>
      </c>
      <c r="M71" s="104" t="s">
        <v>74</v>
      </c>
      <c r="N71" s="105" t="s">
        <v>18</v>
      </c>
      <c r="O71" s="105" t="s">
        <v>115</v>
      </c>
      <c r="P71" s="106" t="s">
        <v>117</v>
      </c>
      <c r="Q71" s="107" t="s">
        <v>18</v>
      </c>
      <c r="R71" s="107" t="s">
        <v>18</v>
      </c>
      <c r="U71" s="22" t="s">
        <v>80</v>
      </c>
      <c r="V71" s="22" t="s">
        <v>81</v>
      </c>
      <c r="X71" s="101" t="s">
        <v>69</v>
      </c>
      <c r="Y71" s="22" t="s">
        <v>62</v>
      </c>
      <c r="Z71" s="101" t="s">
        <v>44</v>
      </c>
      <c r="AA71" s="101" t="s">
        <v>46</v>
      </c>
      <c r="AB71" s="101" t="s">
        <v>47</v>
      </c>
      <c r="AC71" s="101" t="s">
        <v>48</v>
      </c>
      <c r="AD71" s="22" t="s">
        <v>76</v>
      </c>
      <c r="AE71" s="68" t="s">
        <v>143</v>
      </c>
      <c r="AG71" s="108" t="s">
        <v>77</v>
      </c>
      <c r="AH71" s="109">
        <f t="shared" ca="1" si="8"/>
        <v>44399</v>
      </c>
      <c r="AI71" s="110">
        <f ca="1">DATE(YEAR(TODAY())+0,MONTH(TODAY())+0,DAY(TODAY())+180)</f>
        <v>44579</v>
      </c>
      <c r="AJ71" s="111" t="s">
        <v>10</v>
      </c>
      <c r="AK71" s="106">
        <v>1196871</v>
      </c>
      <c r="AL71" s="126"/>
      <c r="AM71" s="135"/>
      <c r="AN71" s="113" t="s">
        <v>94</v>
      </c>
      <c r="AO71" s="110">
        <v>43101</v>
      </c>
      <c r="AP71" s="114">
        <f ca="1">DATE(YEAR(TODAY())+1,MONTH(TODAY())+0,DAY(TODAY())+0)</f>
        <v>44764</v>
      </c>
    </row>
    <row r="72" spans="1:45" s="22" customFormat="1" x14ac:dyDescent="0.25">
      <c r="A72" s="67">
        <v>71</v>
      </c>
      <c r="B72" s="33" t="s">
        <v>63</v>
      </c>
      <c r="D72" s="99"/>
      <c r="E72" s="99"/>
      <c r="G72" s="100" t="s">
        <v>164</v>
      </c>
      <c r="H72" s="101" t="s">
        <v>165</v>
      </c>
      <c r="I72" s="102" t="s">
        <v>175</v>
      </c>
      <c r="J72" s="103" t="s">
        <v>14</v>
      </c>
      <c r="M72" s="104" t="s">
        <v>74</v>
      </c>
      <c r="N72" s="105" t="s">
        <v>18</v>
      </c>
      <c r="O72" s="105" t="s">
        <v>115</v>
      </c>
      <c r="P72" s="106" t="s">
        <v>117</v>
      </c>
      <c r="Q72" s="107" t="s">
        <v>18</v>
      </c>
      <c r="R72" s="107" t="s">
        <v>18</v>
      </c>
      <c r="U72" s="22" t="s">
        <v>80</v>
      </c>
      <c r="V72" s="22" t="s">
        <v>81</v>
      </c>
      <c r="X72" s="101" t="s">
        <v>69</v>
      </c>
      <c r="Y72" s="22" t="s">
        <v>62</v>
      </c>
      <c r="Z72" s="101" t="s">
        <v>44</v>
      </c>
      <c r="AA72" s="101" t="s">
        <v>46</v>
      </c>
      <c r="AB72" s="101" t="s">
        <v>47</v>
      </c>
      <c r="AC72" s="101" t="s">
        <v>48</v>
      </c>
      <c r="AD72" s="22" t="s">
        <v>76</v>
      </c>
      <c r="AE72" s="68" t="s">
        <v>183</v>
      </c>
      <c r="AG72" s="116" t="s">
        <v>184</v>
      </c>
      <c r="AH72" s="109">
        <f t="shared" ca="1" si="8"/>
        <v>44399</v>
      </c>
      <c r="AI72" s="110">
        <f ca="1">DATE(YEAR(TODAY())+0,MONTH(TODAY())+0,DAY(TODAY())+10)</f>
        <v>44409</v>
      </c>
      <c r="AJ72" s="111" t="s">
        <v>10</v>
      </c>
      <c r="AK72" s="106">
        <v>1380500</v>
      </c>
      <c r="AL72" s="106"/>
      <c r="AM72" s="100"/>
      <c r="AN72" s="116" t="s">
        <v>184</v>
      </c>
      <c r="AO72" s="110">
        <f ca="1">TODAY()</f>
        <v>44399</v>
      </c>
      <c r="AP72" s="110">
        <f ca="1">DATE(YEAR(TODAY())+0,MONTH(TODAY())+0,DAY(TODAY())+30)</f>
        <v>44429</v>
      </c>
    </row>
    <row r="73" spans="1:45" s="22" customFormat="1" x14ac:dyDescent="0.25">
      <c r="A73" s="67">
        <v>72</v>
      </c>
      <c r="B73" s="33" t="s">
        <v>63</v>
      </c>
      <c r="D73" s="99"/>
      <c r="E73" s="99"/>
      <c r="G73" s="117" t="s">
        <v>252</v>
      </c>
      <c r="H73" s="101" t="s">
        <v>253</v>
      </c>
      <c r="I73" s="102" t="s">
        <v>175</v>
      </c>
      <c r="J73" s="103" t="s">
        <v>14</v>
      </c>
      <c r="M73" s="104" t="s">
        <v>74</v>
      </c>
      <c r="N73" s="105" t="s">
        <v>18</v>
      </c>
      <c r="O73" s="105" t="s">
        <v>115</v>
      </c>
      <c r="P73" s="106" t="s">
        <v>117</v>
      </c>
      <c r="Q73" s="107" t="s">
        <v>18</v>
      </c>
      <c r="R73" s="107" t="s">
        <v>18</v>
      </c>
      <c r="U73" s="22" t="s">
        <v>80</v>
      </c>
      <c r="V73" s="22" t="s">
        <v>81</v>
      </c>
      <c r="X73" s="101" t="s">
        <v>69</v>
      </c>
      <c r="Y73" s="22" t="s">
        <v>62</v>
      </c>
      <c r="Z73" s="101" t="s">
        <v>44</v>
      </c>
      <c r="AA73" s="101" t="s">
        <v>46</v>
      </c>
      <c r="AB73" s="101" t="s">
        <v>47</v>
      </c>
      <c r="AC73" s="101" t="s">
        <v>48</v>
      </c>
      <c r="AD73" s="22" t="s">
        <v>76</v>
      </c>
      <c r="AE73" s="68" t="s">
        <v>143</v>
      </c>
      <c r="AG73" s="116" t="s">
        <v>184</v>
      </c>
      <c r="AH73" s="109">
        <f t="shared" ca="1" si="8"/>
        <v>44399</v>
      </c>
      <c r="AI73" s="110">
        <f ca="1">DATE(YEAR(TODAY())+0,MONTH(TODAY())+0,DAY(TODAY())+30)</f>
        <v>44429</v>
      </c>
      <c r="AJ73" s="111" t="s">
        <v>10</v>
      </c>
      <c r="AK73" s="106">
        <v>1380500</v>
      </c>
      <c r="AL73" s="106"/>
      <c r="AM73" s="100"/>
      <c r="AN73" s="104" t="s">
        <v>184</v>
      </c>
      <c r="AO73" s="110">
        <f ca="1">TODAY()</f>
        <v>44399</v>
      </c>
      <c r="AP73" s="110">
        <f ca="1">DATE(YEAR(TODAY())+0,MONTH(TODAY())+0,DAY(TODAY())+30)</f>
        <v>44429</v>
      </c>
    </row>
    <row r="74" spans="1:45" s="22" customFormat="1" x14ac:dyDescent="0.25">
      <c r="A74" s="67">
        <v>73</v>
      </c>
      <c r="B74" s="33" t="s">
        <v>63</v>
      </c>
      <c r="D74" s="99"/>
      <c r="E74" s="99"/>
      <c r="G74" s="100" t="s">
        <v>164</v>
      </c>
      <c r="H74" s="101" t="s">
        <v>165</v>
      </c>
      <c r="I74" s="102" t="s">
        <v>179</v>
      </c>
      <c r="J74" s="103" t="s">
        <v>14</v>
      </c>
      <c r="M74" s="104" t="s">
        <v>74</v>
      </c>
      <c r="N74" s="105" t="s">
        <v>18</v>
      </c>
      <c r="O74" s="105" t="s">
        <v>115</v>
      </c>
      <c r="P74" s="106" t="s">
        <v>117</v>
      </c>
      <c r="Q74" s="107" t="s">
        <v>18</v>
      </c>
      <c r="R74" s="107" t="s">
        <v>18</v>
      </c>
      <c r="U74" s="22" t="s">
        <v>80</v>
      </c>
      <c r="V74" s="22" t="s">
        <v>81</v>
      </c>
      <c r="X74" s="101" t="s">
        <v>69</v>
      </c>
      <c r="Y74" s="22" t="s">
        <v>62</v>
      </c>
      <c r="Z74" s="101" t="s">
        <v>44</v>
      </c>
      <c r="AA74" s="101" t="s">
        <v>46</v>
      </c>
      <c r="AB74" s="101" t="s">
        <v>47</v>
      </c>
      <c r="AC74" s="101" t="s">
        <v>48</v>
      </c>
      <c r="AD74" s="22" t="s">
        <v>76</v>
      </c>
      <c r="AE74" s="68" t="s">
        <v>185</v>
      </c>
      <c r="AG74" s="108" t="s">
        <v>77</v>
      </c>
      <c r="AH74" s="109">
        <f t="shared" ca="1" si="8"/>
        <v>44399</v>
      </c>
      <c r="AI74" s="110">
        <f ca="1">DATE(YEAR(TODAY())+0,MONTH(TODAY())+0,DAY(TODAY())+180)</f>
        <v>44579</v>
      </c>
      <c r="AJ74" s="111" t="s">
        <v>10</v>
      </c>
      <c r="AK74" s="106">
        <v>1173032</v>
      </c>
      <c r="AL74" s="106"/>
      <c r="AM74" s="100"/>
      <c r="AN74" s="104" t="s">
        <v>94</v>
      </c>
      <c r="AO74" s="110">
        <v>43101</v>
      </c>
      <c r="AP74" s="114">
        <f ca="1">DATE(YEAR(TODAY())+1,MONTH(TODAY())+0,DAY(TODAY())+0)</f>
        <v>44764</v>
      </c>
    </row>
    <row r="75" spans="1:45" s="22" customFormat="1" x14ac:dyDescent="0.25">
      <c r="A75" s="67">
        <v>74</v>
      </c>
      <c r="B75" s="33" t="s">
        <v>63</v>
      </c>
      <c r="D75" s="99"/>
      <c r="E75" s="99"/>
      <c r="G75" s="100" t="s">
        <v>164</v>
      </c>
      <c r="H75" s="101" t="s">
        <v>165</v>
      </c>
      <c r="I75" s="102" t="s">
        <v>180</v>
      </c>
      <c r="J75" s="103" t="s">
        <v>14</v>
      </c>
      <c r="M75" s="104" t="s">
        <v>74</v>
      </c>
      <c r="N75" s="105" t="s">
        <v>18</v>
      </c>
      <c r="O75" s="105" t="s">
        <v>115</v>
      </c>
      <c r="P75" s="106" t="s">
        <v>117</v>
      </c>
      <c r="Q75" s="107" t="s">
        <v>18</v>
      </c>
      <c r="R75" s="107" t="s">
        <v>18</v>
      </c>
      <c r="U75" s="22" t="s">
        <v>80</v>
      </c>
      <c r="V75" s="22" t="s">
        <v>81</v>
      </c>
      <c r="X75" s="101" t="s">
        <v>69</v>
      </c>
      <c r="Y75" s="22" t="s">
        <v>62</v>
      </c>
      <c r="Z75" s="101" t="s">
        <v>44</v>
      </c>
      <c r="AA75" s="101" t="s">
        <v>46</v>
      </c>
      <c r="AB75" s="101" t="s">
        <v>47</v>
      </c>
      <c r="AC75" s="101" t="s">
        <v>48</v>
      </c>
      <c r="AD75" s="22" t="s">
        <v>76</v>
      </c>
      <c r="AE75" s="68" t="s">
        <v>185</v>
      </c>
      <c r="AG75" s="108" t="s">
        <v>77</v>
      </c>
      <c r="AH75" s="109">
        <f t="shared" ref="AH75:AH82" ca="1" si="9">TODAY()</f>
        <v>44399</v>
      </c>
      <c r="AI75" s="110">
        <f ca="1">DATE(YEAR(TODAY())+0,MONTH(TODAY())+0,DAY(TODAY())+10)</f>
        <v>44409</v>
      </c>
      <c r="AJ75" s="111" t="s">
        <v>10</v>
      </c>
      <c r="AK75" s="106">
        <v>1433340</v>
      </c>
      <c r="AL75" s="106"/>
      <c r="AM75" s="100"/>
      <c r="AN75" s="99" t="s">
        <v>182</v>
      </c>
      <c r="AO75" s="110"/>
      <c r="AP75" s="106"/>
      <c r="AQ75" s="112" t="s">
        <v>241</v>
      </c>
    </row>
    <row r="76" spans="1:45" s="22" customFormat="1" x14ac:dyDescent="0.25">
      <c r="A76" s="67">
        <v>75</v>
      </c>
      <c r="B76" s="33" t="s">
        <v>63</v>
      </c>
      <c r="D76" s="99"/>
      <c r="E76" s="99"/>
      <c r="G76" s="100" t="s">
        <v>164</v>
      </c>
      <c r="H76" s="101" t="s">
        <v>165</v>
      </c>
      <c r="I76" s="102" t="s">
        <v>181</v>
      </c>
      <c r="J76" s="103" t="s">
        <v>14</v>
      </c>
      <c r="M76" s="104" t="s">
        <v>74</v>
      </c>
      <c r="N76" s="105" t="s">
        <v>18</v>
      </c>
      <c r="O76" s="105" t="s">
        <v>18</v>
      </c>
      <c r="P76" s="105"/>
      <c r="Q76" s="107" t="s">
        <v>18</v>
      </c>
      <c r="R76" s="107" t="s">
        <v>18</v>
      </c>
      <c r="U76" s="22" t="s">
        <v>80</v>
      </c>
      <c r="V76" s="22" t="s">
        <v>81</v>
      </c>
      <c r="X76" s="101" t="s">
        <v>69</v>
      </c>
      <c r="Y76" s="22" t="s">
        <v>62</v>
      </c>
      <c r="Z76" s="101" t="s">
        <v>44</v>
      </c>
      <c r="AA76" s="101" t="s">
        <v>46</v>
      </c>
      <c r="AB76" s="101" t="s">
        <v>47</v>
      </c>
      <c r="AC76" s="101" t="s">
        <v>48</v>
      </c>
      <c r="AD76" s="22" t="s">
        <v>76</v>
      </c>
      <c r="AE76" s="68" t="s">
        <v>142</v>
      </c>
      <c r="AG76" s="108" t="s">
        <v>77</v>
      </c>
      <c r="AH76" s="109">
        <f t="shared" ca="1" si="9"/>
        <v>44399</v>
      </c>
      <c r="AI76" s="110">
        <f t="shared" ref="AI76:AI82" ca="1" si="10">DATE(YEAR(TODAY())+0,MONTH(TODAY())+0,DAY(TODAY())+180)</f>
        <v>44579</v>
      </c>
      <c r="AJ76" s="111" t="s">
        <v>10</v>
      </c>
      <c r="AK76" s="106">
        <v>1374932</v>
      </c>
      <c r="AL76" s="106"/>
      <c r="AM76" s="100"/>
      <c r="AN76" s="116" t="s">
        <v>94</v>
      </c>
      <c r="AO76" s="110">
        <v>43101</v>
      </c>
      <c r="AP76" s="110">
        <f ca="1">DATE(YEAR(TODAY())+1,MONTH(TODAY())+0,DAY(TODAY())+0)</f>
        <v>44764</v>
      </c>
    </row>
    <row r="77" spans="1:45" s="22" customFormat="1" x14ac:dyDescent="0.25">
      <c r="A77" s="67">
        <v>76</v>
      </c>
      <c r="B77" s="33" t="s">
        <v>63</v>
      </c>
      <c r="D77" s="99"/>
      <c r="E77" s="99"/>
      <c r="G77" s="100" t="s">
        <v>164</v>
      </c>
      <c r="H77" s="101" t="s">
        <v>165</v>
      </c>
      <c r="I77" s="102" t="s">
        <v>186</v>
      </c>
      <c r="J77" s="103" t="s">
        <v>14</v>
      </c>
      <c r="M77" s="104" t="s">
        <v>74</v>
      </c>
      <c r="N77" s="105" t="s">
        <v>18</v>
      </c>
      <c r="O77" s="105" t="s">
        <v>18</v>
      </c>
      <c r="P77" s="105"/>
      <c r="Q77" s="107" t="s">
        <v>18</v>
      </c>
      <c r="R77" s="107" t="s">
        <v>18</v>
      </c>
      <c r="U77" s="22" t="s">
        <v>80</v>
      </c>
      <c r="V77" s="22" t="s">
        <v>81</v>
      </c>
      <c r="X77" s="101" t="s">
        <v>69</v>
      </c>
      <c r="Y77" s="22" t="s">
        <v>62</v>
      </c>
      <c r="Z77" s="101" t="s">
        <v>44</v>
      </c>
      <c r="AA77" s="101" t="s">
        <v>46</v>
      </c>
      <c r="AB77" s="101" t="s">
        <v>47</v>
      </c>
      <c r="AC77" s="101" t="s">
        <v>48</v>
      </c>
      <c r="AD77" s="22" t="s">
        <v>76</v>
      </c>
      <c r="AE77" s="68" t="s">
        <v>142</v>
      </c>
      <c r="AG77" s="108" t="s">
        <v>77</v>
      </c>
      <c r="AH77" s="109">
        <f t="shared" ca="1" si="9"/>
        <v>44399</v>
      </c>
      <c r="AI77" s="110">
        <f t="shared" ca="1" si="10"/>
        <v>44579</v>
      </c>
      <c r="AJ77" s="111" t="s">
        <v>10</v>
      </c>
      <c r="AK77" s="106">
        <v>682874</v>
      </c>
      <c r="AL77" s="106"/>
      <c r="AM77" s="100"/>
      <c r="AN77" s="116" t="s">
        <v>94</v>
      </c>
      <c r="AO77" s="110">
        <v>43101</v>
      </c>
      <c r="AP77" s="114">
        <f ca="1">DATE(YEAR(TODAY())+1,MONTH(TODAY())+0,DAY(TODAY())+0)</f>
        <v>44764</v>
      </c>
    </row>
    <row r="78" spans="1:45" s="22" customFormat="1" x14ac:dyDescent="0.25">
      <c r="A78" s="67">
        <v>77</v>
      </c>
      <c r="B78" s="33" t="s">
        <v>63</v>
      </c>
      <c r="D78" s="99"/>
      <c r="E78" s="99"/>
      <c r="G78" s="100" t="s">
        <v>164</v>
      </c>
      <c r="H78" s="101" t="s">
        <v>165</v>
      </c>
      <c r="I78" s="102" t="s">
        <v>187</v>
      </c>
      <c r="J78" s="103" t="s">
        <v>14</v>
      </c>
      <c r="M78" s="104" t="s">
        <v>74</v>
      </c>
      <c r="N78" s="105" t="s">
        <v>18</v>
      </c>
      <c r="O78" s="105" t="s">
        <v>18</v>
      </c>
      <c r="P78" s="105"/>
      <c r="Q78" s="107" t="s">
        <v>18</v>
      </c>
      <c r="R78" s="107" t="s">
        <v>18</v>
      </c>
      <c r="U78" s="22" t="s">
        <v>80</v>
      </c>
      <c r="V78" s="22" t="s">
        <v>81</v>
      </c>
      <c r="X78" s="101" t="s">
        <v>69</v>
      </c>
      <c r="Y78" s="22" t="s">
        <v>62</v>
      </c>
      <c r="Z78" s="101" t="s">
        <v>44</v>
      </c>
      <c r="AA78" s="101" t="s">
        <v>46</v>
      </c>
      <c r="AB78" s="101" t="s">
        <v>47</v>
      </c>
      <c r="AC78" s="101" t="s">
        <v>48</v>
      </c>
      <c r="AD78" s="22" t="s">
        <v>76</v>
      </c>
      <c r="AE78" s="68" t="s">
        <v>142</v>
      </c>
      <c r="AG78" s="108" t="s">
        <v>77</v>
      </c>
      <c r="AH78" s="109">
        <f t="shared" ca="1" si="9"/>
        <v>44399</v>
      </c>
      <c r="AI78" s="110">
        <f t="shared" ca="1" si="10"/>
        <v>44579</v>
      </c>
      <c r="AJ78" s="111" t="s">
        <v>10</v>
      </c>
      <c r="AK78" s="106">
        <v>1367795</v>
      </c>
      <c r="AL78" s="106"/>
      <c r="AM78" s="100"/>
      <c r="AN78" s="116" t="s">
        <v>94</v>
      </c>
      <c r="AO78" s="110">
        <f ca="1">DATE(YEAR(TODAY())+0,MONTH(TODAY())+0,DAY(TODAY())+165)</f>
        <v>44564</v>
      </c>
      <c r="AP78" s="114">
        <f ca="1">DATE(YEAR(TODAY())+1,MONTH(TODAY())+0,DAY(TODAY())+195)</f>
        <v>44959</v>
      </c>
    </row>
    <row r="79" spans="1:45" s="22" customFormat="1" x14ac:dyDescent="0.25">
      <c r="A79" s="67">
        <v>78</v>
      </c>
      <c r="B79" s="33" t="s">
        <v>63</v>
      </c>
      <c r="D79" s="99"/>
      <c r="E79" s="99"/>
      <c r="G79" s="100" t="s">
        <v>164</v>
      </c>
      <c r="H79" s="101" t="s">
        <v>165</v>
      </c>
      <c r="I79" s="102" t="s">
        <v>188</v>
      </c>
      <c r="J79" s="103" t="s">
        <v>14</v>
      </c>
      <c r="M79" s="104" t="s">
        <v>74</v>
      </c>
      <c r="N79" s="105" t="s">
        <v>18</v>
      </c>
      <c r="O79" s="105" t="s">
        <v>18</v>
      </c>
      <c r="P79" s="105"/>
      <c r="Q79" s="107" t="s">
        <v>18</v>
      </c>
      <c r="R79" s="107" t="s">
        <v>18</v>
      </c>
      <c r="U79" s="22" t="s">
        <v>80</v>
      </c>
      <c r="V79" s="22" t="s">
        <v>81</v>
      </c>
      <c r="X79" s="101" t="s">
        <v>69</v>
      </c>
      <c r="Y79" s="22" t="s">
        <v>62</v>
      </c>
      <c r="Z79" s="101" t="s">
        <v>44</v>
      </c>
      <c r="AA79" s="101" t="s">
        <v>46</v>
      </c>
      <c r="AB79" s="101" t="s">
        <v>47</v>
      </c>
      <c r="AC79" s="101" t="s">
        <v>48</v>
      </c>
      <c r="AD79" s="22" t="s">
        <v>76</v>
      </c>
      <c r="AE79" s="68" t="s">
        <v>142</v>
      </c>
      <c r="AG79" s="108" t="s">
        <v>77</v>
      </c>
      <c r="AH79" s="109">
        <f t="shared" ca="1" si="9"/>
        <v>44399</v>
      </c>
      <c r="AI79" s="110">
        <f t="shared" ca="1" si="10"/>
        <v>44579</v>
      </c>
      <c r="AJ79" s="111" t="s">
        <v>10</v>
      </c>
      <c r="AK79" s="106">
        <v>1244720</v>
      </c>
      <c r="AL79" s="106"/>
      <c r="AM79" s="100"/>
      <c r="AN79" s="116" t="s">
        <v>94</v>
      </c>
      <c r="AO79" s="110">
        <v>43101</v>
      </c>
      <c r="AP79" s="114">
        <f ca="1">DATE(YEAR(TODAY())+1,MONTH(TODAY())+0,DAY(TODAY())+0)</f>
        <v>44764</v>
      </c>
    </row>
    <row r="80" spans="1:45" s="22" customFormat="1" x14ac:dyDescent="0.25">
      <c r="A80" s="67">
        <v>79</v>
      </c>
      <c r="B80" s="33" t="s">
        <v>63</v>
      </c>
      <c r="D80" s="118"/>
      <c r="E80" s="118"/>
      <c r="G80" s="100" t="s">
        <v>164</v>
      </c>
      <c r="H80" s="101" t="s">
        <v>165</v>
      </c>
      <c r="I80" s="102" t="s">
        <v>189</v>
      </c>
      <c r="J80" s="103" t="s">
        <v>14</v>
      </c>
      <c r="M80" s="104" t="s">
        <v>74</v>
      </c>
      <c r="N80" s="105" t="s">
        <v>18</v>
      </c>
      <c r="O80" s="105" t="s">
        <v>18</v>
      </c>
      <c r="P80" s="105"/>
      <c r="Q80" s="107" t="s">
        <v>18</v>
      </c>
      <c r="R80" s="107" t="s">
        <v>18</v>
      </c>
      <c r="U80" s="22" t="s">
        <v>80</v>
      </c>
      <c r="V80" s="22" t="s">
        <v>81</v>
      </c>
      <c r="X80" s="101" t="s">
        <v>69</v>
      </c>
      <c r="Y80" s="22" t="s">
        <v>62</v>
      </c>
      <c r="Z80" s="101" t="s">
        <v>44</v>
      </c>
      <c r="AA80" s="101" t="s">
        <v>46</v>
      </c>
      <c r="AB80" s="101" t="s">
        <v>47</v>
      </c>
      <c r="AC80" s="101" t="s">
        <v>48</v>
      </c>
      <c r="AD80" s="22" t="s">
        <v>76</v>
      </c>
      <c r="AE80" s="68" t="s">
        <v>142</v>
      </c>
      <c r="AG80" s="108" t="s">
        <v>77</v>
      </c>
      <c r="AH80" s="109">
        <f t="shared" ca="1" si="9"/>
        <v>44399</v>
      </c>
      <c r="AI80" s="110">
        <f t="shared" ca="1" si="10"/>
        <v>44579</v>
      </c>
      <c r="AJ80" s="111" t="s">
        <v>10</v>
      </c>
      <c r="AK80" s="106">
        <v>1189447</v>
      </c>
      <c r="AL80" s="106"/>
      <c r="AM80" s="100"/>
      <c r="AN80" s="116" t="s">
        <v>94</v>
      </c>
      <c r="AO80" s="110">
        <v>43101</v>
      </c>
      <c r="AP80" s="114">
        <f ca="1">DATE(YEAR(TODAY())+1,MONTH(TODAY())+0,DAY(TODAY())+0)</f>
        <v>44764</v>
      </c>
    </row>
    <row r="81" spans="1:42" s="22" customFormat="1" x14ac:dyDescent="0.25">
      <c r="A81" s="67">
        <v>80</v>
      </c>
      <c r="B81" s="33" t="s">
        <v>63</v>
      </c>
      <c r="D81" s="118"/>
      <c r="E81" s="118"/>
      <c r="G81" s="100" t="s">
        <v>164</v>
      </c>
      <c r="H81" s="101" t="s">
        <v>165</v>
      </c>
      <c r="I81" s="102" t="s">
        <v>243</v>
      </c>
      <c r="J81" s="103" t="s">
        <v>14</v>
      </c>
      <c r="M81" s="104" t="s">
        <v>74</v>
      </c>
      <c r="N81" s="105" t="s">
        <v>18</v>
      </c>
      <c r="O81" s="105" t="s">
        <v>18</v>
      </c>
      <c r="P81" s="105"/>
      <c r="Q81" s="107" t="s">
        <v>18</v>
      </c>
      <c r="R81" s="107" t="s">
        <v>18</v>
      </c>
      <c r="U81" s="22" t="s">
        <v>80</v>
      </c>
      <c r="V81" s="22" t="s">
        <v>81</v>
      </c>
      <c r="X81" s="101" t="s">
        <v>69</v>
      </c>
      <c r="Y81" s="22" t="s">
        <v>62</v>
      </c>
      <c r="Z81" s="101" t="s">
        <v>44</v>
      </c>
      <c r="AA81" s="101" t="s">
        <v>46</v>
      </c>
      <c r="AB81" s="101" t="s">
        <v>47</v>
      </c>
      <c r="AC81" s="101" t="s">
        <v>48</v>
      </c>
      <c r="AD81" s="22" t="s">
        <v>76</v>
      </c>
      <c r="AE81" s="68" t="s">
        <v>142</v>
      </c>
      <c r="AG81" s="108" t="s">
        <v>77</v>
      </c>
      <c r="AH81" s="109">
        <f t="shared" ca="1" si="9"/>
        <v>44399</v>
      </c>
      <c r="AI81" s="110">
        <f t="shared" ca="1" si="10"/>
        <v>44579</v>
      </c>
      <c r="AJ81" s="111" t="s">
        <v>10</v>
      </c>
      <c r="AK81" s="106">
        <v>1056214</v>
      </c>
      <c r="AL81" s="106"/>
      <c r="AM81" s="100"/>
      <c r="AN81" s="116" t="s">
        <v>94</v>
      </c>
      <c r="AO81" s="110">
        <v>43101</v>
      </c>
      <c r="AP81" s="114">
        <f ca="1">DATE(YEAR(TODAY())+1,MONTH(TODAY())+0,DAY(TODAY())+0)</f>
        <v>44764</v>
      </c>
    </row>
    <row r="82" spans="1:42" s="22" customFormat="1" x14ac:dyDescent="0.25">
      <c r="A82" s="67">
        <v>81</v>
      </c>
      <c r="B82" s="33" t="s">
        <v>63</v>
      </c>
      <c r="D82" s="118"/>
      <c r="E82" s="118"/>
      <c r="G82" s="100" t="s">
        <v>164</v>
      </c>
      <c r="H82" s="101" t="s">
        <v>165</v>
      </c>
      <c r="I82" s="92" t="s">
        <v>244</v>
      </c>
      <c r="J82" s="103" t="s">
        <v>14</v>
      </c>
      <c r="M82" s="104" t="s">
        <v>74</v>
      </c>
      <c r="N82" s="105" t="s">
        <v>18</v>
      </c>
      <c r="O82" s="105" t="s">
        <v>18</v>
      </c>
      <c r="P82" s="105"/>
      <c r="Q82" s="107" t="s">
        <v>18</v>
      </c>
      <c r="R82" s="107" t="s">
        <v>18</v>
      </c>
      <c r="U82" s="22" t="s">
        <v>80</v>
      </c>
      <c r="V82" s="22" t="s">
        <v>81</v>
      </c>
      <c r="X82" s="101" t="s">
        <v>69</v>
      </c>
      <c r="Y82" s="22" t="s">
        <v>62</v>
      </c>
      <c r="Z82" s="101" t="s">
        <v>44</v>
      </c>
      <c r="AA82" s="101" t="s">
        <v>46</v>
      </c>
      <c r="AB82" s="101" t="s">
        <v>47</v>
      </c>
      <c r="AC82" s="101" t="s">
        <v>48</v>
      </c>
      <c r="AD82" s="22" t="s">
        <v>76</v>
      </c>
      <c r="AE82" s="68" t="s">
        <v>142</v>
      </c>
      <c r="AG82" s="108" t="s">
        <v>77</v>
      </c>
      <c r="AH82" s="109">
        <f t="shared" ca="1" si="9"/>
        <v>44399</v>
      </c>
      <c r="AI82" s="110">
        <f t="shared" ca="1" si="10"/>
        <v>44579</v>
      </c>
      <c r="AJ82" s="111" t="s">
        <v>10</v>
      </c>
      <c r="AK82" s="106">
        <v>1027917</v>
      </c>
      <c r="AL82" s="106"/>
      <c r="AM82" s="100"/>
      <c r="AN82" s="116" t="s">
        <v>94</v>
      </c>
      <c r="AO82" s="110">
        <v>43101</v>
      </c>
      <c r="AP82" s="114">
        <f ca="1">DATE(YEAR(TODAY())+1,MONTH(TODAY())+0,DAY(TODAY())+0)</f>
        <v>44764</v>
      </c>
    </row>
    <row r="83" spans="1:42" x14ac:dyDescent="0.25">
      <c r="A83" s="67">
        <v>82</v>
      </c>
      <c r="B83" s="33" t="s">
        <v>63</v>
      </c>
      <c r="D83" s="89"/>
      <c r="E83" s="89"/>
      <c r="G83" s="100" t="s">
        <v>164</v>
      </c>
      <c r="H83" s="104" t="s">
        <v>165</v>
      </c>
      <c r="I83" s="92" t="s">
        <v>190</v>
      </c>
      <c r="J83" s="103" t="s">
        <v>14</v>
      </c>
      <c r="K83" s="22"/>
      <c r="L83" s="22"/>
      <c r="M83" s="104" t="s">
        <v>74</v>
      </c>
      <c r="N83" s="105" t="s">
        <v>18</v>
      </c>
      <c r="O83" s="105" t="s">
        <v>18</v>
      </c>
      <c r="P83" s="105"/>
      <c r="Q83" s="107" t="s">
        <v>18</v>
      </c>
      <c r="R83" s="107" t="s">
        <v>18</v>
      </c>
      <c r="S83" s="22"/>
      <c r="T83" s="22"/>
      <c r="U83" s="22" t="s">
        <v>80</v>
      </c>
      <c r="V83" s="22" t="s">
        <v>81</v>
      </c>
      <c r="W83" s="22"/>
      <c r="X83" s="101" t="s">
        <v>69</v>
      </c>
      <c r="Y83" s="22" t="s">
        <v>62</v>
      </c>
      <c r="Z83" s="101" t="s">
        <v>44</v>
      </c>
      <c r="AA83" s="101" t="s">
        <v>46</v>
      </c>
      <c r="AB83" s="101" t="s">
        <v>47</v>
      </c>
      <c r="AC83" s="101" t="s">
        <v>48</v>
      </c>
      <c r="AD83" s="22" t="s">
        <v>76</v>
      </c>
      <c r="AE83" s="68" t="s">
        <v>142</v>
      </c>
      <c r="AG83" s="108" t="s">
        <v>77</v>
      </c>
      <c r="AH83" s="95">
        <f t="shared" ref="AH83:AH87" ca="1" si="11">TODAY()</f>
        <v>44399</v>
      </c>
      <c r="AI83" s="48">
        <f t="shared" ref="AI83:AI87" ca="1" si="12">DATE(YEAR(TODAY())+0,MONTH(TODAY())+0,DAY(TODAY())+180)</f>
        <v>44579</v>
      </c>
      <c r="AJ83" s="111" t="s">
        <v>10</v>
      </c>
      <c r="AK83" s="106">
        <v>1346667</v>
      </c>
      <c r="AL83" s="106"/>
      <c r="AM83" s="100"/>
      <c r="AN83" s="116" t="s">
        <v>94</v>
      </c>
      <c r="AO83" s="48">
        <v>43101</v>
      </c>
      <c r="AP83" s="62">
        <f t="shared" ref="AP83:AP87" ca="1" si="13">DATE(YEAR(TODAY())+1,MONTH(TODAY())+0,DAY(TODAY())+0)</f>
        <v>44764</v>
      </c>
    </row>
    <row r="84" spans="1:42" x14ac:dyDescent="0.25">
      <c r="A84" s="67">
        <v>83</v>
      </c>
      <c r="B84" s="33" t="s">
        <v>63</v>
      </c>
      <c r="D84" s="89"/>
      <c r="E84" s="89"/>
      <c r="G84" s="100" t="s">
        <v>164</v>
      </c>
      <c r="H84" s="104" t="s">
        <v>165</v>
      </c>
      <c r="I84" s="92" t="s">
        <v>191</v>
      </c>
      <c r="J84" s="103" t="s">
        <v>14</v>
      </c>
      <c r="K84" s="22"/>
      <c r="L84" s="22"/>
      <c r="M84" s="104" t="s">
        <v>74</v>
      </c>
      <c r="N84" s="105" t="s">
        <v>18</v>
      </c>
      <c r="O84" s="105" t="s">
        <v>18</v>
      </c>
      <c r="P84" s="105"/>
      <c r="Q84" s="107" t="s">
        <v>18</v>
      </c>
      <c r="R84" s="107" t="s">
        <v>18</v>
      </c>
      <c r="S84" s="22"/>
      <c r="T84" s="22"/>
      <c r="U84" s="22" t="s">
        <v>80</v>
      </c>
      <c r="V84" s="22" t="s">
        <v>81</v>
      </c>
      <c r="W84" s="22"/>
      <c r="X84" s="101" t="s">
        <v>69</v>
      </c>
      <c r="Y84" s="22" t="s">
        <v>62</v>
      </c>
      <c r="Z84" s="101" t="s">
        <v>44</v>
      </c>
      <c r="AA84" s="101" t="s">
        <v>46</v>
      </c>
      <c r="AB84" s="101" t="s">
        <v>47</v>
      </c>
      <c r="AC84" s="101" t="s">
        <v>48</v>
      </c>
      <c r="AD84" s="22" t="s">
        <v>76</v>
      </c>
      <c r="AE84" s="68" t="s">
        <v>142</v>
      </c>
      <c r="AG84" s="108" t="s">
        <v>77</v>
      </c>
      <c r="AH84" s="95">
        <f t="shared" ca="1" si="11"/>
        <v>44399</v>
      </c>
      <c r="AI84" s="48">
        <f t="shared" ca="1" si="12"/>
        <v>44579</v>
      </c>
      <c r="AJ84" s="111" t="s">
        <v>10</v>
      </c>
      <c r="AK84" s="44">
        <v>1375848</v>
      </c>
      <c r="AL84" s="44"/>
      <c r="AM84" s="93"/>
      <c r="AN84" s="116" t="s">
        <v>94</v>
      </c>
      <c r="AO84" s="48">
        <v>43101</v>
      </c>
      <c r="AP84" s="62">
        <f t="shared" ca="1" si="13"/>
        <v>44764</v>
      </c>
    </row>
    <row r="85" spans="1:42" x14ac:dyDescent="0.25">
      <c r="A85" s="67">
        <v>84</v>
      </c>
      <c r="B85" s="33" t="s">
        <v>63</v>
      </c>
      <c r="D85" s="89"/>
      <c r="E85" s="89"/>
      <c r="G85" s="100" t="s">
        <v>164</v>
      </c>
      <c r="H85" s="104" t="s">
        <v>165</v>
      </c>
      <c r="I85" s="92" t="s">
        <v>192</v>
      </c>
      <c r="J85" s="103" t="s">
        <v>14</v>
      </c>
      <c r="K85" s="22"/>
      <c r="L85" s="22"/>
      <c r="M85" s="104" t="s">
        <v>74</v>
      </c>
      <c r="N85" s="105" t="s">
        <v>18</v>
      </c>
      <c r="O85" s="105" t="s">
        <v>18</v>
      </c>
      <c r="P85" s="105"/>
      <c r="Q85" s="107" t="s">
        <v>18</v>
      </c>
      <c r="R85" s="107" t="s">
        <v>18</v>
      </c>
      <c r="S85" s="22"/>
      <c r="T85" s="22"/>
      <c r="U85" s="22" t="s">
        <v>80</v>
      </c>
      <c r="V85" s="22" t="s">
        <v>81</v>
      </c>
      <c r="W85" s="22"/>
      <c r="X85" s="101" t="s">
        <v>69</v>
      </c>
      <c r="Y85" s="22" t="s">
        <v>62</v>
      </c>
      <c r="Z85" s="101" t="s">
        <v>44</v>
      </c>
      <c r="AA85" s="101" t="s">
        <v>46</v>
      </c>
      <c r="AB85" s="101" t="s">
        <v>47</v>
      </c>
      <c r="AC85" s="101" t="s">
        <v>48</v>
      </c>
      <c r="AD85" s="22" t="s">
        <v>76</v>
      </c>
      <c r="AE85" s="68" t="s">
        <v>142</v>
      </c>
      <c r="AG85" s="108" t="s">
        <v>77</v>
      </c>
      <c r="AH85" s="95">
        <f t="shared" ca="1" si="11"/>
        <v>44399</v>
      </c>
      <c r="AI85" s="48">
        <f t="shared" ca="1" si="12"/>
        <v>44579</v>
      </c>
      <c r="AJ85" s="111" t="s">
        <v>10</v>
      </c>
      <c r="AK85" s="44">
        <v>1367959</v>
      </c>
      <c r="AL85" s="44"/>
      <c r="AM85" s="93"/>
      <c r="AN85" s="116" t="s">
        <v>94</v>
      </c>
      <c r="AO85" s="48">
        <v>43101</v>
      </c>
      <c r="AP85" s="62">
        <f t="shared" ca="1" si="13"/>
        <v>44764</v>
      </c>
    </row>
    <row r="86" spans="1:42" x14ac:dyDescent="0.25">
      <c r="A86" s="67">
        <v>85</v>
      </c>
      <c r="B86" s="33" t="s">
        <v>63</v>
      </c>
      <c r="D86" s="89"/>
      <c r="E86" s="89"/>
      <c r="G86" s="100" t="s">
        <v>164</v>
      </c>
      <c r="H86" s="104" t="s">
        <v>165</v>
      </c>
      <c r="I86" s="92" t="s">
        <v>193</v>
      </c>
      <c r="J86" s="103" t="s">
        <v>14</v>
      </c>
      <c r="K86" s="22"/>
      <c r="L86" s="22"/>
      <c r="M86" s="104" t="s">
        <v>74</v>
      </c>
      <c r="N86" s="105" t="s">
        <v>18</v>
      </c>
      <c r="O86" s="105" t="s">
        <v>18</v>
      </c>
      <c r="P86" s="105"/>
      <c r="Q86" s="107" t="s">
        <v>18</v>
      </c>
      <c r="R86" s="107" t="s">
        <v>18</v>
      </c>
      <c r="S86" s="22"/>
      <c r="T86" s="22"/>
      <c r="U86" s="22" t="s">
        <v>80</v>
      </c>
      <c r="V86" s="22" t="s">
        <v>81</v>
      </c>
      <c r="W86" s="22"/>
      <c r="X86" s="101" t="s">
        <v>69</v>
      </c>
      <c r="Y86" s="22" t="s">
        <v>62</v>
      </c>
      <c r="Z86" s="101" t="s">
        <v>44</v>
      </c>
      <c r="AA86" s="101" t="s">
        <v>46</v>
      </c>
      <c r="AB86" s="101" t="s">
        <v>47</v>
      </c>
      <c r="AC86" s="101" t="s">
        <v>48</v>
      </c>
      <c r="AD86" s="22" t="s">
        <v>76</v>
      </c>
      <c r="AE86" s="68" t="s">
        <v>142</v>
      </c>
      <c r="AG86" s="108" t="s">
        <v>77</v>
      </c>
      <c r="AH86" s="95">
        <f t="shared" ca="1" si="11"/>
        <v>44399</v>
      </c>
      <c r="AI86" s="48">
        <f t="shared" ca="1" si="12"/>
        <v>44579</v>
      </c>
      <c r="AJ86" s="111" t="s">
        <v>10</v>
      </c>
      <c r="AK86" s="44">
        <v>890319</v>
      </c>
      <c r="AL86" s="44"/>
      <c r="AM86" s="93"/>
      <c r="AN86" s="116" t="s">
        <v>94</v>
      </c>
      <c r="AO86" s="48">
        <v>43101</v>
      </c>
      <c r="AP86" s="62">
        <f t="shared" ca="1" si="13"/>
        <v>44764</v>
      </c>
    </row>
    <row r="87" spans="1:42" x14ac:dyDescent="0.25">
      <c r="A87" s="67">
        <v>86</v>
      </c>
      <c r="B87" s="33" t="s">
        <v>63</v>
      </c>
      <c r="D87" s="89"/>
      <c r="E87" s="89"/>
      <c r="G87" s="100" t="s">
        <v>164</v>
      </c>
      <c r="H87" s="104" t="s">
        <v>165</v>
      </c>
      <c r="I87" s="92" t="s">
        <v>194</v>
      </c>
      <c r="J87" s="103" t="s">
        <v>14</v>
      </c>
      <c r="K87" s="22"/>
      <c r="L87" s="22"/>
      <c r="M87" s="104" t="s">
        <v>74</v>
      </c>
      <c r="N87" s="105" t="s">
        <v>18</v>
      </c>
      <c r="O87" s="105" t="s">
        <v>18</v>
      </c>
      <c r="P87" s="105"/>
      <c r="Q87" s="107" t="s">
        <v>18</v>
      </c>
      <c r="R87" s="107" t="s">
        <v>18</v>
      </c>
      <c r="S87" s="22"/>
      <c r="T87" s="22"/>
      <c r="U87" s="22" t="s">
        <v>80</v>
      </c>
      <c r="V87" s="22" t="s">
        <v>81</v>
      </c>
      <c r="W87" s="22"/>
      <c r="X87" s="101" t="s">
        <v>69</v>
      </c>
      <c r="Y87" s="22" t="s">
        <v>62</v>
      </c>
      <c r="Z87" s="101" t="s">
        <v>44</v>
      </c>
      <c r="AA87" s="101" t="s">
        <v>46</v>
      </c>
      <c r="AB87" s="101" t="s">
        <v>47</v>
      </c>
      <c r="AC87" s="101" t="s">
        <v>48</v>
      </c>
      <c r="AD87" s="22" t="s">
        <v>76</v>
      </c>
      <c r="AE87" s="68" t="s">
        <v>142</v>
      </c>
      <c r="AG87" s="108" t="s">
        <v>77</v>
      </c>
      <c r="AH87" s="95">
        <f t="shared" ca="1" si="11"/>
        <v>44399</v>
      </c>
      <c r="AI87" s="48">
        <f t="shared" ca="1" si="12"/>
        <v>44579</v>
      </c>
      <c r="AJ87" s="111" t="s">
        <v>10</v>
      </c>
      <c r="AK87" s="44">
        <v>720655</v>
      </c>
      <c r="AL87" s="44"/>
      <c r="AM87" s="93"/>
      <c r="AN87" s="116" t="s">
        <v>94</v>
      </c>
      <c r="AO87" s="48">
        <v>43101</v>
      </c>
      <c r="AP87" s="62">
        <f t="shared" ca="1" si="13"/>
        <v>44764</v>
      </c>
    </row>
    <row r="88" spans="1:42" x14ac:dyDescent="0.25">
      <c r="A88" s="67">
        <v>87</v>
      </c>
      <c r="B88" s="33" t="s">
        <v>63</v>
      </c>
      <c r="D88" s="89"/>
      <c r="E88" s="89"/>
      <c r="G88" s="100" t="s">
        <v>164</v>
      </c>
      <c r="H88" s="104" t="s">
        <v>165</v>
      </c>
      <c r="I88" s="92" t="s">
        <v>195</v>
      </c>
      <c r="J88" s="103" t="s">
        <v>14</v>
      </c>
      <c r="K88" s="22"/>
      <c r="L88" s="22"/>
      <c r="M88" s="104" t="s">
        <v>74</v>
      </c>
      <c r="N88" s="105" t="s">
        <v>18</v>
      </c>
      <c r="O88" s="105" t="s">
        <v>18</v>
      </c>
      <c r="P88" s="105"/>
      <c r="Q88" s="107" t="s">
        <v>18</v>
      </c>
      <c r="R88" s="107" t="s">
        <v>18</v>
      </c>
      <c r="U88" s="22" t="s">
        <v>80</v>
      </c>
      <c r="V88" s="22" t="s">
        <v>81</v>
      </c>
      <c r="W88" s="22"/>
      <c r="X88" s="101" t="s">
        <v>69</v>
      </c>
      <c r="Y88" s="22" t="s">
        <v>62</v>
      </c>
      <c r="Z88" s="101" t="s">
        <v>44</v>
      </c>
      <c r="AA88" s="101" t="s">
        <v>46</v>
      </c>
      <c r="AB88" s="101" t="s">
        <v>47</v>
      </c>
      <c r="AC88" s="101" t="s">
        <v>48</v>
      </c>
      <c r="AD88" s="22" t="s">
        <v>76</v>
      </c>
      <c r="AE88" s="68" t="s">
        <v>142</v>
      </c>
      <c r="AG88" s="108" t="s">
        <v>77</v>
      </c>
      <c r="AH88" s="95">
        <f t="shared" ref="AH88:AH104" ca="1" si="14">TODAY()</f>
        <v>44399</v>
      </c>
      <c r="AI88" s="48">
        <f t="shared" ref="AI88:AI94" ca="1" si="15">DATE(YEAR(TODAY())+0,MONTH(TODAY())+0,DAY(TODAY())+180)</f>
        <v>44579</v>
      </c>
      <c r="AJ88" s="111" t="s">
        <v>10</v>
      </c>
      <c r="AK88" s="44">
        <v>720655</v>
      </c>
      <c r="AL88" s="44"/>
      <c r="AM88" s="93"/>
      <c r="AN88" s="116" t="s">
        <v>94</v>
      </c>
      <c r="AO88" s="48">
        <v>43101</v>
      </c>
      <c r="AP88" s="62">
        <f ca="1">DATE(YEAR(TODAY())+1,MONTH(TODAY())+0,DAY(TODAY())+0)</f>
        <v>44764</v>
      </c>
    </row>
    <row r="89" spans="1:42" x14ac:dyDescent="0.25">
      <c r="A89" s="67">
        <v>88</v>
      </c>
      <c r="B89" s="33" t="s">
        <v>63</v>
      </c>
      <c r="D89" s="89"/>
      <c r="E89" s="89"/>
      <c r="G89" s="100" t="s">
        <v>164</v>
      </c>
      <c r="H89" s="104" t="s">
        <v>165</v>
      </c>
      <c r="I89" s="92" t="s">
        <v>196</v>
      </c>
      <c r="J89" s="103" t="s">
        <v>14</v>
      </c>
      <c r="K89" s="22"/>
      <c r="L89" s="22"/>
      <c r="M89" s="104" t="s">
        <v>74</v>
      </c>
      <c r="N89" s="105" t="s">
        <v>18</v>
      </c>
      <c r="O89" s="105" t="s">
        <v>18</v>
      </c>
      <c r="P89" s="105"/>
      <c r="Q89" s="107" t="s">
        <v>18</v>
      </c>
      <c r="R89" s="107" t="s">
        <v>18</v>
      </c>
      <c r="U89" s="22" t="s">
        <v>80</v>
      </c>
      <c r="V89" s="22" t="s">
        <v>81</v>
      </c>
      <c r="W89" s="22"/>
      <c r="X89" s="101" t="s">
        <v>69</v>
      </c>
      <c r="Y89" s="22" t="s">
        <v>62</v>
      </c>
      <c r="Z89" s="101" t="s">
        <v>44</v>
      </c>
      <c r="AA89" s="101" t="s">
        <v>46</v>
      </c>
      <c r="AB89" s="101" t="s">
        <v>47</v>
      </c>
      <c r="AC89" s="101" t="s">
        <v>48</v>
      </c>
      <c r="AD89" s="22" t="s">
        <v>76</v>
      </c>
      <c r="AE89" s="68" t="s">
        <v>142</v>
      </c>
      <c r="AG89" s="108" t="s">
        <v>77</v>
      </c>
      <c r="AH89" s="95">
        <f t="shared" ca="1" si="14"/>
        <v>44399</v>
      </c>
      <c r="AI89" s="48">
        <f t="shared" ca="1" si="15"/>
        <v>44579</v>
      </c>
      <c r="AJ89" s="111" t="s">
        <v>10</v>
      </c>
      <c r="AK89" s="44">
        <v>720655</v>
      </c>
      <c r="AL89" s="44"/>
      <c r="AM89" s="93"/>
      <c r="AN89" s="116" t="s">
        <v>94</v>
      </c>
      <c r="AO89" s="48">
        <v>43101</v>
      </c>
      <c r="AP89" s="62">
        <f ca="1">DATE(YEAR(TODAY())+1,MONTH(TODAY())+0,DAY(TODAY())+0)</f>
        <v>44764</v>
      </c>
    </row>
    <row r="90" spans="1:42" x14ac:dyDescent="0.25">
      <c r="A90" s="67">
        <v>89</v>
      </c>
      <c r="B90" s="33" t="s">
        <v>63</v>
      </c>
      <c r="D90" s="89"/>
      <c r="E90" s="89"/>
      <c r="G90" s="100" t="s">
        <v>164</v>
      </c>
      <c r="H90" s="104" t="s">
        <v>165</v>
      </c>
      <c r="I90" s="92" t="s">
        <v>197</v>
      </c>
      <c r="J90" s="103" t="s">
        <v>14</v>
      </c>
      <c r="K90" s="22"/>
      <c r="L90" s="22"/>
      <c r="M90" s="104" t="s">
        <v>74</v>
      </c>
      <c r="N90" s="105" t="s">
        <v>18</v>
      </c>
      <c r="O90" s="105" t="s">
        <v>18</v>
      </c>
      <c r="P90" s="105"/>
      <c r="Q90" s="107" t="s">
        <v>18</v>
      </c>
      <c r="R90" s="107" t="s">
        <v>18</v>
      </c>
      <c r="U90" s="22" t="s">
        <v>80</v>
      </c>
      <c r="V90" s="22" t="s">
        <v>81</v>
      </c>
      <c r="W90" s="22"/>
      <c r="X90" s="101" t="s">
        <v>69</v>
      </c>
      <c r="Y90" s="22" t="s">
        <v>62</v>
      </c>
      <c r="Z90" s="101" t="s">
        <v>44</v>
      </c>
      <c r="AA90" s="101" t="s">
        <v>46</v>
      </c>
      <c r="AB90" s="101" t="s">
        <v>47</v>
      </c>
      <c r="AC90" s="101" t="s">
        <v>48</v>
      </c>
      <c r="AD90" s="22" t="s">
        <v>141</v>
      </c>
      <c r="AE90" s="68" t="s">
        <v>145</v>
      </c>
      <c r="AG90" s="108" t="s">
        <v>77</v>
      </c>
      <c r="AH90" s="95">
        <f t="shared" ca="1" si="14"/>
        <v>44399</v>
      </c>
      <c r="AI90" s="48">
        <f t="shared" ca="1" si="15"/>
        <v>44579</v>
      </c>
      <c r="AJ90" s="111" t="s">
        <v>10</v>
      </c>
      <c r="AK90" s="44">
        <v>1324213</v>
      </c>
      <c r="AL90" s="44"/>
      <c r="AM90" s="93"/>
      <c r="AN90" s="116" t="s">
        <v>94</v>
      </c>
      <c r="AO90" s="62">
        <f ca="1">DATE(YEAR(TODAY())+1,MONTH(TODAY())+0,DAY(TODAY())-45)</f>
        <v>44719</v>
      </c>
      <c r="AP90" s="62">
        <f ca="1">DATE(YEAR(TODAY())+1,MONTH(TODAY())+0,DAY(TODAY())+45)</f>
        <v>44809</v>
      </c>
    </row>
    <row r="91" spans="1:42" x14ac:dyDescent="0.25">
      <c r="A91" s="67">
        <v>90</v>
      </c>
      <c r="B91" s="33" t="s">
        <v>63</v>
      </c>
      <c r="D91" s="89"/>
      <c r="E91" s="89"/>
      <c r="G91" s="100" t="s">
        <v>164</v>
      </c>
      <c r="H91" s="104" t="s">
        <v>165</v>
      </c>
      <c r="I91" s="92" t="s">
        <v>198</v>
      </c>
      <c r="J91" s="103" t="s">
        <v>14</v>
      </c>
      <c r="K91" s="22"/>
      <c r="L91" s="22"/>
      <c r="M91" s="104" t="s">
        <v>74</v>
      </c>
      <c r="N91" s="105" t="s">
        <v>18</v>
      </c>
      <c r="O91" s="105" t="s">
        <v>18</v>
      </c>
      <c r="P91" s="105"/>
      <c r="Q91" s="107" t="s">
        <v>18</v>
      </c>
      <c r="R91" s="107" t="s">
        <v>18</v>
      </c>
      <c r="U91" s="22" t="s">
        <v>80</v>
      </c>
      <c r="V91" s="22" t="s">
        <v>81</v>
      </c>
      <c r="W91" s="22"/>
      <c r="X91" s="101" t="s">
        <v>69</v>
      </c>
      <c r="Y91" s="22" t="s">
        <v>62</v>
      </c>
      <c r="Z91" s="101" t="s">
        <v>44</v>
      </c>
      <c r="AA91" s="101" t="s">
        <v>46</v>
      </c>
      <c r="AB91" s="101" t="s">
        <v>47</v>
      </c>
      <c r="AC91" s="101" t="s">
        <v>48</v>
      </c>
      <c r="AD91" s="22" t="s">
        <v>76</v>
      </c>
      <c r="AE91" s="68" t="s">
        <v>142</v>
      </c>
      <c r="AG91" s="108" t="s">
        <v>77</v>
      </c>
      <c r="AH91" s="95">
        <f t="shared" ca="1" si="14"/>
        <v>44399</v>
      </c>
      <c r="AI91" s="48">
        <f t="shared" ca="1" si="15"/>
        <v>44579</v>
      </c>
      <c r="AJ91" s="111" t="s">
        <v>10</v>
      </c>
      <c r="AK91" s="44">
        <v>1189448</v>
      </c>
      <c r="AL91" s="44"/>
      <c r="AM91" s="93"/>
      <c r="AN91" s="116" t="s">
        <v>94</v>
      </c>
      <c r="AO91" s="48">
        <v>43101</v>
      </c>
      <c r="AP91" s="62">
        <f ca="1">DATE(YEAR(TODAY())+1,MONTH(TODAY())+0,DAY(TODAY())+0)</f>
        <v>44764</v>
      </c>
    </row>
    <row r="92" spans="1:42" x14ac:dyDescent="0.25">
      <c r="A92" s="67">
        <v>91</v>
      </c>
      <c r="B92" s="33" t="s">
        <v>63</v>
      </c>
      <c r="D92" s="89"/>
      <c r="E92" s="89"/>
      <c r="G92" s="100" t="s">
        <v>164</v>
      </c>
      <c r="H92" s="104" t="s">
        <v>165</v>
      </c>
      <c r="I92" s="92" t="s">
        <v>199</v>
      </c>
      <c r="J92" s="103" t="s">
        <v>14</v>
      </c>
      <c r="K92" s="22"/>
      <c r="L92" s="22"/>
      <c r="M92" s="104" t="s">
        <v>74</v>
      </c>
      <c r="N92" s="105" t="s">
        <v>18</v>
      </c>
      <c r="O92" s="105" t="s">
        <v>18</v>
      </c>
      <c r="P92" s="105"/>
      <c r="Q92" s="107" t="s">
        <v>18</v>
      </c>
      <c r="R92" s="107" t="s">
        <v>18</v>
      </c>
      <c r="U92" s="22" t="s">
        <v>80</v>
      </c>
      <c r="V92" s="22" t="s">
        <v>81</v>
      </c>
      <c r="W92" s="22"/>
      <c r="X92" s="101" t="s">
        <v>69</v>
      </c>
      <c r="Y92" s="22" t="s">
        <v>62</v>
      </c>
      <c r="Z92" s="101" t="s">
        <v>44</v>
      </c>
      <c r="AA92" s="101" t="s">
        <v>46</v>
      </c>
      <c r="AB92" s="101" t="s">
        <v>47</v>
      </c>
      <c r="AC92" s="101" t="s">
        <v>48</v>
      </c>
      <c r="AD92" s="22" t="s">
        <v>76</v>
      </c>
      <c r="AE92" s="68" t="s">
        <v>142</v>
      </c>
      <c r="AG92" s="108" t="s">
        <v>77</v>
      </c>
      <c r="AH92" s="95">
        <f t="shared" ca="1" si="14"/>
        <v>44399</v>
      </c>
      <c r="AI92" s="48">
        <f t="shared" ca="1" si="15"/>
        <v>44579</v>
      </c>
      <c r="AJ92" s="111" t="s">
        <v>10</v>
      </c>
      <c r="AK92" s="44">
        <v>1184270</v>
      </c>
      <c r="AL92" s="44"/>
      <c r="AM92" s="93"/>
      <c r="AN92" s="116" t="s">
        <v>94</v>
      </c>
      <c r="AO92" s="48">
        <v>43101</v>
      </c>
      <c r="AP92" s="62">
        <f ca="1">DATE(YEAR(TODAY())+1,MONTH(TODAY())+0,DAY(TODAY())+0)</f>
        <v>44764</v>
      </c>
    </row>
    <row r="93" spans="1:42" x14ac:dyDescent="0.25">
      <c r="A93" s="67">
        <v>92</v>
      </c>
      <c r="B93" s="33" t="s">
        <v>63</v>
      </c>
      <c r="D93" s="89"/>
      <c r="E93" s="89"/>
      <c r="G93" s="100" t="s">
        <v>164</v>
      </c>
      <c r="H93" s="104" t="s">
        <v>165</v>
      </c>
      <c r="I93" s="92" t="s">
        <v>245</v>
      </c>
      <c r="J93" s="103" t="s">
        <v>14</v>
      </c>
      <c r="K93" s="22"/>
      <c r="L93" s="22"/>
      <c r="M93" s="104" t="s">
        <v>74</v>
      </c>
      <c r="N93" s="105" t="s">
        <v>18</v>
      </c>
      <c r="O93" s="105" t="s">
        <v>18</v>
      </c>
      <c r="P93" s="105"/>
      <c r="Q93" s="107" t="s">
        <v>18</v>
      </c>
      <c r="R93" s="107" t="s">
        <v>18</v>
      </c>
      <c r="U93" s="22" t="s">
        <v>80</v>
      </c>
      <c r="V93" s="22" t="s">
        <v>81</v>
      </c>
      <c r="W93" s="22"/>
      <c r="X93" s="101" t="s">
        <v>69</v>
      </c>
      <c r="Y93" s="22" t="s">
        <v>62</v>
      </c>
      <c r="Z93" s="101" t="s">
        <v>44</v>
      </c>
      <c r="AA93" s="101" t="s">
        <v>46</v>
      </c>
      <c r="AB93" s="101" t="s">
        <v>47</v>
      </c>
      <c r="AC93" s="101" t="s">
        <v>48</v>
      </c>
      <c r="AD93" s="22" t="s">
        <v>76</v>
      </c>
      <c r="AE93" s="68" t="s">
        <v>142</v>
      </c>
      <c r="AG93" s="108" t="s">
        <v>77</v>
      </c>
      <c r="AH93" s="95">
        <f t="shared" ca="1" si="14"/>
        <v>44399</v>
      </c>
      <c r="AI93" s="48">
        <f t="shared" ca="1" si="15"/>
        <v>44579</v>
      </c>
      <c r="AJ93" s="111" t="s">
        <v>10</v>
      </c>
      <c r="AK93" s="44">
        <v>1032731</v>
      </c>
      <c r="AL93" s="44"/>
      <c r="AM93" s="93"/>
      <c r="AN93" s="116" t="s">
        <v>94</v>
      </c>
      <c r="AO93" s="48">
        <v>43101</v>
      </c>
      <c r="AP93" s="62">
        <f ca="1">DATE(YEAR(TODAY())+1,MONTH(TODAY())+0,DAY(TODAY())+0)</f>
        <v>44764</v>
      </c>
    </row>
    <row r="94" spans="1:42" x14ac:dyDescent="0.25">
      <c r="A94" s="67">
        <v>93</v>
      </c>
      <c r="B94" s="33" t="s">
        <v>63</v>
      </c>
      <c r="D94" s="89"/>
      <c r="E94" s="89"/>
      <c r="G94" s="100" t="s">
        <v>164</v>
      </c>
      <c r="H94" s="104" t="s">
        <v>165</v>
      </c>
      <c r="I94" s="92" t="s">
        <v>200</v>
      </c>
      <c r="J94" s="103" t="s">
        <v>14</v>
      </c>
      <c r="K94" s="22"/>
      <c r="L94" s="22"/>
      <c r="M94" s="104" t="s">
        <v>74</v>
      </c>
      <c r="N94" s="105" t="s">
        <v>18</v>
      </c>
      <c r="O94" s="105" t="s">
        <v>18</v>
      </c>
      <c r="P94" s="105"/>
      <c r="Q94" s="107" t="s">
        <v>18</v>
      </c>
      <c r="R94" s="107" t="s">
        <v>18</v>
      </c>
      <c r="U94" s="22" t="s">
        <v>80</v>
      </c>
      <c r="V94" s="22" t="s">
        <v>81</v>
      </c>
      <c r="W94" s="22"/>
      <c r="X94" s="101" t="s">
        <v>69</v>
      </c>
      <c r="Y94" s="22" t="s">
        <v>62</v>
      </c>
      <c r="Z94" s="101" t="s">
        <v>44</v>
      </c>
      <c r="AA94" s="101" t="s">
        <v>46</v>
      </c>
      <c r="AB94" s="101" t="s">
        <v>47</v>
      </c>
      <c r="AC94" s="101" t="s">
        <v>48</v>
      </c>
      <c r="AD94" s="22" t="s">
        <v>76</v>
      </c>
      <c r="AE94" s="68" t="s">
        <v>142</v>
      </c>
      <c r="AG94" s="108" t="s">
        <v>77</v>
      </c>
      <c r="AH94" s="95">
        <f t="shared" ca="1" si="14"/>
        <v>44399</v>
      </c>
      <c r="AI94" s="48">
        <f t="shared" ca="1" si="15"/>
        <v>44579</v>
      </c>
      <c r="AJ94" s="111" t="s">
        <v>10</v>
      </c>
      <c r="AK94" s="44">
        <v>1441649</v>
      </c>
      <c r="AL94" s="44"/>
      <c r="AM94" s="93"/>
      <c r="AN94" s="116" t="s">
        <v>94</v>
      </c>
      <c r="AO94" s="48">
        <v>43101</v>
      </c>
      <c r="AP94" s="62">
        <f ca="1">DATE(YEAR(TODAY())+1,MONTH(TODAY())+0,DAY(TODAY())+0)</f>
        <v>44764</v>
      </c>
    </row>
    <row r="95" spans="1:42" x14ac:dyDescent="0.25">
      <c r="A95" s="67">
        <v>94</v>
      </c>
      <c r="B95" s="33" t="s">
        <v>63</v>
      </c>
      <c r="D95" s="89"/>
      <c r="E95" s="89"/>
      <c r="G95" s="100" t="s">
        <v>164</v>
      </c>
      <c r="H95" s="104" t="s">
        <v>165</v>
      </c>
      <c r="I95" s="92" t="s">
        <v>201</v>
      </c>
      <c r="J95" s="103" t="s">
        <v>14</v>
      </c>
      <c r="K95" s="22"/>
      <c r="L95" s="22"/>
      <c r="M95" s="104" t="s">
        <v>74</v>
      </c>
      <c r="N95" s="105" t="s">
        <v>18</v>
      </c>
      <c r="O95" s="105" t="s">
        <v>18</v>
      </c>
      <c r="P95" s="105"/>
      <c r="Q95" s="107" t="s">
        <v>18</v>
      </c>
      <c r="R95" s="107" t="s">
        <v>18</v>
      </c>
      <c r="U95" s="22" t="s">
        <v>81</v>
      </c>
      <c r="V95" s="22" t="s">
        <v>81</v>
      </c>
      <c r="X95" s="101" t="s">
        <v>69</v>
      </c>
      <c r="Y95" s="22" t="s">
        <v>62</v>
      </c>
      <c r="Z95" s="101" t="s">
        <v>44</v>
      </c>
      <c r="AA95" s="101" t="s">
        <v>46</v>
      </c>
      <c r="AB95" s="101" t="s">
        <v>47</v>
      </c>
      <c r="AC95" s="101" t="s">
        <v>48</v>
      </c>
      <c r="AD95" s="22" t="s">
        <v>141</v>
      </c>
      <c r="AE95" s="68" t="s">
        <v>202</v>
      </c>
      <c r="AG95" s="108" t="s">
        <v>77</v>
      </c>
      <c r="AH95" s="95">
        <f t="shared" ca="1" si="14"/>
        <v>44399</v>
      </c>
      <c r="AI95" s="48">
        <f ca="1">DATE(YEAR(TODAY())+1,MONTH(TODAY())+0,DAY(TODAY())+180)</f>
        <v>44944</v>
      </c>
      <c r="AJ95" s="111" t="s">
        <v>10</v>
      </c>
      <c r="AK95" s="44">
        <v>1247751</v>
      </c>
      <c r="AL95" s="44"/>
      <c r="AM95" s="93"/>
      <c r="AN95" s="116" t="s">
        <v>94</v>
      </c>
      <c r="AO95" s="48">
        <f ca="1">DATE(YEAR(TODAY())+1,MONTH(TODAY())+0,DAY(TODAY())-45)</f>
        <v>44719</v>
      </c>
      <c r="AP95" s="48">
        <f ca="1">DATE(YEAR(TODAY())+1,MONTH(TODAY())+0,DAY(TODAY())+45)</f>
        <v>44809</v>
      </c>
    </row>
    <row r="96" spans="1:42" x14ac:dyDescent="0.25">
      <c r="A96" s="67">
        <v>95</v>
      </c>
      <c r="B96" s="33" t="s">
        <v>63</v>
      </c>
      <c r="D96" s="89"/>
      <c r="E96" s="89"/>
      <c r="G96" s="100" t="s">
        <v>164</v>
      </c>
      <c r="H96" s="104" t="s">
        <v>165</v>
      </c>
      <c r="I96" s="92" t="s">
        <v>203</v>
      </c>
      <c r="J96" s="103" t="s">
        <v>14</v>
      </c>
      <c r="M96" s="104" t="s">
        <v>74</v>
      </c>
      <c r="N96" s="105" t="s">
        <v>18</v>
      </c>
      <c r="O96" s="105" t="s">
        <v>18</v>
      </c>
      <c r="P96" s="105"/>
      <c r="Q96" s="107" t="s">
        <v>18</v>
      </c>
      <c r="R96" s="107" t="s">
        <v>18</v>
      </c>
      <c r="U96" s="22" t="s">
        <v>81</v>
      </c>
      <c r="V96" s="22" t="s">
        <v>81</v>
      </c>
      <c r="X96" s="101" t="s">
        <v>69</v>
      </c>
      <c r="Y96" s="22" t="s">
        <v>62</v>
      </c>
      <c r="Z96" s="101" t="s">
        <v>44</v>
      </c>
      <c r="AA96" s="101" t="s">
        <v>46</v>
      </c>
      <c r="AB96" s="101" t="s">
        <v>47</v>
      </c>
      <c r="AC96" s="101" t="s">
        <v>48</v>
      </c>
      <c r="AD96" s="22" t="s">
        <v>76</v>
      </c>
      <c r="AE96" s="68" t="s">
        <v>142</v>
      </c>
      <c r="AG96" s="108" t="s">
        <v>77</v>
      </c>
      <c r="AH96" s="95">
        <f t="shared" ca="1" si="14"/>
        <v>44399</v>
      </c>
      <c r="AI96" s="48">
        <f ca="1">DATE(YEAR(TODAY())+1,MONTH(TODAY())+0,DAY(TODAY())+180)</f>
        <v>44944</v>
      </c>
      <c r="AJ96" s="111" t="s">
        <v>10</v>
      </c>
      <c r="AK96" s="44">
        <v>1381162</v>
      </c>
      <c r="AL96" s="44"/>
      <c r="AM96" s="93"/>
      <c r="AN96" s="116" t="s">
        <v>94</v>
      </c>
      <c r="AO96" s="48">
        <v>43101</v>
      </c>
      <c r="AP96" s="62">
        <f t="shared" ref="AP96:AP103" ca="1" si="16">DATE(YEAR(TODAY())+1,MONTH(TODAY())+0,DAY(TODAY())+0)</f>
        <v>44764</v>
      </c>
    </row>
    <row r="97" spans="1:43" x14ac:dyDescent="0.25">
      <c r="A97" s="67">
        <v>96</v>
      </c>
      <c r="B97" s="33" t="s">
        <v>63</v>
      </c>
      <c r="D97" s="89"/>
      <c r="E97" s="89"/>
      <c r="G97" s="100" t="s">
        <v>164</v>
      </c>
      <c r="H97" s="104" t="s">
        <v>165</v>
      </c>
      <c r="I97" s="92" t="s">
        <v>204</v>
      </c>
      <c r="J97" s="103" t="s">
        <v>14</v>
      </c>
      <c r="M97" s="104" t="s">
        <v>74</v>
      </c>
      <c r="N97" s="105" t="s">
        <v>18</v>
      </c>
      <c r="O97" s="105" t="s">
        <v>18</v>
      </c>
      <c r="P97" s="105"/>
      <c r="Q97" s="107" t="s">
        <v>18</v>
      </c>
      <c r="R97" s="107" t="s">
        <v>18</v>
      </c>
      <c r="U97" s="22" t="s">
        <v>81</v>
      </c>
      <c r="V97" s="22" t="s">
        <v>81</v>
      </c>
      <c r="X97" s="101" t="s">
        <v>69</v>
      </c>
      <c r="Y97" s="22" t="s">
        <v>62</v>
      </c>
      <c r="Z97" s="101" t="s">
        <v>44</v>
      </c>
      <c r="AA97" s="101" t="s">
        <v>46</v>
      </c>
      <c r="AB97" s="101" t="s">
        <v>47</v>
      </c>
      <c r="AC97" s="101" t="s">
        <v>48</v>
      </c>
      <c r="AD97" s="22" t="s">
        <v>76</v>
      </c>
      <c r="AE97" s="68" t="s">
        <v>142</v>
      </c>
      <c r="AG97" s="108" t="s">
        <v>77</v>
      </c>
      <c r="AH97" s="95">
        <f t="shared" ca="1" si="14"/>
        <v>44399</v>
      </c>
      <c r="AI97" s="48">
        <f t="shared" ref="AI97:AI104" ca="1" si="17">DATE(YEAR(TODAY())+0,MONTH(TODAY())+0,DAY(TODAY())+180)</f>
        <v>44579</v>
      </c>
      <c r="AJ97" s="111" t="s">
        <v>10</v>
      </c>
      <c r="AK97" s="44">
        <v>1259744</v>
      </c>
      <c r="AL97" s="44"/>
      <c r="AM97" s="93"/>
      <c r="AN97" s="116" t="s">
        <v>94</v>
      </c>
      <c r="AO97" s="48">
        <v>43101</v>
      </c>
      <c r="AP97" s="62">
        <f t="shared" ca="1" si="16"/>
        <v>44764</v>
      </c>
    </row>
    <row r="98" spans="1:43" x14ac:dyDescent="0.25">
      <c r="A98" s="67">
        <v>97</v>
      </c>
      <c r="B98" s="33" t="s">
        <v>63</v>
      </c>
      <c r="D98" s="89"/>
      <c r="E98" s="89"/>
      <c r="G98" s="100" t="s">
        <v>164</v>
      </c>
      <c r="H98" s="104" t="s">
        <v>165</v>
      </c>
      <c r="I98" s="92" t="s">
        <v>205</v>
      </c>
      <c r="J98" s="103" t="s">
        <v>14</v>
      </c>
      <c r="M98" s="104" t="s">
        <v>74</v>
      </c>
      <c r="N98" s="105" t="s">
        <v>18</v>
      </c>
      <c r="O98" s="105" t="s">
        <v>18</v>
      </c>
      <c r="P98" s="105"/>
      <c r="Q98" s="107" t="s">
        <v>18</v>
      </c>
      <c r="R98" s="107" t="s">
        <v>18</v>
      </c>
      <c r="U98" s="22" t="s">
        <v>81</v>
      </c>
      <c r="V98" s="22" t="s">
        <v>81</v>
      </c>
      <c r="X98" s="101" t="s">
        <v>69</v>
      </c>
      <c r="Y98" s="22" t="s">
        <v>62</v>
      </c>
      <c r="Z98" s="101" t="s">
        <v>44</v>
      </c>
      <c r="AA98" s="101" t="s">
        <v>46</v>
      </c>
      <c r="AB98" s="101" t="s">
        <v>47</v>
      </c>
      <c r="AC98" s="101" t="s">
        <v>48</v>
      </c>
      <c r="AD98" s="22" t="s">
        <v>76</v>
      </c>
      <c r="AE98" s="68" t="s">
        <v>142</v>
      </c>
      <c r="AG98" s="108" t="s">
        <v>77</v>
      </c>
      <c r="AH98" s="95">
        <f t="shared" ca="1" si="14"/>
        <v>44399</v>
      </c>
      <c r="AI98" s="48">
        <f t="shared" ca="1" si="17"/>
        <v>44579</v>
      </c>
      <c r="AJ98" s="111" t="s">
        <v>10</v>
      </c>
      <c r="AK98" s="44">
        <v>1267101</v>
      </c>
      <c r="AL98" s="44"/>
      <c r="AM98" s="93"/>
      <c r="AN98" s="116" t="s">
        <v>94</v>
      </c>
      <c r="AO98" s="48">
        <v>43101</v>
      </c>
      <c r="AP98" s="62">
        <f t="shared" ca="1" si="16"/>
        <v>44764</v>
      </c>
    </row>
    <row r="99" spans="1:43" x14ac:dyDescent="0.25">
      <c r="A99" s="67">
        <v>98</v>
      </c>
      <c r="B99" s="33" t="s">
        <v>63</v>
      </c>
      <c r="D99" s="89"/>
      <c r="E99" s="89"/>
      <c r="G99" s="100" t="s">
        <v>164</v>
      </c>
      <c r="H99" s="104" t="s">
        <v>165</v>
      </c>
      <c r="I99" s="92" t="s">
        <v>206</v>
      </c>
      <c r="J99" s="103" t="s">
        <v>14</v>
      </c>
      <c r="M99" s="104" t="s">
        <v>74</v>
      </c>
      <c r="N99" s="105" t="s">
        <v>18</v>
      </c>
      <c r="O99" s="105" t="s">
        <v>18</v>
      </c>
      <c r="P99" s="105"/>
      <c r="Q99" s="107" t="s">
        <v>18</v>
      </c>
      <c r="R99" s="107" t="s">
        <v>18</v>
      </c>
      <c r="U99" s="22" t="s">
        <v>81</v>
      </c>
      <c r="V99" s="22" t="s">
        <v>81</v>
      </c>
      <c r="X99" s="101" t="s">
        <v>69</v>
      </c>
      <c r="Y99" s="22" t="s">
        <v>62</v>
      </c>
      <c r="Z99" s="101" t="s">
        <v>44</v>
      </c>
      <c r="AA99" s="101" t="s">
        <v>46</v>
      </c>
      <c r="AB99" s="101" t="s">
        <v>47</v>
      </c>
      <c r="AC99" s="101" t="s">
        <v>48</v>
      </c>
      <c r="AD99" s="22" t="s">
        <v>76</v>
      </c>
      <c r="AE99" s="68" t="s">
        <v>142</v>
      </c>
      <c r="AG99" s="108" t="s">
        <v>77</v>
      </c>
      <c r="AH99" s="95">
        <f t="shared" ca="1" si="14"/>
        <v>44399</v>
      </c>
      <c r="AI99" s="48">
        <f t="shared" ca="1" si="17"/>
        <v>44579</v>
      </c>
      <c r="AJ99" s="111" t="s">
        <v>10</v>
      </c>
      <c r="AK99" s="44">
        <v>1350930</v>
      </c>
      <c r="AL99" s="44"/>
      <c r="AM99" s="93"/>
      <c r="AN99" s="116" t="s">
        <v>94</v>
      </c>
      <c r="AO99" s="48">
        <v>43101</v>
      </c>
      <c r="AP99" s="62">
        <f t="shared" ca="1" si="16"/>
        <v>44764</v>
      </c>
    </row>
    <row r="100" spans="1:43" x14ac:dyDescent="0.25">
      <c r="A100" s="67">
        <v>99</v>
      </c>
      <c r="B100" s="33" t="s">
        <v>63</v>
      </c>
      <c r="D100" s="89"/>
      <c r="E100" s="89"/>
      <c r="G100" s="100" t="s">
        <v>164</v>
      </c>
      <c r="H100" s="104" t="s">
        <v>165</v>
      </c>
      <c r="I100" s="92" t="s">
        <v>207</v>
      </c>
      <c r="J100" s="103" t="s">
        <v>14</v>
      </c>
      <c r="M100" s="104" t="s">
        <v>74</v>
      </c>
      <c r="N100" s="105" t="s">
        <v>18</v>
      </c>
      <c r="O100" s="105" t="s">
        <v>18</v>
      </c>
      <c r="P100" s="105"/>
      <c r="Q100" s="107" t="s">
        <v>18</v>
      </c>
      <c r="R100" s="107" t="s">
        <v>18</v>
      </c>
      <c r="U100" s="22" t="s">
        <v>81</v>
      </c>
      <c r="V100" s="22" t="s">
        <v>81</v>
      </c>
      <c r="X100" s="101" t="s">
        <v>69</v>
      </c>
      <c r="Y100" s="22" t="s">
        <v>62</v>
      </c>
      <c r="Z100" s="101" t="s">
        <v>44</v>
      </c>
      <c r="AA100" s="101" t="s">
        <v>46</v>
      </c>
      <c r="AB100" s="101" t="s">
        <v>47</v>
      </c>
      <c r="AC100" s="101" t="s">
        <v>48</v>
      </c>
      <c r="AD100" s="22" t="s">
        <v>76</v>
      </c>
      <c r="AE100" s="68" t="s">
        <v>142</v>
      </c>
      <c r="AG100" s="108" t="s">
        <v>77</v>
      </c>
      <c r="AH100" s="95">
        <f t="shared" ca="1" si="14"/>
        <v>44399</v>
      </c>
      <c r="AI100" s="48">
        <f t="shared" ca="1" si="17"/>
        <v>44579</v>
      </c>
      <c r="AJ100" s="111" t="s">
        <v>10</v>
      </c>
      <c r="AK100" s="44">
        <v>1190584</v>
      </c>
      <c r="AL100" s="44"/>
      <c r="AM100" s="93"/>
      <c r="AN100" s="116" t="s">
        <v>94</v>
      </c>
      <c r="AO100" s="48">
        <v>43101</v>
      </c>
      <c r="AP100" s="62">
        <f t="shared" ca="1" si="16"/>
        <v>44764</v>
      </c>
    </row>
    <row r="101" spans="1:43" x14ac:dyDescent="0.25">
      <c r="A101" s="67">
        <v>100</v>
      </c>
      <c r="B101" s="33" t="s">
        <v>63</v>
      </c>
      <c r="D101" s="89"/>
      <c r="E101" s="89"/>
      <c r="G101" s="100" t="s">
        <v>164</v>
      </c>
      <c r="H101" s="104" t="s">
        <v>165</v>
      </c>
      <c r="I101" s="92" t="s">
        <v>208</v>
      </c>
      <c r="J101" s="103" t="s">
        <v>14</v>
      </c>
      <c r="M101" s="104" t="s">
        <v>74</v>
      </c>
      <c r="N101" s="105" t="s">
        <v>18</v>
      </c>
      <c r="O101" s="105" t="s">
        <v>18</v>
      </c>
      <c r="P101" s="105"/>
      <c r="Q101" s="107" t="s">
        <v>18</v>
      </c>
      <c r="R101" s="107" t="s">
        <v>18</v>
      </c>
      <c r="U101" s="22" t="s">
        <v>81</v>
      </c>
      <c r="V101" s="22" t="s">
        <v>81</v>
      </c>
      <c r="X101" s="101" t="s">
        <v>69</v>
      </c>
      <c r="Y101" s="22" t="s">
        <v>62</v>
      </c>
      <c r="Z101" s="101" t="s">
        <v>44</v>
      </c>
      <c r="AA101" s="101" t="s">
        <v>46</v>
      </c>
      <c r="AB101" s="101" t="s">
        <v>47</v>
      </c>
      <c r="AC101" s="101" t="s">
        <v>48</v>
      </c>
      <c r="AD101" s="22" t="s">
        <v>76</v>
      </c>
      <c r="AE101" s="68" t="s">
        <v>142</v>
      </c>
      <c r="AG101" s="108" t="s">
        <v>77</v>
      </c>
      <c r="AH101" s="95">
        <f t="shared" ca="1" si="14"/>
        <v>44399</v>
      </c>
      <c r="AI101" s="48">
        <f t="shared" ca="1" si="17"/>
        <v>44579</v>
      </c>
      <c r="AJ101" s="111" t="s">
        <v>10</v>
      </c>
      <c r="AK101" s="44">
        <v>1179282</v>
      </c>
      <c r="AL101" s="44"/>
      <c r="AM101" s="93"/>
      <c r="AN101" s="116" t="s">
        <v>94</v>
      </c>
      <c r="AO101" s="48">
        <v>43101</v>
      </c>
      <c r="AP101" s="62">
        <f t="shared" ca="1" si="16"/>
        <v>44764</v>
      </c>
    </row>
    <row r="102" spans="1:43" x14ac:dyDescent="0.25">
      <c r="A102" s="67">
        <v>101</v>
      </c>
      <c r="B102" s="33" t="s">
        <v>63</v>
      </c>
      <c r="D102" s="89"/>
      <c r="E102" s="89"/>
      <c r="G102" s="100" t="s">
        <v>164</v>
      </c>
      <c r="H102" s="104" t="s">
        <v>165</v>
      </c>
      <c r="I102" s="92" t="s">
        <v>209</v>
      </c>
      <c r="J102" s="103" t="s">
        <v>14</v>
      </c>
      <c r="M102" s="104" t="s">
        <v>74</v>
      </c>
      <c r="N102" s="105" t="s">
        <v>18</v>
      </c>
      <c r="O102" s="105" t="s">
        <v>18</v>
      </c>
      <c r="P102" s="105"/>
      <c r="Q102" s="107" t="s">
        <v>18</v>
      </c>
      <c r="R102" s="107" t="s">
        <v>18</v>
      </c>
      <c r="U102" s="22" t="s">
        <v>81</v>
      </c>
      <c r="V102" s="22" t="s">
        <v>81</v>
      </c>
      <c r="X102" s="101" t="s">
        <v>69</v>
      </c>
      <c r="Y102" s="22" t="s">
        <v>62</v>
      </c>
      <c r="Z102" s="101" t="s">
        <v>44</v>
      </c>
      <c r="AA102" s="101" t="s">
        <v>46</v>
      </c>
      <c r="AB102" s="101" t="s">
        <v>47</v>
      </c>
      <c r="AC102" s="101" t="s">
        <v>48</v>
      </c>
      <c r="AD102" s="22" t="s">
        <v>76</v>
      </c>
      <c r="AE102" s="68" t="s">
        <v>142</v>
      </c>
      <c r="AG102" s="108" t="s">
        <v>77</v>
      </c>
      <c r="AH102" s="95">
        <f t="shared" ca="1" si="14"/>
        <v>44399</v>
      </c>
      <c r="AI102" s="48">
        <f t="shared" ca="1" si="17"/>
        <v>44579</v>
      </c>
      <c r="AJ102" s="111" t="s">
        <v>10</v>
      </c>
      <c r="AK102" s="44">
        <v>1413294</v>
      </c>
      <c r="AL102" s="44"/>
      <c r="AM102" s="93"/>
      <c r="AN102" s="116" t="s">
        <v>94</v>
      </c>
      <c r="AO102" s="48">
        <v>43101</v>
      </c>
      <c r="AP102" s="62">
        <f t="shared" ca="1" si="16"/>
        <v>44764</v>
      </c>
    </row>
    <row r="103" spans="1:43" x14ac:dyDescent="0.25">
      <c r="A103" s="67">
        <v>102</v>
      </c>
      <c r="B103" s="33" t="s">
        <v>63</v>
      </c>
      <c r="D103" s="89"/>
      <c r="E103" s="89"/>
      <c r="G103" s="100" t="s">
        <v>164</v>
      </c>
      <c r="H103" s="104" t="s">
        <v>165</v>
      </c>
      <c r="I103" s="92" t="s">
        <v>210</v>
      </c>
      <c r="J103" s="103" t="s">
        <v>14</v>
      </c>
      <c r="M103" s="104" t="s">
        <v>74</v>
      </c>
      <c r="N103" s="105" t="s">
        <v>18</v>
      </c>
      <c r="O103" s="105" t="s">
        <v>18</v>
      </c>
      <c r="P103" s="105"/>
      <c r="Q103" s="107" t="s">
        <v>18</v>
      </c>
      <c r="R103" s="107" t="s">
        <v>18</v>
      </c>
      <c r="U103" s="22" t="s">
        <v>81</v>
      </c>
      <c r="V103" s="22" t="s">
        <v>81</v>
      </c>
      <c r="X103" s="101" t="s">
        <v>69</v>
      </c>
      <c r="Y103" s="22" t="s">
        <v>62</v>
      </c>
      <c r="Z103" s="101" t="s">
        <v>44</v>
      </c>
      <c r="AA103" s="101" t="s">
        <v>46</v>
      </c>
      <c r="AB103" s="101" t="s">
        <v>47</v>
      </c>
      <c r="AC103" s="101" t="s">
        <v>48</v>
      </c>
      <c r="AD103" s="22" t="s">
        <v>76</v>
      </c>
      <c r="AE103" s="68" t="s">
        <v>142</v>
      </c>
      <c r="AG103" s="108" t="s">
        <v>77</v>
      </c>
      <c r="AH103" s="95">
        <f t="shared" ca="1" si="14"/>
        <v>44399</v>
      </c>
      <c r="AI103" s="48">
        <f t="shared" ca="1" si="17"/>
        <v>44579</v>
      </c>
      <c r="AJ103" s="111" t="s">
        <v>10</v>
      </c>
      <c r="AK103" s="44">
        <v>1288257</v>
      </c>
      <c r="AL103" s="44"/>
      <c r="AM103" s="93"/>
      <c r="AN103" s="116" t="s">
        <v>94</v>
      </c>
      <c r="AO103" s="48">
        <v>43101</v>
      </c>
      <c r="AP103" s="62">
        <f t="shared" ca="1" si="16"/>
        <v>44764</v>
      </c>
    </row>
    <row r="104" spans="1:43" x14ac:dyDescent="0.25">
      <c r="A104" s="67">
        <v>103</v>
      </c>
      <c r="B104" s="33" t="s">
        <v>63</v>
      </c>
      <c r="D104" s="89"/>
      <c r="E104" s="89"/>
      <c r="G104" s="100" t="s">
        <v>164</v>
      </c>
      <c r="H104" s="104" t="s">
        <v>165</v>
      </c>
      <c r="I104" s="92" t="s">
        <v>211</v>
      </c>
      <c r="J104" s="103" t="s">
        <v>14</v>
      </c>
      <c r="M104" s="104" t="s">
        <v>74</v>
      </c>
      <c r="N104" s="105" t="s">
        <v>18</v>
      </c>
      <c r="O104" s="105" t="s">
        <v>18</v>
      </c>
      <c r="P104" s="105"/>
      <c r="Q104" s="107" t="s">
        <v>18</v>
      </c>
      <c r="R104" s="107" t="s">
        <v>18</v>
      </c>
      <c r="U104" s="22" t="s">
        <v>81</v>
      </c>
      <c r="V104" s="22" t="s">
        <v>81</v>
      </c>
      <c r="X104" s="101" t="s">
        <v>69</v>
      </c>
      <c r="Y104" s="22" t="s">
        <v>62</v>
      </c>
      <c r="Z104" s="101" t="s">
        <v>44</v>
      </c>
      <c r="AA104" s="101" t="s">
        <v>46</v>
      </c>
      <c r="AB104" s="101" t="s">
        <v>47</v>
      </c>
      <c r="AC104" s="101" t="s">
        <v>48</v>
      </c>
      <c r="AD104" s="22" t="s">
        <v>141</v>
      </c>
      <c r="AE104" s="68" t="s">
        <v>145</v>
      </c>
      <c r="AG104" s="108" t="s">
        <v>77</v>
      </c>
      <c r="AH104" s="119">
        <f t="shared" ca="1" si="14"/>
        <v>44399</v>
      </c>
      <c r="AI104" s="48">
        <f t="shared" ca="1" si="17"/>
        <v>44579</v>
      </c>
      <c r="AJ104" s="111" t="s">
        <v>10</v>
      </c>
      <c r="AK104" s="44">
        <v>1349127</v>
      </c>
      <c r="AL104" s="44"/>
      <c r="AM104" s="93"/>
      <c r="AN104" s="99" t="s">
        <v>182</v>
      </c>
      <c r="AO104" s="106" t="s">
        <v>182</v>
      </c>
      <c r="AP104" s="106" t="s">
        <v>182</v>
      </c>
      <c r="AQ104" s="112" t="s">
        <v>241</v>
      </c>
    </row>
    <row r="105" spans="1:43" x14ac:dyDescent="0.25">
      <c r="A105" s="67">
        <v>104</v>
      </c>
      <c r="B105" s="33" t="s">
        <v>63</v>
      </c>
      <c r="D105" s="89"/>
      <c r="E105" s="89"/>
      <c r="G105" s="100" t="s">
        <v>164</v>
      </c>
      <c r="H105" s="104" t="s">
        <v>165</v>
      </c>
      <c r="I105" s="92" t="s">
        <v>212</v>
      </c>
      <c r="J105" s="103" t="s">
        <v>14</v>
      </c>
      <c r="M105" s="104" t="s">
        <v>74</v>
      </c>
      <c r="N105" s="105" t="s">
        <v>18</v>
      </c>
      <c r="O105" s="105" t="s">
        <v>18</v>
      </c>
      <c r="P105" s="105"/>
      <c r="Q105" s="107" t="s">
        <v>18</v>
      </c>
      <c r="R105" s="107" t="s">
        <v>18</v>
      </c>
      <c r="U105" s="22" t="s">
        <v>81</v>
      </c>
      <c r="V105" s="22" t="s">
        <v>81</v>
      </c>
      <c r="X105" s="101" t="s">
        <v>69</v>
      </c>
      <c r="Y105" s="22" t="s">
        <v>62</v>
      </c>
      <c r="Z105" s="101" t="s">
        <v>44</v>
      </c>
      <c r="AA105" s="101" t="s">
        <v>46</v>
      </c>
      <c r="AB105" s="101" t="s">
        <v>47</v>
      </c>
      <c r="AC105" s="101" t="s">
        <v>48</v>
      </c>
      <c r="AD105" s="22" t="s">
        <v>76</v>
      </c>
      <c r="AE105" s="68" t="s">
        <v>142</v>
      </c>
      <c r="AG105" s="108" t="s">
        <v>77</v>
      </c>
      <c r="AH105" s="119">
        <f t="shared" ref="AH105:AH108" ca="1" si="18">TODAY()</f>
        <v>44399</v>
      </c>
      <c r="AI105" s="48">
        <f t="shared" ref="AI105:AI108" ca="1" si="19">DATE(YEAR(TODAY())+0,MONTH(TODAY())+0,DAY(TODAY())+180)</f>
        <v>44579</v>
      </c>
      <c r="AJ105" s="111" t="s">
        <v>10</v>
      </c>
      <c r="AK105" s="44">
        <v>1193198</v>
      </c>
      <c r="AL105" s="44"/>
      <c r="AM105" s="93"/>
      <c r="AN105" s="116" t="s">
        <v>94</v>
      </c>
      <c r="AO105" s="48">
        <v>43101</v>
      </c>
      <c r="AP105" s="62">
        <f t="shared" ref="AP105:AP108" ca="1" si="20">DATE(YEAR(TODAY())+1,MONTH(TODAY())+0,DAY(TODAY())+0)</f>
        <v>44764</v>
      </c>
    </row>
    <row r="106" spans="1:43" x14ac:dyDescent="0.25">
      <c r="A106" s="67">
        <v>105</v>
      </c>
      <c r="B106" s="33" t="s">
        <v>63</v>
      </c>
      <c r="D106" s="89"/>
      <c r="E106" s="89"/>
      <c r="G106" s="100" t="s">
        <v>164</v>
      </c>
      <c r="H106" s="104" t="s">
        <v>165</v>
      </c>
      <c r="I106" s="92" t="s">
        <v>213</v>
      </c>
      <c r="J106" s="103" t="s">
        <v>14</v>
      </c>
      <c r="M106" s="104" t="s">
        <v>74</v>
      </c>
      <c r="N106" s="105" t="s">
        <v>18</v>
      </c>
      <c r="O106" s="105" t="s">
        <v>18</v>
      </c>
      <c r="P106" s="105"/>
      <c r="Q106" s="107" t="s">
        <v>18</v>
      </c>
      <c r="R106" s="107" t="s">
        <v>18</v>
      </c>
      <c r="U106" s="22" t="s">
        <v>81</v>
      </c>
      <c r="V106" s="22" t="s">
        <v>81</v>
      </c>
      <c r="X106" s="101" t="s">
        <v>69</v>
      </c>
      <c r="Y106" s="22" t="s">
        <v>62</v>
      </c>
      <c r="Z106" s="101" t="s">
        <v>44</v>
      </c>
      <c r="AA106" s="101" t="s">
        <v>46</v>
      </c>
      <c r="AB106" s="101" t="s">
        <v>47</v>
      </c>
      <c r="AC106" s="101" t="s">
        <v>48</v>
      </c>
      <c r="AD106" s="22" t="s">
        <v>76</v>
      </c>
      <c r="AE106" s="68" t="s">
        <v>142</v>
      </c>
      <c r="AG106" s="108" t="s">
        <v>77</v>
      </c>
      <c r="AH106" s="119">
        <f t="shared" ca="1" si="18"/>
        <v>44399</v>
      </c>
      <c r="AI106" s="48">
        <f t="shared" ca="1" si="19"/>
        <v>44579</v>
      </c>
      <c r="AJ106" s="111" t="s">
        <v>10</v>
      </c>
      <c r="AK106" s="44">
        <v>1289183</v>
      </c>
      <c r="AL106" s="44"/>
      <c r="AM106" s="93"/>
      <c r="AN106" s="116" t="s">
        <v>94</v>
      </c>
      <c r="AO106" s="48">
        <v>43101</v>
      </c>
      <c r="AP106" s="62">
        <f t="shared" ca="1" si="20"/>
        <v>44764</v>
      </c>
    </row>
    <row r="107" spans="1:43" x14ac:dyDescent="0.25">
      <c r="A107" s="67">
        <v>106</v>
      </c>
      <c r="B107" s="33" t="s">
        <v>63</v>
      </c>
      <c r="D107" s="89"/>
      <c r="E107" s="89"/>
      <c r="G107" s="100" t="s">
        <v>164</v>
      </c>
      <c r="H107" s="104" t="s">
        <v>165</v>
      </c>
      <c r="I107" s="92" t="s">
        <v>214</v>
      </c>
      <c r="J107" s="103" t="s">
        <v>14</v>
      </c>
      <c r="M107" s="104" t="s">
        <v>74</v>
      </c>
      <c r="N107" s="105" t="s">
        <v>18</v>
      </c>
      <c r="O107" s="105" t="s">
        <v>18</v>
      </c>
      <c r="P107" s="105"/>
      <c r="Q107" s="107" t="s">
        <v>18</v>
      </c>
      <c r="R107" s="107" t="s">
        <v>18</v>
      </c>
      <c r="U107" s="22" t="s">
        <v>81</v>
      </c>
      <c r="V107" s="22" t="s">
        <v>81</v>
      </c>
      <c r="X107" s="101" t="s">
        <v>69</v>
      </c>
      <c r="Y107" s="22" t="s">
        <v>62</v>
      </c>
      <c r="Z107" s="101" t="s">
        <v>44</v>
      </c>
      <c r="AA107" s="101" t="s">
        <v>46</v>
      </c>
      <c r="AB107" s="101" t="s">
        <v>47</v>
      </c>
      <c r="AC107" s="101" t="s">
        <v>48</v>
      </c>
      <c r="AD107" s="22" t="s">
        <v>76</v>
      </c>
      <c r="AE107" s="68" t="s">
        <v>142</v>
      </c>
      <c r="AG107" s="108" t="s">
        <v>77</v>
      </c>
      <c r="AH107" s="119">
        <f t="shared" ca="1" si="18"/>
        <v>44399</v>
      </c>
      <c r="AI107" s="48">
        <f t="shared" ca="1" si="19"/>
        <v>44579</v>
      </c>
      <c r="AJ107" s="111" t="s">
        <v>10</v>
      </c>
      <c r="AK107" s="44">
        <v>1282548</v>
      </c>
      <c r="AL107" s="44"/>
      <c r="AM107" s="93"/>
      <c r="AN107" s="116" t="s">
        <v>94</v>
      </c>
      <c r="AO107" s="48">
        <v>43101</v>
      </c>
      <c r="AP107" s="62">
        <f t="shared" ca="1" si="20"/>
        <v>44764</v>
      </c>
    </row>
    <row r="108" spans="1:43" x14ac:dyDescent="0.25">
      <c r="A108" s="67">
        <v>107</v>
      </c>
      <c r="B108" s="33" t="s">
        <v>63</v>
      </c>
      <c r="D108" s="89"/>
      <c r="E108" s="89"/>
      <c r="G108" s="100" t="s">
        <v>164</v>
      </c>
      <c r="H108" s="104" t="s">
        <v>165</v>
      </c>
      <c r="I108" s="92" t="s">
        <v>215</v>
      </c>
      <c r="J108" s="103" t="s">
        <v>14</v>
      </c>
      <c r="M108" s="104" t="s">
        <v>74</v>
      </c>
      <c r="N108" s="105" t="s">
        <v>18</v>
      </c>
      <c r="O108" s="105" t="s">
        <v>18</v>
      </c>
      <c r="P108" s="105"/>
      <c r="Q108" s="107" t="s">
        <v>18</v>
      </c>
      <c r="R108" s="107" t="s">
        <v>18</v>
      </c>
      <c r="U108" s="22" t="s">
        <v>81</v>
      </c>
      <c r="V108" s="22" t="s">
        <v>81</v>
      </c>
      <c r="X108" s="101" t="s">
        <v>69</v>
      </c>
      <c r="Y108" s="22" t="s">
        <v>62</v>
      </c>
      <c r="Z108" s="101" t="s">
        <v>44</v>
      </c>
      <c r="AA108" s="101" t="s">
        <v>46</v>
      </c>
      <c r="AB108" s="101" t="s">
        <v>47</v>
      </c>
      <c r="AC108" s="101" t="s">
        <v>48</v>
      </c>
      <c r="AD108" s="22" t="s">
        <v>76</v>
      </c>
      <c r="AE108" s="68" t="s">
        <v>142</v>
      </c>
      <c r="AG108" s="108" t="s">
        <v>77</v>
      </c>
      <c r="AH108" s="119">
        <f t="shared" ca="1" si="18"/>
        <v>44399</v>
      </c>
      <c r="AI108" s="48">
        <f t="shared" ca="1" si="19"/>
        <v>44579</v>
      </c>
      <c r="AJ108" s="111" t="s">
        <v>10</v>
      </c>
      <c r="AK108" s="44">
        <v>1344708</v>
      </c>
      <c r="AL108" s="44"/>
      <c r="AM108" s="93"/>
      <c r="AN108" s="116" t="s">
        <v>94</v>
      </c>
      <c r="AO108" s="48">
        <v>43101</v>
      </c>
      <c r="AP108" s="62">
        <f t="shared" ca="1" si="20"/>
        <v>44764</v>
      </c>
    </row>
    <row r="109" spans="1:43" x14ac:dyDescent="0.25">
      <c r="A109" s="67">
        <v>108</v>
      </c>
      <c r="B109" s="33" t="s">
        <v>63</v>
      </c>
      <c r="D109" s="89"/>
      <c r="E109" s="89"/>
      <c r="G109" s="100" t="s">
        <v>164</v>
      </c>
      <c r="H109" s="104" t="s">
        <v>165</v>
      </c>
      <c r="I109" s="92" t="s">
        <v>216</v>
      </c>
      <c r="J109" s="103" t="s">
        <v>14</v>
      </c>
      <c r="M109" s="104" t="s">
        <v>74</v>
      </c>
      <c r="N109" s="105" t="s">
        <v>18</v>
      </c>
      <c r="O109" s="9" t="s">
        <v>115</v>
      </c>
      <c r="P109" s="120" t="s">
        <v>220</v>
      </c>
      <c r="Q109" s="107" t="s">
        <v>18</v>
      </c>
      <c r="R109" s="107" t="s">
        <v>18</v>
      </c>
      <c r="U109" s="22" t="s">
        <v>81</v>
      </c>
      <c r="V109" s="22" t="s">
        <v>81</v>
      </c>
      <c r="X109" s="101" t="s">
        <v>69</v>
      </c>
      <c r="Y109" s="22" t="s">
        <v>62</v>
      </c>
      <c r="Z109" s="101" t="s">
        <v>44</v>
      </c>
      <c r="AA109" s="101" t="s">
        <v>46</v>
      </c>
      <c r="AB109" s="101" t="s">
        <v>47</v>
      </c>
      <c r="AC109" s="101" t="s">
        <v>48</v>
      </c>
      <c r="AD109" s="22" t="s">
        <v>76</v>
      </c>
      <c r="AE109" s="68" t="s">
        <v>221</v>
      </c>
      <c r="AG109" s="108" t="s">
        <v>77</v>
      </c>
      <c r="AH109" s="119">
        <f ca="1">TODAY()</f>
        <v>44399</v>
      </c>
      <c r="AI109" s="48">
        <f ca="1">DATE(YEAR(TODAY())+0,MONTH(TODAY())+0,DAY(TODAY())+10)</f>
        <v>44409</v>
      </c>
      <c r="AJ109" s="111" t="s">
        <v>10</v>
      </c>
      <c r="AK109" s="44">
        <v>1195215</v>
      </c>
      <c r="AL109" s="44"/>
      <c r="AM109" s="93"/>
      <c r="AN109" s="116" t="s">
        <v>94</v>
      </c>
      <c r="AO109" s="48">
        <v>43101</v>
      </c>
      <c r="AP109" s="62">
        <f ca="1">DATE(YEAR(TODAY())+1,MONTH(TODAY())+0,DAY(TODAY())+0)</f>
        <v>44764</v>
      </c>
    </row>
    <row r="110" spans="1:43" x14ac:dyDescent="0.25">
      <c r="A110" s="67">
        <v>109</v>
      </c>
      <c r="B110" s="33" t="s">
        <v>63</v>
      </c>
      <c r="D110" s="89"/>
      <c r="E110" s="89"/>
      <c r="G110" s="100" t="s">
        <v>164</v>
      </c>
      <c r="H110" s="104" t="s">
        <v>165</v>
      </c>
      <c r="I110" s="92" t="s">
        <v>217</v>
      </c>
      <c r="J110" s="103" t="s">
        <v>14</v>
      </c>
      <c r="M110" s="104" t="s">
        <v>74</v>
      </c>
      <c r="N110" s="105" t="s">
        <v>18</v>
      </c>
      <c r="O110" s="9" t="s">
        <v>115</v>
      </c>
      <c r="P110" s="120" t="s">
        <v>220</v>
      </c>
      <c r="Q110" s="107" t="s">
        <v>18</v>
      </c>
      <c r="R110" s="107" t="s">
        <v>18</v>
      </c>
      <c r="U110" s="22" t="s">
        <v>81</v>
      </c>
      <c r="V110" s="22" t="s">
        <v>81</v>
      </c>
      <c r="X110" s="101" t="s">
        <v>69</v>
      </c>
      <c r="Y110" s="22" t="s">
        <v>62</v>
      </c>
      <c r="Z110" s="101" t="s">
        <v>44</v>
      </c>
      <c r="AA110" s="101" t="s">
        <v>46</v>
      </c>
      <c r="AB110" s="101" t="s">
        <v>47</v>
      </c>
      <c r="AC110" s="101" t="s">
        <v>48</v>
      </c>
      <c r="AD110" s="22" t="s">
        <v>76</v>
      </c>
      <c r="AE110" s="68" t="s">
        <v>221</v>
      </c>
      <c r="AG110" s="108" t="s">
        <v>77</v>
      </c>
      <c r="AH110" s="119">
        <f ca="1">TODAY()</f>
        <v>44399</v>
      </c>
      <c r="AI110" s="48">
        <f ca="1">DATE(YEAR(TODAY())+0,MONTH(TODAY())+0,DAY(TODAY())+10)</f>
        <v>44409</v>
      </c>
      <c r="AJ110" s="111" t="s">
        <v>10</v>
      </c>
      <c r="AK110" s="44">
        <v>1197346</v>
      </c>
      <c r="AL110" s="44"/>
      <c r="AM110" s="93"/>
      <c r="AN110" s="116" t="s">
        <v>94</v>
      </c>
      <c r="AO110" s="48">
        <v>43101</v>
      </c>
      <c r="AP110" s="62">
        <f ca="1">DATE(YEAR(TODAY())+1,MONTH(TODAY())+0,DAY(TODAY())+0)</f>
        <v>44764</v>
      </c>
    </row>
    <row r="111" spans="1:43" x14ac:dyDescent="0.25">
      <c r="A111" s="67">
        <v>110</v>
      </c>
      <c r="B111" s="33" t="s">
        <v>63</v>
      </c>
      <c r="D111" s="89"/>
      <c r="E111" s="89"/>
      <c r="G111" s="100" t="s">
        <v>164</v>
      </c>
      <c r="H111" s="104" t="s">
        <v>165</v>
      </c>
      <c r="I111" s="92" t="s">
        <v>218</v>
      </c>
      <c r="J111" s="103" t="s">
        <v>14</v>
      </c>
      <c r="M111" s="104" t="s">
        <v>74</v>
      </c>
      <c r="N111" s="105" t="s">
        <v>18</v>
      </c>
      <c r="O111" s="9" t="s">
        <v>115</v>
      </c>
      <c r="P111" s="120" t="s">
        <v>220</v>
      </c>
      <c r="Q111" s="107" t="s">
        <v>18</v>
      </c>
      <c r="R111" s="107" t="s">
        <v>18</v>
      </c>
      <c r="U111" s="22" t="s">
        <v>81</v>
      </c>
      <c r="V111" s="22" t="s">
        <v>81</v>
      </c>
      <c r="X111" s="101" t="s">
        <v>69</v>
      </c>
      <c r="Y111" s="22" t="s">
        <v>62</v>
      </c>
      <c r="Z111" s="101" t="s">
        <v>44</v>
      </c>
      <c r="AA111" s="101" t="s">
        <v>46</v>
      </c>
      <c r="AB111" s="101" t="s">
        <v>47</v>
      </c>
      <c r="AC111" s="101" t="s">
        <v>48</v>
      </c>
      <c r="AD111" s="22" t="s">
        <v>76</v>
      </c>
      <c r="AE111" s="68" t="s">
        <v>221</v>
      </c>
      <c r="AG111" s="108" t="s">
        <v>77</v>
      </c>
      <c r="AH111" s="119">
        <f ca="1">TODAY()</f>
        <v>44399</v>
      </c>
      <c r="AI111" s="48">
        <f ca="1">DATE(YEAR(TODAY())+0,MONTH(TODAY())+0,DAY(TODAY())+10)</f>
        <v>44409</v>
      </c>
      <c r="AJ111" s="111" t="s">
        <v>10</v>
      </c>
      <c r="AK111" s="44">
        <v>1289627</v>
      </c>
      <c r="AL111" s="44"/>
      <c r="AM111" s="93"/>
      <c r="AN111" s="116" t="s">
        <v>94</v>
      </c>
      <c r="AO111" s="48">
        <v>43101</v>
      </c>
      <c r="AP111" s="62">
        <f ca="1">DATE(YEAR(TODAY())+1,MONTH(TODAY())+0,DAY(TODAY())+0)</f>
        <v>44764</v>
      </c>
    </row>
    <row r="112" spans="1:43" x14ac:dyDescent="0.25">
      <c r="A112" s="67">
        <v>111</v>
      </c>
      <c r="B112" s="33" t="s">
        <v>63</v>
      </c>
      <c r="D112" s="89"/>
      <c r="E112" s="89"/>
      <c r="G112" s="100" t="s">
        <v>164</v>
      </c>
      <c r="H112" s="104" t="s">
        <v>165</v>
      </c>
      <c r="I112" s="92" t="s">
        <v>219</v>
      </c>
      <c r="J112" s="103" t="s">
        <v>14</v>
      </c>
      <c r="M112" s="104" t="s">
        <v>74</v>
      </c>
      <c r="N112" s="105" t="s">
        <v>18</v>
      </c>
      <c r="O112" s="9" t="s">
        <v>115</v>
      </c>
      <c r="P112" s="120" t="s">
        <v>220</v>
      </c>
      <c r="Q112" s="107" t="s">
        <v>18</v>
      </c>
      <c r="R112" s="107" t="s">
        <v>18</v>
      </c>
      <c r="U112" s="22" t="s">
        <v>81</v>
      </c>
      <c r="V112" s="22" t="s">
        <v>81</v>
      </c>
      <c r="X112" s="101" t="s">
        <v>69</v>
      </c>
      <c r="Y112" s="22" t="s">
        <v>62</v>
      </c>
      <c r="Z112" s="101" t="s">
        <v>44</v>
      </c>
      <c r="AA112" s="101" t="s">
        <v>46</v>
      </c>
      <c r="AB112" s="101" t="s">
        <v>47</v>
      </c>
      <c r="AC112" s="101" t="s">
        <v>48</v>
      </c>
      <c r="AD112" s="22" t="s">
        <v>222</v>
      </c>
      <c r="AE112" s="68" t="s">
        <v>223</v>
      </c>
      <c r="AG112" s="108" t="s">
        <v>77</v>
      </c>
      <c r="AH112" s="93" t="s">
        <v>182</v>
      </c>
      <c r="AI112" s="44" t="s">
        <v>182</v>
      </c>
      <c r="AJ112" s="111" t="s">
        <v>10</v>
      </c>
      <c r="AK112" s="44">
        <v>1265922</v>
      </c>
      <c r="AL112" s="44"/>
      <c r="AM112" s="93"/>
      <c r="AN112" s="93" t="s">
        <v>182</v>
      </c>
      <c r="AO112" s="44" t="s">
        <v>182</v>
      </c>
      <c r="AP112" s="44" t="s">
        <v>182</v>
      </c>
      <c r="AQ112" s="112" t="s">
        <v>241</v>
      </c>
    </row>
    <row r="113" spans="1:43" x14ac:dyDescent="0.25">
      <c r="A113" s="67">
        <v>112</v>
      </c>
      <c r="B113" s="33" t="s">
        <v>63</v>
      </c>
      <c r="D113" s="89"/>
      <c r="E113" s="89"/>
      <c r="G113" s="100" t="s">
        <v>164</v>
      </c>
      <c r="H113" s="104" t="s">
        <v>165</v>
      </c>
      <c r="I113" s="92" t="s">
        <v>224</v>
      </c>
      <c r="J113" s="103" t="s">
        <v>14</v>
      </c>
      <c r="M113" s="104" t="s">
        <v>74</v>
      </c>
      <c r="N113" s="105" t="s">
        <v>18</v>
      </c>
      <c r="O113" s="9" t="s">
        <v>115</v>
      </c>
      <c r="P113" s="120" t="s">
        <v>220</v>
      </c>
      <c r="Q113" s="107" t="s">
        <v>18</v>
      </c>
      <c r="R113" s="107" t="s">
        <v>18</v>
      </c>
      <c r="U113" s="22" t="s">
        <v>81</v>
      </c>
      <c r="V113" s="22" t="s">
        <v>81</v>
      </c>
      <c r="X113" s="101" t="s">
        <v>69</v>
      </c>
      <c r="Y113" s="22" t="s">
        <v>62</v>
      </c>
      <c r="Z113" s="101" t="s">
        <v>44</v>
      </c>
      <c r="AA113" s="101" t="s">
        <v>46</v>
      </c>
      <c r="AB113" s="101" t="s">
        <v>47</v>
      </c>
      <c r="AC113" s="101" t="s">
        <v>48</v>
      </c>
      <c r="AD113" s="93" t="s">
        <v>182</v>
      </c>
      <c r="AE113" s="93" t="s">
        <v>182</v>
      </c>
      <c r="AG113" s="93" t="s">
        <v>182</v>
      </c>
      <c r="AH113" s="93" t="s">
        <v>182</v>
      </c>
      <c r="AI113" s="44" t="s">
        <v>182</v>
      </c>
      <c r="AJ113" s="111"/>
      <c r="AK113" s="44">
        <v>1023403</v>
      </c>
      <c r="AL113" s="44"/>
      <c r="AM113" s="93"/>
      <c r="AN113" s="93" t="s">
        <v>182</v>
      </c>
      <c r="AO113" s="44" t="s">
        <v>182</v>
      </c>
      <c r="AP113" s="44" t="s">
        <v>182</v>
      </c>
      <c r="AQ113" s="112" t="s">
        <v>241</v>
      </c>
    </row>
    <row r="114" spans="1:43" x14ac:dyDescent="0.25">
      <c r="A114" s="67">
        <v>113</v>
      </c>
      <c r="B114" s="33" t="s">
        <v>63</v>
      </c>
      <c r="D114" s="89"/>
      <c r="E114" s="89"/>
      <c r="G114" s="100" t="s">
        <v>164</v>
      </c>
      <c r="H114" s="104" t="s">
        <v>165</v>
      </c>
      <c r="I114" s="92" t="s">
        <v>225</v>
      </c>
      <c r="J114" s="103" t="s">
        <v>14</v>
      </c>
      <c r="M114" s="104" t="s">
        <v>74</v>
      </c>
      <c r="N114" s="105" t="s">
        <v>18</v>
      </c>
      <c r="O114" s="105" t="s">
        <v>18</v>
      </c>
      <c r="Q114" s="107" t="s">
        <v>18</v>
      </c>
      <c r="R114" s="107" t="s">
        <v>18</v>
      </c>
      <c r="U114" s="22" t="s">
        <v>81</v>
      </c>
      <c r="V114" s="22" t="s">
        <v>81</v>
      </c>
      <c r="X114" s="101" t="s">
        <v>69</v>
      </c>
      <c r="Y114" s="22" t="s">
        <v>62</v>
      </c>
      <c r="Z114" s="101" t="s">
        <v>44</v>
      </c>
      <c r="AA114" s="101" t="s">
        <v>46</v>
      </c>
      <c r="AB114" s="101" t="s">
        <v>47</v>
      </c>
      <c r="AC114" s="101" t="s">
        <v>48</v>
      </c>
      <c r="AD114" s="22" t="s">
        <v>76</v>
      </c>
      <c r="AE114" s="68" t="s">
        <v>142</v>
      </c>
      <c r="AG114" s="108" t="s">
        <v>77</v>
      </c>
      <c r="AH114" s="119">
        <f t="shared" ref="AH114:AH120" ca="1" si="21">TODAY()</f>
        <v>44399</v>
      </c>
      <c r="AI114" s="48">
        <f t="shared" ref="AI114:AI120" ca="1" si="22">DATE(YEAR(TODAY())+0,MONTH(TODAY())+0,DAY(TODAY())+180)</f>
        <v>44579</v>
      </c>
      <c r="AJ114" s="111" t="s">
        <v>10</v>
      </c>
      <c r="AK114" s="44">
        <v>1264527</v>
      </c>
      <c r="AL114" s="44"/>
      <c r="AM114" s="93"/>
      <c r="AN114" s="116" t="s">
        <v>94</v>
      </c>
      <c r="AO114" s="48">
        <v>43101</v>
      </c>
      <c r="AP114" s="62">
        <f ca="1">DATE(YEAR(TODAY())+1,MONTH(TODAY())+0,DAY(TODAY())+0)</f>
        <v>44764</v>
      </c>
    </row>
    <row r="115" spans="1:43" x14ac:dyDescent="0.25">
      <c r="A115" s="67">
        <v>114</v>
      </c>
      <c r="B115" s="33" t="s">
        <v>63</v>
      </c>
      <c r="D115" s="89"/>
      <c r="E115" s="89"/>
      <c r="G115" s="100" t="s">
        <v>164</v>
      </c>
      <c r="H115" s="104" t="s">
        <v>165</v>
      </c>
      <c r="I115" s="92" t="s">
        <v>226</v>
      </c>
      <c r="J115" s="103" t="s">
        <v>14</v>
      </c>
      <c r="M115" s="104" t="s">
        <v>74</v>
      </c>
      <c r="N115" s="105" t="s">
        <v>18</v>
      </c>
      <c r="O115" s="105" t="s">
        <v>18</v>
      </c>
      <c r="Q115" s="107" t="s">
        <v>18</v>
      </c>
      <c r="R115" s="107" t="s">
        <v>18</v>
      </c>
      <c r="U115" s="22" t="s">
        <v>81</v>
      </c>
      <c r="V115" s="22" t="s">
        <v>81</v>
      </c>
      <c r="X115" s="101" t="s">
        <v>69</v>
      </c>
      <c r="Y115" s="22" t="s">
        <v>62</v>
      </c>
      <c r="Z115" s="101" t="s">
        <v>44</v>
      </c>
      <c r="AA115" s="101" t="s">
        <v>46</v>
      </c>
      <c r="AB115" s="101" t="s">
        <v>47</v>
      </c>
      <c r="AC115" s="101" t="s">
        <v>48</v>
      </c>
      <c r="AD115" s="22" t="s">
        <v>76</v>
      </c>
      <c r="AE115" s="68" t="s">
        <v>142</v>
      </c>
      <c r="AG115" s="108" t="s">
        <v>77</v>
      </c>
      <c r="AH115" s="119">
        <f t="shared" ca="1" si="21"/>
        <v>44399</v>
      </c>
      <c r="AI115" s="48">
        <f t="shared" ca="1" si="22"/>
        <v>44579</v>
      </c>
      <c r="AJ115" s="111" t="s">
        <v>10</v>
      </c>
      <c r="AK115" s="44">
        <v>1350091</v>
      </c>
      <c r="AL115" s="44"/>
      <c r="AM115" s="93"/>
      <c r="AN115" s="116" t="s">
        <v>94</v>
      </c>
      <c r="AO115" s="48">
        <v>43101</v>
      </c>
      <c r="AP115" s="62">
        <f ca="1">DATE(YEAR(TODAY())+1,MONTH(TODAY())+0,DAY(TODAY())+0)</f>
        <v>44764</v>
      </c>
    </row>
    <row r="116" spans="1:43" x14ac:dyDescent="0.25">
      <c r="A116" s="67">
        <v>115</v>
      </c>
      <c r="B116" s="33" t="s">
        <v>63</v>
      </c>
      <c r="D116" s="89"/>
      <c r="E116" s="89"/>
      <c r="G116" s="100" t="s">
        <v>164</v>
      </c>
      <c r="H116" s="104" t="s">
        <v>165</v>
      </c>
      <c r="I116" s="92" t="s">
        <v>227</v>
      </c>
      <c r="J116" s="103" t="s">
        <v>14</v>
      </c>
      <c r="M116" s="104" t="s">
        <v>74</v>
      </c>
      <c r="N116" s="105" t="s">
        <v>18</v>
      </c>
      <c r="O116" s="105" t="s">
        <v>18</v>
      </c>
      <c r="Q116" s="107" t="s">
        <v>18</v>
      </c>
      <c r="R116" s="107" t="s">
        <v>18</v>
      </c>
      <c r="U116" s="22" t="s">
        <v>81</v>
      </c>
      <c r="V116" s="22" t="s">
        <v>81</v>
      </c>
      <c r="X116" s="101" t="s">
        <v>69</v>
      </c>
      <c r="Y116" s="22" t="s">
        <v>62</v>
      </c>
      <c r="Z116" s="101" t="s">
        <v>44</v>
      </c>
      <c r="AA116" s="101" t="s">
        <v>46</v>
      </c>
      <c r="AB116" s="101" t="s">
        <v>47</v>
      </c>
      <c r="AC116" s="101" t="s">
        <v>48</v>
      </c>
      <c r="AD116" s="22" t="s">
        <v>76</v>
      </c>
      <c r="AE116" s="68" t="s">
        <v>142</v>
      </c>
      <c r="AG116" s="108" t="s">
        <v>77</v>
      </c>
      <c r="AH116" s="119">
        <f t="shared" ca="1" si="21"/>
        <v>44399</v>
      </c>
      <c r="AI116" s="48">
        <f t="shared" ca="1" si="22"/>
        <v>44579</v>
      </c>
      <c r="AJ116" s="111" t="s">
        <v>10</v>
      </c>
      <c r="AK116" s="44">
        <v>1183648</v>
      </c>
      <c r="AL116" s="44"/>
      <c r="AM116" s="93"/>
      <c r="AN116" s="116" t="s">
        <v>94</v>
      </c>
      <c r="AO116" s="48">
        <v>43101</v>
      </c>
      <c r="AP116" s="62">
        <f ca="1">DATE(YEAR(TODAY())+1,MONTH(TODAY())+0,DAY(TODAY())+0)</f>
        <v>44764</v>
      </c>
    </row>
    <row r="117" spans="1:43" x14ac:dyDescent="0.25">
      <c r="A117" s="67">
        <v>116</v>
      </c>
      <c r="B117" s="33" t="s">
        <v>63</v>
      </c>
      <c r="D117" s="89"/>
      <c r="E117" s="89"/>
      <c r="G117" s="100" t="s">
        <v>164</v>
      </c>
      <c r="H117" s="104" t="s">
        <v>165</v>
      </c>
      <c r="I117" s="92" t="s">
        <v>228</v>
      </c>
      <c r="J117" s="103" t="s">
        <v>14</v>
      </c>
      <c r="M117" s="104" t="s">
        <v>74</v>
      </c>
      <c r="N117" s="105" t="s">
        <v>18</v>
      </c>
      <c r="O117" s="105" t="s">
        <v>18</v>
      </c>
      <c r="Q117" s="107" t="s">
        <v>18</v>
      </c>
      <c r="R117" s="107" t="s">
        <v>18</v>
      </c>
      <c r="U117" s="22" t="s">
        <v>81</v>
      </c>
      <c r="V117" s="22" t="s">
        <v>81</v>
      </c>
      <c r="X117" s="101" t="s">
        <v>69</v>
      </c>
      <c r="Y117" s="22" t="s">
        <v>62</v>
      </c>
      <c r="Z117" s="101" t="s">
        <v>44</v>
      </c>
      <c r="AA117" s="101" t="s">
        <v>46</v>
      </c>
      <c r="AB117" s="101" t="s">
        <v>47</v>
      </c>
      <c r="AC117" s="101" t="s">
        <v>48</v>
      </c>
      <c r="AD117" s="22" t="s">
        <v>76</v>
      </c>
      <c r="AE117" s="68" t="s">
        <v>142</v>
      </c>
      <c r="AG117" s="108" t="s">
        <v>77</v>
      </c>
      <c r="AH117" s="119">
        <f t="shared" ca="1" si="21"/>
        <v>44399</v>
      </c>
      <c r="AI117" s="48">
        <f t="shared" ca="1" si="22"/>
        <v>44579</v>
      </c>
      <c r="AJ117" s="111" t="s">
        <v>10</v>
      </c>
      <c r="AK117" s="44">
        <v>1183558</v>
      </c>
      <c r="AL117" s="44"/>
      <c r="AM117" s="93"/>
      <c r="AN117" s="116" t="s">
        <v>94</v>
      </c>
      <c r="AO117" s="48">
        <v>43101</v>
      </c>
      <c r="AP117" s="62">
        <f ca="1">DATE(YEAR(TODAY())+1,MONTH(TODAY())+0,DAY(TODAY())+0)</f>
        <v>44764</v>
      </c>
    </row>
    <row r="118" spans="1:43" x14ac:dyDescent="0.25">
      <c r="A118" s="67">
        <v>117</v>
      </c>
      <c r="B118" s="33" t="s">
        <v>63</v>
      </c>
      <c r="D118" s="89"/>
      <c r="E118" s="89"/>
      <c r="G118" s="100" t="s">
        <v>164</v>
      </c>
      <c r="H118" s="104" t="s">
        <v>165</v>
      </c>
      <c r="I118" s="92" t="s">
        <v>246</v>
      </c>
      <c r="J118" s="103" t="s">
        <v>14</v>
      </c>
      <c r="M118" s="104" t="s">
        <v>74</v>
      </c>
      <c r="N118" s="105" t="s">
        <v>18</v>
      </c>
      <c r="O118" s="105" t="s">
        <v>18</v>
      </c>
      <c r="Q118" s="107" t="s">
        <v>18</v>
      </c>
      <c r="R118" s="107" t="s">
        <v>18</v>
      </c>
      <c r="U118" s="22" t="s">
        <v>81</v>
      </c>
      <c r="V118" s="22" t="s">
        <v>81</v>
      </c>
      <c r="X118" s="101" t="s">
        <v>69</v>
      </c>
      <c r="Y118" s="22" t="s">
        <v>62</v>
      </c>
      <c r="Z118" s="101" t="s">
        <v>44</v>
      </c>
      <c r="AA118" s="101" t="s">
        <v>46</v>
      </c>
      <c r="AB118" s="101" t="s">
        <v>47</v>
      </c>
      <c r="AC118" s="101" t="s">
        <v>48</v>
      </c>
      <c r="AD118" s="22" t="s">
        <v>76</v>
      </c>
      <c r="AE118" s="68" t="s">
        <v>142</v>
      </c>
      <c r="AG118" s="108" t="s">
        <v>77</v>
      </c>
      <c r="AH118" s="119">
        <f t="shared" ca="1" si="21"/>
        <v>44399</v>
      </c>
      <c r="AI118" s="48">
        <f t="shared" ca="1" si="22"/>
        <v>44579</v>
      </c>
      <c r="AJ118" s="111" t="s">
        <v>10</v>
      </c>
      <c r="AK118" s="44">
        <v>948848</v>
      </c>
      <c r="AL118" s="44"/>
      <c r="AM118" s="93"/>
      <c r="AN118" s="116" t="s">
        <v>94</v>
      </c>
      <c r="AO118" s="48">
        <v>43101</v>
      </c>
      <c r="AP118" s="62">
        <f ca="1">DATE(YEAR(TODAY())+1,MONTH(TODAY())+0,DAY(TODAY())+0)</f>
        <v>44764</v>
      </c>
    </row>
    <row r="119" spans="1:43" x14ac:dyDescent="0.25">
      <c r="A119" s="67">
        <v>118</v>
      </c>
      <c r="B119" s="33" t="s">
        <v>63</v>
      </c>
      <c r="D119" s="89"/>
      <c r="E119" s="89"/>
      <c r="G119" s="100" t="s">
        <v>164</v>
      </c>
      <c r="H119" s="104" t="s">
        <v>165</v>
      </c>
      <c r="I119" s="92" t="s">
        <v>229</v>
      </c>
      <c r="J119" s="103" t="s">
        <v>14</v>
      </c>
      <c r="M119" s="104" t="s">
        <v>74</v>
      </c>
      <c r="N119" s="105" t="s">
        <v>18</v>
      </c>
      <c r="O119" s="105" t="s">
        <v>18</v>
      </c>
      <c r="Q119" s="107" t="s">
        <v>18</v>
      </c>
      <c r="R119" s="107" t="s">
        <v>18</v>
      </c>
      <c r="U119" s="22" t="s">
        <v>81</v>
      </c>
      <c r="V119" s="22" t="s">
        <v>81</v>
      </c>
      <c r="X119" s="101" t="s">
        <v>69</v>
      </c>
      <c r="Y119" s="22" t="s">
        <v>62</v>
      </c>
      <c r="Z119" s="101" t="s">
        <v>44</v>
      </c>
      <c r="AA119" s="101" t="s">
        <v>46</v>
      </c>
      <c r="AB119" s="101" t="s">
        <v>47</v>
      </c>
      <c r="AC119" s="101" t="s">
        <v>48</v>
      </c>
      <c r="AD119" s="22" t="s">
        <v>76</v>
      </c>
      <c r="AE119" s="68" t="s">
        <v>142</v>
      </c>
      <c r="AG119" s="108" t="s">
        <v>77</v>
      </c>
      <c r="AH119" s="119">
        <f t="shared" ca="1" si="21"/>
        <v>44399</v>
      </c>
      <c r="AI119" s="48">
        <f t="shared" ca="1" si="22"/>
        <v>44579</v>
      </c>
      <c r="AJ119" s="111" t="s">
        <v>10</v>
      </c>
      <c r="AK119" s="44">
        <v>1266907</v>
      </c>
      <c r="AL119" s="44"/>
      <c r="AM119" s="93"/>
      <c r="AN119" s="116" t="s">
        <v>94</v>
      </c>
      <c r="AO119" s="89"/>
      <c r="AP119" s="46"/>
      <c r="AQ119" s="112" t="s">
        <v>241</v>
      </c>
    </row>
    <row r="120" spans="1:43" x14ac:dyDescent="0.25">
      <c r="A120" s="67">
        <v>119</v>
      </c>
      <c r="B120" s="33" t="s">
        <v>63</v>
      </c>
      <c r="D120" s="89"/>
      <c r="E120" s="89"/>
      <c r="G120" s="100" t="s">
        <v>164</v>
      </c>
      <c r="H120" s="104" t="s">
        <v>165</v>
      </c>
      <c r="I120" s="92" t="s">
        <v>230</v>
      </c>
      <c r="J120" s="103" t="s">
        <v>14</v>
      </c>
      <c r="M120" s="104" t="s">
        <v>74</v>
      </c>
      <c r="N120" s="105" t="s">
        <v>18</v>
      </c>
      <c r="O120" s="105" t="s">
        <v>18</v>
      </c>
      <c r="Q120" s="107" t="s">
        <v>18</v>
      </c>
      <c r="R120" s="107" t="s">
        <v>18</v>
      </c>
      <c r="U120" s="22" t="s">
        <v>81</v>
      </c>
      <c r="V120" s="22" t="s">
        <v>81</v>
      </c>
      <c r="X120" s="101" t="s">
        <v>69</v>
      </c>
      <c r="Y120" s="22" t="s">
        <v>62</v>
      </c>
      <c r="Z120" s="101" t="s">
        <v>44</v>
      </c>
      <c r="AA120" s="101" t="s">
        <v>46</v>
      </c>
      <c r="AB120" s="101" t="s">
        <v>47</v>
      </c>
      <c r="AC120" s="101" t="s">
        <v>48</v>
      </c>
      <c r="AD120" s="22" t="s">
        <v>76</v>
      </c>
      <c r="AE120" s="68" t="s">
        <v>142</v>
      </c>
      <c r="AG120" s="108" t="s">
        <v>77</v>
      </c>
      <c r="AH120" s="95">
        <f t="shared" ca="1" si="21"/>
        <v>44399</v>
      </c>
      <c r="AI120" s="48">
        <f t="shared" ca="1" si="22"/>
        <v>44579</v>
      </c>
      <c r="AJ120" s="111" t="s">
        <v>10</v>
      </c>
      <c r="AK120" s="44">
        <v>1242111</v>
      </c>
      <c r="AL120" s="44"/>
      <c r="AM120" s="93"/>
      <c r="AN120" s="116" t="s">
        <v>94</v>
      </c>
      <c r="AO120" s="48">
        <v>43101</v>
      </c>
      <c r="AP120" s="62">
        <f ca="1">DATE(YEAR(TODAY())+1,MONTH(TODAY())+0,DAY(TODAY())+0)</f>
        <v>44764</v>
      </c>
    </row>
    <row r="121" spans="1:43" x14ac:dyDescent="0.25">
      <c r="A121" s="67">
        <v>120</v>
      </c>
      <c r="B121" s="33" t="s">
        <v>63</v>
      </c>
      <c r="D121" s="89"/>
      <c r="E121" s="89"/>
      <c r="G121" s="100" t="s">
        <v>164</v>
      </c>
      <c r="H121" s="104" t="s">
        <v>165</v>
      </c>
      <c r="I121" s="92" t="s">
        <v>231</v>
      </c>
      <c r="J121" s="103" t="s">
        <v>14</v>
      </c>
      <c r="M121" s="104" t="s">
        <v>74</v>
      </c>
      <c r="N121" s="105" t="s">
        <v>18</v>
      </c>
      <c r="O121" s="105" t="s">
        <v>18</v>
      </c>
      <c r="Q121" s="107" t="s">
        <v>18</v>
      </c>
      <c r="R121" s="107" t="s">
        <v>18</v>
      </c>
      <c r="U121" s="22" t="s">
        <v>81</v>
      </c>
      <c r="V121" s="22" t="s">
        <v>81</v>
      </c>
      <c r="X121" s="101" t="s">
        <v>69</v>
      </c>
      <c r="Y121" s="22" t="s">
        <v>62</v>
      </c>
      <c r="Z121" s="101" t="s">
        <v>44</v>
      </c>
      <c r="AA121" s="101" t="s">
        <v>46</v>
      </c>
      <c r="AB121" s="101" t="s">
        <v>47</v>
      </c>
      <c r="AC121" s="101" t="s">
        <v>48</v>
      </c>
      <c r="AD121" s="22" t="s">
        <v>76</v>
      </c>
      <c r="AE121" s="68" t="s">
        <v>142</v>
      </c>
      <c r="AG121" s="108" t="s">
        <v>77</v>
      </c>
      <c r="AH121" s="119">
        <f t="shared" ref="AH121:AH125" ca="1" si="23">TODAY()</f>
        <v>44399</v>
      </c>
      <c r="AI121" s="48">
        <f t="shared" ref="AI121:AI125" ca="1" si="24">DATE(YEAR(TODAY())+0,MONTH(TODAY())+0,DAY(TODAY())+180)</f>
        <v>44579</v>
      </c>
      <c r="AJ121" s="111" t="s">
        <v>10</v>
      </c>
      <c r="AK121" s="44">
        <v>1220554</v>
      </c>
      <c r="AL121" s="44"/>
      <c r="AM121" s="93"/>
      <c r="AN121" s="116" t="s">
        <v>94</v>
      </c>
      <c r="AO121" s="48">
        <v>43101</v>
      </c>
      <c r="AP121" s="62">
        <f ca="1">DATE(YEAR(TODAY())+1,MONTH(TODAY())+0,DAY(TODAY())+0)</f>
        <v>44764</v>
      </c>
    </row>
    <row r="122" spans="1:43" x14ac:dyDescent="0.25">
      <c r="A122" s="67">
        <v>121</v>
      </c>
      <c r="B122" s="33" t="s">
        <v>63</v>
      </c>
      <c r="D122" s="89"/>
      <c r="E122" s="89"/>
      <c r="G122" s="100" t="s">
        <v>164</v>
      </c>
      <c r="H122" s="104" t="s">
        <v>165</v>
      </c>
      <c r="I122" s="92" t="s">
        <v>232</v>
      </c>
      <c r="J122" s="103" t="s">
        <v>14</v>
      </c>
      <c r="M122" s="104" t="s">
        <v>74</v>
      </c>
      <c r="N122" s="105" t="s">
        <v>18</v>
      </c>
      <c r="O122" s="105" t="s">
        <v>18</v>
      </c>
      <c r="Q122" s="107" t="s">
        <v>18</v>
      </c>
      <c r="R122" s="107" t="s">
        <v>18</v>
      </c>
      <c r="U122" s="22" t="s">
        <v>81</v>
      </c>
      <c r="V122" s="22" t="s">
        <v>81</v>
      </c>
      <c r="X122" s="101" t="s">
        <v>69</v>
      </c>
      <c r="Y122" s="22" t="s">
        <v>62</v>
      </c>
      <c r="Z122" s="101" t="s">
        <v>44</v>
      </c>
      <c r="AA122" s="101" t="s">
        <v>46</v>
      </c>
      <c r="AB122" s="101" t="s">
        <v>47</v>
      </c>
      <c r="AC122" s="101" t="s">
        <v>48</v>
      </c>
      <c r="AD122" s="22" t="s">
        <v>76</v>
      </c>
      <c r="AE122" s="68" t="s">
        <v>142</v>
      </c>
      <c r="AG122" s="108" t="s">
        <v>77</v>
      </c>
      <c r="AH122" s="119">
        <f t="shared" ca="1" si="23"/>
        <v>44399</v>
      </c>
      <c r="AI122" s="48">
        <f t="shared" ca="1" si="24"/>
        <v>44579</v>
      </c>
      <c r="AJ122" s="111" t="s">
        <v>10</v>
      </c>
      <c r="AK122" s="44">
        <v>1204733</v>
      </c>
      <c r="AL122" s="44"/>
      <c r="AM122" s="93"/>
      <c r="AN122" s="116" t="s">
        <v>94</v>
      </c>
      <c r="AO122" s="48">
        <v>43101</v>
      </c>
      <c r="AP122" s="62">
        <v>43404</v>
      </c>
    </row>
    <row r="123" spans="1:43" x14ac:dyDescent="0.25">
      <c r="A123" s="67">
        <v>122</v>
      </c>
      <c r="B123" s="33" t="s">
        <v>63</v>
      </c>
      <c r="D123" s="89"/>
      <c r="E123" s="89"/>
      <c r="G123" s="100" t="s">
        <v>164</v>
      </c>
      <c r="H123" s="104" t="s">
        <v>165</v>
      </c>
      <c r="I123" s="92" t="s">
        <v>233</v>
      </c>
      <c r="J123" s="103" t="s">
        <v>14</v>
      </c>
      <c r="M123" s="104" t="s">
        <v>74</v>
      </c>
      <c r="N123" s="105" t="s">
        <v>18</v>
      </c>
      <c r="O123" s="105" t="s">
        <v>18</v>
      </c>
      <c r="Q123" s="107" t="s">
        <v>18</v>
      </c>
      <c r="R123" s="107" t="s">
        <v>18</v>
      </c>
      <c r="U123" s="22" t="s">
        <v>81</v>
      </c>
      <c r="V123" s="22" t="s">
        <v>81</v>
      </c>
      <c r="X123" s="101" t="s">
        <v>69</v>
      </c>
      <c r="Y123" s="22" t="s">
        <v>62</v>
      </c>
      <c r="Z123" s="101" t="s">
        <v>44</v>
      </c>
      <c r="AA123" s="101" t="s">
        <v>46</v>
      </c>
      <c r="AB123" s="101" t="s">
        <v>47</v>
      </c>
      <c r="AC123" s="101" t="s">
        <v>48</v>
      </c>
      <c r="AD123" s="22" t="s">
        <v>76</v>
      </c>
      <c r="AE123" s="68" t="s">
        <v>142</v>
      </c>
      <c r="AG123" s="108" t="s">
        <v>77</v>
      </c>
      <c r="AH123" s="119">
        <f t="shared" ca="1" si="23"/>
        <v>44399</v>
      </c>
      <c r="AI123" s="48">
        <f t="shared" ca="1" si="24"/>
        <v>44579</v>
      </c>
      <c r="AJ123" s="111" t="s">
        <v>10</v>
      </c>
      <c r="AK123" s="44">
        <v>1331794</v>
      </c>
      <c r="AL123" s="44"/>
      <c r="AM123" s="93"/>
      <c r="AN123" s="116" t="s">
        <v>94</v>
      </c>
      <c r="AO123" s="48">
        <v>43101</v>
      </c>
      <c r="AP123" s="62">
        <f ca="1">DATE(YEAR(TODAY())+1,MONTH(TODAY())+0,DAY(TODAY())+0)</f>
        <v>44764</v>
      </c>
    </row>
    <row r="124" spans="1:43" x14ac:dyDescent="0.25">
      <c r="A124" s="67">
        <v>123</v>
      </c>
      <c r="B124" s="33" t="s">
        <v>63</v>
      </c>
      <c r="D124" s="89"/>
      <c r="E124" s="89"/>
      <c r="G124" s="100" t="s">
        <v>164</v>
      </c>
      <c r="H124" s="104" t="s">
        <v>165</v>
      </c>
      <c r="I124" s="92" t="s">
        <v>234</v>
      </c>
      <c r="J124" s="103" t="s">
        <v>14</v>
      </c>
      <c r="M124" s="104" t="s">
        <v>74</v>
      </c>
      <c r="N124" s="105" t="s">
        <v>18</v>
      </c>
      <c r="O124" s="105" t="s">
        <v>18</v>
      </c>
      <c r="Q124" s="107" t="s">
        <v>18</v>
      </c>
      <c r="R124" s="107" t="s">
        <v>18</v>
      </c>
      <c r="U124" s="22" t="s">
        <v>81</v>
      </c>
      <c r="V124" s="22" t="s">
        <v>81</v>
      </c>
      <c r="X124" s="101" t="s">
        <v>69</v>
      </c>
      <c r="Y124" s="22" t="s">
        <v>62</v>
      </c>
      <c r="Z124" s="101" t="s">
        <v>44</v>
      </c>
      <c r="AA124" s="101" t="s">
        <v>46</v>
      </c>
      <c r="AB124" s="101" t="s">
        <v>47</v>
      </c>
      <c r="AC124" s="101" t="s">
        <v>48</v>
      </c>
      <c r="AD124" s="22" t="s">
        <v>76</v>
      </c>
      <c r="AE124" s="68" t="s">
        <v>142</v>
      </c>
      <c r="AG124" s="108" t="s">
        <v>77</v>
      </c>
      <c r="AH124" s="95">
        <f t="shared" ca="1" si="23"/>
        <v>44399</v>
      </c>
      <c r="AI124" s="48">
        <f t="shared" ca="1" si="24"/>
        <v>44579</v>
      </c>
      <c r="AJ124" s="111" t="s">
        <v>10</v>
      </c>
      <c r="AK124" s="44">
        <v>828223</v>
      </c>
      <c r="AL124" s="44"/>
      <c r="AM124" s="93"/>
      <c r="AN124" s="116" t="s">
        <v>94</v>
      </c>
      <c r="AO124" s="48">
        <v>43101</v>
      </c>
      <c r="AP124" s="62">
        <f ca="1">DATE(YEAR(TODAY())+1,MONTH(TODAY())+0,DAY(TODAY())+0)</f>
        <v>44764</v>
      </c>
    </row>
    <row r="125" spans="1:43" x14ac:dyDescent="0.25">
      <c r="A125" s="67">
        <v>124</v>
      </c>
      <c r="B125" s="33" t="s">
        <v>63</v>
      </c>
      <c r="D125" s="89"/>
      <c r="E125" s="89"/>
      <c r="G125" s="100" t="s">
        <v>164</v>
      </c>
      <c r="H125" s="104" t="s">
        <v>165</v>
      </c>
      <c r="I125" s="92" t="s">
        <v>235</v>
      </c>
      <c r="J125" s="103" t="s">
        <v>14</v>
      </c>
      <c r="M125" s="104" t="s">
        <v>74</v>
      </c>
      <c r="N125" s="105" t="s">
        <v>18</v>
      </c>
      <c r="O125" s="105" t="s">
        <v>18</v>
      </c>
      <c r="Q125" s="107" t="s">
        <v>18</v>
      </c>
      <c r="R125" s="107" t="s">
        <v>18</v>
      </c>
      <c r="U125" s="22" t="s">
        <v>81</v>
      </c>
      <c r="V125" s="22" t="s">
        <v>81</v>
      </c>
      <c r="X125" s="101" t="s">
        <v>69</v>
      </c>
      <c r="Y125" s="22" t="s">
        <v>62</v>
      </c>
      <c r="Z125" s="101" t="s">
        <v>44</v>
      </c>
      <c r="AA125" s="101" t="s">
        <v>46</v>
      </c>
      <c r="AB125" s="101" t="s">
        <v>47</v>
      </c>
      <c r="AC125" s="101" t="s">
        <v>48</v>
      </c>
      <c r="AD125" s="22" t="s">
        <v>76</v>
      </c>
      <c r="AE125" s="68" t="s">
        <v>142</v>
      </c>
      <c r="AG125" s="108" t="s">
        <v>77</v>
      </c>
      <c r="AH125" s="95">
        <f t="shared" ca="1" si="23"/>
        <v>44399</v>
      </c>
      <c r="AI125" s="48">
        <f t="shared" ca="1" si="24"/>
        <v>44579</v>
      </c>
      <c r="AJ125" s="111" t="s">
        <v>10</v>
      </c>
      <c r="AK125" s="44">
        <v>1367638</v>
      </c>
      <c r="AL125" s="44"/>
      <c r="AM125" s="93"/>
      <c r="AN125" s="116" t="s">
        <v>94</v>
      </c>
      <c r="AO125" s="48">
        <v>43101</v>
      </c>
      <c r="AP125" s="62">
        <f ca="1">DATE(YEAR(TODAY())+1,MONTH(TODAY())+0,DAY(TODAY())+30)</f>
        <v>44794</v>
      </c>
    </row>
    <row r="126" spans="1:43" x14ac:dyDescent="0.25">
      <c r="A126" s="67">
        <v>125</v>
      </c>
      <c r="B126" s="33" t="s">
        <v>63</v>
      </c>
      <c r="D126" s="89"/>
      <c r="E126" s="89"/>
      <c r="G126" s="100" t="s">
        <v>164</v>
      </c>
      <c r="H126" s="104" t="s">
        <v>165</v>
      </c>
      <c r="I126" s="92" t="s">
        <v>236</v>
      </c>
      <c r="J126" s="103" t="s">
        <v>14</v>
      </c>
      <c r="M126" s="104" t="s">
        <v>74</v>
      </c>
      <c r="N126" s="105" t="s">
        <v>18</v>
      </c>
      <c r="O126" s="105" t="s">
        <v>18</v>
      </c>
      <c r="Q126" s="107" t="s">
        <v>18</v>
      </c>
      <c r="R126" s="107" t="s">
        <v>18</v>
      </c>
      <c r="U126" s="22" t="s">
        <v>81</v>
      </c>
      <c r="V126" s="22" t="s">
        <v>81</v>
      </c>
      <c r="X126" s="101" t="s">
        <v>69</v>
      </c>
      <c r="Y126" s="22" t="s">
        <v>62</v>
      </c>
      <c r="Z126" s="101" t="s">
        <v>44</v>
      </c>
      <c r="AA126" s="101" t="s">
        <v>46</v>
      </c>
      <c r="AB126" s="101" t="s">
        <v>47</v>
      </c>
      <c r="AC126" s="101" t="s">
        <v>48</v>
      </c>
      <c r="AD126" s="22" t="s">
        <v>76</v>
      </c>
      <c r="AE126" s="68" t="s">
        <v>142</v>
      </c>
      <c r="AG126" s="108" t="s">
        <v>77</v>
      </c>
      <c r="AH126" s="95">
        <f t="shared" ref="AH126:AH133" ca="1" si="25">TODAY()</f>
        <v>44399</v>
      </c>
      <c r="AI126" s="48">
        <f t="shared" ref="AI126:AI133" ca="1" si="26">DATE(YEAR(TODAY())+0,MONTH(TODAY())+0,DAY(TODAY())+180)</f>
        <v>44579</v>
      </c>
      <c r="AJ126" s="111" t="s">
        <v>10</v>
      </c>
      <c r="AK126" s="44">
        <v>943874</v>
      </c>
      <c r="AL126" s="44"/>
      <c r="AM126" s="93"/>
      <c r="AN126" s="116" t="s">
        <v>94</v>
      </c>
      <c r="AO126" s="48">
        <v>43101</v>
      </c>
      <c r="AP126" s="62">
        <f t="shared" ref="AP126:AP133" ca="1" si="27">DATE(YEAR(TODAY())+1,MONTH(TODAY())+0,DAY(TODAY())+0)</f>
        <v>44764</v>
      </c>
    </row>
    <row r="127" spans="1:43" x14ac:dyDescent="0.25">
      <c r="A127" s="67">
        <v>126</v>
      </c>
      <c r="B127" s="33" t="s">
        <v>63</v>
      </c>
      <c r="D127" s="89"/>
      <c r="E127" s="89"/>
      <c r="G127" s="100" t="s">
        <v>164</v>
      </c>
      <c r="H127" s="104" t="s">
        <v>165</v>
      </c>
      <c r="I127" s="92" t="s">
        <v>247</v>
      </c>
      <c r="J127" s="103" t="s">
        <v>14</v>
      </c>
      <c r="M127" s="104" t="s">
        <v>74</v>
      </c>
      <c r="N127" s="105" t="s">
        <v>18</v>
      </c>
      <c r="O127" s="105" t="s">
        <v>18</v>
      </c>
      <c r="Q127" s="107" t="s">
        <v>18</v>
      </c>
      <c r="R127" s="107" t="s">
        <v>18</v>
      </c>
      <c r="U127" s="22" t="s">
        <v>81</v>
      </c>
      <c r="V127" s="22" t="s">
        <v>81</v>
      </c>
      <c r="X127" s="101" t="s">
        <v>69</v>
      </c>
      <c r="Y127" s="22" t="s">
        <v>62</v>
      </c>
      <c r="Z127" s="101" t="s">
        <v>44</v>
      </c>
      <c r="AA127" s="101" t="s">
        <v>46</v>
      </c>
      <c r="AB127" s="101" t="s">
        <v>47</v>
      </c>
      <c r="AC127" s="101" t="s">
        <v>48</v>
      </c>
      <c r="AD127" s="22" t="s">
        <v>76</v>
      </c>
      <c r="AE127" s="68" t="s">
        <v>142</v>
      </c>
      <c r="AG127" s="108" t="s">
        <v>77</v>
      </c>
      <c r="AH127" s="95">
        <f t="shared" ca="1" si="25"/>
        <v>44399</v>
      </c>
      <c r="AI127" s="48">
        <f t="shared" ca="1" si="26"/>
        <v>44579</v>
      </c>
      <c r="AJ127" s="111" t="s">
        <v>10</v>
      </c>
      <c r="AK127" s="44">
        <v>969049</v>
      </c>
      <c r="AL127" s="44"/>
      <c r="AM127" s="93"/>
      <c r="AN127" s="116" t="s">
        <v>94</v>
      </c>
      <c r="AO127" s="48">
        <v>43101</v>
      </c>
      <c r="AP127" s="62">
        <f t="shared" ca="1" si="27"/>
        <v>44764</v>
      </c>
    </row>
    <row r="128" spans="1:43" x14ac:dyDescent="0.25">
      <c r="A128" s="67">
        <v>127</v>
      </c>
      <c r="B128" s="33" t="s">
        <v>63</v>
      </c>
      <c r="D128" s="89"/>
      <c r="E128" s="89"/>
      <c r="G128" s="100" t="s">
        <v>164</v>
      </c>
      <c r="H128" s="104" t="s">
        <v>165</v>
      </c>
      <c r="I128" s="92" t="s">
        <v>248</v>
      </c>
      <c r="J128" s="103" t="s">
        <v>14</v>
      </c>
      <c r="M128" s="104" t="s">
        <v>74</v>
      </c>
      <c r="N128" s="105" t="s">
        <v>18</v>
      </c>
      <c r="O128" s="105" t="s">
        <v>18</v>
      </c>
      <c r="Q128" s="107" t="s">
        <v>18</v>
      </c>
      <c r="R128" s="107" t="s">
        <v>18</v>
      </c>
      <c r="U128" s="22" t="s">
        <v>81</v>
      </c>
      <c r="V128" s="22" t="s">
        <v>81</v>
      </c>
      <c r="X128" s="101" t="s">
        <v>69</v>
      </c>
      <c r="Y128" s="22" t="s">
        <v>62</v>
      </c>
      <c r="Z128" s="101" t="s">
        <v>44</v>
      </c>
      <c r="AA128" s="101" t="s">
        <v>46</v>
      </c>
      <c r="AB128" s="101" t="s">
        <v>47</v>
      </c>
      <c r="AC128" s="101" t="s">
        <v>48</v>
      </c>
      <c r="AD128" s="22" t="s">
        <v>76</v>
      </c>
      <c r="AE128" s="68" t="s">
        <v>142</v>
      </c>
      <c r="AG128" s="108" t="s">
        <v>77</v>
      </c>
      <c r="AH128" s="95">
        <f t="shared" ca="1" si="25"/>
        <v>44399</v>
      </c>
      <c r="AI128" s="48">
        <f t="shared" ca="1" si="26"/>
        <v>44579</v>
      </c>
      <c r="AJ128" s="111" t="s">
        <v>10</v>
      </c>
      <c r="AK128" s="44">
        <v>1277459</v>
      </c>
      <c r="AL128" s="44"/>
      <c r="AM128" s="93"/>
      <c r="AN128" s="116" t="s">
        <v>94</v>
      </c>
      <c r="AO128" s="48">
        <v>43101</v>
      </c>
      <c r="AP128" s="62">
        <f t="shared" ca="1" si="27"/>
        <v>44764</v>
      </c>
    </row>
    <row r="129" spans="1:44" x14ac:dyDescent="0.25">
      <c r="A129" s="67">
        <v>128</v>
      </c>
      <c r="B129" s="33" t="s">
        <v>63</v>
      </c>
      <c r="D129" s="89"/>
      <c r="E129" s="89"/>
      <c r="G129" s="100" t="s">
        <v>164</v>
      </c>
      <c r="H129" s="104" t="s">
        <v>165</v>
      </c>
      <c r="I129" s="92" t="s">
        <v>237</v>
      </c>
      <c r="J129" s="103" t="s">
        <v>14</v>
      </c>
      <c r="K129" s="103" t="s">
        <v>14</v>
      </c>
      <c r="L129" s="103" t="s">
        <v>14</v>
      </c>
      <c r="M129" s="104" t="s">
        <v>74</v>
      </c>
      <c r="N129" s="105" t="s">
        <v>18</v>
      </c>
      <c r="O129" s="105" t="s">
        <v>18</v>
      </c>
      <c r="Q129" s="107" t="s">
        <v>18</v>
      </c>
      <c r="R129" s="107" t="s">
        <v>18</v>
      </c>
      <c r="U129" s="22" t="s">
        <v>81</v>
      </c>
      <c r="V129" s="22" t="s">
        <v>81</v>
      </c>
      <c r="X129" s="101" t="s">
        <v>69</v>
      </c>
      <c r="Y129" s="22" t="s">
        <v>62</v>
      </c>
      <c r="Z129" s="101" t="s">
        <v>44</v>
      </c>
      <c r="AA129" s="101" t="s">
        <v>46</v>
      </c>
      <c r="AB129" s="101" t="s">
        <v>47</v>
      </c>
      <c r="AC129" s="101" t="s">
        <v>48</v>
      </c>
      <c r="AD129" s="22" t="s">
        <v>76</v>
      </c>
      <c r="AE129" s="68" t="s">
        <v>142</v>
      </c>
      <c r="AG129" s="108" t="s">
        <v>77</v>
      </c>
      <c r="AH129" s="119">
        <f t="shared" ca="1" si="25"/>
        <v>44399</v>
      </c>
      <c r="AI129" s="48">
        <f t="shared" ca="1" si="26"/>
        <v>44579</v>
      </c>
      <c r="AJ129" s="111" t="s">
        <v>10</v>
      </c>
      <c r="AK129" s="44">
        <v>1374936</v>
      </c>
      <c r="AL129" s="44"/>
      <c r="AM129" s="93"/>
      <c r="AN129" s="116" t="s">
        <v>94</v>
      </c>
      <c r="AO129" s="48">
        <v>43101</v>
      </c>
      <c r="AP129" s="62">
        <f t="shared" ca="1" si="27"/>
        <v>44764</v>
      </c>
    </row>
    <row r="130" spans="1:44" x14ac:dyDescent="0.25">
      <c r="A130" s="67">
        <v>129</v>
      </c>
      <c r="B130" s="33" t="s">
        <v>63</v>
      </c>
      <c r="D130" s="89"/>
      <c r="E130" s="89"/>
      <c r="G130" s="100" t="s">
        <v>164</v>
      </c>
      <c r="H130" s="104" t="s">
        <v>165</v>
      </c>
      <c r="I130" s="92" t="s">
        <v>249</v>
      </c>
      <c r="J130" s="103" t="s">
        <v>14</v>
      </c>
      <c r="K130" s="103"/>
      <c r="L130" s="103"/>
      <c r="M130" s="104" t="s">
        <v>74</v>
      </c>
      <c r="N130" s="105" t="s">
        <v>18</v>
      </c>
      <c r="O130" s="105" t="s">
        <v>18</v>
      </c>
      <c r="Q130" s="107" t="s">
        <v>18</v>
      </c>
      <c r="R130" s="107" t="s">
        <v>18</v>
      </c>
      <c r="U130" s="22" t="s">
        <v>81</v>
      </c>
      <c r="V130" s="22" t="s">
        <v>81</v>
      </c>
      <c r="X130" s="101" t="s">
        <v>69</v>
      </c>
      <c r="Y130" s="22" t="s">
        <v>62</v>
      </c>
      <c r="Z130" s="101" t="s">
        <v>44</v>
      </c>
      <c r="AA130" s="101" t="s">
        <v>46</v>
      </c>
      <c r="AB130" s="101" t="s">
        <v>47</v>
      </c>
      <c r="AC130" s="101" t="s">
        <v>48</v>
      </c>
      <c r="AD130" s="22" t="s">
        <v>76</v>
      </c>
      <c r="AE130" s="68" t="s">
        <v>142</v>
      </c>
      <c r="AG130" s="108" t="s">
        <v>77</v>
      </c>
      <c r="AH130" s="119">
        <f t="shared" ca="1" si="25"/>
        <v>44399</v>
      </c>
      <c r="AI130" s="48">
        <f t="shared" ca="1" si="26"/>
        <v>44579</v>
      </c>
      <c r="AJ130" s="111" t="s">
        <v>10</v>
      </c>
      <c r="AK130" s="44">
        <v>1034974</v>
      </c>
      <c r="AL130" s="44"/>
      <c r="AM130" s="93"/>
      <c r="AN130" s="116" t="s">
        <v>94</v>
      </c>
      <c r="AO130" s="48">
        <v>43101</v>
      </c>
      <c r="AP130" s="62">
        <f t="shared" ca="1" si="27"/>
        <v>44764</v>
      </c>
    </row>
    <row r="131" spans="1:44" x14ac:dyDescent="0.25">
      <c r="A131" s="67">
        <v>130</v>
      </c>
      <c r="B131" s="33" t="s">
        <v>63</v>
      </c>
      <c r="D131" s="89"/>
      <c r="E131" s="89"/>
      <c r="G131" s="100" t="s">
        <v>164</v>
      </c>
      <c r="H131" s="104" t="s">
        <v>165</v>
      </c>
      <c r="I131" s="92" t="s">
        <v>250</v>
      </c>
      <c r="J131" s="103" t="s">
        <v>14</v>
      </c>
      <c r="K131" s="103"/>
      <c r="L131" s="103"/>
      <c r="M131" s="104" t="s">
        <v>74</v>
      </c>
      <c r="N131" s="105" t="s">
        <v>18</v>
      </c>
      <c r="O131" s="105" t="s">
        <v>18</v>
      </c>
      <c r="Q131" s="107" t="s">
        <v>18</v>
      </c>
      <c r="R131" s="107" t="s">
        <v>18</v>
      </c>
      <c r="U131" s="22" t="s">
        <v>81</v>
      </c>
      <c r="V131" s="22" t="s">
        <v>81</v>
      </c>
      <c r="X131" s="101" t="s">
        <v>69</v>
      </c>
      <c r="Y131" s="22" t="s">
        <v>62</v>
      </c>
      <c r="Z131" s="101" t="s">
        <v>44</v>
      </c>
      <c r="AA131" s="101" t="s">
        <v>46</v>
      </c>
      <c r="AB131" s="101" t="s">
        <v>47</v>
      </c>
      <c r="AC131" s="101" t="s">
        <v>48</v>
      </c>
      <c r="AD131" s="22" t="s">
        <v>76</v>
      </c>
      <c r="AE131" s="68" t="s">
        <v>142</v>
      </c>
      <c r="AG131" s="108" t="s">
        <v>77</v>
      </c>
      <c r="AH131" s="119">
        <f t="shared" ca="1" si="25"/>
        <v>44399</v>
      </c>
      <c r="AI131" s="48">
        <f t="shared" ca="1" si="26"/>
        <v>44579</v>
      </c>
      <c r="AJ131" s="111" t="s">
        <v>10</v>
      </c>
      <c r="AK131" s="44">
        <v>1039994</v>
      </c>
      <c r="AL131" s="44"/>
      <c r="AM131" s="93"/>
      <c r="AN131" s="116" t="s">
        <v>94</v>
      </c>
      <c r="AO131" s="48">
        <v>43101</v>
      </c>
      <c r="AP131" s="62">
        <f t="shared" ca="1" si="27"/>
        <v>44764</v>
      </c>
    </row>
    <row r="132" spans="1:44" x14ac:dyDescent="0.25">
      <c r="A132" s="67">
        <v>131</v>
      </c>
      <c r="B132" s="33" t="s">
        <v>63</v>
      </c>
      <c r="D132" s="89"/>
      <c r="E132" s="89"/>
      <c r="G132" s="100" t="s">
        <v>164</v>
      </c>
      <c r="H132" s="104" t="s">
        <v>165</v>
      </c>
      <c r="I132" s="92" t="s">
        <v>238</v>
      </c>
      <c r="J132" s="103" t="s">
        <v>14</v>
      </c>
      <c r="K132" s="103" t="s">
        <v>14</v>
      </c>
      <c r="L132" s="103" t="s">
        <v>14</v>
      </c>
      <c r="M132" s="104" t="s">
        <v>74</v>
      </c>
      <c r="N132" s="105" t="s">
        <v>18</v>
      </c>
      <c r="O132" s="105" t="s">
        <v>18</v>
      </c>
      <c r="Q132" s="107" t="s">
        <v>18</v>
      </c>
      <c r="R132" s="107" t="s">
        <v>18</v>
      </c>
      <c r="U132" s="22" t="s">
        <v>81</v>
      </c>
      <c r="V132" s="22" t="s">
        <v>81</v>
      </c>
      <c r="X132" s="101" t="s">
        <v>69</v>
      </c>
      <c r="Y132" s="22" t="s">
        <v>62</v>
      </c>
      <c r="Z132" s="101" t="s">
        <v>44</v>
      </c>
      <c r="AA132" s="101" t="s">
        <v>46</v>
      </c>
      <c r="AB132" s="101" t="s">
        <v>47</v>
      </c>
      <c r="AC132" s="101" t="s">
        <v>48</v>
      </c>
      <c r="AD132" s="22" t="s">
        <v>76</v>
      </c>
      <c r="AE132" s="68" t="s">
        <v>142</v>
      </c>
      <c r="AG132" s="108" t="s">
        <v>77</v>
      </c>
      <c r="AH132" s="95">
        <f t="shared" ca="1" si="25"/>
        <v>44399</v>
      </c>
      <c r="AI132" s="48">
        <f t="shared" ca="1" si="26"/>
        <v>44579</v>
      </c>
      <c r="AJ132" s="111" t="s">
        <v>10</v>
      </c>
      <c r="AK132" s="44">
        <v>895529</v>
      </c>
      <c r="AL132" s="44"/>
      <c r="AM132" s="93"/>
      <c r="AN132" s="116" t="s">
        <v>94</v>
      </c>
      <c r="AO132" s="48">
        <v>43101</v>
      </c>
      <c r="AP132" s="62">
        <f t="shared" ca="1" si="27"/>
        <v>44764</v>
      </c>
    </row>
    <row r="133" spans="1:44" ht="14.25" customHeight="1" x14ac:dyDescent="0.25">
      <c r="A133" s="67">
        <v>132</v>
      </c>
      <c r="B133" s="33" t="s">
        <v>63</v>
      </c>
      <c r="D133" s="89"/>
      <c r="E133" s="89"/>
      <c r="G133" s="100" t="s">
        <v>164</v>
      </c>
      <c r="H133" s="104" t="s">
        <v>165</v>
      </c>
      <c r="I133" s="92" t="s">
        <v>239</v>
      </c>
      <c r="J133" s="103" t="s">
        <v>14</v>
      </c>
      <c r="K133" s="103" t="s">
        <v>14</v>
      </c>
      <c r="L133" s="103" t="s">
        <v>14</v>
      </c>
      <c r="M133" s="104" t="s">
        <v>74</v>
      </c>
      <c r="N133" s="105" t="s">
        <v>18</v>
      </c>
      <c r="O133" s="105" t="s">
        <v>18</v>
      </c>
      <c r="Q133" s="107" t="s">
        <v>18</v>
      </c>
      <c r="R133" s="107" t="s">
        <v>18</v>
      </c>
      <c r="U133" s="22" t="s">
        <v>81</v>
      </c>
      <c r="V133" s="22" t="s">
        <v>81</v>
      </c>
      <c r="X133" s="101" t="s">
        <v>69</v>
      </c>
      <c r="Y133" s="22" t="s">
        <v>62</v>
      </c>
      <c r="Z133" s="101" t="s">
        <v>44</v>
      </c>
      <c r="AA133" s="101" t="s">
        <v>46</v>
      </c>
      <c r="AB133" s="101" t="s">
        <v>47</v>
      </c>
      <c r="AC133" s="101" t="s">
        <v>48</v>
      </c>
      <c r="AD133" s="22" t="s">
        <v>76</v>
      </c>
      <c r="AE133" s="68" t="s">
        <v>142</v>
      </c>
      <c r="AG133" s="108" t="s">
        <v>77</v>
      </c>
      <c r="AH133" s="95">
        <f t="shared" ca="1" si="25"/>
        <v>44399</v>
      </c>
      <c r="AI133" s="48">
        <f t="shared" ca="1" si="26"/>
        <v>44579</v>
      </c>
      <c r="AJ133" s="111" t="s">
        <v>10</v>
      </c>
      <c r="AK133" s="44">
        <v>1436735</v>
      </c>
      <c r="AL133" s="44"/>
      <c r="AM133" s="93"/>
      <c r="AN133" s="116" t="s">
        <v>94</v>
      </c>
      <c r="AO133" s="48">
        <v>43101</v>
      </c>
      <c r="AP133" s="62">
        <f t="shared" ca="1" si="27"/>
        <v>44764</v>
      </c>
      <c r="AQ133" s="121" t="s">
        <v>251</v>
      </c>
      <c r="AR133" s="122" t="s">
        <v>242</v>
      </c>
    </row>
  </sheetData>
  <dataValidations count="2">
    <dataValidation type="list" allowBlank="1" showInputMessage="1" showErrorMessage="1" sqref="O1:O49 O109:O113 O134:O1048576" xr:uid="{00000000-0002-0000-0200-000000000000}">
      <formula1>"Yes,No"</formula1>
    </dataValidation>
    <dataValidation type="list" allowBlank="1" showInputMessage="1" showErrorMessage="1" sqref="B1:B1048576 AL1:AL1048576" xr:uid="{00000000-0002-0000-0200-000001000000}">
      <formula1>"Y,N"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Cert_Standards</vt:lpstr>
      <vt:lpstr>Non_Cert_Standards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2021-07-22T04:34:29Z</dcterms:modified>
</cp:coreProperties>
</file>