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64210\Dropbox (SMC Design Studio)\Dropbox (SMC Design Studio)\SMC Design Studio Team Folder\Forms etc\Excel\"/>
    </mc:Choice>
  </mc:AlternateContent>
  <xr:revisionPtr revIDLastSave="0" documentId="13_ncr:1_{49BF5A0D-0C0D-4878-A318-F4D43AB82E04}" xr6:coauthVersionLast="47" xr6:coauthVersionMax="47" xr10:uidLastSave="{00000000-0000-0000-0000-000000000000}"/>
  <bookViews>
    <workbookView xWindow="-120" yWindow="-120" windowWidth="29040" windowHeight="15840" tabRatio="917" activeTab="1" xr2:uid="{00000000-000D-0000-FFFF-FFFF00000000}"/>
  </bookViews>
  <sheets>
    <sheet name="Title" sheetId="1" r:id="rId1"/>
    <sheet name="1." sheetId="44" r:id="rId2"/>
    <sheet name="as(x)" sheetId="8" state="hidden" r:id="rId3"/>
    <sheet name="ac(x)" sheetId="9" state="hidden" r:id="rId4"/>
    <sheet name="ac(y)" sheetId="10" state="hidden" r:id="rId5"/>
    <sheet name="Data" sheetId="17" state="hidden" r:id="rId6"/>
  </sheets>
  <definedNames>
    <definedName name="_xlnm.Print_Area" localSheetId="1">'1.'!$A$1:$V$76</definedName>
    <definedName name="_xlnm.Print_Area" localSheetId="0">Title!$A$1:$V$59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4" i="44" l="1"/>
  <c r="E4" i="44"/>
  <c r="E2" i="44"/>
  <c r="H2" i="44" s="1"/>
  <c r="B4" i="44" s="1"/>
  <c r="E53" i="1"/>
  <c r="E52" i="1"/>
  <c r="E51" i="1"/>
  <c r="E50" i="1"/>
  <c r="E49" i="1"/>
  <c r="E48" i="1"/>
  <c r="E47" i="1"/>
  <c r="E46" i="1" l="1"/>
  <c r="E45" i="1"/>
  <c r="E44" i="1"/>
  <c r="E43" i="1" l="1"/>
  <c r="E42" i="1" l="1"/>
  <c r="E41" i="1" l="1"/>
  <c r="E40" i="1" l="1"/>
  <c r="E39" i="1"/>
  <c r="E38" i="1"/>
  <c r="F109" i="10" l="1"/>
  <c r="G109" i="10"/>
  <c r="H109" i="10"/>
  <c r="I109" i="10"/>
  <c r="J109" i="10"/>
  <c r="K109" i="10"/>
  <c r="L109" i="10"/>
  <c r="M109" i="10"/>
  <c r="O109" i="10"/>
  <c r="Q109" i="10"/>
  <c r="S109" i="10"/>
  <c r="U109" i="10"/>
  <c r="W109" i="10"/>
  <c r="F110" i="10"/>
  <c r="G110" i="10"/>
  <c r="H110" i="10"/>
  <c r="I110" i="10"/>
  <c r="J110" i="10"/>
  <c r="K110" i="10"/>
  <c r="L110" i="10"/>
  <c r="M110" i="10"/>
  <c r="O110" i="10"/>
  <c r="Q110" i="10"/>
  <c r="S110" i="10"/>
  <c r="U110" i="10"/>
  <c r="W110" i="10"/>
  <c r="F111" i="10"/>
  <c r="G111" i="10"/>
  <c r="H111" i="10"/>
  <c r="I111" i="10"/>
  <c r="J111" i="10"/>
  <c r="K111" i="10"/>
  <c r="L111" i="10"/>
  <c r="M111" i="10"/>
  <c r="O111" i="10"/>
  <c r="Q111" i="10"/>
  <c r="S111" i="10"/>
  <c r="U111" i="10"/>
  <c r="W111" i="10"/>
  <c r="F112" i="10"/>
  <c r="G112" i="10"/>
  <c r="H112" i="10"/>
  <c r="I112" i="10"/>
  <c r="J112" i="10"/>
  <c r="K112" i="10"/>
  <c r="L112" i="10"/>
  <c r="M112" i="10"/>
  <c r="O112" i="10"/>
  <c r="Q112" i="10"/>
  <c r="S112" i="10"/>
  <c r="T112" i="10"/>
  <c r="U112" i="10"/>
  <c r="W112" i="10"/>
  <c r="F113" i="10"/>
  <c r="G113" i="10"/>
  <c r="H113" i="10"/>
  <c r="I113" i="10"/>
  <c r="J113" i="10"/>
  <c r="K113" i="10"/>
  <c r="L113" i="10"/>
  <c r="M113" i="10"/>
  <c r="O113" i="10"/>
  <c r="Q113" i="10"/>
  <c r="S113" i="10"/>
  <c r="U113" i="10"/>
  <c r="W113" i="10"/>
  <c r="F114" i="10"/>
  <c r="G114" i="10"/>
  <c r="H114" i="10"/>
  <c r="I114" i="10"/>
  <c r="J114" i="10"/>
  <c r="K114" i="10"/>
  <c r="L114" i="10"/>
  <c r="M114" i="10"/>
  <c r="O114" i="10"/>
  <c r="Q114" i="10"/>
  <c r="S114" i="10"/>
  <c r="U114" i="10"/>
  <c r="W114" i="10"/>
  <c r="F115" i="10"/>
  <c r="G115" i="10"/>
  <c r="H115" i="10"/>
  <c r="I115" i="10"/>
  <c r="J115" i="10"/>
  <c r="K115" i="10"/>
  <c r="L115" i="10"/>
  <c r="M115" i="10"/>
  <c r="O115" i="10"/>
  <c r="Q115" i="10"/>
  <c r="S115" i="10"/>
  <c r="U115" i="10"/>
  <c r="W115" i="10"/>
  <c r="F116" i="10"/>
  <c r="G116" i="10"/>
  <c r="H116" i="10"/>
  <c r="I116" i="10"/>
  <c r="J116" i="10"/>
  <c r="K116" i="10"/>
  <c r="L116" i="10"/>
  <c r="M116" i="10"/>
  <c r="O116" i="10"/>
  <c r="Q116" i="10"/>
  <c r="S116" i="10"/>
  <c r="U116" i="10"/>
  <c r="W116" i="10"/>
  <c r="F117" i="10"/>
  <c r="G117" i="10"/>
  <c r="H117" i="10"/>
  <c r="I117" i="10"/>
  <c r="J117" i="10"/>
  <c r="K117" i="10"/>
  <c r="L117" i="10"/>
  <c r="M117" i="10"/>
  <c r="O117" i="10"/>
  <c r="Q117" i="10"/>
  <c r="S117" i="10"/>
  <c r="U117" i="10"/>
  <c r="W117" i="10"/>
  <c r="F118" i="10"/>
  <c r="G118" i="10"/>
  <c r="H118" i="10"/>
  <c r="I118" i="10"/>
  <c r="J118" i="10"/>
  <c r="K118" i="10"/>
  <c r="L118" i="10"/>
  <c r="M118" i="10"/>
  <c r="O118" i="10"/>
  <c r="Q118" i="10"/>
  <c r="S118" i="10"/>
  <c r="U118" i="10"/>
  <c r="W118" i="10"/>
  <c r="F119" i="10"/>
  <c r="G119" i="10"/>
  <c r="H119" i="10"/>
  <c r="I119" i="10"/>
  <c r="J119" i="10"/>
  <c r="K119" i="10"/>
  <c r="L119" i="10"/>
  <c r="M119" i="10"/>
  <c r="N119" i="10"/>
  <c r="O119" i="10"/>
  <c r="Q119" i="10"/>
  <c r="S119" i="10"/>
  <c r="U119" i="10"/>
  <c r="W119" i="10"/>
  <c r="F120" i="10"/>
  <c r="G120" i="10"/>
  <c r="H120" i="10"/>
  <c r="I120" i="10"/>
  <c r="J120" i="10"/>
  <c r="K120" i="10"/>
  <c r="L120" i="10"/>
  <c r="M120" i="10"/>
  <c r="O120" i="10"/>
  <c r="Q120" i="10"/>
  <c r="S120" i="10"/>
  <c r="U120" i="10"/>
  <c r="W120" i="10"/>
  <c r="F121" i="10"/>
  <c r="G121" i="10"/>
  <c r="H121" i="10"/>
  <c r="I121" i="10"/>
  <c r="J121" i="10"/>
  <c r="K121" i="10"/>
  <c r="L121" i="10"/>
  <c r="M121" i="10"/>
  <c r="O121" i="10"/>
  <c r="Q121" i="10"/>
  <c r="S121" i="10"/>
  <c r="U121" i="10"/>
  <c r="W121" i="10"/>
  <c r="F122" i="10"/>
  <c r="G122" i="10"/>
  <c r="H122" i="10"/>
  <c r="I122" i="10"/>
  <c r="J122" i="10"/>
  <c r="K122" i="10"/>
  <c r="L122" i="10"/>
  <c r="M122" i="10"/>
  <c r="O122" i="10"/>
  <c r="Q122" i="10"/>
  <c r="S122" i="10"/>
  <c r="U122" i="10"/>
  <c r="W122" i="10"/>
  <c r="F123" i="10"/>
  <c r="G123" i="10"/>
  <c r="H123" i="10"/>
  <c r="I123" i="10"/>
  <c r="J123" i="10"/>
  <c r="K123" i="10"/>
  <c r="L123" i="10"/>
  <c r="M123" i="10"/>
  <c r="O123" i="10"/>
  <c r="Q123" i="10"/>
  <c r="S123" i="10"/>
  <c r="U123" i="10"/>
  <c r="W123" i="10"/>
  <c r="F124" i="10"/>
  <c r="G124" i="10"/>
  <c r="H124" i="10"/>
  <c r="I124" i="10"/>
  <c r="J124" i="10"/>
  <c r="K124" i="10"/>
  <c r="L124" i="10"/>
  <c r="M124" i="10"/>
  <c r="O124" i="10"/>
  <c r="Q124" i="10"/>
  <c r="S124" i="10"/>
  <c r="U124" i="10"/>
  <c r="W124" i="10"/>
  <c r="F125" i="10"/>
  <c r="G125" i="10"/>
  <c r="H125" i="10"/>
  <c r="I125" i="10"/>
  <c r="J125" i="10"/>
  <c r="K125" i="10"/>
  <c r="L125" i="10"/>
  <c r="M125" i="10"/>
  <c r="O125" i="10"/>
  <c r="Q125" i="10"/>
  <c r="R125" i="10"/>
  <c r="S125" i="10"/>
  <c r="U125" i="10"/>
  <c r="W125" i="10"/>
  <c r="F126" i="10"/>
  <c r="G126" i="10"/>
  <c r="H126" i="10"/>
  <c r="I126" i="10"/>
  <c r="J126" i="10"/>
  <c r="K126" i="10"/>
  <c r="L126" i="10"/>
  <c r="M126" i="10"/>
  <c r="O126" i="10"/>
  <c r="Q126" i="10"/>
  <c r="S126" i="10"/>
  <c r="U126" i="10"/>
  <c r="W126" i="10"/>
  <c r="F127" i="10"/>
  <c r="G127" i="10"/>
  <c r="H127" i="10"/>
  <c r="I127" i="10"/>
  <c r="J127" i="10"/>
  <c r="K127" i="10"/>
  <c r="L127" i="10"/>
  <c r="M127" i="10"/>
  <c r="O127" i="10"/>
  <c r="Q127" i="10"/>
  <c r="S127" i="10"/>
  <c r="U127" i="10"/>
  <c r="W127" i="10"/>
  <c r="F128" i="10"/>
  <c r="G128" i="10"/>
  <c r="H128" i="10"/>
  <c r="I128" i="10"/>
  <c r="J128" i="10"/>
  <c r="K128" i="10"/>
  <c r="L128" i="10"/>
  <c r="M128" i="10"/>
  <c r="O128" i="10"/>
  <c r="Q128" i="10"/>
  <c r="S128" i="10"/>
  <c r="U128" i="10"/>
  <c r="W128" i="10"/>
  <c r="F129" i="10"/>
  <c r="G129" i="10"/>
  <c r="H129" i="10"/>
  <c r="I129" i="10"/>
  <c r="J129" i="10"/>
  <c r="K129" i="10"/>
  <c r="L129" i="10"/>
  <c r="M129" i="10"/>
  <c r="O129" i="10"/>
  <c r="Q129" i="10"/>
  <c r="S129" i="10"/>
  <c r="U129" i="10"/>
  <c r="W129" i="10"/>
  <c r="F130" i="10"/>
  <c r="G130" i="10"/>
  <c r="H130" i="10"/>
  <c r="I130" i="10"/>
  <c r="J130" i="10"/>
  <c r="K130" i="10"/>
  <c r="L130" i="10"/>
  <c r="M130" i="10"/>
  <c r="O130" i="10"/>
  <c r="Q130" i="10"/>
  <c r="S130" i="10"/>
  <c r="U130" i="10"/>
  <c r="W130" i="10"/>
  <c r="F131" i="10"/>
  <c r="G131" i="10"/>
  <c r="H131" i="10"/>
  <c r="I131" i="10"/>
  <c r="J131" i="10"/>
  <c r="K131" i="10"/>
  <c r="L131" i="10"/>
  <c r="M131" i="10"/>
  <c r="N131" i="10"/>
  <c r="O131" i="10"/>
  <c r="Q131" i="10"/>
  <c r="S131" i="10"/>
  <c r="U131" i="10"/>
  <c r="V131" i="10"/>
  <c r="W131" i="10"/>
  <c r="F132" i="10"/>
  <c r="G132" i="10"/>
  <c r="H132" i="10"/>
  <c r="I132" i="10"/>
  <c r="J132" i="10"/>
  <c r="K132" i="10"/>
  <c r="L132" i="10"/>
  <c r="M132" i="10"/>
  <c r="O132" i="10"/>
  <c r="Q132" i="10"/>
  <c r="S132" i="10"/>
  <c r="U132" i="10"/>
  <c r="W132" i="10"/>
  <c r="F133" i="10"/>
  <c r="G133" i="10"/>
  <c r="H133" i="10"/>
  <c r="I133" i="10"/>
  <c r="J133" i="10"/>
  <c r="K133" i="10"/>
  <c r="L133" i="10"/>
  <c r="M133" i="10"/>
  <c r="O133" i="10"/>
  <c r="Q133" i="10"/>
  <c r="S133" i="10"/>
  <c r="U133" i="10"/>
  <c r="W133" i="10"/>
  <c r="F134" i="10"/>
  <c r="G134" i="10"/>
  <c r="H134" i="10"/>
  <c r="I134" i="10"/>
  <c r="J134" i="10"/>
  <c r="K134" i="10"/>
  <c r="L134" i="10"/>
  <c r="M134" i="10"/>
  <c r="O134" i="10"/>
  <c r="Q134" i="10"/>
  <c r="S134" i="10"/>
  <c r="U134" i="10"/>
  <c r="W134" i="10"/>
  <c r="F135" i="10"/>
  <c r="G135" i="10"/>
  <c r="H135" i="10"/>
  <c r="I135" i="10"/>
  <c r="J135" i="10"/>
  <c r="K135" i="10"/>
  <c r="L135" i="10"/>
  <c r="M135" i="10"/>
  <c r="O135" i="10"/>
  <c r="Q135" i="10"/>
  <c r="S135" i="10"/>
  <c r="U135" i="10"/>
  <c r="V135" i="10"/>
  <c r="W135" i="10"/>
  <c r="F136" i="10"/>
  <c r="G136" i="10"/>
  <c r="H136" i="10"/>
  <c r="I136" i="10"/>
  <c r="J136" i="10"/>
  <c r="K136" i="10"/>
  <c r="L136" i="10"/>
  <c r="M136" i="10"/>
  <c r="O136" i="10"/>
  <c r="Q136" i="10"/>
  <c r="S136" i="10"/>
  <c r="T136" i="10"/>
  <c r="U136" i="10"/>
  <c r="W136" i="10"/>
  <c r="V136" i="9"/>
  <c r="V136" i="10" s="1"/>
  <c r="V135" i="9"/>
  <c r="V134" i="9"/>
  <c r="V134" i="10" s="1"/>
  <c r="V133" i="9"/>
  <c r="V133" i="10" s="1"/>
  <c r="V132" i="9"/>
  <c r="V132" i="10" s="1"/>
  <c r="V131" i="9"/>
  <c r="V130" i="9"/>
  <c r="V130" i="10" s="1"/>
  <c r="V129" i="9"/>
  <c r="V129" i="10" s="1"/>
  <c r="V128" i="9"/>
  <c r="V128" i="10" s="1"/>
  <c r="V127" i="9"/>
  <c r="V127" i="10" s="1"/>
  <c r="V126" i="9"/>
  <c r="V126" i="10" s="1"/>
  <c r="T136" i="9"/>
  <c r="T135" i="9"/>
  <c r="T135" i="10" s="1"/>
  <c r="T134" i="9"/>
  <c r="T134" i="10" s="1"/>
  <c r="T133" i="9"/>
  <c r="T133" i="10" s="1"/>
  <c r="T132" i="9"/>
  <c r="T132" i="10" s="1"/>
  <c r="T131" i="9"/>
  <c r="T131" i="10" s="1"/>
  <c r="T130" i="9"/>
  <c r="T130" i="10" s="1"/>
  <c r="T129" i="9"/>
  <c r="T129" i="10" s="1"/>
  <c r="T128" i="9"/>
  <c r="T128" i="10" s="1"/>
  <c r="T127" i="9"/>
  <c r="T127" i="10" s="1"/>
  <c r="T126" i="9"/>
  <c r="T126" i="10" s="1"/>
  <c r="R136" i="9"/>
  <c r="R136" i="10" s="1"/>
  <c r="R135" i="9"/>
  <c r="R135" i="10" s="1"/>
  <c r="R134" i="9"/>
  <c r="R134" i="10" s="1"/>
  <c r="R133" i="9"/>
  <c r="R133" i="10" s="1"/>
  <c r="R132" i="9"/>
  <c r="R132" i="10" s="1"/>
  <c r="R131" i="9"/>
  <c r="R131" i="10" s="1"/>
  <c r="R130" i="9"/>
  <c r="R130" i="10" s="1"/>
  <c r="R129" i="9"/>
  <c r="R129" i="10" s="1"/>
  <c r="R128" i="9"/>
  <c r="R128" i="10" s="1"/>
  <c r="R127" i="9"/>
  <c r="R127" i="10" s="1"/>
  <c r="R126" i="9"/>
  <c r="R126" i="10" s="1"/>
  <c r="P136" i="9"/>
  <c r="P136" i="10" s="1"/>
  <c r="P135" i="9"/>
  <c r="P135" i="10" s="1"/>
  <c r="P134" i="9"/>
  <c r="P134" i="10" s="1"/>
  <c r="P133" i="9"/>
  <c r="P133" i="10" s="1"/>
  <c r="P132" i="9"/>
  <c r="P132" i="10" s="1"/>
  <c r="P131" i="9"/>
  <c r="P131" i="10" s="1"/>
  <c r="P130" i="9"/>
  <c r="P130" i="10" s="1"/>
  <c r="P129" i="9"/>
  <c r="P129" i="10" s="1"/>
  <c r="P128" i="9"/>
  <c r="P128" i="10" s="1"/>
  <c r="P127" i="9"/>
  <c r="P127" i="10" s="1"/>
  <c r="P126" i="9"/>
  <c r="P126" i="10" s="1"/>
  <c r="N136" i="9"/>
  <c r="N136" i="10" s="1"/>
  <c r="N135" i="9"/>
  <c r="N135" i="10" s="1"/>
  <c r="N134" i="9"/>
  <c r="N134" i="10" s="1"/>
  <c r="N133" i="9"/>
  <c r="N133" i="10" s="1"/>
  <c r="N132" i="9"/>
  <c r="N132" i="10" s="1"/>
  <c r="N131" i="9"/>
  <c r="N130" i="9"/>
  <c r="N130" i="10" s="1"/>
  <c r="N129" i="9"/>
  <c r="N129" i="10" s="1"/>
  <c r="N128" i="9"/>
  <c r="N128" i="10" s="1"/>
  <c r="N127" i="9"/>
  <c r="N127" i="10" s="1"/>
  <c r="N126" i="9"/>
  <c r="N126" i="10" s="1"/>
  <c r="V125" i="9"/>
  <c r="V125" i="10" s="1"/>
  <c r="V124" i="9"/>
  <c r="V124" i="10" s="1"/>
  <c r="T125" i="9"/>
  <c r="T125" i="10" s="1"/>
  <c r="T124" i="9"/>
  <c r="T124" i="10" s="1"/>
  <c r="R125" i="9"/>
  <c r="R124" i="9"/>
  <c r="R124" i="10" s="1"/>
  <c r="P125" i="9"/>
  <c r="P125" i="10" s="1"/>
  <c r="P124" i="9"/>
  <c r="P124" i="10" s="1"/>
  <c r="N125" i="9"/>
  <c r="N125" i="10" s="1"/>
  <c r="N124" i="9"/>
  <c r="N124" i="10" s="1"/>
  <c r="V123" i="9"/>
  <c r="V123" i="10" s="1"/>
  <c r="T123" i="9"/>
  <c r="T123" i="10" s="1"/>
  <c r="R123" i="9"/>
  <c r="R123" i="10" s="1"/>
  <c r="P123" i="9"/>
  <c r="P123" i="10" s="1"/>
  <c r="N123" i="9"/>
  <c r="N123" i="10" s="1"/>
  <c r="V122" i="9"/>
  <c r="V122" i="10" s="1"/>
  <c r="T122" i="9"/>
  <c r="T122" i="10" s="1"/>
  <c r="R122" i="9"/>
  <c r="R122" i="10" s="1"/>
  <c r="P122" i="9"/>
  <c r="P122" i="10" s="1"/>
  <c r="N122" i="9"/>
  <c r="N122" i="10" s="1"/>
  <c r="V121" i="9"/>
  <c r="V121" i="10" s="1"/>
  <c r="V120" i="9"/>
  <c r="V120" i="10" s="1"/>
  <c r="V119" i="9"/>
  <c r="V119" i="10" s="1"/>
  <c r="V118" i="9"/>
  <c r="V118" i="10" s="1"/>
  <c r="T121" i="9"/>
  <c r="T121" i="10" s="1"/>
  <c r="T120" i="9"/>
  <c r="T120" i="10" s="1"/>
  <c r="T119" i="9"/>
  <c r="T119" i="10" s="1"/>
  <c r="T118" i="9"/>
  <c r="T118" i="10" s="1"/>
  <c r="R121" i="9"/>
  <c r="R121" i="10" s="1"/>
  <c r="R120" i="9"/>
  <c r="R120" i="10" s="1"/>
  <c r="R119" i="9"/>
  <c r="R119" i="10" s="1"/>
  <c r="R118" i="9"/>
  <c r="R118" i="10" s="1"/>
  <c r="P121" i="9"/>
  <c r="P121" i="10" s="1"/>
  <c r="P120" i="9"/>
  <c r="P120" i="10" s="1"/>
  <c r="P119" i="9"/>
  <c r="P119" i="10" s="1"/>
  <c r="P118" i="9"/>
  <c r="P118" i="10" s="1"/>
  <c r="N121" i="9"/>
  <c r="N121" i="10" s="1"/>
  <c r="N120" i="9"/>
  <c r="N120" i="10" s="1"/>
  <c r="N119" i="9"/>
  <c r="N118" i="9"/>
  <c r="N118" i="10" s="1"/>
  <c r="V117" i="9"/>
  <c r="V117" i="10" s="1"/>
  <c r="V116" i="9"/>
  <c r="V116" i="10" s="1"/>
  <c r="V115" i="9"/>
  <c r="V115" i="10" s="1"/>
  <c r="T117" i="9"/>
  <c r="T117" i="10" s="1"/>
  <c r="T116" i="9"/>
  <c r="T116" i="10" s="1"/>
  <c r="T115" i="9"/>
  <c r="T115" i="10" s="1"/>
  <c r="R117" i="9"/>
  <c r="R117" i="10" s="1"/>
  <c r="R116" i="9"/>
  <c r="R116" i="10" s="1"/>
  <c r="R115" i="9"/>
  <c r="R115" i="10" s="1"/>
  <c r="P117" i="9"/>
  <c r="P117" i="10" s="1"/>
  <c r="P116" i="9"/>
  <c r="P116" i="10" s="1"/>
  <c r="P115" i="9"/>
  <c r="P115" i="10" s="1"/>
  <c r="N117" i="9"/>
  <c r="N117" i="10" s="1"/>
  <c r="N116" i="9"/>
  <c r="N116" i="10" s="1"/>
  <c r="N115" i="9"/>
  <c r="N115" i="10" s="1"/>
  <c r="V114" i="9"/>
  <c r="V114" i="10" s="1"/>
  <c r="V113" i="9"/>
  <c r="V113" i="10" s="1"/>
  <c r="V112" i="9"/>
  <c r="V112" i="10" s="1"/>
  <c r="T114" i="9"/>
  <c r="T114" i="10" s="1"/>
  <c r="T113" i="9"/>
  <c r="T113" i="10" s="1"/>
  <c r="T112" i="9"/>
  <c r="R114" i="9"/>
  <c r="R114" i="10" s="1"/>
  <c r="R113" i="9"/>
  <c r="R113" i="10" s="1"/>
  <c r="R112" i="9"/>
  <c r="R112" i="10" s="1"/>
  <c r="P114" i="9"/>
  <c r="P114" i="10" s="1"/>
  <c r="P113" i="9"/>
  <c r="P113" i="10" s="1"/>
  <c r="P112" i="9"/>
  <c r="P112" i="10" s="1"/>
  <c r="N114" i="9"/>
  <c r="N114" i="10" s="1"/>
  <c r="N113" i="9"/>
  <c r="N113" i="10" s="1"/>
  <c r="N112" i="9"/>
  <c r="N112" i="10" s="1"/>
  <c r="V111" i="9"/>
  <c r="V111" i="10" s="1"/>
  <c r="V110" i="9"/>
  <c r="V110" i="10" s="1"/>
  <c r="V109" i="9"/>
  <c r="V109" i="10" s="1"/>
  <c r="T111" i="9"/>
  <c r="T111" i="10" s="1"/>
  <c r="T110" i="9"/>
  <c r="T110" i="10" s="1"/>
  <c r="T109" i="9"/>
  <c r="T109" i="10" s="1"/>
  <c r="R111" i="9"/>
  <c r="R111" i="10" s="1"/>
  <c r="R110" i="9"/>
  <c r="R110" i="10" s="1"/>
  <c r="R109" i="9"/>
  <c r="R109" i="10" s="1"/>
  <c r="P111" i="9"/>
  <c r="P111" i="10" s="1"/>
  <c r="P110" i="9"/>
  <c r="P110" i="10" s="1"/>
  <c r="P109" i="9"/>
  <c r="P109" i="10" s="1"/>
  <c r="N111" i="9"/>
  <c r="N111" i="10" s="1"/>
  <c r="N110" i="9"/>
  <c r="N110" i="10" s="1"/>
  <c r="N109" i="9"/>
  <c r="N109" i="10" s="1"/>
  <c r="V111" i="8"/>
  <c r="V112" i="8"/>
  <c r="V113" i="8"/>
  <c r="V114" i="8"/>
  <c r="V115" i="8"/>
  <c r="V116" i="8"/>
  <c r="V117" i="8"/>
  <c r="V118" i="8"/>
  <c r="V119" i="8"/>
  <c r="V120" i="8"/>
  <c r="V121" i="8"/>
  <c r="V122" i="8"/>
  <c r="V123" i="8"/>
  <c r="V124" i="8"/>
  <c r="V125" i="8"/>
  <c r="V126" i="8"/>
  <c r="V127" i="8"/>
  <c r="V128" i="8"/>
  <c r="V129" i="8"/>
  <c r="V130" i="8"/>
  <c r="V131" i="8"/>
  <c r="V132" i="8"/>
  <c r="V133" i="8"/>
  <c r="V134" i="8"/>
  <c r="V135" i="8"/>
  <c r="V136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R111" i="8"/>
  <c r="R112" i="8"/>
  <c r="R113" i="8"/>
  <c r="R114" i="8"/>
  <c r="R115" i="8"/>
  <c r="R116" i="8"/>
  <c r="R117" i="8"/>
  <c r="R118" i="8"/>
  <c r="R119" i="8"/>
  <c r="R120" i="8"/>
  <c r="R121" i="8"/>
  <c r="R122" i="8"/>
  <c r="R123" i="8"/>
  <c r="R124" i="8"/>
  <c r="R125" i="8"/>
  <c r="R126" i="8"/>
  <c r="R127" i="8"/>
  <c r="R128" i="8"/>
  <c r="R129" i="8"/>
  <c r="R130" i="8"/>
  <c r="R131" i="8"/>
  <c r="R132" i="8"/>
  <c r="R133" i="8"/>
  <c r="R134" i="8"/>
  <c r="R135" i="8"/>
  <c r="R136" i="8"/>
  <c r="P111" i="8"/>
  <c r="P112" i="8"/>
  <c r="P113" i="8"/>
  <c r="P114" i="8"/>
  <c r="P115" i="8"/>
  <c r="P116" i="8"/>
  <c r="P117" i="8"/>
  <c r="P118" i="8"/>
  <c r="P119" i="8"/>
  <c r="P120" i="8"/>
  <c r="P121" i="8"/>
  <c r="P122" i="8"/>
  <c r="P123" i="8"/>
  <c r="P124" i="8"/>
  <c r="P125" i="8"/>
  <c r="P126" i="8"/>
  <c r="P127" i="8"/>
  <c r="P128" i="8"/>
  <c r="P129" i="8"/>
  <c r="P130" i="8"/>
  <c r="P131" i="8"/>
  <c r="P132" i="8"/>
  <c r="P133" i="8"/>
  <c r="P134" i="8"/>
  <c r="P135" i="8"/>
  <c r="P136" i="8"/>
  <c r="N111" i="8"/>
  <c r="N112" i="8"/>
  <c r="N113" i="8"/>
  <c r="N114" i="8"/>
  <c r="N115" i="8"/>
  <c r="N116" i="8"/>
  <c r="N117" i="8"/>
  <c r="N118" i="8"/>
  <c r="N119" i="8"/>
  <c r="N120" i="8"/>
  <c r="N121" i="8"/>
  <c r="N122" i="8"/>
  <c r="N123" i="8"/>
  <c r="N124" i="8"/>
  <c r="N125" i="8"/>
  <c r="N126" i="8"/>
  <c r="N127" i="8"/>
  <c r="N128" i="8"/>
  <c r="N129" i="8"/>
  <c r="N130" i="8"/>
  <c r="N131" i="8"/>
  <c r="N132" i="8"/>
  <c r="N133" i="8"/>
  <c r="N134" i="8"/>
  <c r="N135" i="8"/>
  <c r="N136" i="8"/>
  <c r="N110" i="8" l="1"/>
  <c r="P110" i="8"/>
  <c r="R110" i="8"/>
  <c r="T110" i="8"/>
  <c r="V110" i="8"/>
  <c r="V109" i="8"/>
  <c r="T109" i="8"/>
  <c r="R109" i="8"/>
  <c r="P109" i="8"/>
  <c r="N109" i="8"/>
  <c r="V82" i="10"/>
  <c r="V83" i="10"/>
  <c r="V84" i="10"/>
  <c r="V85" i="10"/>
  <c r="V86" i="10"/>
  <c r="V87" i="10"/>
  <c r="V88" i="10"/>
  <c r="V89" i="10"/>
  <c r="V90" i="10"/>
  <c r="V91" i="10"/>
  <c r="V92" i="10"/>
  <c r="V93" i="10"/>
  <c r="V94" i="10"/>
  <c r="V95" i="10"/>
  <c r="V96" i="10"/>
  <c r="V97" i="10"/>
  <c r="V98" i="10"/>
  <c r="V99" i="10"/>
  <c r="V100" i="10"/>
  <c r="V101" i="10"/>
  <c r="V102" i="10"/>
  <c r="V103" i="10"/>
  <c r="V104" i="10"/>
  <c r="V105" i="10"/>
  <c r="V106" i="10"/>
  <c r="V107" i="10"/>
  <c r="V108" i="10"/>
  <c r="T82" i="10"/>
  <c r="T83" i="10"/>
  <c r="T84" i="10"/>
  <c r="T85" i="10"/>
  <c r="T86" i="10"/>
  <c r="T87" i="10"/>
  <c r="T88" i="10"/>
  <c r="T89" i="10"/>
  <c r="T90" i="10"/>
  <c r="T91" i="10"/>
  <c r="T92" i="10"/>
  <c r="T93" i="10"/>
  <c r="T94" i="10"/>
  <c r="T95" i="10"/>
  <c r="T96" i="10"/>
  <c r="T97" i="10"/>
  <c r="T98" i="10"/>
  <c r="T99" i="10"/>
  <c r="T100" i="10"/>
  <c r="T101" i="10"/>
  <c r="T102" i="10"/>
  <c r="T103" i="10"/>
  <c r="T104" i="10"/>
  <c r="T105" i="10"/>
  <c r="T106" i="10"/>
  <c r="T107" i="10"/>
  <c r="T108" i="10"/>
  <c r="R82" i="10"/>
  <c r="R83" i="10"/>
  <c r="R84" i="10"/>
  <c r="R85" i="10"/>
  <c r="R86" i="10"/>
  <c r="R87" i="10"/>
  <c r="R88" i="10"/>
  <c r="R89" i="10"/>
  <c r="R90" i="10"/>
  <c r="R91" i="10"/>
  <c r="R92" i="10"/>
  <c r="R93" i="10"/>
  <c r="R94" i="10"/>
  <c r="R95" i="10"/>
  <c r="R96" i="10"/>
  <c r="R97" i="10"/>
  <c r="R98" i="10"/>
  <c r="R99" i="10"/>
  <c r="R100" i="10"/>
  <c r="R101" i="10"/>
  <c r="R102" i="10"/>
  <c r="R103" i="10"/>
  <c r="R104" i="10"/>
  <c r="R105" i="10"/>
  <c r="R106" i="10"/>
  <c r="R107" i="10"/>
  <c r="R108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P94" i="10"/>
  <c r="P95" i="10"/>
  <c r="P96" i="10"/>
  <c r="P97" i="10"/>
  <c r="P98" i="10"/>
  <c r="P99" i="10"/>
  <c r="P100" i="10"/>
  <c r="P101" i="10"/>
  <c r="P102" i="10"/>
  <c r="P103" i="10"/>
  <c r="P104" i="10"/>
  <c r="P105" i="10"/>
  <c r="P106" i="10"/>
  <c r="P107" i="10"/>
  <c r="P108" i="10"/>
  <c r="N82" i="10"/>
  <c r="N83" i="10"/>
  <c r="N84" i="10"/>
  <c r="N85" i="10"/>
  <c r="N86" i="10"/>
  <c r="N87" i="10"/>
  <c r="N88" i="10"/>
  <c r="N89" i="10"/>
  <c r="N90" i="10"/>
  <c r="N91" i="10"/>
  <c r="N92" i="10"/>
  <c r="N93" i="10"/>
  <c r="N94" i="10"/>
  <c r="N95" i="10"/>
  <c r="N96" i="10"/>
  <c r="N97" i="10"/>
  <c r="N98" i="10"/>
  <c r="N99" i="10"/>
  <c r="N100" i="10"/>
  <c r="N101" i="10"/>
  <c r="N102" i="10"/>
  <c r="N103" i="10"/>
  <c r="N104" i="10"/>
  <c r="N105" i="10"/>
  <c r="N106" i="10"/>
  <c r="N107" i="10"/>
  <c r="N108" i="10"/>
  <c r="V81" i="10"/>
  <c r="T81" i="10"/>
  <c r="R81" i="10"/>
  <c r="P81" i="10"/>
  <c r="N81" i="10"/>
  <c r="V108" i="9" l="1"/>
  <c r="V107" i="9"/>
  <c r="V106" i="9"/>
  <c r="V105" i="9"/>
  <c r="V104" i="9"/>
  <c r="V103" i="9"/>
  <c r="V102" i="9"/>
  <c r="V101" i="9"/>
  <c r="V100" i="9"/>
  <c r="V99" i="9"/>
  <c r="V98" i="9"/>
  <c r="V97" i="9"/>
  <c r="V96" i="9"/>
  <c r="V95" i="9"/>
  <c r="V94" i="9"/>
  <c r="V93" i="9"/>
  <c r="V92" i="9"/>
  <c r="V91" i="9"/>
  <c r="V90" i="9"/>
  <c r="V89" i="9"/>
  <c r="V88" i="9"/>
  <c r="T108" i="9"/>
  <c r="T107" i="9"/>
  <c r="T106" i="9"/>
  <c r="T105" i="9"/>
  <c r="T104" i="9"/>
  <c r="T103" i="9"/>
  <c r="T102" i="9"/>
  <c r="T101" i="9"/>
  <c r="T100" i="9"/>
  <c r="T99" i="9"/>
  <c r="T98" i="9"/>
  <c r="T97" i="9"/>
  <c r="T96" i="9"/>
  <c r="T95" i="9"/>
  <c r="T94" i="9"/>
  <c r="T93" i="9"/>
  <c r="T92" i="9"/>
  <c r="T91" i="9"/>
  <c r="T90" i="9"/>
  <c r="T89" i="9"/>
  <c r="T88" i="9"/>
  <c r="R108" i="9"/>
  <c r="R107" i="9"/>
  <c r="R106" i="9"/>
  <c r="R105" i="9"/>
  <c r="R104" i="9"/>
  <c r="R103" i="9"/>
  <c r="R102" i="9"/>
  <c r="R101" i="9"/>
  <c r="R100" i="9"/>
  <c r="R99" i="9"/>
  <c r="R98" i="9"/>
  <c r="R97" i="9"/>
  <c r="R96" i="9"/>
  <c r="R95" i="9"/>
  <c r="R94" i="9"/>
  <c r="R93" i="9"/>
  <c r="R92" i="9"/>
  <c r="R91" i="9"/>
  <c r="R90" i="9"/>
  <c r="R89" i="9"/>
  <c r="R88" i="9"/>
  <c r="P108" i="9"/>
  <c r="P107" i="9"/>
  <c r="P106" i="9"/>
  <c r="P105" i="9"/>
  <c r="P104" i="9"/>
  <c r="P103" i="9"/>
  <c r="P102" i="9"/>
  <c r="P101" i="9"/>
  <c r="P100" i="9"/>
  <c r="P99" i="9"/>
  <c r="P98" i="9"/>
  <c r="P97" i="9"/>
  <c r="P96" i="9"/>
  <c r="P95" i="9"/>
  <c r="P94" i="9"/>
  <c r="P93" i="9"/>
  <c r="P92" i="9"/>
  <c r="P91" i="9"/>
  <c r="P90" i="9"/>
  <c r="P89" i="9"/>
  <c r="P88" i="9"/>
  <c r="N108" i="9"/>
  <c r="N107" i="9"/>
  <c r="N106" i="9"/>
  <c r="N105" i="9"/>
  <c r="N104" i="9"/>
  <c r="N103" i="9"/>
  <c r="N102" i="9"/>
  <c r="N101" i="9"/>
  <c r="N100" i="9"/>
  <c r="N99" i="9"/>
  <c r="N98" i="9"/>
  <c r="N97" i="9"/>
  <c r="N96" i="9"/>
  <c r="N95" i="9"/>
  <c r="N94" i="9"/>
  <c r="N93" i="9"/>
  <c r="N92" i="9"/>
  <c r="N91" i="9"/>
  <c r="N90" i="9"/>
  <c r="N89" i="9"/>
  <c r="N88" i="9"/>
  <c r="V87" i="9"/>
  <c r="T87" i="9"/>
  <c r="R87" i="9"/>
  <c r="P87" i="9"/>
  <c r="N87" i="9"/>
  <c r="V86" i="9"/>
  <c r="T86" i="9"/>
  <c r="R86" i="9"/>
  <c r="P86" i="9"/>
  <c r="N86" i="9"/>
  <c r="V85" i="9"/>
  <c r="T85" i="9"/>
  <c r="R85" i="9"/>
  <c r="P85" i="9"/>
  <c r="N85" i="9"/>
  <c r="V84" i="9"/>
  <c r="T84" i="9"/>
  <c r="R84" i="9"/>
  <c r="P84" i="9"/>
  <c r="N84" i="9"/>
  <c r="V83" i="9"/>
  <c r="T83" i="9"/>
  <c r="R83" i="9"/>
  <c r="P83" i="9"/>
  <c r="N83" i="9"/>
  <c r="V82" i="9"/>
  <c r="T82" i="9"/>
  <c r="R82" i="9"/>
  <c r="P82" i="9"/>
  <c r="N82" i="9"/>
  <c r="V81" i="9" l="1"/>
  <c r="T81" i="9"/>
  <c r="R81" i="9"/>
  <c r="P81" i="9"/>
  <c r="N81" i="9"/>
  <c r="V108" i="8"/>
  <c r="V107" i="8"/>
  <c r="V106" i="8"/>
  <c r="V105" i="8"/>
  <c r="V104" i="8"/>
  <c r="V103" i="8"/>
  <c r="V102" i="8"/>
  <c r="V101" i="8"/>
  <c r="V100" i="8"/>
  <c r="V99" i="8"/>
  <c r="V98" i="8"/>
  <c r="V97" i="8"/>
  <c r="V96" i="8"/>
  <c r="V95" i="8"/>
  <c r="V94" i="8"/>
  <c r="V93" i="8"/>
  <c r="V92" i="8"/>
  <c r="V91" i="8"/>
  <c r="V90" i="8"/>
  <c r="V89" i="8"/>
  <c r="V88" i="8"/>
  <c r="V87" i="8"/>
  <c r="V86" i="8"/>
  <c r="V85" i="8"/>
  <c r="V84" i="8"/>
  <c r="V83" i="8"/>
  <c r="V82" i="8"/>
  <c r="V81" i="8"/>
  <c r="T108" i="8"/>
  <c r="T107" i="8"/>
  <c r="T106" i="8"/>
  <c r="T105" i="8"/>
  <c r="T104" i="8"/>
  <c r="T103" i="8"/>
  <c r="T102" i="8"/>
  <c r="T101" i="8"/>
  <c r="T100" i="8"/>
  <c r="T99" i="8"/>
  <c r="T98" i="8"/>
  <c r="T97" i="8"/>
  <c r="T96" i="8"/>
  <c r="T95" i="8"/>
  <c r="T94" i="8"/>
  <c r="T93" i="8"/>
  <c r="T92" i="8"/>
  <c r="T91" i="8"/>
  <c r="T90" i="8"/>
  <c r="T89" i="8"/>
  <c r="T88" i="8"/>
  <c r="T87" i="8"/>
  <c r="T86" i="8"/>
  <c r="T85" i="8"/>
  <c r="T84" i="8"/>
  <c r="T83" i="8"/>
  <c r="T82" i="8"/>
  <c r="T81" i="8"/>
  <c r="R108" i="8"/>
  <c r="R107" i="8"/>
  <c r="R106" i="8"/>
  <c r="R105" i="8"/>
  <c r="R104" i="8"/>
  <c r="R103" i="8"/>
  <c r="R102" i="8"/>
  <c r="R101" i="8"/>
  <c r="R100" i="8"/>
  <c r="R99" i="8"/>
  <c r="R98" i="8"/>
  <c r="R97" i="8"/>
  <c r="R96" i="8"/>
  <c r="R95" i="8"/>
  <c r="R94" i="8"/>
  <c r="R93" i="8"/>
  <c r="R92" i="8"/>
  <c r="R91" i="8"/>
  <c r="R90" i="8"/>
  <c r="R89" i="8"/>
  <c r="R88" i="8"/>
  <c r="R87" i="8"/>
  <c r="R86" i="8"/>
  <c r="R85" i="8"/>
  <c r="R84" i="8"/>
  <c r="R83" i="8"/>
  <c r="R82" i="8"/>
  <c r="R81" i="8"/>
  <c r="P108" i="8"/>
  <c r="P107" i="8"/>
  <c r="P106" i="8"/>
  <c r="P105" i="8"/>
  <c r="P104" i="8"/>
  <c r="P103" i="8"/>
  <c r="P102" i="8"/>
  <c r="P101" i="8"/>
  <c r="P100" i="8"/>
  <c r="P99" i="8"/>
  <c r="P98" i="8"/>
  <c r="P97" i="8"/>
  <c r="P96" i="8"/>
  <c r="P95" i="8"/>
  <c r="P94" i="8"/>
  <c r="P93" i="8"/>
  <c r="P92" i="8"/>
  <c r="P91" i="8"/>
  <c r="P90" i="8"/>
  <c r="P89" i="8"/>
  <c r="P88" i="8"/>
  <c r="P87" i="8"/>
  <c r="P86" i="8"/>
  <c r="P85" i="8"/>
  <c r="P84" i="8"/>
  <c r="P83" i="8"/>
  <c r="P82" i="8"/>
  <c r="P81" i="8"/>
  <c r="N108" i="8"/>
  <c r="N107" i="8"/>
  <c r="N106" i="8"/>
  <c r="N105" i="8"/>
  <c r="N104" i="8"/>
  <c r="N103" i="8"/>
  <c r="N102" i="8"/>
  <c r="N101" i="8"/>
  <c r="N100" i="8"/>
  <c r="N99" i="8"/>
  <c r="N98" i="8"/>
  <c r="N97" i="8"/>
  <c r="N96" i="8"/>
  <c r="N95" i="8"/>
  <c r="N94" i="8"/>
  <c r="N93" i="8"/>
  <c r="N92" i="8"/>
  <c r="N91" i="8"/>
  <c r="N90" i="8"/>
  <c r="N89" i="8"/>
  <c r="N88" i="8"/>
  <c r="N87" i="8"/>
  <c r="N86" i="8"/>
  <c r="N85" i="8"/>
  <c r="N84" i="8"/>
  <c r="N83" i="8"/>
  <c r="N82" i="8"/>
  <c r="N81" i="8"/>
  <c r="B53" i="10" l="1"/>
  <c r="F53" i="10"/>
  <c r="G53" i="10"/>
  <c r="H53" i="10"/>
  <c r="I53" i="10"/>
  <c r="J53" i="10"/>
  <c r="K53" i="10"/>
  <c r="L53" i="10"/>
  <c r="M53" i="10"/>
  <c r="O53" i="10"/>
  <c r="Q53" i="10"/>
  <c r="S53" i="10"/>
  <c r="U53" i="10"/>
  <c r="W53" i="10"/>
  <c r="B54" i="10"/>
  <c r="F54" i="10"/>
  <c r="G54" i="10"/>
  <c r="H54" i="10"/>
  <c r="I54" i="10"/>
  <c r="J54" i="10"/>
  <c r="K54" i="10"/>
  <c r="L54" i="10"/>
  <c r="M54" i="10"/>
  <c r="O54" i="10"/>
  <c r="Q54" i="10"/>
  <c r="S54" i="10"/>
  <c r="U54" i="10"/>
  <c r="W54" i="10"/>
  <c r="B55" i="10"/>
  <c r="F55" i="10"/>
  <c r="G55" i="10"/>
  <c r="H55" i="10"/>
  <c r="I55" i="10"/>
  <c r="J55" i="10"/>
  <c r="K55" i="10"/>
  <c r="L55" i="10"/>
  <c r="M55" i="10"/>
  <c r="N55" i="10"/>
  <c r="O55" i="10"/>
  <c r="Q55" i="10"/>
  <c r="S55" i="10"/>
  <c r="U55" i="10"/>
  <c r="V55" i="10"/>
  <c r="W55" i="10"/>
  <c r="B56" i="10"/>
  <c r="F56" i="10"/>
  <c r="G56" i="10"/>
  <c r="H56" i="10"/>
  <c r="I56" i="10"/>
  <c r="J56" i="10"/>
  <c r="K56" i="10"/>
  <c r="L56" i="10"/>
  <c r="M56" i="10"/>
  <c r="O56" i="10"/>
  <c r="Q56" i="10"/>
  <c r="S56" i="10"/>
  <c r="U56" i="10"/>
  <c r="W56" i="10"/>
  <c r="B57" i="10"/>
  <c r="F57" i="10"/>
  <c r="G57" i="10"/>
  <c r="H57" i="10"/>
  <c r="I57" i="10"/>
  <c r="J57" i="10"/>
  <c r="K57" i="10"/>
  <c r="L57" i="10"/>
  <c r="M57" i="10"/>
  <c r="O57" i="10"/>
  <c r="Q57" i="10"/>
  <c r="S57" i="10"/>
  <c r="U57" i="10"/>
  <c r="W57" i="10"/>
  <c r="B58" i="10"/>
  <c r="F58" i="10"/>
  <c r="G58" i="10"/>
  <c r="H58" i="10"/>
  <c r="I58" i="10"/>
  <c r="J58" i="10"/>
  <c r="K58" i="10"/>
  <c r="L58" i="10"/>
  <c r="M58" i="10"/>
  <c r="O58" i="10"/>
  <c r="Q58" i="10"/>
  <c r="S58" i="10"/>
  <c r="U58" i="10"/>
  <c r="W58" i="10"/>
  <c r="B59" i="10"/>
  <c r="F59" i="10"/>
  <c r="G59" i="10"/>
  <c r="H59" i="10"/>
  <c r="I59" i="10"/>
  <c r="J59" i="10"/>
  <c r="K59" i="10"/>
  <c r="L59" i="10"/>
  <c r="M59" i="10"/>
  <c r="O59" i="10"/>
  <c r="Q59" i="10"/>
  <c r="S59" i="10"/>
  <c r="U59" i="10"/>
  <c r="W59" i="10"/>
  <c r="B60" i="10"/>
  <c r="F60" i="10"/>
  <c r="G60" i="10"/>
  <c r="H60" i="10"/>
  <c r="I60" i="10"/>
  <c r="J60" i="10"/>
  <c r="K60" i="10"/>
  <c r="L60" i="10"/>
  <c r="M60" i="10"/>
  <c r="O60" i="10"/>
  <c r="Q60" i="10"/>
  <c r="S60" i="10"/>
  <c r="U60" i="10"/>
  <c r="V60" i="10"/>
  <c r="W60" i="10"/>
  <c r="B61" i="10"/>
  <c r="F61" i="10"/>
  <c r="G61" i="10"/>
  <c r="H61" i="10"/>
  <c r="I61" i="10"/>
  <c r="J61" i="10"/>
  <c r="K61" i="10"/>
  <c r="L61" i="10"/>
  <c r="M61" i="10"/>
  <c r="O61" i="10"/>
  <c r="Q61" i="10"/>
  <c r="S61" i="10"/>
  <c r="T61" i="10"/>
  <c r="U61" i="10"/>
  <c r="W61" i="10"/>
  <c r="B62" i="10"/>
  <c r="F62" i="10"/>
  <c r="G62" i="10"/>
  <c r="H62" i="10"/>
  <c r="I62" i="10"/>
  <c r="J62" i="10"/>
  <c r="K62" i="10"/>
  <c r="L62" i="10"/>
  <c r="M62" i="10"/>
  <c r="O62" i="10"/>
  <c r="Q62" i="10"/>
  <c r="S62" i="10"/>
  <c r="U62" i="10"/>
  <c r="W62" i="10"/>
  <c r="B63" i="10"/>
  <c r="F63" i="10"/>
  <c r="G63" i="10"/>
  <c r="H63" i="10"/>
  <c r="I63" i="10"/>
  <c r="J63" i="10"/>
  <c r="K63" i="10"/>
  <c r="L63" i="10"/>
  <c r="M63" i="10"/>
  <c r="O63" i="10"/>
  <c r="Q63" i="10"/>
  <c r="S63" i="10"/>
  <c r="U63" i="10"/>
  <c r="V63" i="10"/>
  <c r="W63" i="10"/>
  <c r="B64" i="10"/>
  <c r="F64" i="10"/>
  <c r="G64" i="10"/>
  <c r="H64" i="10"/>
  <c r="I64" i="10"/>
  <c r="J64" i="10"/>
  <c r="K64" i="10"/>
  <c r="L64" i="10"/>
  <c r="M64" i="10"/>
  <c r="O64" i="10"/>
  <c r="Q64" i="10"/>
  <c r="S64" i="10"/>
  <c r="U64" i="10"/>
  <c r="W64" i="10"/>
  <c r="B65" i="10"/>
  <c r="F65" i="10"/>
  <c r="G65" i="10"/>
  <c r="H65" i="10"/>
  <c r="I65" i="10"/>
  <c r="J65" i="10"/>
  <c r="K65" i="10"/>
  <c r="L65" i="10"/>
  <c r="M65" i="10"/>
  <c r="O65" i="10"/>
  <c r="Q65" i="10"/>
  <c r="S65" i="10"/>
  <c r="U65" i="10"/>
  <c r="W65" i="10"/>
  <c r="B66" i="10"/>
  <c r="F66" i="10"/>
  <c r="G66" i="10"/>
  <c r="H66" i="10"/>
  <c r="I66" i="10"/>
  <c r="J66" i="10"/>
  <c r="K66" i="10"/>
  <c r="L66" i="10"/>
  <c r="M66" i="10"/>
  <c r="O66" i="10"/>
  <c r="Q66" i="10"/>
  <c r="S66" i="10"/>
  <c r="U66" i="10"/>
  <c r="W66" i="10"/>
  <c r="B67" i="10"/>
  <c r="F67" i="10"/>
  <c r="G67" i="10"/>
  <c r="H67" i="10"/>
  <c r="I67" i="10"/>
  <c r="J67" i="10"/>
  <c r="K67" i="10"/>
  <c r="L67" i="10"/>
  <c r="M67" i="10"/>
  <c r="O67" i="10"/>
  <c r="Q67" i="10"/>
  <c r="S67" i="10"/>
  <c r="U67" i="10"/>
  <c r="W67" i="10"/>
  <c r="B68" i="10"/>
  <c r="F68" i="10"/>
  <c r="G68" i="10"/>
  <c r="H68" i="10"/>
  <c r="I68" i="10"/>
  <c r="J68" i="10"/>
  <c r="K68" i="10"/>
  <c r="L68" i="10"/>
  <c r="M68" i="10"/>
  <c r="O68" i="10"/>
  <c r="Q68" i="10"/>
  <c r="S68" i="10"/>
  <c r="U68" i="10"/>
  <c r="W68" i="10"/>
  <c r="B69" i="10"/>
  <c r="F69" i="10"/>
  <c r="G69" i="10"/>
  <c r="H69" i="10"/>
  <c r="I69" i="10"/>
  <c r="J69" i="10"/>
  <c r="K69" i="10"/>
  <c r="L69" i="10"/>
  <c r="M69" i="10"/>
  <c r="O69" i="10"/>
  <c r="Q69" i="10"/>
  <c r="S69" i="10"/>
  <c r="U69" i="10"/>
  <c r="W69" i="10"/>
  <c r="B70" i="10"/>
  <c r="F70" i="10"/>
  <c r="G70" i="10"/>
  <c r="H70" i="10"/>
  <c r="I70" i="10"/>
  <c r="J70" i="10"/>
  <c r="K70" i="10"/>
  <c r="L70" i="10"/>
  <c r="M70" i="10"/>
  <c r="O70" i="10"/>
  <c r="P70" i="10"/>
  <c r="Q70" i="10"/>
  <c r="S70" i="10"/>
  <c r="U70" i="10"/>
  <c r="W70" i="10"/>
  <c r="B71" i="10"/>
  <c r="F71" i="10"/>
  <c r="G71" i="10"/>
  <c r="H71" i="10"/>
  <c r="I71" i="10"/>
  <c r="J71" i="10"/>
  <c r="K71" i="10"/>
  <c r="L71" i="10"/>
  <c r="M71" i="10"/>
  <c r="O71" i="10"/>
  <c r="Q71" i="10"/>
  <c r="S71" i="10"/>
  <c r="U71" i="10"/>
  <c r="W71" i="10"/>
  <c r="B72" i="10"/>
  <c r="F72" i="10"/>
  <c r="G72" i="10"/>
  <c r="H72" i="10"/>
  <c r="I72" i="10"/>
  <c r="J72" i="10"/>
  <c r="K72" i="10"/>
  <c r="L72" i="10"/>
  <c r="M72" i="10"/>
  <c r="O72" i="10"/>
  <c r="Q72" i="10"/>
  <c r="R72" i="10"/>
  <c r="S72" i="10"/>
  <c r="U72" i="10"/>
  <c r="W72" i="10"/>
  <c r="B73" i="10"/>
  <c r="F73" i="10"/>
  <c r="G73" i="10"/>
  <c r="H73" i="10"/>
  <c r="I73" i="10"/>
  <c r="J73" i="10"/>
  <c r="K73" i="10"/>
  <c r="L73" i="10"/>
  <c r="M73" i="10"/>
  <c r="O73" i="10"/>
  <c r="Q73" i="10"/>
  <c r="S73" i="10"/>
  <c r="U73" i="10"/>
  <c r="W73" i="10"/>
  <c r="B74" i="10"/>
  <c r="F74" i="10"/>
  <c r="G74" i="10"/>
  <c r="H74" i="10"/>
  <c r="I74" i="10"/>
  <c r="J74" i="10"/>
  <c r="K74" i="10"/>
  <c r="L74" i="10"/>
  <c r="M74" i="10"/>
  <c r="O74" i="10"/>
  <c r="Q74" i="10"/>
  <c r="S74" i="10"/>
  <c r="U74" i="10"/>
  <c r="W74" i="10"/>
  <c r="B75" i="10"/>
  <c r="F75" i="10"/>
  <c r="G75" i="10"/>
  <c r="H75" i="10"/>
  <c r="I75" i="10"/>
  <c r="J75" i="10"/>
  <c r="K75" i="10"/>
  <c r="L75" i="10"/>
  <c r="M75" i="10"/>
  <c r="O75" i="10"/>
  <c r="Q75" i="10"/>
  <c r="S75" i="10"/>
  <c r="U75" i="10"/>
  <c r="W75" i="10"/>
  <c r="B76" i="10"/>
  <c r="F76" i="10"/>
  <c r="G76" i="10"/>
  <c r="H76" i="10"/>
  <c r="I76" i="10"/>
  <c r="J76" i="10"/>
  <c r="K76" i="10"/>
  <c r="L76" i="10"/>
  <c r="M76" i="10"/>
  <c r="N76" i="10"/>
  <c r="O76" i="10"/>
  <c r="Q76" i="10"/>
  <c r="S76" i="10"/>
  <c r="U76" i="10"/>
  <c r="W76" i="10"/>
  <c r="B77" i="10"/>
  <c r="F77" i="10"/>
  <c r="G77" i="10"/>
  <c r="H77" i="10"/>
  <c r="I77" i="10"/>
  <c r="J77" i="10"/>
  <c r="K77" i="10"/>
  <c r="L77" i="10"/>
  <c r="M77" i="10"/>
  <c r="O77" i="10"/>
  <c r="Q77" i="10"/>
  <c r="S77" i="10"/>
  <c r="T77" i="10"/>
  <c r="U77" i="10"/>
  <c r="W77" i="10"/>
  <c r="B78" i="10"/>
  <c r="F78" i="10"/>
  <c r="G78" i="10"/>
  <c r="H78" i="10"/>
  <c r="I78" i="10"/>
  <c r="J78" i="10"/>
  <c r="K78" i="10"/>
  <c r="L78" i="10"/>
  <c r="M78" i="10"/>
  <c r="O78" i="10"/>
  <c r="P78" i="10"/>
  <c r="Q78" i="10"/>
  <c r="S78" i="10"/>
  <c r="U78" i="10"/>
  <c r="W78" i="10"/>
  <c r="B79" i="10"/>
  <c r="F79" i="10"/>
  <c r="G79" i="10"/>
  <c r="H79" i="10"/>
  <c r="I79" i="10"/>
  <c r="J79" i="10"/>
  <c r="K79" i="10"/>
  <c r="L79" i="10"/>
  <c r="M79" i="10"/>
  <c r="N79" i="10"/>
  <c r="O79" i="10"/>
  <c r="Q79" i="10"/>
  <c r="S79" i="10"/>
  <c r="U79" i="10"/>
  <c r="V79" i="10"/>
  <c r="W79" i="10"/>
  <c r="B80" i="10"/>
  <c r="F80" i="10"/>
  <c r="G80" i="10"/>
  <c r="H80" i="10"/>
  <c r="I80" i="10"/>
  <c r="J80" i="10"/>
  <c r="K80" i="10"/>
  <c r="L80" i="10"/>
  <c r="M80" i="10"/>
  <c r="O80" i="10"/>
  <c r="Q80" i="10"/>
  <c r="R80" i="10"/>
  <c r="S80" i="10"/>
  <c r="U80" i="10"/>
  <c r="W80" i="10"/>
  <c r="V54" i="9"/>
  <c r="V54" i="10" s="1"/>
  <c r="V55" i="9"/>
  <c r="V56" i="9"/>
  <c r="V56" i="10" s="1"/>
  <c r="V57" i="9"/>
  <c r="V57" i="10" s="1"/>
  <c r="V58" i="9"/>
  <c r="V58" i="10" s="1"/>
  <c r="V59" i="9"/>
  <c r="V59" i="10" s="1"/>
  <c r="V60" i="9"/>
  <c r="V61" i="9"/>
  <c r="V61" i="10" s="1"/>
  <c r="V62" i="9"/>
  <c r="V62" i="10" s="1"/>
  <c r="V63" i="9"/>
  <c r="V64" i="9"/>
  <c r="V64" i="10" s="1"/>
  <c r="V65" i="9"/>
  <c r="V65" i="10" s="1"/>
  <c r="V66" i="9"/>
  <c r="V66" i="10" s="1"/>
  <c r="V67" i="9"/>
  <c r="V67" i="10" s="1"/>
  <c r="V68" i="9"/>
  <c r="V68" i="10" s="1"/>
  <c r="V69" i="9"/>
  <c r="V69" i="10" s="1"/>
  <c r="V70" i="9"/>
  <c r="V70" i="10" s="1"/>
  <c r="V71" i="9"/>
  <c r="V71" i="10" s="1"/>
  <c r="V72" i="9"/>
  <c r="V72" i="10" s="1"/>
  <c r="V73" i="9"/>
  <c r="V73" i="10" s="1"/>
  <c r="V74" i="9"/>
  <c r="V74" i="10" s="1"/>
  <c r="V75" i="9"/>
  <c r="V75" i="10" s="1"/>
  <c r="V76" i="9"/>
  <c r="V76" i="10" s="1"/>
  <c r="V77" i="9"/>
  <c r="V77" i="10" s="1"/>
  <c r="V78" i="9"/>
  <c r="V78" i="10" s="1"/>
  <c r="V79" i="9"/>
  <c r="V80" i="9"/>
  <c r="V80" i="10" s="1"/>
  <c r="T54" i="9"/>
  <c r="T54" i="10" s="1"/>
  <c r="T55" i="9"/>
  <c r="T55" i="10" s="1"/>
  <c r="T56" i="9"/>
  <c r="T56" i="10" s="1"/>
  <c r="T57" i="9"/>
  <c r="T57" i="10" s="1"/>
  <c r="T58" i="9"/>
  <c r="T58" i="10" s="1"/>
  <c r="T59" i="9"/>
  <c r="T59" i="10" s="1"/>
  <c r="T60" i="9"/>
  <c r="T60" i="10" s="1"/>
  <c r="T61" i="9"/>
  <c r="T62" i="9"/>
  <c r="T62" i="10" s="1"/>
  <c r="T63" i="9"/>
  <c r="T63" i="10" s="1"/>
  <c r="T64" i="9"/>
  <c r="T64" i="10" s="1"/>
  <c r="T65" i="9"/>
  <c r="T65" i="10" s="1"/>
  <c r="T66" i="9"/>
  <c r="T66" i="10" s="1"/>
  <c r="T67" i="9"/>
  <c r="T67" i="10" s="1"/>
  <c r="T68" i="9"/>
  <c r="T68" i="10" s="1"/>
  <c r="T69" i="9"/>
  <c r="T69" i="10" s="1"/>
  <c r="T70" i="9"/>
  <c r="T70" i="10" s="1"/>
  <c r="T71" i="9"/>
  <c r="T71" i="10" s="1"/>
  <c r="T72" i="9"/>
  <c r="T72" i="10" s="1"/>
  <c r="T73" i="9"/>
  <c r="T73" i="10" s="1"/>
  <c r="T74" i="9"/>
  <c r="T74" i="10" s="1"/>
  <c r="T75" i="9"/>
  <c r="T75" i="10" s="1"/>
  <c r="T76" i="9"/>
  <c r="T76" i="10" s="1"/>
  <c r="T77" i="9"/>
  <c r="T78" i="9"/>
  <c r="T78" i="10" s="1"/>
  <c r="T79" i="9"/>
  <c r="T79" i="10" s="1"/>
  <c r="T80" i="9"/>
  <c r="T80" i="10" s="1"/>
  <c r="R54" i="9"/>
  <c r="R54" i="10" s="1"/>
  <c r="R55" i="9"/>
  <c r="R55" i="10" s="1"/>
  <c r="R56" i="9"/>
  <c r="R56" i="10" s="1"/>
  <c r="R57" i="9"/>
  <c r="R57" i="10" s="1"/>
  <c r="R58" i="9"/>
  <c r="R58" i="10" s="1"/>
  <c r="R59" i="9"/>
  <c r="R59" i="10" s="1"/>
  <c r="R60" i="9"/>
  <c r="R60" i="10" s="1"/>
  <c r="R61" i="9"/>
  <c r="R61" i="10" s="1"/>
  <c r="R62" i="9"/>
  <c r="R62" i="10" s="1"/>
  <c r="R63" i="9"/>
  <c r="R63" i="10" s="1"/>
  <c r="R64" i="9"/>
  <c r="R64" i="10" s="1"/>
  <c r="R65" i="9"/>
  <c r="R65" i="10" s="1"/>
  <c r="R66" i="9"/>
  <c r="R66" i="10" s="1"/>
  <c r="R67" i="9"/>
  <c r="R67" i="10" s="1"/>
  <c r="R68" i="9"/>
  <c r="R68" i="10" s="1"/>
  <c r="R69" i="9"/>
  <c r="R69" i="10" s="1"/>
  <c r="R70" i="9"/>
  <c r="R70" i="10" s="1"/>
  <c r="R71" i="9"/>
  <c r="R71" i="10" s="1"/>
  <c r="R72" i="9"/>
  <c r="R73" i="9"/>
  <c r="R73" i="10" s="1"/>
  <c r="R74" i="9"/>
  <c r="R74" i="10" s="1"/>
  <c r="R75" i="9"/>
  <c r="R75" i="10" s="1"/>
  <c r="R76" i="9"/>
  <c r="R76" i="10" s="1"/>
  <c r="R77" i="9"/>
  <c r="R77" i="10" s="1"/>
  <c r="R78" i="9"/>
  <c r="R78" i="10" s="1"/>
  <c r="R79" i="9"/>
  <c r="R79" i="10" s="1"/>
  <c r="R80" i="9"/>
  <c r="P54" i="9"/>
  <c r="P54" i="10" s="1"/>
  <c r="P55" i="9"/>
  <c r="P55" i="10" s="1"/>
  <c r="P56" i="9"/>
  <c r="P56" i="10" s="1"/>
  <c r="P57" i="9"/>
  <c r="P57" i="10" s="1"/>
  <c r="P58" i="9"/>
  <c r="P58" i="10" s="1"/>
  <c r="P59" i="9"/>
  <c r="P59" i="10" s="1"/>
  <c r="P60" i="9"/>
  <c r="P60" i="10" s="1"/>
  <c r="P61" i="9"/>
  <c r="P61" i="10" s="1"/>
  <c r="P62" i="9"/>
  <c r="P62" i="10" s="1"/>
  <c r="P63" i="9"/>
  <c r="P63" i="10" s="1"/>
  <c r="P64" i="9"/>
  <c r="P64" i="10" s="1"/>
  <c r="P65" i="9"/>
  <c r="P65" i="10" s="1"/>
  <c r="P66" i="9"/>
  <c r="P66" i="10" s="1"/>
  <c r="P67" i="9"/>
  <c r="P67" i="10" s="1"/>
  <c r="P68" i="9"/>
  <c r="P68" i="10" s="1"/>
  <c r="P69" i="9"/>
  <c r="P69" i="10" s="1"/>
  <c r="P70" i="9"/>
  <c r="P71" i="9"/>
  <c r="P71" i="10" s="1"/>
  <c r="P72" i="9"/>
  <c r="P72" i="10" s="1"/>
  <c r="P73" i="9"/>
  <c r="P73" i="10" s="1"/>
  <c r="P74" i="9"/>
  <c r="P74" i="10" s="1"/>
  <c r="P75" i="9"/>
  <c r="P75" i="10" s="1"/>
  <c r="P76" i="9"/>
  <c r="P76" i="10" s="1"/>
  <c r="P77" i="9"/>
  <c r="P77" i="10" s="1"/>
  <c r="P78" i="9"/>
  <c r="P79" i="9"/>
  <c r="P79" i="10" s="1"/>
  <c r="P80" i="9"/>
  <c r="P80" i="10" s="1"/>
  <c r="V53" i="9"/>
  <c r="V53" i="10" s="1"/>
  <c r="T53" i="9"/>
  <c r="T53" i="10" s="1"/>
  <c r="R53" i="9"/>
  <c r="R53" i="10" s="1"/>
  <c r="P53" i="9"/>
  <c r="P53" i="10" s="1"/>
  <c r="N54" i="9"/>
  <c r="N54" i="10" s="1"/>
  <c r="N55" i="9"/>
  <c r="N56" i="9"/>
  <c r="N56" i="10" s="1"/>
  <c r="N57" i="9"/>
  <c r="N57" i="10" s="1"/>
  <c r="N58" i="9"/>
  <c r="N58" i="10" s="1"/>
  <c r="N59" i="9"/>
  <c r="N59" i="10" s="1"/>
  <c r="N60" i="9"/>
  <c r="N60" i="10" s="1"/>
  <c r="N61" i="9"/>
  <c r="N61" i="10" s="1"/>
  <c r="N62" i="9"/>
  <c r="N62" i="10" s="1"/>
  <c r="N63" i="9"/>
  <c r="N63" i="10" s="1"/>
  <c r="N64" i="9"/>
  <c r="N64" i="10" s="1"/>
  <c r="N65" i="9"/>
  <c r="N65" i="10" s="1"/>
  <c r="N66" i="9"/>
  <c r="N66" i="10" s="1"/>
  <c r="N67" i="9"/>
  <c r="N67" i="10" s="1"/>
  <c r="N68" i="9"/>
  <c r="N68" i="10" s="1"/>
  <c r="N69" i="9"/>
  <c r="N69" i="10" s="1"/>
  <c r="N70" i="9"/>
  <c r="N70" i="10" s="1"/>
  <c r="N71" i="9"/>
  <c r="N71" i="10" s="1"/>
  <c r="N72" i="9"/>
  <c r="N72" i="10" s="1"/>
  <c r="N73" i="9"/>
  <c r="N73" i="10" s="1"/>
  <c r="N74" i="9"/>
  <c r="N74" i="10" s="1"/>
  <c r="N75" i="9"/>
  <c r="N75" i="10" s="1"/>
  <c r="N76" i="9"/>
  <c r="N77" i="9"/>
  <c r="N77" i="10" s="1"/>
  <c r="N78" i="9"/>
  <c r="N78" i="10" s="1"/>
  <c r="N79" i="9"/>
  <c r="N80" i="9"/>
  <c r="N80" i="10" s="1"/>
  <c r="N53" i="9"/>
  <c r="N53" i="10" s="1"/>
  <c r="V54" i="8" l="1"/>
  <c r="V55" i="8"/>
  <c r="V56" i="8"/>
  <c r="V57" i="8"/>
  <c r="V58" i="8"/>
  <c r="V59" i="8"/>
  <c r="V60" i="8"/>
  <c r="V61" i="8"/>
  <c r="V62" i="8"/>
  <c r="V63" i="8"/>
  <c r="V64" i="8"/>
  <c r="V65" i="8"/>
  <c r="V66" i="8"/>
  <c r="V67" i="8"/>
  <c r="V68" i="8"/>
  <c r="V69" i="8"/>
  <c r="V70" i="8"/>
  <c r="V71" i="8"/>
  <c r="V72" i="8"/>
  <c r="V73" i="8"/>
  <c r="V74" i="8"/>
  <c r="V75" i="8"/>
  <c r="V76" i="8"/>
  <c r="V77" i="8"/>
  <c r="V78" i="8"/>
  <c r="V79" i="8"/>
  <c r="V80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R54" i="8"/>
  <c r="R55" i="8"/>
  <c r="R56" i="8"/>
  <c r="R57" i="8"/>
  <c r="R58" i="8"/>
  <c r="R59" i="8"/>
  <c r="R60" i="8"/>
  <c r="R61" i="8"/>
  <c r="R62" i="8"/>
  <c r="R63" i="8"/>
  <c r="R64" i="8"/>
  <c r="R65" i="8"/>
  <c r="R66" i="8"/>
  <c r="R67" i="8"/>
  <c r="R68" i="8"/>
  <c r="R69" i="8"/>
  <c r="R70" i="8"/>
  <c r="R71" i="8"/>
  <c r="R72" i="8"/>
  <c r="R73" i="8"/>
  <c r="R74" i="8"/>
  <c r="R75" i="8"/>
  <c r="R76" i="8"/>
  <c r="R77" i="8"/>
  <c r="R78" i="8"/>
  <c r="R79" i="8"/>
  <c r="R80" i="8"/>
  <c r="V53" i="8"/>
  <c r="T53" i="8"/>
  <c r="R53" i="8"/>
  <c r="P54" i="8"/>
  <c r="P55" i="8"/>
  <c r="P56" i="8"/>
  <c r="P57" i="8"/>
  <c r="P58" i="8"/>
  <c r="P59" i="8"/>
  <c r="P60" i="8"/>
  <c r="P61" i="8"/>
  <c r="P62" i="8"/>
  <c r="P63" i="8"/>
  <c r="P64" i="8"/>
  <c r="P65" i="8"/>
  <c r="P66" i="8"/>
  <c r="P67" i="8"/>
  <c r="P68" i="8"/>
  <c r="P69" i="8"/>
  <c r="P70" i="8"/>
  <c r="P71" i="8"/>
  <c r="P72" i="8"/>
  <c r="P73" i="8"/>
  <c r="P74" i="8"/>
  <c r="P75" i="8"/>
  <c r="P76" i="8"/>
  <c r="P77" i="8"/>
  <c r="P78" i="8"/>
  <c r="P79" i="8"/>
  <c r="P80" i="8"/>
  <c r="P53" i="8"/>
  <c r="N54" i="8"/>
  <c r="N55" i="8"/>
  <c r="N56" i="8"/>
  <c r="N57" i="8"/>
  <c r="N58" i="8"/>
  <c r="N59" i="8"/>
  <c r="N60" i="8"/>
  <c r="N61" i="8"/>
  <c r="N62" i="8"/>
  <c r="N63" i="8"/>
  <c r="N64" i="8"/>
  <c r="N65" i="8"/>
  <c r="N66" i="8"/>
  <c r="N67" i="8"/>
  <c r="N68" i="8"/>
  <c r="N69" i="8"/>
  <c r="N70" i="8"/>
  <c r="N71" i="8"/>
  <c r="N72" i="8"/>
  <c r="N73" i="8"/>
  <c r="N74" i="8"/>
  <c r="N75" i="8"/>
  <c r="N76" i="8"/>
  <c r="N77" i="8"/>
  <c r="N78" i="8"/>
  <c r="N79" i="8"/>
  <c r="N80" i="8"/>
  <c r="N53" i="8"/>
  <c r="G14" i="1" l="1"/>
  <c r="T7" i="17" l="1"/>
  <c r="T8" i="17"/>
  <c r="T9" i="17"/>
  <c r="T10" i="17"/>
  <c r="T11" i="17"/>
  <c r="T12" i="17"/>
  <c r="T13" i="17"/>
  <c r="T14" i="17"/>
  <c r="T15" i="17"/>
  <c r="T16" i="17"/>
  <c r="T17" i="17"/>
  <c r="T18" i="17"/>
  <c r="T19" i="17"/>
  <c r="T20" i="17"/>
  <c r="T21" i="17"/>
  <c r="T22" i="17"/>
  <c r="T23" i="17"/>
  <c r="T6" i="17"/>
  <c r="G8" i="17" l="1"/>
  <c r="G9" i="17"/>
  <c r="G10" i="17"/>
  <c r="G11" i="17"/>
  <c r="G12" i="17"/>
  <c r="G13" i="17"/>
  <c r="G14" i="17"/>
  <c r="G15" i="17"/>
  <c r="G16" i="17"/>
  <c r="G17" i="17"/>
  <c r="G18" i="17"/>
  <c r="G19" i="17"/>
  <c r="G20" i="17"/>
  <c r="G21" i="17"/>
  <c r="G22" i="17"/>
  <c r="G23" i="17"/>
  <c r="G24" i="17"/>
  <c r="G25" i="17"/>
  <c r="G26" i="17"/>
  <c r="G27" i="17"/>
  <c r="G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7" i="17"/>
  <c r="V45" i="10" l="1"/>
  <c r="V44" i="10"/>
  <c r="V43" i="10"/>
  <c r="V42" i="10"/>
  <c r="V41" i="10"/>
  <c r="V40" i="10"/>
  <c r="V39" i="10"/>
  <c r="V38" i="10"/>
  <c r="V37" i="10"/>
  <c r="V36" i="10"/>
  <c r="V35" i="10"/>
  <c r="V34" i="10"/>
  <c r="V33" i="10"/>
  <c r="T45" i="10"/>
  <c r="T44" i="10"/>
  <c r="T43" i="10"/>
  <c r="T42" i="10"/>
  <c r="T41" i="10"/>
  <c r="T40" i="10"/>
  <c r="T39" i="10"/>
  <c r="T38" i="10"/>
  <c r="T37" i="10"/>
  <c r="T36" i="10"/>
  <c r="T35" i="10"/>
  <c r="T34" i="10"/>
  <c r="T33" i="10"/>
  <c r="R45" i="10"/>
  <c r="R44" i="10"/>
  <c r="R43" i="10"/>
  <c r="R42" i="10"/>
  <c r="R41" i="10"/>
  <c r="R40" i="10"/>
  <c r="R39" i="10"/>
  <c r="R38" i="10"/>
  <c r="R37" i="10"/>
  <c r="R36" i="10"/>
  <c r="R35" i="10"/>
  <c r="R34" i="10"/>
  <c r="R33" i="10"/>
  <c r="P45" i="10"/>
  <c r="P44" i="10"/>
  <c r="P43" i="10"/>
  <c r="P42" i="10"/>
  <c r="P41" i="10"/>
  <c r="P40" i="10"/>
  <c r="P39" i="10"/>
  <c r="P38" i="10"/>
  <c r="P37" i="10"/>
  <c r="P36" i="10"/>
  <c r="P35" i="10"/>
  <c r="P34" i="10"/>
  <c r="P33" i="10"/>
  <c r="N45" i="10"/>
  <c r="N44" i="10"/>
  <c r="N43" i="10"/>
  <c r="N42" i="10"/>
  <c r="N41" i="10"/>
  <c r="N40" i="10"/>
  <c r="N39" i="10"/>
  <c r="N38" i="10"/>
  <c r="N37" i="10"/>
  <c r="N36" i="10"/>
  <c r="N35" i="10"/>
  <c r="N34" i="10"/>
  <c r="N33" i="10"/>
  <c r="V45" i="9"/>
  <c r="V44" i="9"/>
  <c r="V43" i="9"/>
  <c r="V42" i="9"/>
  <c r="V41" i="9"/>
  <c r="V40" i="9"/>
  <c r="V39" i="9"/>
  <c r="V38" i="9"/>
  <c r="V37" i="9"/>
  <c r="V36" i="9"/>
  <c r="V35" i="9"/>
  <c r="V34" i="9"/>
  <c r="V33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R45" i="9"/>
  <c r="R44" i="9"/>
  <c r="R43" i="9"/>
  <c r="R42" i="9"/>
  <c r="R41" i="9"/>
  <c r="R40" i="9"/>
  <c r="R39" i="9"/>
  <c r="R38" i="9"/>
  <c r="R37" i="9"/>
  <c r="R36" i="9"/>
  <c r="R35" i="9"/>
  <c r="R34" i="9"/>
  <c r="R33" i="9"/>
  <c r="P45" i="9"/>
  <c r="P44" i="9"/>
  <c r="P43" i="9"/>
  <c r="P42" i="9"/>
  <c r="P41" i="9"/>
  <c r="P40" i="9"/>
  <c r="P39" i="9"/>
  <c r="P38" i="9"/>
  <c r="P37" i="9"/>
  <c r="P36" i="9"/>
  <c r="P35" i="9"/>
  <c r="P34" i="9"/>
  <c r="P33" i="9"/>
  <c r="N45" i="9"/>
  <c r="N44" i="9"/>
  <c r="N43" i="9"/>
  <c r="N42" i="9"/>
  <c r="N41" i="9"/>
  <c r="N40" i="9"/>
  <c r="N39" i="9"/>
  <c r="N38" i="9"/>
  <c r="N37" i="9"/>
  <c r="N36" i="9"/>
  <c r="N35" i="9"/>
  <c r="N34" i="9"/>
  <c r="N33" i="9"/>
  <c r="V45" i="8"/>
  <c r="V44" i="8"/>
  <c r="V43" i="8"/>
  <c r="V42" i="8"/>
  <c r="V41" i="8"/>
  <c r="V40" i="8"/>
  <c r="V39" i="8"/>
  <c r="V38" i="8"/>
  <c r="V37" i="8"/>
  <c r="V36" i="8"/>
  <c r="V35" i="8"/>
  <c r="V34" i="8"/>
  <c r="V33" i="8"/>
  <c r="T45" i="8"/>
  <c r="T44" i="8"/>
  <c r="T43" i="8"/>
  <c r="T42" i="8"/>
  <c r="T41" i="8"/>
  <c r="T40" i="8"/>
  <c r="T39" i="8"/>
  <c r="T38" i="8"/>
  <c r="T37" i="8"/>
  <c r="T36" i="8"/>
  <c r="T35" i="8"/>
  <c r="T34" i="8"/>
  <c r="T33" i="8"/>
  <c r="R45" i="8"/>
  <c r="R44" i="8"/>
  <c r="R43" i="8"/>
  <c r="R42" i="8"/>
  <c r="R41" i="8"/>
  <c r="R40" i="8"/>
  <c r="R39" i="8"/>
  <c r="R38" i="8"/>
  <c r="R37" i="8"/>
  <c r="R36" i="8"/>
  <c r="R35" i="8"/>
  <c r="R34" i="8"/>
  <c r="R33" i="8"/>
  <c r="P45" i="8"/>
  <c r="P44" i="8"/>
  <c r="P43" i="8"/>
  <c r="P42" i="8"/>
  <c r="P41" i="8"/>
  <c r="P40" i="8"/>
  <c r="P39" i="8"/>
  <c r="P38" i="8"/>
  <c r="P37" i="8"/>
  <c r="P36" i="8"/>
  <c r="P35" i="8"/>
  <c r="P34" i="8"/>
  <c r="P33" i="8"/>
  <c r="N45" i="8"/>
  <c r="N44" i="8"/>
  <c r="N43" i="8"/>
  <c r="N42" i="8"/>
  <c r="N41" i="8"/>
  <c r="N40" i="8"/>
  <c r="N39" i="8"/>
  <c r="N38" i="8"/>
  <c r="N37" i="8"/>
  <c r="N36" i="8"/>
  <c r="N35" i="8"/>
  <c r="N34" i="8"/>
  <c r="N33" i="8"/>
  <c r="E37" i="1" l="1"/>
  <c r="V6" i="10" l="1"/>
  <c r="V7" i="10"/>
  <c r="V8" i="10"/>
  <c r="V9" i="10"/>
  <c r="V10" i="10"/>
  <c r="V11" i="10"/>
  <c r="V12" i="10"/>
  <c r="V13" i="10"/>
  <c r="V14" i="10"/>
  <c r="V15" i="10"/>
  <c r="V16" i="10"/>
  <c r="V17" i="10"/>
  <c r="V18" i="10"/>
  <c r="V19" i="10"/>
  <c r="V20" i="10"/>
  <c r="V21" i="10"/>
  <c r="V22" i="10"/>
  <c r="V23" i="10"/>
  <c r="V24" i="10"/>
  <c r="V25" i="10"/>
  <c r="V26" i="10"/>
  <c r="V27" i="10"/>
  <c r="V28" i="10"/>
  <c r="V29" i="10"/>
  <c r="V30" i="10"/>
  <c r="V31" i="10"/>
  <c r="V32" i="10"/>
  <c r="T6" i="10"/>
  <c r="T7" i="10"/>
  <c r="T8" i="10"/>
  <c r="T9" i="10"/>
  <c r="T10" i="10"/>
  <c r="T11" i="10"/>
  <c r="T12" i="10"/>
  <c r="T13" i="10"/>
  <c r="T14" i="10"/>
  <c r="T15" i="10"/>
  <c r="T16" i="10"/>
  <c r="T17" i="10"/>
  <c r="T18" i="10"/>
  <c r="T19" i="10"/>
  <c r="T20" i="10"/>
  <c r="T21" i="10"/>
  <c r="T22" i="10"/>
  <c r="T23" i="10"/>
  <c r="T24" i="10"/>
  <c r="T25" i="10"/>
  <c r="T26" i="10"/>
  <c r="T27" i="10"/>
  <c r="T28" i="10"/>
  <c r="T29" i="10"/>
  <c r="T30" i="10"/>
  <c r="T31" i="10"/>
  <c r="T32" i="10"/>
  <c r="R6" i="10"/>
  <c r="R7" i="10"/>
  <c r="R8" i="10"/>
  <c r="R9" i="10"/>
  <c r="R10" i="10"/>
  <c r="R11" i="10"/>
  <c r="R12" i="10"/>
  <c r="R13" i="10"/>
  <c r="R14" i="10"/>
  <c r="R15" i="10"/>
  <c r="R16" i="10"/>
  <c r="R17" i="10"/>
  <c r="R18" i="10"/>
  <c r="R19" i="10"/>
  <c r="R20" i="10"/>
  <c r="R21" i="10"/>
  <c r="R22" i="10"/>
  <c r="R23" i="10"/>
  <c r="R24" i="10"/>
  <c r="R25" i="10"/>
  <c r="R26" i="10"/>
  <c r="R27" i="10"/>
  <c r="R28" i="10"/>
  <c r="R29" i="10"/>
  <c r="R30" i="10"/>
  <c r="R31" i="10"/>
  <c r="R32" i="10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V5" i="10"/>
  <c r="T5" i="10"/>
  <c r="R5" i="10"/>
  <c r="P5" i="10"/>
  <c r="N6" i="10"/>
  <c r="N7" i="10"/>
  <c r="N8" i="10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1" i="10"/>
  <c r="N32" i="10"/>
  <c r="N5" i="10"/>
  <c r="I167" i="10" l="1"/>
  <c r="J165" i="10"/>
  <c r="H165" i="10"/>
  <c r="J164" i="10"/>
  <c r="H164" i="10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T6" i="9"/>
  <c r="T7" i="9"/>
  <c r="T8" i="9"/>
  <c r="T9" i="9"/>
  <c r="T10" i="9"/>
  <c r="T11" i="9"/>
  <c r="T12" i="9"/>
  <c r="T13" i="9"/>
  <c r="T14" i="9"/>
  <c r="T15" i="9"/>
  <c r="T16" i="9"/>
  <c r="T17" i="9"/>
  <c r="T18" i="9"/>
  <c r="T19" i="9"/>
  <c r="T20" i="9"/>
  <c r="T21" i="9"/>
  <c r="T22" i="9"/>
  <c r="T23" i="9"/>
  <c r="T24" i="9"/>
  <c r="T25" i="9"/>
  <c r="T26" i="9"/>
  <c r="T27" i="9"/>
  <c r="T28" i="9"/>
  <c r="T29" i="9"/>
  <c r="T30" i="9"/>
  <c r="T31" i="9"/>
  <c r="T32" i="9"/>
  <c r="R32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6" i="9"/>
  <c r="R27" i="9"/>
  <c r="R28" i="9"/>
  <c r="R29" i="9"/>
  <c r="R30" i="9"/>
  <c r="R31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V5" i="9"/>
  <c r="T5" i="9"/>
  <c r="R5" i="9"/>
  <c r="P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5" i="9"/>
  <c r="I165" i="10" l="1"/>
  <c r="I149" i="9"/>
  <c r="J147" i="9"/>
  <c r="H147" i="9"/>
  <c r="J146" i="9"/>
  <c r="H146" i="9"/>
  <c r="I147" i="9" l="1"/>
  <c r="I147" i="8"/>
  <c r="J145" i="8"/>
  <c r="J144" i="8"/>
  <c r="H144" i="8"/>
  <c r="H145" i="8"/>
  <c r="V6" i="8"/>
  <c r="V7" i="8"/>
  <c r="V8" i="8"/>
  <c r="V9" i="8"/>
  <c r="V10" i="8"/>
  <c r="V11" i="8"/>
  <c r="V12" i="8"/>
  <c r="V13" i="8"/>
  <c r="V14" i="8"/>
  <c r="V15" i="8"/>
  <c r="V16" i="8"/>
  <c r="V17" i="8"/>
  <c r="V18" i="8"/>
  <c r="V19" i="8"/>
  <c r="V20" i="8"/>
  <c r="V21" i="8"/>
  <c r="V22" i="8"/>
  <c r="V23" i="8"/>
  <c r="V24" i="8"/>
  <c r="V25" i="8"/>
  <c r="V26" i="8"/>
  <c r="V27" i="8"/>
  <c r="V28" i="8"/>
  <c r="V29" i="8"/>
  <c r="V30" i="8"/>
  <c r="V31" i="8"/>
  <c r="V32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R6" i="8"/>
  <c r="R7" i="8"/>
  <c r="R8" i="8"/>
  <c r="R9" i="8"/>
  <c r="R10" i="8"/>
  <c r="R11" i="8"/>
  <c r="R12" i="8"/>
  <c r="R13" i="8"/>
  <c r="R14" i="8"/>
  <c r="R15" i="8"/>
  <c r="R16" i="8"/>
  <c r="R17" i="8"/>
  <c r="R18" i="8"/>
  <c r="R19" i="8"/>
  <c r="R20" i="8"/>
  <c r="R21" i="8"/>
  <c r="R22" i="8"/>
  <c r="R23" i="8"/>
  <c r="R24" i="8"/>
  <c r="R25" i="8"/>
  <c r="R26" i="8"/>
  <c r="R27" i="8"/>
  <c r="R28" i="8"/>
  <c r="R29" i="8"/>
  <c r="R30" i="8"/>
  <c r="R31" i="8"/>
  <c r="R32" i="8"/>
  <c r="P6" i="8"/>
  <c r="P7" i="8"/>
  <c r="P8" i="8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V5" i="8"/>
  <c r="T5" i="8"/>
  <c r="R5" i="8"/>
  <c r="P5" i="8"/>
  <c r="N6" i="8"/>
  <c r="N7" i="8"/>
  <c r="N8" i="8"/>
  <c r="N9" i="8"/>
  <c r="N10" i="8"/>
  <c r="N11" i="8"/>
  <c r="N12" i="8"/>
  <c r="N13" i="8"/>
  <c r="N14" i="8"/>
  <c r="N15" i="8"/>
  <c r="N16" i="8"/>
  <c r="N17" i="8"/>
  <c r="N18" i="8"/>
  <c r="N19" i="8"/>
  <c r="N20" i="8"/>
  <c r="N21" i="8"/>
  <c r="N22" i="8"/>
  <c r="N23" i="8"/>
  <c r="N24" i="8"/>
  <c r="N25" i="8"/>
  <c r="N26" i="8"/>
  <c r="N27" i="8"/>
  <c r="N28" i="8"/>
  <c r="N29" i="8"/>
  <c r="N30" i="8"/>
  <c r="N31" i="8"/>
  <c r="N32" i="8"/>
  <c r="N5" i="8"/>
  <c r="I145" i="8" l="1"/>
</calcChain>
</file>

<file path=xl/sharedStrings.xml><?xml version="1.0" encoding="utf-8"?>
<sst xmlns="http://schemas.openxmlformats.org/spreadsheetml/2006/main" count="456" uniqueCount="197">
  <si>
    <t>D</t>
  </si>
  <si>
    <t>–</t>
  </si>
  <si>
    <t>610UB125</t>
  </si>
  <si>
    <t>610UB113</t>
  </si>
  <si>
    <t>610UB101</t>
  </si>
  <si>
    <t>530UB92.4</t>
  </si>
  <si>
    <t>530UB82</t>
  </si>
  <si>
    <t>460UB82.1</t>
  </si>
  <si>
    <t>460UB74.6</t>
  </si>
  <si>
    <t>460UB67.1</t>
  </si>
  <si>
    <t>410UB59.7</t>
  </si>
  <si>
    <t>410UB53.7</t>
  </si>
  <si>
    <t>360UB56.7</t>
  </si>
  <si>
    <t>360UB50.7</t>
  </si>
  <si>
    <t>360UB44.7</t>
  </si>
  <si>
    <t>310UB46.2</t>
  </si>
  <si>
    <t>310UB40.4</t>
  </si>
  <si>
    <t>310UB32</t>
  </si>
  <si>
    <t>250UB37.3</t>
  </si>
  <si>
    <t>250UB31.4</t>
  </si>
  <si>
    <t>250UB25.7</t>
  </si>
  <si>
    <t>200UB29.8</t>
  </si>
  <si>
    <t>200UB25.4</t>
  </si>
  <si>
    <t>200UB22.3</t>
  </si>
  <si>
    <t>200UB18.2</t>
  </si>
  <si>
    <t>180UB22.2</t>
  </si>
  <si>
    <t>180UB18.1</t>
  </si>
  <si>
    <t>180UB16.1</t>
  </si>
  <si>
    <t>150UB18</t>
  </si>
  <si>
    <t>150UB14</t>
  </si>
  <si>
    <t>Designation</t>
  </si>
  <si>
    <r>
      <t>Slenderness reduction factor α</t>
    </r>
    <r>
      <rPr>
        <b/>
        <vertAlign val="subscript"/>
        <sz val="12"/>
        <color theme="1"/>
        <rFont val="Arial"/>
        <family val="2"/>
      </rPr>
      <t>s</t>
    </r>
    <r>
      <rPr>
        <b/>
        <sz val="12"/>
        <color theme="1"/>
        <rFont val="Arial"/>
        <family val="2"/>
      </rPr>
      <t xml:space="preserve"> for effective length L</t>
    </r>
    <r>
      <rPr>
        <b/>
        <vertAlign val="subscript"/>
        <sz val="12"/>
        <color theme="1"/>
        <rFont val="Arial"/>
        <family val="2"/>
      </rPr>
      <t>e</t>
    </r>
    <r>
      <rPr>
        <b/>
        <sz val="12"/>
        <color theme="1"/>
        <rFont val="Arial"/>
        <family val="2"/>
      </rPr>
      <t xml:space="preserve"> in metres</t>
    </r>
  </si>
  <si>
    <r>
      <t>Slenderness reduction factor α</t>
    </r>
    <r>
      <rPr>
        <b/>
        <vertAlign val="subscript"/>
        <sz val="12"/>
        <color theme="1"/>
        <rFont val="Arial"/>
        <family val="2"/>
      </rPr>
      <t xml:space="preserve">c </t>
    </r>
    <r>
      <rPr>
        <b/>
        <sz val="12"/>
        <color theme="1"/>
        <rFont val="Arial"/>
        <family val="2"/>
      </rPr>
      <t>for effective length L</t>
    </r>
    <r>
      <rPr>
        <b/>
        <vertAlign val="subscript"/>
        <sz val="12"/>
        <color theme="1"/>
        <rFont val="Arial"/>
        <family val="2"/>
      </rPr>
      <t>e</t>
    </r>
    <r>
      <rPr>
        <b/>
        <sz val="12"/>
        <color theme="1"/>
        <rFont val="Arial"/>
        <family val="2"/>
      </rPr>
      <t xml:space="preserve"> in metres</t>
    </r>
  </si>
  <si>
    <t>(table 4.1 (A); AS/NZS 1170.2:2011)</t>
  </si>
  <si>
    <t>&lt; 6 months</t>
  </si>
  <si>
    <t>5 years</t>
  </si>
  <si>
    <t>25 years</t>
  </si>
  <si>
    <t>50 years</t>
  </si>
  <si>
    <t>(table 3.3; AS/NZS 1170.0:2002)</t>
  </si>
  <si>
    <t>≥ 100 years</t>
  </si>
  <si>
    <t>z</t>
  </si>
  <si>
    <r>
      <t>M</t>
    </r>
    <r>
      <rPr>
        <b/>
        <vertAlign val="subscript"/>
        <sz val="12"/>
        <color theme="1"/>
        <rFont val="Arial"/>
        <family val="2"/>
        <charset val="204"/>
      </rPr>
      <t>z,cat</t>
    </r>
  </si>
  <si>
    <t>Annual probability of exceedance</t>
  </si>
  <si>
    <t>xxxx</t>
  </si>
  <si>
    <t>WIND AND EARTHQUAKE</t>
  </si>
  <si>
    <t>Return period factor</t>
  </si>
  <si>
    <r>
      <t>R</t>
    </r>
    <r>
      <rPr>
        <vertAlign val="subscript"/>
        <sz val="12"/>
        <color theme="1"/>
        <rFont val="Arial"/>
        <family val="2"/>
        <charset val="204"/>
      </rPr>
      <t>u</t>
    </r>
    <r>
      <rPr>
        <sz val="12"/>
        <color theme="1"/>
        <rFont val="Arial"/>
        <family val="2"/>
        <charset val="204"/>
      </rPr>
      <t>, R</t>
    </r>
    <r>
      <rPr>
        <vertAlign val="subscript"/>
        <sz val="12"/>
        <color theme="1"/>
        <rFont val="Arial"/>
        <family val="2"/>
        <charset val="204"/>
      </rPr>
      <t>s</t>
    </r>
  </si>
  <si>
    <t>Table of Contents</t>
  </si>
  <si>
    <t>DC</t>
  </si>
  <si>
    <t>Date:</t>
  </si>
  <si>
    <t>B</t>
  </si>
  <si>
    <t>Issue</t>
  </si>
  <si>
    <t>Description</t>
  </si>
  <si>
    <t>Date</t>
  </si>
  <si>
    <t>Checked by</t>
  </si>
  <si>
    <t>For building consent</t>
  </si>
  <si>
    <t>Prep. by</t>
  </si>
  <si>
    <t>DHS Purlins</t>
  </si>
  <si>
    <t>DHS 150/12</t>
  </si>
  <si>
    <t>DHS 150/15</t>
  </si>
  <si>
    <t>DHS 200/12</t>
  </si>
  <si>
    <t>DHS 200/15</t>
  </si>
  <si>
    <t>DHS 200/18</t>
  </si>
  <si>
    <t>DHS 250/13</t>
  </si>
  <si>
    <t>DHS 250/15</t>
  </si>
  <si>
    <t>DHS 250/18</t>
  </si>
  <si>
    <t>DHS 300/15</t>
  </si>
  <si>
    <t>DHS 300/18</t>
  </si>
  <si>
    <t>DHS 350/18</t>
  </si>
  <si>
    <t>DHS 350/24</t>
  </si>
  <si>
    <t>DHS 400/20</t>
  </si>
  <si>
    <t>E</t>
  </si>
  <si>
    <t>310UC158</t>
  </si>
  <si>
    <t>310UC137</t>
  </si>
  <si>
    <t>310UC118</t>
  </si>
  <si>
    <t>310UC96.8</t>
  </si>
  <si>
    <t>250UC89.5</t>
  </si>
  <si>
    <t>250UC72.9</t>
  </si>
  <si>
    <t>200UC59.5</t>
  </si>
  <si>
    <t>200UC52.2</t>
  </si>
  <si>
    <t>200UC46.2</t>
  </si>
  <si>
    <t>150UC37.2</t>
  </si>
  <si>
    <t>150UC30</t>
  </si>
  <si>
    <t>150UC23.4</t>
  </si>
  <si>
    <t>100UC14.8</t>
  </si>
  <si>
    <t>380PFC</t>
  </si>
  <si>
    <t>300PFC</t>
  </si>
  <si>
    <t>250PFC</t>
  </si>
  <si>
    <t>230PFC</t>
  </si>
  <si>
    <t>200PFC</t>
  </si>
  <si>
    <t>180PFC</t>
  </si>
  <si>
    <t>150PFC</t>
  </si>
  <si>
    <r>
      <t>ϕM</t>
    </r>
    <r>
      <rPr>
        <b/>
        <vertAlign val="subscript"/>
        <sz val="12"/>
        <color theme="1"/>
        <rFont val="Arial"/>
        <family val="2"/>
      </rPr>
      <t>sy</t>
    </r>
    <r>
      <rPr>
        <b/>
        <sz val="12"/>
        <color theme="1"/>
        <rFont val="Arial"/>
        <family val="2"/>
      </rPr>
      <t>, kNm</t>
    </r>
  </si>
  <si>
    <r>
      <t>ϕM</t>
    </r>
    <r>
      <rPr>
        <b/>
        <vertAlign val="subscript"/>
        <sz val="12"/>
        <color theme="1"/>
        <rFont val="Arial"/>
        <family val="2"/>
      </rPr>
      <t>sx</t>
    </r>
    <r>
      <rPr>
        <b/>
        <sz val="12"/>
        <color theme="1"/>
        <rFont val="Arial"/>
        <family val="2"/>
      </rPr>
      <t>, kNm</t>
    </r>
  </si>
  <si>
    <r>
      <t>ϕV</t>
    </r>
    <r>
      <rPr>
        <b/>
        <vertAlign val="subscript"/>
        <sz val="12"/>
        <color theme="1"/>
        <rFont val="Arial"/>
        <family val="2"/>
      </rPr>
      <t>v</t>
    </r>
    <r>
      <rPr>
        <b/>
        <sz val="12"/>
        <color theme="1"/>
        <rFont val="Arial"/>
        <family val="2"/>
      </rPr>
      <t>, kN</t>
    </r>
  </si>
  <si>
    <r>
      <t>ϕN</t>
    </r>
    <r>
      <rPr>
        <b/>
        <vertAlign val="subscript"/>
        <sz val="12"/>
        <color theme="1"/>
        <rFont val="Arial"/>
        <family val="2"/>
      </rPr>
      <t>s</t>
    </r>
    <r>
      <rPr>
        <b/>
        <sz val="12"/>
        <color theme="1"/>
        <rFont val="Arial"/>
        <family val="2"/>
      </rPr>
      <t>, kN</t>
    </r>
  </si>
  <si>
    <t>A</t>
  </si>
  <si>
    <t>C</t>
  </si>
  <si>
    <t>Spectral shape factor</t>
  </si>
  <si>
    <t>Period</t>
  </si>
  <si>
    <t>Site subsoil class</t>
  </si>
  <si>
    <t>Structural Calculations</t>
  </si>
  <si>
    <t>Project Address:</t>
  </si>
  <si>
    <t>Project No:</t>
  </si>
  <si>
    <t>250 x 9 SHS</t>
  </si>
  <si>
    <t>250 x 6 SHS</t>
  </si>
  <si>
    <t>200 x 9 SHS</t>
  </si>
  <si>
    <t>200 x 6 SHS</t>
  </si>
  <si>
    <t>200 x 5 SHS</t>
  </si>
  <si>
    <t>150 x 9 SHS</t>
  </si>
  <si>
    <t>150 x 6 SHS</t>
  </si>
  <si>
    <t>150 x 5 SHS</t>
  </si>
  <si>
    <t>125 x 9 SHS</t>
  </si>
  <si>
    <t>125 x 6 SHS</t>
  </si>
  <si>
    <t>125 x 5 SHS</t>
  </si>
  <si>
    <t>125 x 4 SHS</t>
  </si>
  <si>
    <t>100 x 9 SHS</t>
  </si>
  <si>
    <t>100 x 6 SHS</t>
  </si>
  <si>
    <t>100 x 5 SHS</t>
  </si>
  <si>
    <t>100 x 4 SHS</t>
  </si>
  <si>
    <t>89 x 6 SHS</t>
  </si>
  <si>
    <t>89 x 5 SHS</t>
  </si>
  <si>
    <t>89 x 3.5 SHS</t>
  </si>
  <si>
    <t>75 x 6 SHS</t>
  </si>
  <si>
    <t>75 x 5 SHS</t>
  </si>
  <si>
    <t>75 x 4 SHS</t>
  </si>
  <si>
    <t>65 x 6 SHS</t>
  </si>
  <si>
    <t>65 x 5 SHS</t>
  </si>
  <si>
    <t>65 x 4 SHS</t>
  </si>
  <si>
    <t>65 x 3 SHS</t>
  </si>
  <si>
    <t>50 x 5 SHS</t>
  </si>
  <si>
    <t>50 x 4 SHS</t>
  </si>
  <si>
    <r>
      <t>Slenderness reduction factor α</t>
    </r>
    <r>
      <rPr>
        <b/>
        <vertAlign val="subscript"/>
        <sz val="14"/>
        <color theme="1"/>
        <rFont val="Arial"/>
        <family val="2"/>
      </rPr>
      <t>s</t>
    </r>
    <r>
      <rPr>
        <b/>
        <sz val="14"/>
        <color theme="1"/>
        <rFont val="Arial"/>
        <family val="2"/>
      </rPr>
      <t xml:space="preserve"> - x-axis bending (Grade 300 - open sections, 350/450 - closed sections)</t>
    </r>
  </si>
  <si>
    <r>
      <t>Slenderness reduction factor α</t>
    </r>
    <r>
      <rPr>
        <b/>
        <vertAlign val="subscript"/>
        <sz val="14"/>
        <color theme="1"/>
        <rFont val="Arial"/>
        <family val="2"/>
      </rPr>
      <t>c</t>
    </r>
    <r>
      <rPr>
        <b/>
        <sz val="14"/>
        <color theme="1"/>
        <rFont val="Arial"/>
        <family val="2"/>
      </rPr>
      <t xml:space="preserve"> - x-axis buckling  (Grade 300 - open sections, 350/450 - closed sections)</t>
    </r>
  </si>
  <si>
    <t>250 x 150 x 9 RHS</t>
  </si>
  <si>
    <t>250 x 150 x 6 RHS</t>
  </si>
  <si>
    <t>250 x 150 x 5 RHS</t>
  </si>
  <si>
    <t>200 x 100 x 9 RHS</t>
  </si>
  <si>
    <t>200 x 100 x 6 RHS</t>
  </si>
  <si>
    <t>200 x 100 x 5 RHS</t>
  </si>
  <si>
    <t>200 x 100 x 4 RHS</t>
  </si>
  <si>
    <t>185 x 65 x 6 RHS</t>
  </si>
  <si>
    <t>185 x 65 x 5 RHS</t>
  </si>
  <si>
    <t>185 x 65 x 4 RHS</t>
  </si>
  <si>
    <t>152 x 76 x 6 RHS</t>
  </si>
  <si>
    <t>152 x 76 x 5 RHS</t>
  </si>
  <si>
    <t>150 x 100 x 9 RHS</t>
  </si>
  <si>
    <t>150 x 100 x 6 RHS</t>
  </si>
  <si>
    <t>150 x 100 x 5 RHS</t>
  </si>
  <si>
    <t>150 x 100 x 4 RHS</t>
  </si>
  <si>
    <t>150 x 50 x 6 RHS</t>
  </si>
  <si>
    <t>150 x 50 x 5 RHS</t>
  </si>
  <si>
    <t>150 x 50 x 4 RHS</t>
  </si>
  <si>
    <t>125 x 75 x 6 RHS</t>
  </si>
  <si>
    <t>125 x 75 x 5 RHS</t>
  </si>
  <si>
    <t>125 x 75 x 4 RHS</t>
  </si>
  <si>
    <t>100 x 50 x 6 RHS</t>
  </si>
  <si>
    <t>100 x 50 x 5 RHS</t>
  </si>
  <si>
    <t>100 x 50 x 4 RHS</t>
  </si>
  <si>
    <t>75 x 50 x 6 RHS</t>
  </si>
  <si>
    <t>75 x 50 x 5 RHS</t>
  </si>
  <si>
    <t>75 x 50 x 4 RHS</t>
  </si>
  <si>
    <t>457 x 12.7 CHS</t>
  </si>
  <si>
    <t>457 x 9.5 CHS</t>
  </si>
  <si>
    <t>457 x 6.4 CHS</t>
  </si>
  <si>
    <t>406 x 12.7 CHS</t>
  </si>
  <si>
    <t>406 x 9.5 CHS</t>
  </si>
  <si>
    <t>406 x 6.4 CHS</t>
  </si>
  <si>
    <t>355 x 12.7 CHS</t>
  </si>
  <si>
    <t>355 x 9.5 CHS</t>
  </si>
  <si>
    <t>355 x 6.4 CHS</t>
  </si>
  <si>
    <t>323 x 12.7 CHS</t>
  </si>
  <si>
    <t>323 x 9.5 CHS</t>
  </si>
  <si>
    <t>323 x 6.4 CHS</t>
  </si>
  <si>
    <t>323 x 4.8 CHS</t>
  </si>
  <si>
    <t>273 x 12.7 CHS</t>
  </si>
  <si>
    <t>273 x 9.3 CHS</t>
  </si>
  <si>
    <t>273 x 6.4 CHS</t>
  </si>
  <si>
    <t>273 x 4.8 CHS</t>
  </si>
  <si>
    <t>219 x 12.7 CHS</t>
  </si>
  <si>
    <t>219 x 8.2 CHS</t>
  </si>
  <si>
    <t>219 x 6.4 CHS</t>
  </si>
  <si>
    <t>219 x 4.8 CHS</t>
  </si>
  <si>
    <t>168 x 7.1 CHS</t>
  </si>
  <si>
    <t>168 x 6.4 CHS</t>
  </si>
  <si>
    <t>168 x 4.8 CHS</t>
  </si>
  <si>
    <t>114 x 6 CHS</t>
  </si>
  <si>
    <t>114 x 4.8 CHS</t>
  </si>
  <si>
    <t>101 x 6.4 CHS</t>
  </si>
  <si>
    <t>101 x 4 CHS</t>
  </si>
  <si>
    <r>
      <t>Slenderness reduction factor α</t>
    </r>
    <r>
      <rPr>
        <b/>
        <vertAlign val="subscript"/>
        <sz val="14"/>
        <color theme="1"/>
        <rFont val="Arial"/>
        <family val="2"/>
      </rPr>
      <t>c</t>
    </r>
    <r>
      <rPr>
        <b/>
        <sz val="14"/>
        <color theme="1"/>
        <rFont val="Arial"/>
        <family val="2"/>
      </rPr>
      <t xml:space="preserve"> - y-axis buckling (Grade 300 - open sections, 350/450 - closed sections)</t>
    </r>
  </si>
  <si>
    <t>Change Tracking:</t>
  </si>
  <si>
    <t xml:space="preserve"> </t>
  </si>
  <si>
    <t>54 Buchan Street, Christchurch (Building A)</t>
  </si>
  <si>
    <t>=</t>
  </si>
  <si>
    <t>×</t>
  </si>
  <si>
    <t>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</si>
</sst>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"/>
    <numFmt numFmtId="166" formatCode="dd/mm/yyyy"/>
    <numFmt numFmtId="171" formatCode="0&quot; kNm&quot;"/>
    <numFmt numFmtId="176" formatCode="0&quot; kN&quot;"/>
    <numFmt numFmtId="178" formatCode="0.00&quot; m&quot;"/>
  </numFmts>
  <fonts count="30" x14ac:knownFonts="1">
    <font>
      <sz val="11"/>
      <color theme="1"/>
      <name val="Calibri"/>
      <family val="2"/>
      <charset val="204"/>
      <scheme val="minor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  <charset val="204"/>
    </font>
    <font>
      <vertAlign val="subscript"/>
      <sz val="12"/>
      <color theme="1"/>
      <name val="Arial"/>
      <family val="2"/>
      <charset val="204"/>
    </font>
    <font>
      <b/>
      <sz val="12"/>
      <color theme="1"/>
      <name val="Arial"/>
      <family val="2"/>
      <charset val="204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vertAlign val="subscript"/>
      <sz val="12"/>
      <color theme="1"/>
      <name val="Arial"/>
      <family val="2"/>
    </font>
    <font>
      <b/>
      <sz val="14"/>
      <color theme="1"/>
      <name val="Arial"/>
      <family val="2"/>
    </font>
    <font>
      <b/>
      <vertAlign val="subscript"/>
      <sz val="14"/>
      <color theme="1"/>
      <name val="Arial"/>
      <family val="2"/>
    </font>
    <font>
      <b/>
      <vertAlign val="subscript"/>
      <sz val="12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2"/>
      <color rgb="FF0000FF"/>
      <name val="Arial"/>
      <family val="2"/>
      <charset val="204"/>
    </font>
    <font>
      <b/>
      <sz val="12"/>
      <color rgb="FF0000FF"/>
      <name val="Arial"/>
      <family val="2"/>
      <charset val="204"/>
    </font>
    <font>
      <b/>
      <sz val="14"/>
      <color theme="1"/>
      <name val="Arial"/>
      <family val="2"/>
      <charset val="204"/>
    </font>
    <font>
      <sz val="12"/>
      <color rgb="FF0000FF"/>
      <name val="Arial"/>
      <family val="2"/>
    </font>
    <font>
      <i/>
      <sz val="12"/>
      <color theme="1"/>
      <name val="Arial"/>
      <family val="2"/>
    </font>
    <font>
      <sz val="11"/>
      <color theme="1"/>
      <name val="Calibri"/>
      <family val="2"/>
      <charset val="204"/>
      <scheme val="minor"/>
    </font>
    <font>
      <sz val="12"/>
      <color theme="0" tint="-0.499984740745262"/>
      <name val="Arial"/>
      <family val="2"/>
    </font>
    <font>
      <sz val="12"/>
      <color theme="0" tint="-0.14999847407452621"/>
      <name val="Arial"/>
      <family val="2"/>
      <charset val="204"/>
    </font>
    <font>
      <b/>
      <sz val="20"/>
      <color theme="1"/>
      <name val="Arial"/>
      <family val="2"/>
    </font>
    <font>
      <sz val="12"/>
      <color theme="0" tint="-0.3499862666707357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8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 style="medium">
        <color auto="1"/>
      </bottom>
      <diagonal/>
    </border>
    <border>
      <left style="medium">
        <color auto="1"/>
      </left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double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double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auto="1"/>
      </bottom>
      <diagonal/>
    </border>
    <border>
      <left style="thin">
        <color indexed="64"/>
      </left>
      <right style="double">
        <color auto="1"/>
      </right>
      <top style="medium">
        <color indexed="64"/>
      </top>
      <bottom style="medium">
        <color auto="1"/>
      </bottom>
      <diagonal/>
    </border>
    <border>
      <left style="double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thick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 style="thin">
        <color auto="1"/>
      </right>
      <top style="thick">
        <color auto="1"/>
      </top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double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double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  <border>
      <left style="double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/>
    <xf numFmtId="0" fontId="23" fillId="0" borderId="0"/>
  </cellStyleXfs>
  <cellXfs count="266">
    <xf numFmtId="0" fontId="0" fillId="0" borderId="0" xfId="0"/>
    <xf numFmtId="0" fontId="11" fillId="0" borderId="0" xfId="0" applyFont="1" applyAlignment="1">
      <alignment horizontal="center" vertical="center"/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center" vertical="center"/>
    </xf>
    <xf numFmtId="0" fontId="11" fillId="0" borderId="19" xfId="0" applyFont="1" applyBorder="1" applyAlignment="1">
      <alignment horizontal="left" vertical="center"/>
    </xf>
    <xf numFmtId="0" fontId="11" fillId="0" borderId="18" xfId="0" applyFont="1" applyBorder="1" applyAlignment="1">
      <alignment horizontal="center" vertical="center"/>
    </xf>
    <xf numFmtId="165" fontId="12" fillId="0" borderId="23" xfId="0" applyNumberFormat="1" applyFont="1" applyBorder="1" applyAlignment="1">
      <alignment horizontal="center" vertical="center"/>
    </xf>
    <xf numFmtId="165" fontId="12" fillId="0" borderId="24" xfId="0" applyNumberFormat="1" applyFont="1" applyBorder="1" applyAlignment="1">
      <alignment horizontal="center" vertical="center"/>
    </xf>
    <xf numFmtId="165" fontId="12" fillId="0" borderId="25" xfId="0" applyNumberFormat="1" applyFont="1" applyBorder="1" applyAlignment="1">
      <alignment horizontal="center" vertical="center"/>
    </xf>
    <xf numFmtId="0" fontId="11" fillId="0" borderId="26" xfId="0" applyFont="1" applyBorder="1" applyAlignment="1">
      <alignment horizontal="left" vertical="center"/>
    </xf>
    <xf numFmtId="0" fontId="11" fillId="0" borderId="27" xfId="0" applyFont="1" applyBorder="1" applyAlignment="1">
      <alignment horizontal="center" vertical="center"/>
    </xf>
    <xf numFmtId="0" fontId="11" fillId="0" borderId="9" xfId="0" applyFont="1" applyBorder="1" applyAlignment="1">
      <alignment horizontal="left" vertical="center"/>
    </xf>
    <xf numFmtId="0" fontId="11" fillId="0" borderId="10" xfId="0" applyFont="1" applyBorder="1" applyAlignment="1">
      <alignment horizontal="center" vertical="center"/>
    </xf>
    <xf numFmtId="0" fontId="11" fillId="0" borderId="32" xfId="0" applyFont="1" applyBorder="1" applyAlignment="1">
      <alignment horizontal="left" vertical="center"/>
    </xf>
    <xf numFmtId="0" fontId="11" fillId="0" borderId="33" xfId="0" applyFont="1" applyBorder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1" fillId="0" borderId="21" xfId="0" applyNumberFormat="1" applyFont="1" applyBorder="1" applyAlignment="1">
      <alignment horizontal="center" vertical="center"/>
    </xf>
    <xf numFmtId="164" fontId="11" fillId="0" borderId="22" xfId="0" applyNumberFormat="1" applyFont="1" applyBorder="1" applyAlignment="1">
      <alignment horizontal="center" vertical="center"/>
    </xf>
    <xf numFmtId="164" fontId="11" fillId="0" borderId="12" xfId="0" applyNumberFormat="1" applyFont="1" applyBorder="1" applyAlignment="1">
      <alignment horizontal="center" vertical="center"/>
    </xf>
    <xf numFmtId="164" fontId="11" fillId="0" borderId="1" xfId="0" applyNumberFormat="1" applyFont="1" applyBorder="1" applyAlignment="1">
      <alignment horizontal="center" vertical="center"/>
    </xf>
    <xf numFmtId="164" fontId="11" fillId="0" borderId="2" xfId="0" applyNumberFormat="1" applyFont="1" applyBorder="1" applyAlignment="1">
      <alignment horizontal="center" vertical="center"/>
    </xf>
    <xf numFmtId="164" fontId="11" fillId="0" borderId="28" xfId="0" applyNumberFormat="1" applyFont="1" applyBorder="1" applyAlignment="1">
      <alignment horizontal="center" vertical="center"/>
    </xf>
    <xf numFmtId="164" fontId="11" fillId="0" borderId="3" xfId="0" applyNumberFormat="1" applyFont="1" applyBorder="1" applyAlignment="1">
      <alignment horizontal="center" vertical="center"/>
    </xf>
    <xf numFmtId="164" fontId="11" fillId="0" borderId="4" xfId="0" applyNumberFormat="1" applyFont="1" applyBorder="1" applyAlignment="1">
      <alignment horizontal="center" vertical="center"/>
    </xf>
    <xf numFmtId="164" fontId="11" fillId="0" borderId="29" xfId="0" applyNumberFormat="1" applyFont="1" applyBorder="1" applyAlignment="1">
      <alignment horizontal="center" vertical="center"/>
    </xf>
    <xf numFmtId="164" fontId="11" fillId="0" borderId="30" xfId="0" applyNumberFormat="1" applyFont="1" applyBorder="1" applyAlignment="1">
      <alignment horizontal="center" vertical="center"/>
    </xf>
    <xf numFmtId="164" fontId="11" fillId="0" borderId="31" xfId="0" applyNumberFormat="1" applyFont="1" applyBorder="1" applyAlignment="1">
      <alignment horizontal="center" vertical="center"/>
    </xf>
    <xf numFmtId="164" fontId="11" fillId="0" borderId="34" xfId="0" applyNumberFormat="1" applyFont="1" applyBorder="1" applyAlignment="1">
      <alignment horizontal="center" vertical="center"/>
    </xf>
    <xf numFmtId="164" fontId="11" fillId="0" borderId="35" xfId="0" applyNumberFormat="1" applyFont="1" applyBorder="1" applyAlignment="1">
      <alignment horizontal="center" vertical="center"/>
    </xf>
    <xf numFmtId="164" fontId="11" fillId="0" borderId="36" xfId="0" applyNumberFormat="1" applyFont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17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164" fontId="11" fillId="0" borderId="0" xfId="0" applyNumberFormat="1" applyFont="1" applyAlignment="1">
      <alignment horizontal="center" vertical="center"/>
    </xf>
    <xf numFmtId="164" fontId="11" fillId="0" borderId="39" xfId="0" applyNumberFormat="1" applyFont="1" applyBorder="1" applyAlignment="1">
      <alignment horizontal="center" vertical="center"/>
    </xf>
    <xf numFmtId="164" fontId="11" fillId="0" borderId="40" xfId="0" applyNumberFormat="1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8" fillId="0" borderId="1" xfId="0" applyFont="1" applyBorder="1" applyAlignment="1">
      <alignment horizontal="center" vertical="center"/>
    </xf>
    <xf numFmtId="0" fontId="8" fillId="0" borderId="21" xfId="0" applyFont="1" applyBorder="1" applyAlignment="1">
      <alignment vertical="center"/>
    </xf>
    <xf numFmtId="0" fontId="8" fillId="0" borderId="3" xfId="0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7" fillId="0" borderId="62" xfId="0" applyFont="1" applyBorder="1" applyAlignment="1">
      <alignment horizontal="left" vertical="center"/>
    </xf>
    <xf numFmtId="0" fontId="11" fillId="0" borderId="63" xfId="0" applyFont="1" applyBorder="1" applyAlignment="1">
      <alignment horizontal="center" vertical="center"/>
    </xf>
    <xf numFmtId="0" fontId="7" fillId="0" borderId="65" xfId="0" applyFont="1" applyBorder="1" applyAlignment="1">
      <alignment horizontal="left" vertical="center"/>
    </xf>
    <xf numFmtId="0" fontId="11" fillId="0" borderId="66" xfId="0" applyFont="1" applyBorder="1" applyAlignment="1">
      <alignment horizontal="center" vertical="center"/>
    </xf>
    <xf numFmtId="0" fontId="7" fillId="0" borderId="65" xfId="0" applyFont="1" applyBorder="1" applyAlignment="1">
      <alignment vertical="center"/>
    </xf>
    <xf numFmtId="0" fontId="7" fillId="0" borderId="62" xfId="0" applyFont="1" applyBorder="1" applyAlignment="1">
      <alignment vertical="center"/>
    </xf>
    <xf numFmtId="0" fontId="7" fillId="0" borderId="68" xfId="0" applyFont="1" applyBorder="1" applyAlignment="1">
      <alignment horizontal="left" vertical="center"/>
    </xf>
    <xf numFmtId="0" fontId="11" fillId="0" borderId="69" xfId="0" applyFont="1" applyBorder="1" applyAlignment="1">
      <alignment horizontal="center" vertical="center"/>
    </xf>
    <xf numFmtId="0" fontId="7" fillId="0" borderId="69" xfId="0" applyFont="1" applyBorder="1" applyAlignment="1">
      <alignment horizontal="center" vertical="center"/>
    </xf>
    <xf numFmtId="0" fontId="7" fillId="0" borderId="38" xfId="0" applyFont="1" applyBorder="1" applyAlignment="1">
      <alignment horizontal="left" vertical="center"/>
    </xf>
    <xf numFmtId="0" fontId="11" fillId="0" borderId="5" xfId="0" applyFont="1" applyBorder="1" applyAlignment="1">
      <alignment horizontal="center" vertical="center"/>
    </xf>
    <xf numFmtId="0" fontId="7" fillId="0" borderId="38" xfId="0" applyFont="1" applyBorder="1" applyAlignment="1">
      <alignment vertical="center"/>
    </xf>
    <xf numFmtId="164" fontId="11" fillId="0" borderId="64" xfId="0" applyNumberFormat="1" applyFont="1" applyBorder="1" applyAlignment="1">
      <alignment horizontal="center" vertical="center"/>
    </xf>
    <xf numFmtId="164" fontId="11" fillId="0" borderId="52" xfId="0" applyNumberFormat="1" applyFont="1" applyBorder="1" applyAlignment="1">
      <alignment horizontal="center" vertical="center"/>
    </xf>
    <xf numFmtId="164" fontId="11" fillId="0" borderId="60" xfId="0" applyNumberFormat="1" applyFont="1" applyBorder="1" applyAlignment="1">
      <alignment horizontal="center" vertical="center"/>
    </xf>
    <xf numFmtId="164" fontId="11" fillId="0" borderId="67" xfId="0" applyNumberFormat="1" applyFont="1" applyBorder="1" applyAlignment="1">
      <alignment horizontal="center" vertical="center"/>
    </xf>
    <xf numFmtId="164" fontId="11" fillId="0" borderId="61" xfId="0" applyNumberFormat="1" applyFont="1" applyBorder="1" applyAlignment="1">
      <alignment horizontal="center" vertical="center"/>
    </xf>
    <xf numFmtId="164" fontId="11" fillId="0" borderId="70" xfId="0" applyNumberFormat="1" applyFont="1" applyBorder="1" applyAlignment="1">
      <alignment horizontal="center" vertical="center"/>
    </xf>
    <xf numFmtId="164" fontId="11" fillId="0" borderId="71" xfId="0" applyNumberFormat="1" applyFont="1" applyBorder="1" applyAlignment="1">
      <alignment horizontal="center" vertical="center"/>
    </xf>
    <xf numFmtId="164" fontId="11" fillId="0" borderId="72" xfId="0" applyNumberFormat="1" applyFont="1" applyBorder="1" applyAlignment="1">
      <alignment horizontal="center" vertical="center"/>
    </xf>
    <xf numFmtId="164" fontId="11" fillId="0" borderId="73" xfId="0" applyNumberFormat="1" applyFont="1" applyBorder="1" applyAlignment="1">
      <alignment horizontal="center" vertical="center"/>
    </xf>
    <xf numFmtId="164" fontId="11" fillId="0" borderId="74" xfId="0" applyNumberFormat="1" applyFont="1" applyBorder="1" applyAlignment="1">
      <alignment horizontal="center" vertical="center"/>
    </xf>
    <xf numFmtId="0" fontId="7" fillId="0" borderId="68" xfId="0" applyFont="1" applyBorder="1" applyAlignment="1">
      <alignment vertical="center"/>
    </xf>
    <xf numFmtId="164" fontId="24" fillId="0" borderId="21" xfId="0" applyNumberFormat="1" applyFont="1" applyBorder="1" applyAlignment="1">
      <alignment horizontal="center" vertical="center"/>
    </xf>
    <xf numFmtId="164" fontId="24" fillId="0" borderId="1" xfId="0" applyNumberFormat="1" applyFont="1" applyBorder="1" applyAlignment="1">
      <alignment horizontal="center" vertical="center"/>
    </xf>
    <xf numFmtId="164" fontId="24" fillId="0" borderId="3" xfId="0" applyNumberFormat="1" applyFont="1" applyBorder="1" applyAlignment="1">
      <alignment horizontal="center" vertical="center"/>
    </xf>
    <xf numFmtId="164" fontId="24" fillId="0" borderId="30" xfId="0" applyNumberFormat="1" applyFont="1" applyBorder="1" applyAlignment="1">
      <alignment horizontal="center" vertical="center"/>
    </xf>
    <xf numFmtId="164" fontId="24" fillId="0" borderId="35" xfId="0" applyNumberFormat="1" applyFont="1" applyBorder="1" applyAlignment="1">
      <alignment horizontal="center" vertical="center"/>
    </xf>
    <xf numFmtId="164" fontId="24" fillId="0" borderId="52" xfId="0" applyNumberFormat="1" applyFont="1" applyBorder="1" applyAlignment="1">
      <alignment horizontal="center" vertical="center"/>
    </xf>
    <xf numFmtId="164" fontId="24" fillId="0" borderId="39" xfId="0" applyNumberFormat="1" applyFont="1" applyBorder="1" applyAlignment="1">
      <alignment horizontal="center" vertical="center"/>
    </xf>
    <xf numFmtId="164" fontId="24" fillId="0" borderId="71" xfId="0" applyNumberFormat="1" applyFont="1" applyBorder="1" applyAlignment="1">
      <alignment horizontal="center" vertical="center"/>
    </xf>
    <xf numFmtId="164" fontId="24" fillId="0" borderId="40" xfId="0" applyNumberFormat="1" applyFont="1" applyBorder="1" applyAlignment="1">
      <alignment horizontal="center" vertical="center"/>
    </xf>
    <xf numFmtId="0" fontId="7" fillId="0" borderId="77" xfId="0" applyFont="1" applyBorder="1" applyAlignment="1">
      <alignment horizontal="left" vertical="center"/>
    </xf>
    <xf numFmtId="0" fontId="11" fillId="0" borderId="56" xfId="0" applyFont="1" applyBorder="1" applyAlignment="1">
      <alignment horizontal="center" vertical="center"/>
    </xf>
    <xf numFmtId="0" fontId="7" fillId="0" borderId="13" xfId="0" applyFont="1" applyBorder="1" applyAlignment="1">
      <alignment horizontal="left" vertical="center"/>
    </xf>
    <xf numFmtId="0" fontId="7" fillId="0" borderId="13" xfId="0" applyFont="1" applyBorder="1" applyAlignment="1">
      <alignment vertical="center"/>
    </xf>
    <xf numFmtId="0" fontId="7" fillId="0" borderId="26" xfId="0" applyFont="1" applyBorder="1" applyAlignment="1">
      <alignment horizontal="left" vertical="center"/>
    </xf>
    <xf numFmtId="0" fontId="7" fillId="0" borderId="19" xfId="0" applyFont="1" applyBorder="1" applyAlignment="1">
      <alignment horizontal="left" vertical="center"/>
    </xf>
    <xf numFmtId="0" fontId="7" fillId="0" borderId="9" xfId="0" applyFont="1" applyBorder="1" applyAlignment="1">
      <alignment horizontal="left" vertical="center"/>
    </xf>
    <xf numFmtId="0" fontId="7" fillId="0" borderId="32" xfId="0" applyFont="1" applyBorder="1" applyAlignment="1">
      <alignment horizontal="left" vertical="center"/>
    </xf>
    <xf numFmtId="0" fontId="7" fillId="0" borderId="19" xfId="0" applyFont="1" applyBorder="1" applyAlignment="1">
      <alignment vertical="center"/>
    </xf>
    <xf numFmtId="0" fontId="7" fillId="0" borderId="32" xfId="0" applyFont="1" applyBorder="1" applyAlignment="1">
      <alignment vertical="center"/>
    </xf>
    <xf numFmtId="0" fontId="7" fillId="0" borderId="77" xfId="0" applyFont="1" applyBorder="1" applyAlignment="1">
      <alignment vertical="center"/>
    </xf>
    <xf numFmtId="0" fontId="7" fillId="0" borderId="26" xfId="0" applyFont="1" applyBorder="1" applyAlignment="1">
      <alignment vertical="center"/>
    </xf>
    <xf numFmtId="0" fontId="7" fillId="0" borderId="9" xfId="0" applyFont="1" applyBorder="1" applyAlignment="1">
      <alignment vertical="center"/>
    </xf>
    <xf numFmtId="164" fontId="11" fillId="0" borderId="78" xfId="0" applyNumberFormat="1" applyFont="1" applyBorder="1" applyAlignment="1">
      <alignment horizontal="center" vertical="center"/>
    </xf>
    <xf numFmtId="164" fontId="11" fillId="0" borderId="75" xfId="0" applyNumberFormat="1" applyFont="1" applyBorder="1" applyAlignment="1">
      <alignment horizontal="center" vertical="center"/>
    </xf>
    <xf numFmtId="164" fontId="24" fillId="0" borderId="75" xfId="0" applyNumberFormat="1" applyFont="1" applyBorder="1" applyAlignment="1">
      <alignment horizontal="center" vertical="center"/>
    </xf>
    <xf numFmtId="164" fontId="11" fillId="0" borderId="76" xfId="0" applyNumberFormat="1" applyFont="1" applyBorder="1" applyAlignment="1">
      <alignment horizontal="center" vertical="center"/>
    </xf>
    <xf numFmtId="164" fontId="11" fillId="0" borderId="45" xfId="0" applyNumberFormat="1" applyFont="1" applyBorder="1" applyAlignment="1">
      <alignment horizontal="center" vertical="center"/>
    </xf>
    <xf numFmtId="164" fontId="11" fillId="0" borderId="46" xfId="0" applyNumberFormat="1" applyFont="1" applyBorder="1" applyAlignment="1">
      <alignment horizontal="center" vertical="center"/>
    </xf>
    <xf numFmtId="164" fontId="11" fillId="0" borderId="44" xfId="0" applyNumberFormat="1" applyFont="1" applyBorder="1" applyAlignment="1">
      <alignment horizontal="center" vertical="center"/>
    </xf>
    <xf numFmtId="164" fontId="11" fillId="0" borderId="59" xfId="0" applyNumberFormat="1" applyFont="1" applyBorder="1" applyAlignment="1">
      <alignment horizontal="center" vertical="center"/>
    </xf>
    <xf numFmtId="164" fontId="11" fillId="0" borderId="79" xfId="0" applyNumberFormat="1" applyFont="1" applyBorder="1" applyAlignment="1">
      <alignment horizontal="center" vertical="center"/>
    </xf>
    <xf numFmtId="164" fontId="7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8" fillId="0" borderId="42" xfId="0" applyFont="1" applyBorder="1" applyAlignment="1">
      <alignment horizontal="center" vertical="center" wrapText="1"/>
    </xf>
    <xf numFmtId="0" fontId="8" fillId="0" borderId="43" xfId="0" applyFont="1" applyBorder="1" applyAlignment="1">
      <alignment horizontal="center" vertical="center" wrapText="1"/>
    </xf>
    <xf numFmtId="0" fontId="8" fillId="0" borderId="50" xfId="0" applyFont="1" applyBorder="1" applyAlignment="1">
      <alignment horizontal="center" vertical="center" wrapText="1"/>
    </xf>
    <xf numFmtId="0" fontId="6" fillId="0" borderId="0" xfId="0" applyFont="1" applyAlignment="1">
      <alignment horizontal="left" vertical="center"/>
    </xf>
    <xf numFmtId="0" fontId="8" fillId="0" borderId="41" xfId="0" applyFont="1" applyBorder="1" applyAlignment="1">
      <alignment vertical="center"/>
    </xf>
    <xf numFmtId="0" fontId="26" fillId="0" borderId="0" xfId="0" applyFont="1" applyAlignment="1">
      <alignment horizontal="center" vertical="center"/>
    </xf>
    <xf numFmtId="0" fontId="5" fillId="0" borderId="62" xfId="0" applyFont="1" applyBorder="1" applyAlignment="1">
      <alignment horizontal="left" vertical="center"/>
    </xf>
    <xf numFmtId="0" fontId="5" fillId="0" borderId="65" xfId="0" applyFont="1" applyBorder="1" applyAlignment="1">
      <alignment horizontal="left" vertical="center"/>
    </xf>
    <xf numFmtId="0" fontId="5" fillId="0" borderId="6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/>
    </xf>
    <xf numFmtId="164" fontId="11" fillId="0" borderId="52" xfId="0" applyNumberFormat="1" applyFont="1" applyFill="1" applyBorder="1" applyAlignment="1">
      <alignment horizontal="center" vertical="center"/>
    </xf>
    <xf numFmtId="164" fontId="11" fillId="0" borderId="39" xfId="0" applyNumberFormat="1" applyFont="1" applyFill="1" applyBorder="1" applyAlignment="1">
      <alignment horizontal="center" vertical="center"/>
    </xf>
    <xf numFmtId="164" fontId="11" fillId="0" borderId="71" xfId="0" applyNumberFormat="1" applyFont="1" applyFill="1" applyBorder="1" applyAlignment="1">
      <alignment horizontal="center" vertical="center"/>
    </xf>
    <xf numFmtId="164" fontId="11" fillId="0" borderId="40" xfId="0" applyNumberFormat="1" applyFont="1" applyFill="1" applyBorder="1" applyAlignment="1">
      <alignment horizontal="center" vertical="center"/>
    </xf>
    <xf numFmtId="164" fontId="24" fillId="0" borderId="52" xfId="0" applyNumberFormat="1" applyFont="1" applyFill="1" applyBorder="1" applyAlignment="1">
      <alignment horizontal="center" vertical="center"/>
    </xf>
    <xf numFmtId="164" fontId="24" fillId="0" borderId="39" xfId="0" applyNumberFormat="1" applyFont="1" applyFill="1" applyBorder="1" applyAlignment="1">
      <alignment horizontal="center" vertical="center"/>
    </xf>
    <xf numFmtId="164" fontId="24" fillId="0" borderId="71" xfId="0" applyNumberFormat="1" applyFont="1" applyFill="1" applyBorder="1" applyAlignment="1">
      <alignment horizontal="center" vertical="center"/>
    </xf>
    <xf numFmtId="164" fontId="24" fillId="0" borderId="40" xfId="0" applyNumberFormat="1" applyFont="1" applyFill="1" applyBorder="1" applyAlignment="1">
      <alignment horizontal="center" vertical="center"/>
    </xf>
    <xf numFmtId="0" fontId="5" fillId="0" borderId="77" xfId="0" applyFont="1" applyBorder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0" fontId="11" fillId="0" borderId="16" xfId="0" applyFont="1" applyBorder="1" applyAlignment="1">
      <alignment horizontal="center" vertical="center"/>
    </xf>
    <xf numFmtId="0" fontId="5" fillId="0" borderId="26" xfId="0" applyFont="1" applyBorder="1" applyAlignment="1">
      <alignment horizontal="left" vertical="center"/>
    </xf>
    <xf numFmtId="0" fontId="5" fillId="0" borderId="19" xfId="0" applyFont="1" applyBorder="1" applyAlignment="1">
      <alignment horizontal="left" vertical="center"/>
    </xf>
    <xf numFmtId="0" fontId="5" fillId="0" borderId="9" xfId="0" applyFont="1" applyBorder="1" applyAlignment="1">
      <alignment horizontal="left" vertical="center"/>
    </xf>
    <xf numFmtId="0" fontId="5" fillId="0" borderId="32" xfId="0" applyFont="1" applyBorder="1" applyAlignment="1">
      <alignment horizontal="left" vertical="center"/>
    </xf>
    <xf numFmtId="164" fontId="11" fillId="0" borderId="85" xfId="0" applyNumberFormat="1" applyFont="1" applyBorder="1" applyAlignment="1">
      <alignment horizontal="center" vertical="center"/>
    </xf>
    <xf numFmtId="164" fontId="11" fillId="0" borderId="83" xfId="0" applyNumberFormat="1" applyFont="1" applyBorder="1" applyAlignment="1">
      <alignment horizontal="center" vertical="center"/>
    </xf>
    <xf numFmtId="164" fontId="11" fillId="0" borderId="84" xfId="0" applyNumberFormat="1" applyFont="1" applyBorder="1" applyAlignment="1">
      <alignment horizontal="center" vertical="center"/>
    </xf>
    <xf numFmtId="164" fontId="11" fillId="0" borderId="75" xfId="0" applyNumberFormat="1" applyFont="1" applyFill="1" applyBorder="1" applyAlignment="1">
      <alignment horizontal="center" vertical="center"/>
    </xf>
    <xf numFmtId="164" fontId="11" fillId="0" borderId="3" xfId="0" applyNumberFormat="1" applyFont="1" applyFill="1" applyBorder="1" applyAlignment="1">
      <alignment horizontal="center" vertical="center"/>
    </xf>
    <xf numFmtId="164" fontId="11" fillId="0" borderId="30" xfId="0" applyNumberFormat="1" applyFont="1" applyFill="1" applyBorder="1" applyAlignment="1">
      <alignment horizontal="center" vertical="center"/>
    </xf>
    <xf numFmtId="164" fontId="11" fillId="0" borderId="1" xfId="0" applyNumberFormat="1" applyFont="1" applyFill="1" applyBorder="1" applyAlignment="1">
      <alignment horizontal="center" vertical="center"/>
    </xf>
    <xf numFmtId="164" fontId="11" fillId="0" borderId="35" xfId="0" applyNumberFormat="1" applyFont="1" applyFill="1" applyBorder="1" applyAlignment="1">
      <alignment horizontal="center" vertical="center"/>
    </xf>
    <xf numFmtId="164" fontId="11" fillId="0" borderId="21" xfId="0" applyNumberFormat="1" applyFont="1" applyFill="1" applyBorder="1" applyAlignment="1">
      <alignment horizontal="center" vertical="center"/>
    </xf>
    <xf numFmtId="164" fontId="24" fillId="0" borderId="75" xfId="0" applyNumberFormat="1" applyFont="1" applyFill="1" applyBorder="1" applyAlignment="1">
      <alignment horizontal="center" vertical="center"/>
    </xf>
    <xf numFmtId="164" fontId="24" fillId="0" borderId="3" xfId="0" applyNumberFormat="1" applyFont="1" applyFill="1" applyBorder="1" applyAlignment="1">
      <alignment horizontal="center" vertical="center"/>
    </xf>
    <xf numFmtId="164" fontId="24" fillId="0" borderId="30" xfId="0" applyNumberFormat="1" applyFont="1" applyFill="1" applyBorder="1" applyAlignment="1">
      <alignment horizontal="center" vertical="center"/>
    </xf>
    <xf numFmtId="164" fontId="24" fillId="0" borderId="1" xfId="0" applyNumberFormat="1" applyFont="1" applyFill="1" applyBorder="1" applyAlignment="1">
      <alignment horizontal="center" vertical="center"/>
    </xf>
    <xf numFmtId="164" fontId="24" fillId="0" borderId="35" xfId="0" applyNumberFormat="1" applyFont="1" applyFill="1" applyBorder="1" applyAlignment="1">
      <alignment horizontal="center" vertical="center"/>
    </xf>
    <xf numFmtId="164" fontId="24" fillId="0" borderId="21" xfId="0" applyNumberFormat="1" applyFont="1" applyFill="1" applyBorder="1" applyAlignment="1">
      <alignment horizontal="center" vertical="center"/>
    </xf>
    <xf numFmtId="0" fontId="27" fillId="0" borderId="77" xfId="0" applyFont="1" applyBorder="1" applyAlignment="1">
      <alignment horizontal="left" vertical="center"/>
    </xf>
    <xf numFmtId="0" fontId="27" fillId="0" borderId="56" xfId="0" applyFont="1" applyBorder="1" applyAlignment="1">
      <alignment horizontal="center" vertical="center"/>
    </xf>
    <xf numFmtId="164" fontId="27" fillId="0" borderId="78" xfId="0" applyNumberFormat="1" applyFont="1" applyBorder="1" applyAlignment="1">
      <alignment horizontal="center" vertical="center"/>
    </xf>
    <xf numFmtId="164" fontId="27" fillId="0" borderId="75" xfId="0" applyNumberFormat="1" applyFont="1" applyBorder="1" applyAlignment="1">
      <alignment horizontal="center" vertical="center"/>
    </xf>
    <xf numFmtId="164" fontId="27" fillId="0" borderId="75" xfId="0" applyNumberFormat="1" applyFont="1" applyFill="1" applyBorder="1" applyAlignment="1">
      <alignment horizontal="center" vertical="center"/>
    </xf>
    <xf numFmtId="164" fontId="27" fillId="0" borderId="76" xfId="0" applyNumberFormat="1" applyFont="1" applyBorder="1" applyAlignment="1">
      <alignment horizontal="center" vertical="center"/>
    </xf>
    <xf numFmtId="0" fontId="27" fillId="0" borderId="32" xfId="0" applyFont="1" applyBorder="1" applyAlignment="1">
      <alignment horizontal="left" vertical="center"/>
    </xf>
    <xf numFmtId="0" fontId="27" fillId="0" borderId="33" xfId="0" applyFont="1" applyBorder="1" applyAlignment="1">
      <alignment horizontal="center" vertical="center"/>
    </xf>
    <xf numFmtId="164" fontId="27" fillId="0" borderId="59" xfId="0" applyNumberFormat="1" applyFont="1" applyBorder="1" applyAlignment="1">
      <alignment horizontal="center" vertical="center"/>
    </xf>
    <xf numFmtId="164" fontId="27" fillId="0" borderId="35" xfId="0" applyNumberFormat="1" applyFont="1" applyBorder="1" applyAlignment="1">
      <alignment horizontal="center" vertical="center"/>
    </xf>
    <xf numFmtId="164" fontId="27" fillId="0" borderId="35" xfId="0" applyNumberFormat="1" applyFont="1" applyFill="1" applyBorder="1" applyAlignment="1">
      <alignment horizontal="center" vertical="center"/>
    </xf>
    <xf numFmtId="164" fontId="27" fillId="0" borderId="36" xfId="0" applyNumberFormat="1" applyFont="1" applyBorder="1" applyAlignment="1">
      <alignment horizontal="center" vertical="center"/>
    </xf>
    <xf numFmtId="0" fontId="27" fillId="0" borderId="9" xfId="0" applyFont="1" applyBorder="1" applyAlignment="1">
      <alignment horizontal="left" vertical="center"/>
    </xf>
    <xf numFmtId="0" fontId="27" fillId="0" borderId="10" xfId="0" applyFont="1" applyBorder="1" applyAlignment="1">
      <alignment horizontal="center" vertical="center"/>
    </xf>
    <xf numFmtId="164" fontId="27" fillId="0" borderId="44" xfId="0" applyNumberFormat="1" applyFont="1" applyBorder="1" applyAlignment="1">
      <alignment horizontal="center" vertical="center"/>
    </xf>
    <xf numFmtId="164" fontId="27" fillId="0" borderId="30" xfId="0" applyNumberFormat="1" applyFont="1" applyBorder="1" applyAlignment="1">
      <alignment horizontal="center" vertical="center"/>
    </xf>
    <xf numFmtId="164" fontId="27" fillId="0" borderId="30" xfId="0" applyNumberFormat="1" applyFont="1" applyFill="1" applyBorder="1" applyAlignment="1">
      <alignment horizontal="center" vertical="center"/>
    </xf>
    <xf numFmtId="164" fontId="27" fillId="0" borderId="31" xfId="0" applyNumberFormat="1" applyFont="1" applyBorder="1" applyAlignment="1">
      <alignment horizontal="center" vertical="center"/>
    </xf>
    <xf numFmtId="0" fontId="27" fillId="0" borderId="13" xfId="0" applyFont="1" applyBorder="1" applyAlignment="1">
      <alignment horizontal="left" vertical="center"/>
    </xf>
    <xf numFmtId="0" fontId="27" fillId="0" borderId="14" xfId="0" applyFont="1" applyBorder="1" applyAlignment="1">
      <alignment horizontal="center" vertical="center"/>
    </xf>
    <xf numFmtId="164" fontId="27" fillId="0" borderId="45" xfId="0" applyNumberFormat="1" applyFont="1" applyBorder="1" applyAlignment="1">
      <alignment horizontal="center" vertical="center"/>
    </xf>
    <xf numFmtId="164" fontId="27" fillId="0" borderId="1" xfId="0" applyNumberFormat="1" applyFont="1" applyBorder="1" applyAlignment="1">
      <alignment horizontal="center" vertical="center"/>
    </xf>
    <xf numFmtId="164" fontId="27" fillId="0" borderId="1" xfId="0" applyNumberFormat="1" applyFont="1" applyFill="1" applyBorder="1" applyAlignment="1">
      <alignment horizontal="center" vertical="center"/>
    </xf>
    <xf numFmtId="164" fontId="27" fillId="0" borderId="2" xfId="0" applyNumberFormat="1" applyFont="1" applyBorder="1" applyAlignment="1">
      <alignment horizontal="center" vertical="center"/>
    </xf>
    <xf numFmtId="0" fontId="27" fillId="0" borderId="19" xfId="0" applyFont="1" applyBorder="1" applyAlignment="1">
      <alignment horizontal="left" vertical="center"/>
    </xf>
    <xf numFmtId="0" fontId="27" fillId="0" borderId="18" xfId="0" applyFont="1" applyBorder="1" applyAlignment="1">
      <alignment horizontal="center" vertical="center"/>
    </xf>
    <xf numFmtId="164" fontId="27" fillId="0" borderId="79" xfId="0" applyNumberFormat="1" applyFont="1" applyBorder="1" applyAlignment="1">
      <alignment horizontal="center" vertical="center"/>
    </xf>
    <xf numFmtId="164" fontId="27" fillId="0" borderId="21" xfId="0" applyNumberFormat="1" applyFont="1" applyBorder="1" applyAlignment="1">
      <alignment horizontal="center" vertical="center"/>
    </xf>
    <xf numFmtId="164" fontId="27" fillId="0" borderId="21" xfId="0" applyNumberFormat="1" applyFont="1" applyFill="1" applyBorder="1" applyAlignment="1">
      <alignment horizontal="center" vertical="center"/>
    </xf>
    <xf numFmtId="164" fontId="27" fillId="0" borderId="22" xfId="0" applyNumberFormat="1" applyFont="1" applyBorder="1" applyAlignment="1">
      <alignment horizontal="center" vertical="center"/>
    </xf>
    <xf numFmtId="0" fontId="27" fillId="0" borderId="26" xfId="0" applyFont="1" applyBorder="1" applyAlignment="1">
      <alignment horizontal="left" vertical="center"/>
    </xf>
    <xf numFmtId="0" fontId="27" fillId="0" borderId="27" xfId="0" applyFont="1" applyBorder="1" applyAlignment="1">
      <alignment horizontal="center" vertical="center"/>
    </xf>
    <xf numFmtId="164" fontId="27" fillId="0" borderId="46" xfId="0" applyNumberFormat="1" applyFont="1" applyBorder="1" applyAlignment="1">
      <alignment horizontal="center" vertical="center"/>
    </xf>
    <xf numFmtId="164" fontId="27" fillId="0" borderId="3" xfId="0" applyNumberFormat="1" applyFont="1" applyBorder="1" applyAlignment="1">
      <alignment horizontal="center" vertical="center"/>
    </xf>
    <xf numFmtId="164" fontId="27" fillId="0" borderId="3" xfId="0" applyNumberFormat="1" applyFont="1" applyFill="1" applyBorder="1" applyAlignment="1">
      <alignment horizontal="center" vertical="center"/>
    </xf>
    <xf numFmtId="164" fontId="27" fillId="0" borderId="4" xfId="0" applyNumberFormat="1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77" xfId="0" applyFont="1" applyBorder="1" applyAlignment="1">
      <alignment horizontal="left" vertical="center"/>
    </xf>
    <xf numFmtId="0" fontId="4" fillId="0" borderId="13" xfId="0" applyFont="1" applyBorder="1" applyAlignment="1">
      <alignment horizontal="left" vertical="center"/>
    </xf>
    <xf numFmtId="0" fontId="4" fillId="0" borderId="87" xfId="0" applyFont="1" applyBorder="1" applyAlignment="1">
      <alignment horizontal="left" vertical="center"/>
    </xf>
    <xf numFmtId="0" fontId="11" fillId="0" borderId="57" xfId="0" applyFont="1" applyBorder="1" applyAlignment="1">
      <alignment horizontal="center" vertical="center"/>
    </xf>
    <xf numFmtId="0" fontId="4" fillId="0" borderId="26" xfId="0" applyFont="1" applyBorder="1" applyAlignment="1">
      <alignment horizontal="left" vertical="center"/>
    </xf>
    <xf numFmtId="0" fontId="4" fillId="0" borderId="19" xfId="0" applyFont="1" applyBorder="1" applyAlignment="1">
      <alignment horizontal="left" vertical="center"/>
    </xf>
    <xf numFmtId="0" fontId="4" fillId="0" borderId="9" xfId="0" applyFont="1" applyBorder="1" applyAlignment="1">
      <alignment horizontal="left" vertical="center"/>
    </xf>
    <xf numFmtId="0" fontId="4" fillId="0" borderId="32" xfId="0" applyFont="1" applyBorder="1" applyAlignment="1">
      <alignment horizontal="left" vertical="center"/>
    </xf>
    <xf numFmtId="0" fontId="4" fillId="0" borderId="15" xfId="0" applyFont="1" applyBorder="1" applyAlignment="1">
      <alignment horizontal="left" vertical="center"/>
    </xf>
    <xf numFmtId="164" fontId="11" fillId="0" borderId="58" xfId="0" applyNumberFormat="1" applyFont="1" applyBorder="1" applyAlignment="1">
      <alignment horizontal="center" vertical="center"/>
    </xf>
    <xf numFmtId="164" fontId="11" fillId="0" borderId="55" xfId="0" applyNumberFormat="1" applyFont="1" applyBorder="1" applyAlignment="1">
      <alignment horizontal="center" vertical="center"/>
    </xf>
    <xf numFmtId="164" fontId="11" fillId="0" borderId="86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24" fillId="0" borderId="55" xfId="0" applyNumberFormat="1" applyFont="1" applyFill="1" applyBorder="1" applyAlignment="1">
      <alignment horizontal="center" vertical="center"/>
    </xf>
    <xf numFmtId="164" fontId="2" fillId="0" borderId="35" xfId="0" applyNumberFormat="1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4" fontId="2" fillId="0" borderId="4" xfId="0" applyNumberFormat="1" applyFont="1" applyBorder="1" applyAlignment="1">
      <alignment horizontal="center" vertical="center"/>
    </xf>
    <xf numFmtId="164" fontId="2" fillId="0" borderId="1" xfId="0" applyNumberFormat="1" applyFont="1" applyFill="1" applyBorder="1" applyAlignment="1">
      <alignment horizontal="center" vertical="center"/>
    </xf>
    <xf numFmtId="164" fontId="2" fillId="0" borderId="3" xfId="0" applyNumberFormat="1" applyFont="1" applyFill="1" applyBorder="1" applyAlignment="1">
      <alignment horizontal="center" vertical="center"/>
    </xf>
    <xf numFmtId="164" fontId="24" fillId="0" borderId="83" xfId="0" applyNumberFormat="1" applyFont="1" applyFill="1" applyBorder="1" applyAlignment="1">
      <alignment horizontal="center" vertical="center"/>
    </xf>
    <xf numFmtId="164" fontId="2" fillId="0" borderId="45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horizontal="center" vertical="center"/>
    </xf>
    <xf numFmtId="164" fontId="27" fillId="0" borderId="85" xfId="0" applyNumberFormat="1" applyFont="1" applyBorder="1" applyAlignment="1">
      <alignment horizontal="center" vertical="center"/>
    </xf>
    <xf numFmtId="164" fontId="27" fillId="0" borderId="83" xfId="0" applyNumberFormat="1" applyFont="1" applyBorder="1" applyAlignment="1">
      <alignment horizontal="center" vertical="center"/>
    </xf>
    <xf numFmtId="164" fontId="27" fillId="0" borderId="83" xfId="0" applyNumberFormat="1" applyFont="1" applyFill="1" applyBorder="1" applyAlignment="1">
      <alignment horizontal="center" vertical="center"/>
    </xf>
    <xf numFmtId="164" fontId="27" fillId="0" borderId="84" xfId="0" applyNumberFormat="1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9" fillId="0" borderId="0" xfId="0" applyNumberFormat="1" applyFont="1" applyBorder="1" applyAlignment="1">
      <alignment vertical="center"/>
    </xf>
    <xf numFmtId="0" fontId="8" fillId="0" borderId="88" xfId="0" applyFont="1" applyBorder="1" applyAlignment="1">
      <alignment vertical="center"/>
    </xf>
    <xf numFmtId="0" fontId="28" fillId="0" borderId="0" xfId="0" applyFont="1" applyAlignment="1">
      <alignment horizontal="left" vertical="center"/>
    </xf>
    <xf numFmtId="0" fontId="8" fillId="0" borderId="42" xfId="0" applyFont="1" applyBorder="1" applyAlignment="1">
      <alignment horizontal="center" vertical="center" wrapText="1"/>
    </xf>
    <xf numFmtId="0" fontId="1" fillId="0" borderId="0" xfId="0" applyFont="1" applyAlignment="1">
      <alignment horizontal="left" vertical="center"/>
    </xf>
    <xf numFmtId="0" fontId="28" fillId="0" borderId="14" xfId="0" applyFont="1" applyBorder="1" applyAlignment="1">
      <alignment horizontal="center" vertical="center"/>
    </xf>
    <xf numFmtId="0" fontId="28" fillId="0" borderId="14" xfId="0" applyFont="1" applyBorder="1" applyAlignment="1">
      <alignment horizontal="left" vertical="center" indent="1"/>
    </xf>
    <xf numFmtId="166" fontId="28" fillId="0" borderId="14" xfId="0" applyNumberFormat="1" applyFont="1" applyBorder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29" fillId="0" borderId="69" xfId="0" applyFont="1" applyBorder="1" applyAlignment="1">
      <alignment horizontal="center" vertical="center"/>
    </xf>
    <xf numFmtId="0" fontId="29" fillId="0" borderId="5" xfId="0" applyFont="1" applyBorder="1" applyAlignment="1">
      <alignment horizontal="center" vertical="center"/>
    </xf>
    <xf numFmtId="0" fontId="29" fillId="0" borderId="69" xfId="0" applyFont="1" applyBorder="1" applyAlignment="1">
      <alignment horizontal="center" vertical="center" wrapText="1"/>
    </xf>
    <xf numFmtId="0" fontId="29" fillId="0" borderId="5" xfId="0" applyFont="1" applyBorder="1" applyAlignment="1">
      <alignment horizontal="center" vertical="center" wrapText="1"/>
    </xf>
    <xf numFmtId="0" fontId="22" fillId="0" borderId="0" xfId="0" applyFont="1" applyAlignment="1">
      <alignment horizontal="left" vertical="center"/>
    </xf>
    <xf numFmtId="0" fontId="8" fillId="0" borderId="43" xfId="0" applyFont="1" applyBorder="1" applyAlignment="1">
      <alignment horizontal="left" vertical="center" indent="1"/>
    </xf>
    <xf numFmtId="0" fontId="8" fillId="0" borderId="82" xfId="0" applyFont="1" applyBorder="1" applyAlignment="1">
      <alignment horizontal="left" vertical="center" indent="1"/>
    </xf>
    <xf numFmtId="0" fontId="8" fillId="0" borderId="42" xfId="0" applyFont="1" applyBorder="1" applyAlignment="1">
      <alignment horizontal="left" vertical="center" indent="1"/>
    </xf>
    <xf numFmtId="0" fontId="8" fillId="0" borderId="48" xfId="0" applyFont="1" applyBorder="1" applyAlignment="1">
      <alignment horizontal="left" vertical="center" indent="1"/>
    </xf>
    <xf numFmtId="0" fontId="28" fillId="0" borderId="33" xfId="0" applyFont="1" applyBorder="1" applyAlignment="1">
      <alignment horizontal="left" vertical="center" indent="1"/>
    </xf>
    <xf numFmtId="166" fontId="28" fillId="0" borderId="33" xfId="0" applyNumberFormat="1" applyFont="1" applyBorder="1" applyAlignment="1">
      <alignment horizontal="center" vertical="center"/>
    </xf>
    <xf numFmtId="0" fontId="28" fillId="0" borderId="33" xfId="0" applyFont="1" applyBorder="1" applyAlignment="1">
      <alignment horizontal="center" vertical="center"/>
    </xf>
    <xf numFmtId="0" fontId="20" fillId="0" borderId="80" xfId="0" applyFont="1" applyBorder="1" applyAlignment="1">
      <alignment horizontal="center" vertical="center"/>
    </xf>
    <xf numFmtId="0" fontId="20" fillId="0" borderId="54" xfId="0" applyFont="1" applyBorder="1" applyAlignment="1">
      <alignment horizontal="center" vertical="center"/>
    </xf>
    <xf numFmtId="0" fontId="20" fillId="0" borderId="81" xfId="0" applyFont="1" applyBorder="1" applyAlignment="1">
      <alignment horizontal="center" vertical="center"/>
    </xf>
    <xf numFmtId="0" fontId="8" fillId="0" borderId="47" xfId="0" applyFont="1" applyBorder="1" applyAlignment="1">
      <alignment horizontal="center" vertical="center" wrapText="1"/>
    </xf>
    <xf numFmtId="0" fontId="8" fillId="0" borderId="42" xfId="0" applyFont="1" applyBorder="1" applyAlignment="1">
      <alignment horizontal="center" vertical="center" wrapText="1"/>
    </xf>
    <xf numFmtId="0" fontId="8" fillId="0" borderId="49" xfId="0" applyFont="1" applyBorder="1" applyAlignment="1">
      <alignment horizontal="center" vertical="center" wrapText="1"/>
    </xf>
    <xf numFmtId="0" fontId="8" fillId="0" borderId="50" xfId="0" applyFont="1" applyBorder="1" applyAlignment="1">
      <alignment horizontal="center" vertical="center" wrapText="1"/>
    </xf>
    <xf numFmtId="0" fontId="8" fillId="0" borderId="53" xfId="0" applyFont="1" applyBorder="1" applyAlignment="1">
      <alignment horizontal="center" vertical="center" wrapText="1"/>
    </xf>
    <xf numFmtId="0" fontId="8" fillId="0" borderId="43" xfId="0" applyFont="1" applyBorder="1" applyAlignment="1">
      <alignment horizontal="center" vertical="center" wrapText="1"/>
    </xf>
    <xf numFmtId="0" fontId="8" fillId="0" borderId="50" xfId="0" applyFont="1" applyBorder="1" applyAlignment="1">
      <alignment horizontal="left" vertical="center" indent="1"/>
    </xf>
    <xf numFmtId="0" fontId="8" fillId="0" borderId="51" xfId="0" applyFont="1" applyBorder="1" applyAlignment="1">
      <alignment horizontal="left" vertical="center" indent="1"/>
    </xf>
    <xf numFmtId="0" fontId="26" fillId="0" borderId="0" xfId="0" applyFont="1" applyAlignment="1">
      <alignment horizontal="center" vertical="center"/>
    </xf>
    <xf numFmtId="166" fontId="6" fillId="0" borderId="0" xfId="0" applyNumberFormat="1" applyFont="1" applyAlignment="1">
      <alignment horizontal="left" vertical="center"/>
    </xf>
    <xf numFmtId="166" fontId="28" fillId="2" borderId="10" xfId="0" applyNumberFormat="1" applyFont="1" applyFill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0" xfId="0" applyFont="1" applyBorder="1" applyAlignment="1">
      <alignment horizontal="left" vertical="center" indent="1"/>
    </xf>
    <xf numFmtId="0" fontId="18" fillId="0" borderId="0" xfId="0" applyNumberFormat="1" applyFont="1" applyBorder="1" applyAlignment="1">
      <alignment horizontal="left" vertical="center"/>
    </xf>
    <xf numFmtId="0" fontId="12" fillId="0" borderId="11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8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171" fontId="1" fillId="0" borderId="0" xfId="0" applyNumberFormat="1" applyFont="1" applyAlignment="1">
      <alignment horizontal="left" vertical="center"/>
    </xf>
    <xf numFmtId="171" fontId="1" fillId="0" borderId="0" xfId="0" applyNumberFormat="1" applyFont="1" applyAlignment="1">
      <alignment horizontal="left" vertical="center"/>
    </xf>
    <xf numFmtId="176" fontId="1" fillId="0" borderId="0" xfId="0" applyNumberFormat="1" applyFont="1" applyAlignment="1">
      <alignment horizontal="left" vertical="center"/>
    </xf>
    <xf numFmtId="178" fontId="1" fillId="0" borderId="0" xfId="0" applyNumberFormat="1" applyFont="1" applyAlignment="1">
      <alignment horizontal="left" vertical="center"/>
    </xf>
    <xf numFmtId="176" fontId="1" fillId="0" borderId="0" xfId="0" quotePrefix="1" applyNumberFormat="1" applyFont="1" applyAlignment="1">
      <alignment horizontal="center" vertical="center"/>
    </xf>
  </cellXfs>
  <cellStyles count="2">
    <cellStyle name="Normal" xfId="0" builtinId="0"/>
    <cellStyle name="Normal 2" xfId="1" xr:uid="{00000000-0005-0000-0000-000002000000}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161925</xdr:colOff>
      <xdr:row>14</xdr:row>
      <xdr:rowOff>66675</xdr:rowOff>
    </xdr:from>
    <xdr:to>
      <xdr:col>19</xdr:col>
      <xdr:colOff>15078</xdr:colOff>
      <xdr:row>22</xdr:row>
      <xdr:rowOff>181664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" y="3800475"/>
          <a:ext cx="4996653" cy="240098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0">
    <tabColor theme="8" tint="0.59999389629810485"/>
  </sheetPr>
  <dimension ref="A1:V55"/>
  <sheetViews>
    <sheetView view="pageBreakPreview" topLeftCell="A31" zoomScaleNormal="100" zoomScaleSheetLayoutView="100" workbookViewId="0">
      <selection activeCell="W61" sqref="W61"/>
    </sheetView>
  </sheetViews>
  <sheetFormatPr defaultRowHeight="22.5" customHeight="1" x14ac:dyDescent="0.25"/>
  <cols>
    <col min="1" max="1" width="2.140625" style="40" customWidth="1"/>
    <col min="2" max="21" width="4.28515625" style="40" customWidth="1"/>
    <col min="22" max="22" width="2.140625" style="40" customWidth="1"/>
    <col min="23" max="16384" width="9.140625" style="40"/>
  </cols>
  <sheetData>
    <row r="1" spans="1:22" ht="22.5" customHeight="1" x14ac:dyDescent="0.25">
      <c r="A1" s="209"/>
    </row>
    <row r="2" spans="1:22" ht="1.5" customHeight="1" thickBot="1" x14ac:dyDescent="0.3">
      <c r="A2" s="211"/>
      <c r="B2" s="211"/>
      <c r="C2" s="211"/>
      <c r="D2" s="211"/>
      <c r="E2" s="211"/>
      <c r="F2" s="211"/>
      <c r="G2" s="211"/>
      <c r="H2" s="211"/>
      <c r="I2" s="211"/>
      <c r="J2" s="211"/>
      <c r="K2" s="211"/>
      <c r="L2" s="211"/>
      <c r="M2" s="211"/>
      <c r="N2" s="211"/>
      <c r="O2" s="211"/>
      <c r="P2" s="211"/>
      <c r="Q2" s="211"/>
      <c r="R2" s="211"/>
      <c r="S2" s="211"/>
      <c r="T2" s="211"/>
      <c r="U2" s="211"/>
      <c r="V2" s="211"/>
    </row>
    <row r="3" spans="1:22" ht="22.5" customHeight="1" x14ac:dyDescent="0.25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</row>
    <row r="4" spans="1:22" ht="22.5" customHeight="1" x14ac:dyDescent="0.25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</row>
    <row r="5" spans="1:22" ht="22.5" customHeight="1" x14ac:dyDescent="0.25">
      <c r="A5" s="36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</row>
    <row r="6" spans="1:22" ht="22.5" customHeight="1" x14ac:dyDescent="0.25">
      <c r="A6" s="36"/>
      <c r="B6" s="210"/>
      <c r="C6" s="210"/>
      <c r="D6" s="210"/>
      <c r="E6" s="210"/>
      <c r="F6" s="210"/>
      <c r="G6" s="210"/>
      <c r="H6" s="210"/>
      <c r="I6" s="210"/>
      <c r="J6" s="210"/>
      <c r="K6" s="210"/>
      <c r="L6" s="210"/>
      <c r="M6" s="210"/>
      <c r="N6" s="210"/>
      <c r="O6" s="210"/>
      <c r="P6" s="210"/>
      <c r="Q6" s="210"/>
      <c r="R6" s="210"/>
      <c r="S6" s="210"/>
      <c r="T6" s="210"/>
      <c r="U6" s="210"/>
      <c r="V6" s="210"/>
    </row>
    <row r="7" spans="1:22" ht="22.5" customHeight="1" x14ac:dyDescent="0.25">
      <c r="B7" s="242" t="s">
        <v>101</v>
      </c>
      <c r="C7" s="242"/>
      <c r="D7" s="242"/>
      <c r="E7" s="242"/>
      <c r="F7" s="242"/>
      <c r="G7" s="242"/>
      <c r="H7" s="242"/>
      <c r="I7" s="242"/>
      <c r="J7" s="242"/>
      <c r="K7" s="242"/>
      <c r="L7" s="242"/>
      <c r="M7" s="242"/>
      <c r="N7" s="242"/>
      <c r="O7" s="242"/>
      <c r="P7" s="242"/>
      <c r="Q7" s="242"/>
      <c r="R7" s="242"/>
      <c r="S7" s="242"/>
      <c r="T7" s="242"/>
      <c r="U7" s="242"/>
    </row>
    <row r="8" spans="1:22" ht="22.5" customHeight="1" x14ac:dyDescent="0.25">
      <c r="B8" s="242"/>
      <c r="C8" s="242"/>
      <c r="D8" s="242"/>
      <c r="E8" s="242"/>
      <c r="F8" s="242"/>
      <c r="G8" s="242"/>
      <c r="H8" s="242"/>
      <c r="I8" s="242"/>
      <c r="J8" s="242"/>
      <c r="K8" s="242"/>
      <c r="L8" s="242"/>
      <c r="M8" s="242"/>
      <c r="N8" s="242"/>
      <c r="O8" s="242"/>
      <c r="P8" s="242"/>
      <c r="Q8" s="242"/>
      <c r="R8" s="242"/>
      <c r="S8" s="242"/>
      <c r="T8" s="242"/>
      <c r="U8" s="242"/>
    </row>
    <row r="9" spans="1:22" ht="22.5" customHeight="1" x14ac:dyDescent="0.25"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1"/>
    </row>
    <row r="10" spans="1:22" ht="22.5" customHeight="1" x14ac:dyDescent="0.25">
      <c r="A10" s="36"/>
      <c r="B10" s="223" t="s">
        <v>103</v>
      </c>
      <c r="C10" s="223"/>
      <c r="D10" s="223"/>
      <c r="E10" s="223"/>
      <c r="F10" s="223"/>
      <c r="G10" s="218" t="s">
        <v>192</v>
      </c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218"/>
      <c r="T10" s="218"/>
      <c r="U10" s="218"/>
    </row>
    <row r="11" spans="1:22" ht="22.5" customHeight="1" x14ac:dyDescent="0.25">
      <c r="A11" s="36"/>
      <c r="B11" s="223" t="s">
        <v>102</v>
      </c>
      <c r="C11" s="223"/>
      <c r="D11" s="223"/>
      <c r="E11" s="223"/>
      <c r="F11" s="223"/>
      <c r="G11" s="218" t="s">
        <v>193</v>
      </c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218"/>
      <c r="T11" s="218"/>
      <c r="U11" s="218"/>
    </row>
    <row r="12" spans="1:22" ht="22.5" customHeight="1" x14ac:dyDescent="0.25">
      <c r="A12" s="36"/>
      <c r="B12" s="223"/>
      <c r="C12" s="223"/>
      <c r="D12" s="223"/>
      <c r="E12" s="223"/>
      <c r="F12" s="223"/>
      <c r="G12" s="247"/>
      <c r="H12" s="247"/>
      <c r="I12" s="247"/>
      <c r="J12" s="247"/>
      <c r="K12" s="247"/>
      <c r="L12" s="247"/>
      <c r="M12" s="247"/>
      <c r="N12" s="247"/>
      <c r="O12" s="247"/>
      <c r="P12" s="247"/>
      <c r="Q12" s="247"/>
      <c r="R12" s="247"/>
      <c r="S12" s="247"/>
      <c r="T12" s="247"/>
      <c r="U12" s="247"/>
    </row>
    <row r="13" spans="1:22" ht="22.5" customHeight="1" x14ac:dyDescent="0.25">
      <c r="A13" s="36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09"/>
      <c r="P13" s="109"/>
      <c r="Q13" s="109"/>
      <c r="R13" s="109"/>
    </row>
    <row r="14" spans="1:22" ht="22.5" customHeight="1" x14ac:dyDescent="0.25">
      <c r="A14" s="36"/>
      <c r="B14" s="223" t="s">
        <v>49</v>
      </c>
      <c r="C14" s="223"/>
      <c r="D14" s="109"/>
      <c r="E14" s="109"/>
      <c r="F14" s="109"/>
      <c r="G14" s="243">
        <f ca="1">TODAY()</f>
        <v>44600</v>
      </c>
      <c r="H14" s="243"/>
      <c r="I14" s="243"/>
      <c r="J14" s="243"/>
      <c r="K14" s="109"/>
      <c r="L14" s="109"/>
      <c r="M14" s="109"/>
      <c r="N14" s="109"/>
      <c r="O14" s="109"/>
      <c r="P14" s="109"/>
      <c r="Q14" s="109"/>
      <c r="R14" s="109"/>
    </row>
    <row r="15" spans="1:22" ht="22.5" customHeight="1" x14ac:dyDescent="0.25">
      <c r="A15" s="36"/>
    </row>
    <row r="16" spans="1:22" ht="22.5" customHeight="1" x14ac:dyDescent="0.25">
      <c r="A16" s="36"/>
    </row>
    <row r="17" spans="1:21" ht="22.5" customHeight="1" x14ac:dyDescent="0.25">
      <c r="A17" s="36"/>
    </row>
    <row r="18" spans="1:21" ht="22.5" customHeight="1" x14ac:dyDescent="0.25">
      <c r="A18" s="36"/>
    </row>
    <row r="19" spans="1:21" ht="22.5" customHeight="1" x14ac:dyDescent="0.25">
      <c r="A19" s="36"/>
      <c r="B19" s="36"/>
      <c r="C19" s="36"/>
      <c r="D19" s="36"/>
      <c r="E19" s="36"/>
      <c r="F19" s="36"/>
      <c r="G19" s="36"/>
      <c r="H19" s="36"/>
      <c r="I19" s="36"/>
      <c r="J19" s="36"/>
    </row>
    <row r="24" spans="1:21" ht="22.5" customHeight="1" thickBot="1" x14ac:dyDescent="0.3">
      <c r="B24" s="212" t="s">
        <v>191</v>
      </c>
      <c r="C24" s="212"/>
      <c r="D24" s="212"/>
      <c r="E24" s="212"/>
      <c r="F24" s="212"/>
      <c r="G24" s="212"/>
      <c r="H24" s="212"/>
      <c r="I24" s="212"/>
      <c r="J24" s="212"/>
      <c r="K24" s="212"/>
      <c r="L24" s="212"/>
      <c r="M24" s="212"/>
      <c r="N24" s="212"/>
      <c r="O24" s="212"/>
      <c r="P24" s="212"/>
      <c r="Q24" s="212"/>
      <c r="R24" s="212"/>
      <c r="S24" s="212"/>
      <c r="T24" s="212"/>
      <c r="U24" s="212"/>
    </row>
    <row r="25" spans="1:21" ht="22.5" customHeight="1" x14ac:dyDescent="0.25">
      <c r="B25" s="219" t="s">
        <v>51</v>
      </c>
      <c r="C25" s="219"/>
      <c r="D25" s="219" t="s">
        <v>52</v>
      </c>
      <c r="E25" s="219"/>
      <c r="F25" s="219"/>
      <c r="G25" s="219"/>
      <c r="H25" s="219"/>
      <c r="I25" s="219"/>
      <c r="J25" s="219"/>
      <c r="K25" s="219"/>
      <c r="L25" s="219"/>
      <c r="M25" s="219" t="s">
        <v>53</v>
      </c>
      <c r="N25" s="219"/>
      <c r="O25" s="219"/>
      <c r="P25" s="221" t="s">
        <v>56</v>
      </c>
      <c r="Q25" s="221"/>
      <c r="R25" s="221"/>
      <c r="S25" s="221" t="s">
        <v>54</v>
      </c>
      <c r="T25" s="221"/>
      <c r="U25" s="221"/>
    </row>
    <row r="26" spans="1:21" ht="22.5" customHeight="1" thickBot="1" x14ac:dyDescent="0.3">
      <c r="B26" s="220"/>
      <c r="C26" s="220"/>
      <c r="D26" s="220"/>
      <c r="E26" s="220"/>
      <c r="F26" s="220"/>
      <c r="G26" s="220"/>
      <c r="H26" s="220"/>
      <c r="I26" s="220"/>
      <c r="J26" s="220"/>
      <c r="K26" s="220"/>
      <c r="L26" s="220"/>
      <c r="M26" s="220"/>
      <c r="N26" s="220"/>
      <c r="O26" s="220"/>
      <c r="P26" s="222"/>
      <c r="Q26" s="222"/>
      <c r="R26" s="222"/>
      <c r="S26" s="222"/>
      <c r="T26" s="222"/>
      <c r="U26" s="222"/>
    </row>
    <row r="27" spans="1:21" ht="22.5" customHeight="1" x14ac:dyDescent="0.25">
      <c r="B27" s="245">
        <v>1</v>
      </c>
      <c r="C27" s="245"/>
      <c r="D27" s="246" t="s">
        <v>55</v>
      </c>
      <c r="E27" s="246"/>
      <c r="F27" s="246"/>
      <c r="G27" s="246"/>
      <c r="H27" s="246"/>
      <c r="I27" s="246"/>
      <c r="J27" s="246"/>
      <c r="K27" s="246"/>
      <c r="L27" s="246"/>
      <c r="M27" s="244">
        <v>43977</v>
      </c>
      <c r="N27" s="244"/>
      <c r="O27" s="244"/>
      <c r="P27" s="245" t="s">
        <v>48</v>
      </c>
      <c r="Q27" s="245"/>
      <c r="R27" s="245"/>
      <c r="S27" s="245"/>
      <c r="T27" s="245"/>
      <c r="U27" s="245"/>
    </row>
    <row r="28" spans="1:21" ht="22.5" customHeight="1" x14ac:dyDescent="0.25">
      <c r="B28" s="215"/>
      <c r="C28" s="215"/>
      <c r="D28" s="216"/>
      <c r="E28" s="216"/>
      <c r="F28" s="216"/>
      <c r="G28" s="216"/>
      <c r="H28" s="216"/>
      <c r="I28" s="216"/>
      <c r="J28" s="216"/>
      <c r="K28" s="216"/>
      <c r="L28" s="216"/>
      <c r="M28" s="217"/>
      <c r="N28" s="217"/>
      <c r="O28" s="217"/>
      <c r="P28" s="215"/>
      <c r="Q28" s="215"/>
      <c r="R28" s="215"/>
      <c r="S28" s="215"/>
      <c r="T28" s="215"/>
      <c r="U28" s="215"/>
    </row>
    <row r="29" spans="1:21" ht="22.5" customHeight="1" x14ac:dyDescent="0.25">
      <c r="B29" s="215"/>
      <c r="C29" s="215"/>
      <c r="D29" s="216"/>
      <c r="E29" s="216"/>
      <c r="F29" s="216"/>
      <c r="G29" s="216"/>
      <c r="H29" s="216"/>
      <c r="I29" s="216"/>
      <c r="J29" s="216"/>
      <c r="K29" s="216"/>
      <c r="L29" s="216"/>
      <c r="M29" s="217"/>
      <c r="N29" s="217"/>
      <c r="O29" s="217"/>
      <c r="P29" s="215"/>
      <c r="Q29" s="215"/>
      <c r="R29" s="215"/>
      <c r="S29" s="215"/>
      <c r="T29" s="215"/>
      <c r="U29" s="215"/>
    </row>
    <row r="30" spans="1:21" ht="22.5" customHeight="1" x14ac:dyDescent="0.25">
      <c r="B30" s="215"/>
      <c r="C30" s="215"/>
      <c r="D30" s="216"/>
      <c r="E30" s="216"/>
      <c r="F30" s="216"/>
      <c r="G30" s="216"/>
      <c r="H30" s="216"/>
      <c r="I30" s="216"/>
      <c r="J30" s="216"/>
      <c r="K30" s="216"/>
      <c r="L30" s="216"/>
      <c r="M30" s="217"/>
      <c r="N30" s="217"/>
      <c r="O30" s="217"/>
      <c r="P30" s="215"/>
      <c r="Q30" s="215"/>
      <c r="R30" s="215"/>
      <c r="S30" s="215"/>
      <c r="T30" s="215"/>
      <c r="U30" s="215"/>
    </row>
    <row r="31" spans="1:21" ht="22.5" customHeight="1" x14ac:dyDescent="0.25">
      <c r="B31" s="215"/>
      <c r="C31" s="215"/>
      <c r="D31" s="216"/>
      <c r="E31" s="216"/>
      <c r="F31" s="216"/>
      <c r="G31" s="216"/>
      <c r="H31" s="216"/>
      <c r="I31" s="216"/>
      <c r="J31" s="216"/>
      <c r="K31" s="216"/>
      <c r="L31" s="216"/>
      <c r="M31" s="217"/>
      <c r="N31" s="217"/>
      <c r="O31" s="217"/>
      <c r="P31" s="215"/>
      <c r="Q31" s="215"/>
      <c r="R31" s="215"/>
      <c r="S31" s="215"/>
      <c r="T31" s="215"/>
      <c r="U31" s="215"/>
    </row>
    <row r="32" spans="1:21" ht="22.5" customHeight="1" x14ac:dyDescent="0.25">
      <c r="B32" s="215"/>
      <c r="C32" s="215"/>
      <c r="D32" s="216"/>
      <c r="E32" s="216"/>
      <c r="F32" s="216"/>
      <c r="G32" s="216"/>
      <c r="H32" s="216"/>
      <c r="I32" s="216"/>
      <c r="J32" s="216"/>
      <c r="K32" s="216"/>
      <c r="L32" s="216"/>
      <c r="M32" s="217"/>
      <c r="N32" s="217"/>
      <c r="O32" s="217"/>
      <c r="P32" s="215"/>
      <c r="Q32" s="215"/>
      <c r="R32" s="215"/>
      <c r="S32" s="215"/>
      <c r="T32" s="215"/>
      <c r="U32" s="215"/>
    </row>
    <row r="33" spans="1:22" ht="22.5" customHeight="1" thickBot="1" x14ac:dyDescent="0.3">
      <c r="B33" s="230"/>
      <c r="C33" s="230"/>
      <c r="D33" s="228"/>
      <c r="E33" s="228"/>
      <c r="F33" s="228"/>
      <c r="G33" s="228"/>
      <c r="H33" s="228"/>
      <c r="I33" s="228"/>
      <c r="J33" s="228"/>
      <c r="K33" s="228"/>
      <c r="L33" s="228"/>
      <c r="M33" s="229"/>
      <c r="N33" s="229"/>
      <c r="O33" s="229"/>
      <c r="P33" s="230"/>
      <c r="Q33" s="230"/>
      <c r="R33" s="230"/>
      <c r="S33" s="230"/>
      <c r="T33" s="230"/>
      <c r="U33" s="230"/>
    </row>
    <row r="34" spans="1:22" ht="22.5" customHeight="1" x14ac:dyDescent="0.25">
      <c r="A34" s="110"/>
      <c r="B34" s="110"/>
      <c r="C34" s="110"/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</row>
    <row r="35" spans="1:22" ht="22.5" customHeight="1" thickBot="1" x14ac:dyDescent="0.3"/>
    <row r="36" spans="1:22" ht="30" customHeight="1" thickTop="1" thickBot="1" x14ac:dyDescent="0.3">
      <c r="B36" s="231" t="s">
        <v>47</v>
      </c>
      <c r="C36" s="232"/>
      <c r="D36" s="232"/>
      <c r="E36" s="232"/>
      <c r="F36" s="232"/>
      <c r="G36" s="232"/>
      <c r="H36" s="232"/>
      <c r="I36" s="232"/>
      <c r="J36" s="232"/>
      <c r="K36" s="232"/>
      <c r="L36" s="232"/>
      <c r="M36" s="232"/>
      <c r="N36" s="232"/>
      <c r="O36" s="232"/>
      <c r="P36" s="232"/>
      <c r="Q36" s="232"/>
      <c r="R36" s="232"/>
      <c r="S36" s="232"/>
      <c r="T36" s="232"/>
      <c r="U36" s="233"/>
    </row>
    <row r="37" spans="1:22" ht="30" customHeight="1" x14ac:dyDescent="0.25">
      <c r="B37" s="238">
        <v>1</v>
      </c>
      <c r="C37" s="239"/>
      <c r="D37" s="107" t="s">
        <v>1</v>
      </c>
      <c r="E37" s="224" t="e">
        <f>#REF!</f>
        <v>#REF!</v>
      </c>
      <c r="F37" s="224"/>
      <c r="G37" s="224"/>
      <c r="H37" s="224"/>
      <c r="I37" s="224"/>
      <c r="J37" s="224"/>
      <c r="K37" s="224"/>
      <c r="L37" s="224"/>
      <c r="M37" s="224"/>
      <c r="N37" s="224"/>
      <c r="O37" s="224"/>
      <c r="P37" s="224"/>
      <c r="Q37" s="224"/>
      <c r="R37" s="224"/>
      <c r="S37" s="224"/>
      <c r="T37" s="224"/>
      <c r="U37" s="225"/>
    </row>
    <row r="38" spans="1:22" ht="30" customHeight="1" x14ac:dyDescent="0.25">
      <c r="B38" s="234">
        <v>2</v>
      </c>
      <c r="C38" s="235"/>
      <c r="D38" s="106" t="s">
        <v>1</v>
      </c>
      <c r="E38" s="226" t="e">
        <f>#REF!</f>
        <v>#REF!</v>
      </c>
      <c r="F38" s="226"/>
      <c r="G38" s="226"/>
      <c r="H38" s="226"/>
      <c r="I38" s="226"/>
      <c r="J38" s="226"/>
      <c r="K38" s="226"/>
      <c r="L38" s="226"/>
      <c r="M38" s="226"/>
      <c r="N38" s="226"/>
      <c r="O38" s="226"/>
      <c r="P38" s="226"/>
      <c r="Q38" s="226"/>
      <c r="R38" s="226"/>
      <c r="S38" s="226"/>
      <c r="T38" s="226"/>
      <c r="U38" s="227"/>
    </row>
    <row r="39" spans="1:22" ht="30" customHeight="1" x14ac:dyDescent="0.25">
      <c r="B39" s="234">
        <v>3</v>
      </c>
      <c r="C39" s="235"/>
      <c r="D39" s="106" t="s">
        <v>1</v>
      </c>
      <c r="E39" s="226" t="e">
        <f>#REF!</f>
        <v>#REF!</v>
      </c>
      <c r="F39" s="226"/>
      <c r="G39" s="226"/>
      <c r="H39" s="226"/>
      <c r="I39" s="226"/>
      <c r="J39" s="226"/>
      <c r="K39" s="226"/>
      <c r="L39" s="226"/>
      <c r="M39" s="226"/>
      <c r="N39" s="226"/>
      <c r="O39" s="226"/>
      <c r="P39" s="226"/>
      <c r="Q39" s="226"/>
      <c r="R39" s="226"/>
      <c r="S39" s="226"/>
      <c r="T39" s="226"/>
      <c r="U39" s="227"/>
    </row>
    <row r="40" spans="1:22" ht="30" customHeight="1" x14ac:dyDescent="0.25">
      <c r="B40" s="234">
        <v>4</v>
      </c>
      <c r="C40" s="235"/>
      <c r="D40" s="106" t="s">
        <v>1</v>
      </c>
      <c r="E40" s="226" t="e">
        <f>#REF!</f>
        <v>#REF!</v>
      </c>
      <c r="F40" s="226"/>
      <c r="G40" s="226"/>
      <c r="H40" s="226"/>
      <c r="I40" s="226"/>
      <c r="J40" s="226"/>
      <c r="K40" s="226"/>
      <c r="L40" s="226"/>
      <c r="M40" s="226"/>
      <c r="N40" s="226"/>
      <c r="O40" s="226"/>
      <c r="P40" s="226"/>
      <c r="Q40" s="226"/>
      <c r="R40" s="226"/>
      <c r="S40" s="226"/>
      <c r="T40" s="226"/>
      <c r="U40" s="227"/>
    </row>
    <row r="41" spans="1:22" ht="30" customHeight="1" x14ac:dyDescent="0.25">
      <c r="B41" s="234">
        <v>5</v>
      </c>
      <c r="C41" s="235"/>
      <c r="D41" s="106" t="s">
        <v>1</v>
      </c>
      <c r="E41" s="226" t="e">
        <f>#REF!</f>
        <v>#REF!</v>
      </c>
      <c r="F41" s="226"/>
      <c r="G41" s="226"/>
      <c r="H41" s="226"/>
      <c r="I41" s="226"/>
      <c r="J41" s="226"/>
      <c r="K41" s="226"/>
      <c r="L41" s="226"/>
      <c r="M41" s="226"/>
      <c r="N41" s="226"/>
      <c r="O41" s="226"/>
      <c r="P41" s="226"/>
      <c r="Q41" s="226"/>
      <c r="R41" s="226"/>
      <c r="S41" s="226"/>
      <c r="T41" s="226"/>
      <c r="U41" s="227"/>
    </row>
    <row r="42" spans="1:22" ht="30" customHeight="1" x14ac:dyDescent="0.25">
      <c r="B42" s="234">
        <v>6</v>
      </c>
      <c r="C42" s="235"/>
      <c r="D42" s="106" t="s">
        <v>1</v>
      </c>
      <c r="E42" s="226" t="e">
        <f>#REF!</f>
        <v>#REF!</v>
      </c>
      <c r="F42" s="226"/>
      <c r="G42" s="226"/>
      <c r="H42" s="226"/>
      <c r="I42" s="226"/>
      <c r="J42" s="226"/>
      <c r="K42" s="226"/>
      <c r="L42" s="226"/>
      <c r="M42" s="226"/>
      <c r="N42" s="226"/>
      <c r="O42" s="226"/>
      <c r="P42" s="226"/>
      <c r="Q42" s="226"/>
      <c r="R42" s="226"/>
      <c r="S42" s="226"/>
      <c r="T42" s="226"/>
      <c r="U42" s="227"/>
    </row>
    <row r="43" spans="1:22" ht="30" customHeight="1" x14ac:dyDescent="0.25">
      <c r="B43" s="234">
        <v>7</v>
      </c>
      <c r="C43" s="235"/>
      <c r="D43" s="106" t="s">
        <v>1</v>
      </c>
      <c r="E43" s="226" t="e">
        <f>#REF!</f>
        <v>#REF!</v>
      </c>
      <c r="F43" s="226"/>
      <c r="G43" s="226"/>
      <c r="H43" s="226"/>
      <c r="I43" s="226"/>
      <c r="J43" s="226"/>
      <c r="K43" s="226"/>
      <c r="L43" s="226"/>
      <c r="M43" s="226"/>
      <c r="N43" s="226"/>
      <c r="O43" s="226"/>
      <c r="P43" s="226"/>
      <c r="Q43" s="226"/>
      <c r="R43" s="226"/>
      <c r="S43" s="226"/>
      <c r="T43" s="226"/>
      <c r="U43" s="227"/>
    </row>
    <row r="44" spans="1:22" ht="30" customHeight="1" x14ac:dyDescent="0.25">
      <c r="B44" s="234">
        <v>8</v>
      </c>
      <c r="C44" s="235"/>
      <c r="D44" s="106" t="s">
        <v>1</v>
      </c>
      <c r="E44" s="226" t="e">
        <f>#REF!</f>
        <v>#REF!</v>
      </c>
      <c r="F44" s="226"/>
      <c r="G44" s="226"/>
      <c r="H44" s="226"/>
      <c r="I44" s="226"/>
      <c r="J44" s="226"/>
      <c r="K44" s="226"/>
      <c r="L44" s="226"/>
      <c r="M44" s="226"/>
      <c r="N44" s="226"/>
      <c r="O44" s="226"/>
      <c r="P44" s="226"/>
      <c r="Q44" s="226"/>
      <c r="R44" s="226"/>
      <c r="S44" s="226"/>
      <c r="T44" s="226"/>
      <c r="U44" s="227"/>
    </row>
    <row r="45" spans="1:22" ht="30" customHeight="1" x14ac:dyDescent="0.25">
      <c r="B45" s="234">
        <v>9</v>
      </c>
      <c r="C45" s="235"/>
      <c r="D45" s="106" t="s">
        <v>1</v>
      </c>
      <c r="E45" s="226" t="e">
        <f>#REF!</f>
        <v>#REF!</v>
      </c>
      <c r="F45" s="226"/>
      <c r="G45" s="226"/>
      <c r="H45" s="226"/>
      <c r="I45" s="226"/>
      <c r="J45" s="226"/>
      <c r="K45" s="226"/>
      <c r="L45" s="226"/>
      <c r="M45" s="226"/>
      <c r="N45" s="226"/>
      <c r="O45" s="226"/>
      <c r="P45" s="226"/>
      <c r="Q45" s="226"/>
      <c r="R45" s="226"/>
      <c r="S45" s="226"/>
      <c r="T45" s="226"/>
      <c r="U45" s="227"/>
    </row>
    <row r="46" spans="1:22" ht="30" customHeight="1" x14ac:dyDescent="0.25">
      <c r="B46" s="234">
        <v>10</v>
      </c>
      <c r="C46" s="235"/>
      <c r="D46" s="106" t="s">
        <v>1</v>
      </c>
      <c r="E46" s="226" t="e">
        <f>#REF!</f>
        <v>#REF!</v>
      </c>
      <c r="F46" s="226"/>
      <c r="G46" s="226"/>
      <c r="H46" s="226"/>
      <c r="I46" s="226"/>
      <c r="J46" s="226"/>
      <c r="K46" s="226"/>
      <c r="L46" s="226"/>
      <c r="M46" s="226"/>
      <c r="N46" s="226"/>
      <c r="O46" s="226"/>
      <c r="P46" s="226"/>
      <c r="Q46" s="226"/>
      <c r="R46" s="226"/>
      <c r="S46" s="226"/>
      <c r="T46" s="226"/>
      <c r="U46" s="227"/>
    </row>
    <row r="47" spans="1:22" ht="30" customHeight="1" x14ac:dyDescent="0.25">
      <c r="B47" s="234">
        <v>11</v>
      </c>
      <c r="C47" s="235"/>
      <c r="D47" s="106" t="s">
        <v>1</v>
      </c>
      <c r="E47" s="226" t="e">
        <f>#REF!</f>
        <v>#REF!</v>
      </c>
      <c r="F47" s="226"/>
      <c r="G47" s="226"/>
      <c r="H47" s="226"/>
      <c r="I47" s="226"/>
      <c r="J47" s="226"/>
      <c r="K47" s="226"/>
      <c r="L47" s="226"/>
      <c r="M47" s="226"/>
      <c r="N47" s="226"/>
      <c r="O47" s="226"/>
      <c r="P47" s="226"/>
      <c r="Q47" s="226"/>
      <c r="R47" s="226"/>
      <c r="S47" s="226"/>
      <c r="T47" s="226"/>
      <c r="U47" s="227"/>
    </row>
    <row r="48" spans="1:22" ht="30" customHeight="1" x14ac:dyDescent="0.25">
      <c r="B48" s="234">
        <v>12</v>
      </c>
      <c r="C48" s="235"/>
      <c r="D48" s="213" t="s">
        <v>1</v>
      </c>
      <c r="E48" s="226" t="e">
        <f>#REF!</f>
        <v>#REF!</v>
      </c>
      <c r="F48" s="226"/>
      <c r="G48" s="226"/>
      <c r="H48" s="226"/>
      <c r="I48" s="226"/>
      <c r="J48" s="226"/>
      <c r="K48" s="226"/>
      <c r="L48" s="226"/>
      <c r="M48" s="226"/>
      <c r="N48" s="226"/>
      <c r="O48" s="226"/>
      <c r="P48" s="226"/>
      <c r="Q48" s="226"/>
      <c r="R48" s="226"/>
      <c r="S48" s="226"/>
      <c r="T48" s="226"/>
      <c r="U48" s="227"/>
    </row>
    <row r="49" spans="2:21" ht="30" customHeight="1" x14ac:dyDescent="0.25">
      <c r="B49" s="234">
        <v>13</v>
      </c>
      <c r="C49" s="235"/>
      <c r="D49" s="213" t="s">
        <v>1</v>
      </c>
      <c r="E49" s="226" t="e">
        <f>#REF!</f>
        <v>#REF!</v>
      </c>
      <c r="F49" s="226"/>
      <c r="G49" s="226"/>
      <c r="H49" s="226"/>
      <c r="I49" s="226"/>
      <c r="J49" s="226"/>
      <c r="K49" s="226"/>
      <c r="L49" s="226"/>
      <c r="M49" s="226"/>
      <c r="N49" s="226"/>
      <c r="O49" s="226"/>
      <c r="P49" s="226"/>
      <c r="Q49" s="226"/>
      <c r="R49" s="226"/>
      <c r="S49" s="226"/>
      <c r="T49" s="226"/>
      <c r="U49" s="227"/>
    </row>
    <row r="50" spans="2:21" ht="30" customHeight="1" x14ac:dyDescent="0.25">
      <c r="B50" s="234">
        <v>14</v>
      </c>
      <c r="C50" s="235"/>
      <c r="D50" s="213" t="s">
        <v>1</v>
      </c>
      <c r="E50" s="226" t="e">
        <f>#REF!</f>
        <v>#REF!</v>
      </c>
      <c r="F50" s="226"/>
      <c r="G50" s="226"/>
      <c r="H50" s="226"/>
      <c r="I50" s="226"/>
      <c r="J50" s="226"/>
      <c r="K50" s="226"/>
      <c r="L50" s="226"/>
      <c r="M50" s="226"/>
      <c r="N50" s="226"/>
      <c r="O50" s="226"/>
      <c r="P50" s="226"/>
      <c r="Q50" s="226"/>
      <c r="R50" s="226"/>
      <c r="S50" s="226"/>
      <c r="T50" s="226"/>
      <c r="U50" s="227"/>
    </row>
    <row r="51" spans="2:21" ht="30" customHeight="1" x14ac:dyDescent="0.25">
      <c r="B51" s="234">
        <v>15</v>
      </c>
      <c r="C51" s="235"/>
      <c r="D51" s="213" t="s">
        <v>1</v>
      </c>
      <c r="E51" s="226" t="e">
        <f>#REF!</f>
        <v>#REF!</v>
      </c>
      <c r="F51" s="226"/>
      <c r="G51" s="226"/>
      <c r="H51" s="226"/>
      <c r="I51" s="226"/>
      <c r="J51" s="226"/>
      <c r="K51" s="226"/>
      <c r="L51" s="226"/>
      <c r="M51" s="226"/>
      <c r="N51" s="226"/>
      <c r="O51" s="226"/>
      <c r="P51" s="226"/>
      <c r="Q51" s="226"/>
      <c r="R51" s="226"/>
      <c r="S51" s="226"/>
      <c r="T51" s="226"/>
      <c r="U51" s="227"/>
    </row>
    <row r="52" spans="2:21" ht="30" customHeight="1" x14ac:dyDescent="0.25">
      <c r="B52" s="234">
        <v>16</v>
      </c>
      <c r="C52" s="235"/>
      <c r="D52" s="213" t="s">
        <v>1</v>
      </c>
      <c r="E52" s="226" t="e">
        <f>#REF!</f>
        <v>#REF!</v>
      </c>
      <c r="F52" s="226"/>
      <c r="G52" s="226"/>
      <c r="H52" s="226"/>
      <c r="I52" s="226"/>
      <c r="J52" s="226"/>
      <c r="K52" s="226"/>
      <c r="L52" s="226"/>
      <c r="M52" s="226"/>
      <c r="N52" s="226"/>
      <c r="O52" s="226"/>
      <c r="P52" s="226"/>
      <c r="Q52" s="226"/>
      <c r="R52" s="226"/>
      <c r="S52" s="226"/>
      <c r="T52" s="226"/>
      <c r="U52" s="227"/>
    </row>
    <row r="53" spans="2:21" ht="30" customHeight="1" x14ac:dyDescent="0.25">
      <c r="B53" s="234">
        <v>17</v>
      </c>
      <c r="C53" s="235"/>
      <c r="D53" s="106" t="s">
        <v>1</v>
      </c>
      <c r="E53" s="226" t="e">
        <f>#REF!</f>
        <v>#REF!</v>
      </c>
      <c r="F53" s="226"/>
      <c r="G53" s="226"/>
      <c r="H53" s="226"/>
      <c r="I53" s="226"/>
      <c r="J53" s="226"/>
      <c r="K53" s="226"/>
      <c r="L53" s="226"/>
      <c r="M53" s="226"/>
      <c r="N53" s="226"/>
      <c r="O53" s="226"/>
      <c r="P53" s="226"/>
      <c r="Q53" s="226"/>
      <c r="R53" s="226"/>
      <c r="S53" s="226"/>
      <c r="T53" s="226"/>
      <c r="U53" s="227"/>
    </row>
    <row r="54" spans="2:21" ht="30" customHeight="1" thickBot="1" x14ac:dyDescent="0.3">
      <c r="B54" s="236"/>
      <c r="C54" s="237"/>
      <c r="D54" s="108"/>
      <c r="E54" s="240"/>
      <c r="F54" s="240"/>
      <c r="G54" s="240"/>
      <c r="H54" s="240"/>
      <c r="I54" s="240"/>
      <c r="J54" s="240"/>
      <c r="K54" s="240"/>
      <c r="L54" s="240"/>
      <c r="M54" s="240"/>
      <c r="N54" s="240"/>
      <c r="O54" s="240"/>
      <c r="P54" s="240"/>
      <c r="Q54" s="240"/>
      <c r="R54" s="240"/>
      <c r="S54" s="240"/>
      <c r="T54" s="240"/>
      <c r="U54" s="241"/>
    </row>
    <row r="55" spans="2:21" ht="22.5" customHeight="1" thickTop="1" x14ac:dyDescent="0.25"/>
  </sheetData>
  <mergeCells count="86">
    <mergeCell ref="B7:U8"/>
    <mergeCell ref="B11:F11"/>
    <mergeCell ref="M28:O28"/>
    <mergeCell ref="P28:R28"/>
    <mergeCell ref="S28:U28"/>
    <mergeCell ref="B12:F12"/>
    <mergeCell ref="B14:C14"/>
    <mergeCell ref="G14:J14"/>
    <mergeCell ref="M27:O27"/>
    <mergeCell ref="P27:R27"/>
    <mergeCell ref="S27:U27"/>
    <mergeCell ref="B27:C27"/>
    <mergeCell ref="D27:L27"/>
    <mergeCell ref="B28:C28"/>
    <mergeCell ref="D28:L28"/>
    <mergeCell ref="G12:U12"/>
    <mergeCell ref="B31:C31"/>
    <mergeCell ref="D31:L31"/>
    <mergeCell ref="B32:C32"/>
    <mergeCell ref="D32:L32"/>
    <mergeCell ref="S31:U31"/>
    <mergeCell ref="M31:O31"/>
    <mergeCell ref="E46:U46"/>
    <mergeCell ref="E47:U47"/>
    <mergeCell ref="E53:U53"/>
    <mergeCell ref="E54:U54"/>
    <mergeCell ref="E45:U45"/>
    <mergeCell ref="E48:U48"/>
    <mergeCell ref="E49:U49"/>
    <mergeCell ref="E50:U50"/>
    <mergeCell ref="E51:U51"/>
    <mergeCell ref="E52:U52"/>
    <mergeCell ref="B33:C33"/>
    <mergeCell ref="B54:C54"/>
    <mergeCell ref="B46:C46"/>
    <mergeCell ref="B47:C47"/>
    <mergeCell ref="B53:C53"/>
    <mergeCell ref="B45:C45"/>
    <mergeCell ref="B42:C42"/>
    <mergeCell ref="B43:C43"/>
    <mergeCell ref="B37:C37"/>
    <mergeCell ref="B38:C38"/>
    <mergeCell ref="B44:C44"/>
    <mergeCell ref="B48:C48"/>
    <mergeCell ref="B49:C49"/>
    <mergeCell ref="B50:C50"/>
    <mergeCell ref="B51:C51"/>
    <mergeCell ref="B52:C52"/>
    <mergeCell ref="E44:U44"/>
    <mergeCell ref="E43:U43"/>
    <mergeCell ref="B36:U36"/>
    <mergeCell ref="B41:C41"/>
    <mergeCell ref="E42:U42"/>
    <mergeCell ref="B39:C39"/>
    <mergeCell ref="B40:C40"/>
    <mergeCell ref="E39:U39"/>
    <mergeCell ref="E41:U41"/>
    <mergeCell ref="E38:U38"/>
    <mergeCell ref="P30:R30"/>
    <mergeCell ref="S32:U32"/>
    <mergeCell ref="E37:U37"/>
    <mergeCell ref="E40:U40"/>
    <mergeCell ref="D33:L33"/>
    <mergeCell ref="M33:O33"/>
    <mergeCell ref="P33:R33"/>
    <mergeCell ref="S33:U33"/>
    <mergeCell ref="P31:R31"/>
    <mergeCell ref="M32:O32"/>
    <mergeCell ref="P32:R32"/>
    <mergeCell ref="S30:U30"/>
    <mergeCell ref="B30:C30"/>
    <mergeCell ref="D30:L30"/>
    <mergeCell ref="M30:O30"/>
    <mergeCell ref="G11:U11"/>
    <mergeCell ref="G10:U10"/>
    <mergeCell ref="B25:C26"/>
    <mergeCell ref="D25:L26"/>
    <mergeCell ref="M25:O26"/>
    <mergeCell ref="P25:R26"/>
    <mergeCell ref="S25:U26"/>
    <mergeCell ref="B10:F10"/>
    <mergeCell ref="B29:C29"/>
    <mergeCell ref="D29:L29"/>
    <mergeCell ref="M29:O29"/>
    <mergeCell ref="P29:R29"/>
    <mergeCell ref="S29:U29"/>
  </mergeCells>
  <pageMargins left="0.78740157480314965" right="0.19685039370078741" top="0.98425196850393704" bottom="0.74803149606299213" header="0.39370078740157483" footer="0.31496062992125984"/>
  <pageSetup paperSize="9" orientation="portrait" useFirstPageNumber="1" r:id="rId1"/>
  <headerFooter>
    <oddHeader>&amp;L&amp;"Arial,Полужирный"&amp;18SMC Design Studio&amp;"Arial,Обычный"
&amp;12Engineers &amp;&amp; Architecture&amp;R&amp;G</oddHeader>
    <oddFooter>&amp;L54 Buchan Street, Christchurch (Building A)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89C86-89EC-4B5A-8BDE-1F9136A0FFF6}">
  <sheetPr codeName="Sheet01">
    <tabColor theme="8" tint="0.59999389629810485"/>
  </sheetPr>
  <dimension ref="A1:V60"/>
  <sheetViews>
    <sheetView tabSelected="1" view="pageBreakPreview" zoomScaleNormal="100" zoomScaleSheetLayoutView="100" workbookViewId="0">
      <selection activeCell="E4" sqref="E4:F4"/>
    </sheetView>
  </sheetViews>
  <sheetFormatPr defaultRowHeight="22.5" customHeight="1" x14ac:dyDescent="0.25"/>
  <cols>
    <col min="1" max="1" width="2.140625" style="214" customWidth="1"/>
    <col min="2" max="21" width="4.28515625" style="214" customWidth="1"/>
    <col min="22" max="22" width="2.140625" style="214" customWidth="1"/>
    <col min="23" max="16384" width="9.140625" style="40"/>
  </cols>
  <sheetData>
    <row r="1" spans="2:22" ht="18.75" customHeight="1" x14ac:dyDescent="0.25"/>
    <row r="2" spans="2:22" ht="18.75" customHeight="1" x14ac:dyDescent="0.25">
      <c r="B2" s="263">
        <v>10</v>
      </c>
      <c r="C2" s="263"/>
      <c r="D2" s="260" t="s">
        <v>196</v>
      </c>
      <c r="E2" s="263">
        <f>20</f>
        <v>20</v>
      </c>
      <c r="F2" s="263"/>
      <c r="G2" s="214" t="s">
        <v>194</v>
      </c>
      <c r="H2" s="263">
        <f>B2+E2</f>
        <v>30</v>
      </c>
      <c r="I2" s="263"/>
    </row>
    <row r="3" spans="2:22" ht="18.75" customHeight="1" x14ac:dyDescent="0.25"/>
    <row r="4" spans="2:22" ht="18.75" customHeight="1" x14ac:dyDescent="0.25">
      <c r="B4" s="263">
        <f>H2</f>
        <v>30</v>
      </c>
      <c r="C4" s="263"/>
      <c r="D4" s="265" t="s">
        <v>195</v>
      </c>
      <c r="E4" s="264">
        <f>2.336</f>
        <v>2.3359999999999999</v>
      </c>
      <c r="F4" s="264"/>
      <c r="G4" s="214" t="s">
        <v>194</v>
      </c>
      <c r="H4" s="261">
        <f>B4*E4</f>
        <v>70.08</v>
      </c>
      <c r="I4" s="261"/>
      <c r="J4" s="261"/>
      <c r="V4" s="40"/>
    </row>
    <row r="5" spans="2:22" ht="18.75" customHeight="1" x14ac:dyDescent="0.25"/>
    <row r="6" spans="2:22" ht="18.75" customHeight="1" x14ac:dyDescent="0.25"/>
    <row r="7" spans="2:22" ht="18.75" customHeight="1" x14ac:dyDescent="0.25"/>
    <row r="8" spans="2:22" ht="18.75" customHeight="1" x14ac:dyDescent="0.25"/>
    <row r="9" spans="2:22" ht="18.75" customHeight="1" x14ac:dyDescent="0.25"/>
    <row r="10" spans="2:22" ht="18.75" customHeight="1" x14ac:dyDescent="0.25"/>
    <row r="11" spans="2:22" ht="18.75" customHeight="1" x14ac:dyDescent="0.25"/>
    <row r="12" spans="2:22" ht="18.75" customHeight="1" x14ac:dyDescent="0.25"/>
    <row r="13" spans="2:22" ht="18.75" customHeight="1" x14ac:dyDescent="0.25"/>
    <row r="14" spans="2:22" ht="18.75" customHeight="1" x14ac:dyDescent="0.25"/>
    <row r="15" spans="2:22" ht="18.75" customHeight="1" x14ac:dyDescent="0.25"/>
    <row r="16" spans="2:22" ht="18.75" customHeight="1" x14ac:dyDescent="0.25"/>
    <row r="17" ht="18.75" customHeight="1" x14ac:dyDescent="0.25"/>
    <row r="18" ht="18.75" customHeight="1" x14ac:dyDescent="0.25"/>
    <row r="19" ht="18.75" customHeight="1" x14ac:dyDescent="0.25"/>
    <row r="20" ht="18.75" customHeight="1" x14ac:dyDescent="0.25"/>
    <row r="21" ht="18.75" customHeight="1" x14ac:dyDescent="0.25"/>
    <row r="22" ht="18.75" customHeight="1" x14ac:dyDescent="0.25"/>
    <row r="23" ht="18.75" customHeight="1" x14ac:dyDescent="0.25"/>
    <row r="24" ht="18.75" customHeight="1" x14ac:dyDescent="0.25"/>
    <row r="25" ht="18.75" customHeight="1" x14ac:dyDescent="0.25"/>
    <row r="26" ht="18.75" customHeight="1" x14ac:dyDescent="0.25"/>
    <row r="27" ht="18.75" customHeight="1" x14ac:dyDescent="0.25"/>
    <row r="28" ht="18.75" customHeight="1" x14ac:dyDescent="0.25"/>
    <row r="29" ht="18.75" customHeight="1" x14ac:dyDescent="0.25"/>
    <row r="30" ht="18.75" customHeight="1" x14ac:dyDescent="0.25"/>
    <row r="31" ht="18.75" customHeight="1" x14ac:dyDescent="0.25"/>
    <row r="32" ht="18.75" customHeight="1" x14ac:dyDescent="0.25"/>
    <row r="33" ht="18.75" customHeight="1" x14ac:dyDescent="0.25"/>
    <row r="34" ht="18.75" customHeight="1" x14ac:dyDescent="0.25"/>
    <row r="35" ht="18.75" customHeight="1" x14ac:dyDescent="0.25"/>
    <row r="36" ht="18.75" customHeight="1" x14ac:dyDescent="0.25"/>
    <row r="37" ht="18.75" customHeight="1" x14ac:dyDescent="0.25"/>
    <row r="38" ht="18.75" customHeight="1" x14ac:dyDescent="0.25"/>
    <row r="39" ht="18.75" customHeight="1" x14ac:dyDescent="0.25"/>
    <row r="40" ht="18.75" customHeight="1" x14ac:dyDescent="0.25"/>
    <row r="41" ht="18.75" customHeight="1" x14ac:dyDescent="0.25"/>
    <row r="42" ht="18.75" customHeight="1" x14ac:dyDescent="0.25"/>
    <row r="43" ht="18.75" customHeight="1" x14ac:dyDescent="0.25"/>
    <row r="44" ht="18.75" customHeight="1" x14ac:dyDescent="0.25"/>
    <row r="45" ht="18.75" customHeight="1" x14ac:dyDescent="0.25"/>
    <row r="46" ht="18.75" customHeight="1" x14ac:dyDescent="0.25"/>
    <row r="47" ht="18.75" customHeight="1" x14ac:dyDescent="0.25"/>
    <row r="48" ht="18.75" customHeight="1" x14ac:dyDescent="0.25"/>
    <row r="49" spans="1:18" ht="18.75" customHeight="1" x14ac:dyDescent="0.25">
      <c r="A49" s="262"/>
      <c r="B49" s="262"/>
      <c r="C49" s="262"/>
      <c r="D49" s="262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62"/>
    </row>
    <row r="50" spans="1:18" ht="18.75" customHeight="1" x14ac:dyDescent="0.25">
      <c r="A50" s="262"/>
      <c r="B50" s="262"/>
      <c r="C50" s="262"/>
      <c r="D50" s="262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62"/>
    </row>
    <row r="51" spans="1:18" ht="18.75" customHeight="1" x14ac:dyDescent="0.25">
      <c r="A51" s="262"/>
      <c r="B51" s="262"/>
      <c r="C51" s="262"/>
      <c r="D51" s="262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62"/>
    </row>
    <row r="52" spans="1:18" ht="18.75" customHeight="1" x14ac:dyDescent="0.25">
      <c r="A52" s="262"/>
      <c r="B52" s="262"/>
      <c r="C52" s="262"/>
      <c r="D52" s="262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62"/>
    </row>
    <row r="53" spans="1:18" ht="18.75" customHeight="1" x14ac:dyDescent="0.25"/>
    <row r="54" spans="1:18" ht="18.75" customHeight="1" x14ac:dyDescent="0.25"/>
    <row r="55" spans="1:18" ht="18.75" customHeight="1" x14ac:dyDescent="0.25"/>
    <row r="56" spans="1:18" ht="18.75" customHeight="1" x14ac:dyDescent="0.25"/>
    <row r="57" spans="1:18" ht="18.75" customHeight="1" x14ac:dyDescent="0.25"/>
    <row r="58" spans="1:18" ht="18.75" customHeight="1" x14ac:dyDescent="0.25"/>
    <row r="59" spans="1:18" ht="18.75" customHeight="1" x14ac:dyDescent="0.25"/>
    <row r="60" spans="1:18" ht="18.75" customHeight="1" x14ac:dyDescent="0.25"/>
  </sheetData>
  <mergeCells count="6">
    <mergeCell ref="B4:C4"/>
    <mergeCell ref="H4:J4"/>
    <mergeCell ref="E4:F4"/>
    <mergeCell ref="B2:C2"/>
    <mergeCell ref="E2:F2"/>
    <mergeCell ref="H2:I2"/>
  </mergeCells>
  <pageMargins left="0.78740157480314965" right="0.19685039370078741" top="0.98425196850393704" bottom="0.74803149606299213" header="0.39370078740157483" footer="0.31496062992125984"/>
  <pageSetup paperSize="9" orientation="portrait" useFirstPageNumber="1" r:id="rId1"/>
  <headerFooter>
    <oddHeader>&amp;L&amp;"Arial,Полужирный"&amp;18SMC Design Studio&amp;"Arial,Обычный"
&amp;12Engineers &amp;&amp; Architecture&amp;R&amp;G</oddHeader>
    <oddFooter>&amp;L54 Buchan Street, Christchurch (Building A)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901">
    <tabColor theme="3" tint="0.39997558519241921"/>
  </sheetPr>
  <dimension ref="B2:W147"/>
  <sheetViews>
    <sheetView workbookViewId="0">
      <pane ySplit="4" topLeftCell="A5" activePane="bottomLeft" state="frozen"/>
      <selection pane="bottomLeft" activeCell="B2" sqref="B2:W2"/>
    </sheetView>
  </sheetViews>
  <sheetFormatPr defaultRowHeight="18.75" customHeight="1" x14ac:dyDescent="0.25"/>
  <cols>
    <col min="1" max="1" width="5" style="1" customWidth="1"/>
    <col min="2" max="2" width="22.42578125" style="1" customWidth="1"/>
    <col min="3" max="23" width="8.5703125" style="1" customWidth="1"/>
    <col min="24" max="16384" width="9.140625" style="1"/>
  </cols>
  <sheetData>
    <row r="2" spans="2:23" ht="18.75" customHeight="1" thickBot="1" x14ac:dyDescent="0.3">
      <c r="B2" s="251" t="s">
        <v>132</v>
      </c>
      <c r="C2" s="251"/>
      <c r="D2" s="251"/>
      <c r="E2" s="251"/>
      <c r="F2" s="251"/>
      <c r="G2" s="251"/>
      <c r="H2" s="251"/>
      <c r="I2" s="251"/>
      <c r="J2" s="251"/>
      <c r="K2" s="251"/>
      <c r="L2" s="251"/>
      <c r="M2" s="251"/>
      <c r="N2" s="251"/>
      <c r="O2" s="251"/>
      <c r="P2" s="251"/>
      <c r="Q2" s="251"/>
      <c r="R2" s="251"/>
      <c r="S2" s="251"/>
      <c r="T2" s="251"/>
      <c r="U2" s="251"/>
      <c r="V2" s="251"/>
      <c r="W2" s="251"/>
    </row>
    <row r="3" spans="2:23" ht="18.75" customHeight="1" thickTop="1" thickBot="1" x14ac:dyDescent="0.3">
      <c r="B3" s="252" t="s">
        <v>30</v>
      </c>
      <c r="C3" s="254" t="s">
        <v>93</v>
      </c>
      <c r="D3" s="254" t="s">
        <v>92</v>
      </c>
      <c r="E3" s="254" t="s">
        <v>94</v>
      </c>
      <c r="F3" s="248" t="s">
        <v>31</v>
      </c>
      <c r="G3" s="249"/>
      <c r="H3" s="249"/>
      <c r="I3" s="249"/>
      <c r="J3" s="249"/>
      <c r="K3" s="249"/>
      <c r="L3" s="249"/>
      <c r="M3" s="249"/>
      <c r="N3" s="249"/>
      <c r="O3" s="249"/>
      <c r="P3" s="249"/>
      <c r="Q3" s="249"/>
      <c r="R3" s="249"/>
      <c r="S3" s="249"/>
      <c r="T3" s="249"/>
      <c r="U3" s="249"/>
      <c r="V3" s="249"/>
      <c r="W3" s="250"/>
    </row>
    <row r="4" spans="2:23" ht="18.75" customHeight="1" thickBot="1" x14ac:dyDescent="0.3">
      <c r="B4" s="253"/>
      <c r="C4" s="255"/>
      <c r="D4" s="255"/>
      <c r="E4" s="255"/>
      <c r="F4" s="6">
        <v>1.5</v>
      </c>
      <c r="G4" s="7">
        <v>2</v>
      </c>
      <c r="H4" s="7">
        <v>2.5</v>
      </c>
      <c r="I4" s="7">
        <v>3</v>
      </c>
      <c r="J4" s="7">
        <v>3.5</v>
      </c>
      <c r="K4" s="7">
        <v>4</v>
      </c>
      <c r="L4" s="7">
        <v>4.5</v>
      </c>
      <c r="M4" s="7">
        <v>5</v>
      </c>
      <c r="N4" s="7">
        <v>5.5</v>
      </c>
      <c r="O4" s="7">
        <v>6</v>
      </c>
      <c r="P4" s="7">
        <v>6.5</v>
      </c>
      <c r="Q4" s="7">
        <v>7</v>
      </c>
      <c r="R4" s="7">
        <v>7.5</v>
      </c>
      <c r="S4" s="7">
        <v>8</v>
      </c>
      <c r="T4" s="7">
        <v>8.5</v>
      </c>
      <c r="U4" s="7">
        <v>9</v>
      </c>
      <c r="V4" s="7">
        <v>9.5</v>
      </c>
      <c r="W4" s="8">
        <v>10</v>
      </c>
    </row>
    <row r="5" spans="2:23" ht="18.75" customHeight="1" x14ac:dyDescent="0.25">
      <c r="B5" s="4" t="s">
        <v>2</v>
      </c>
      <c r="C5" s="5">
        <v>927</v>
      </c>
      <c r="D5" s="5"/>
      <c r="E5" s="5">
        <v>1180</v>
      </c>
      <c r="F5" s="15">
        <v>0.98299999999999998</v>
      </c>
      <c r="G5" s="16">
        <v>0.94299999999999995</v>
      </c>
      <c r="H5" s="16">
        <v>0.89500000000000002</v>
      </c>
      <c r="I5" s="16">
        <v>0.84299999999999997</v>
      </c>
      <c r="J5" s="16">
        <v>0.78800000000000003</v>
      </c>
      <c r="K5" s="16">
        <v>0.73299999999999998</v>
      </c>
      <c r="L5" s="16">
        <v>0.67900000000000005</v>
      </c>
      <c r="M5" s="16">
        <v>0.628</v>
      </c>
      <c r="N5" s="70">
        <f>ROUND((M5+O5)/2,3)</f>
        <v>0.58299999999999996</v>
      </c>
      <c r="O5" s="16">
        <v>0.53700000000000003</v>
      </c>
      <c r="P5" s="70">
        <f>ROUND((O5+Q5)/2,3)</f>
        <v>0.5</v>
      </c>
      <c r="Q5" s="16">
        <v>0.46200000000000002</v>
      </c>
      <c r="R5" s="70">
        <f>ROUND((Q5+S5)/2,3)</f>
        <v>0.432</v>
      </c>
      <c r="S5" s="16">
        <v>0.40100000000000002</v>
      </c>
      <c r="T5" s="70">
        <f>ROUND((S5+U5)/2,3)</f>
        <v>0.377</v>
      </c>
      <c r="U5" s="16">
        <v>0.35199999999999998</v>
      </c>
      <c r="V5" s="70">
        <f>ROUND((U5+W5)/2,3)</f>
        <v>0.33300000000000002</v>
      </c>
      <c r="W5" s="17">
        <v>0.313</v>
      </c>
    </row>
    <row r="6" spans="2:23" ht="18.75" customHeight="1" x14ac:dyDescent="0.25">
      <c r="B6" s="2" t="s">
        <v>3</v>
      </c>
      <c r="C6" s="3">
        <v>829</v>
      </c>
      <c r="D6" s="3"/>
      <c r="E6" s="3">
        <v>1100</v>
      </c>
      <c r="F6" s="18">
        <v>0.98099999999999998</v>
      </c>
      <c r="G6" s="19">
        <v>0.94</v>
      </c>
      <c r="H6" s="19">
        <v>0.89</v>
      </c>
      <c r="I6" s="19">
        <v>0.83599999999999997</v>
      </c>
      <c r="J6" s="19">
        <v>0.77900000000000003</v>
      </c>
      <c r="K6" s="19">
        <v>0.72099999999999997</v>
      </c>
      <c r="L6" s="19">
        <v>0.66500000000000004</v>
      </c>
      <c r="M6" s="19">
        <v>0.61299999999999999</v>
      </c>
      <c r="N6" s="71">
        <f t="shared" ref="N6:N45" si="0">ROUND((M6+O6)/2,3)</f>
        <v>0.56599999999999995</v>
      </c>
      <c r="O6" s="19">
        <v>0.51800000000000002</v>
      </c>
      <c r="P6" s="71">
        <f t="shared" ref="P6:P45" si="1">ROUND((O6+Q6)/2,3)</f>
        <v>0.48</v>
      </c>
      <c r="Q6" s="19">
        <v>0.441</v>
      </c>
      <c r="R6" s="71">
        <f t="shared" ref="R6:R45" si="2">ROUND((Q6+S6)/2,3)</f>
        <v>0.41099999999999998</v>
      </c>
      <c r="S6" s="19">
        <v>0.38</v>
      </c>
      <c r="T6" s="71">
        <f t="shared" ref="T6:T45" si="3">ROUND((S6+U6)/2,3)</f>
        <v>0.35599999999999998</v>
      </c>
      <c r="U6" s="19">
        <v>0.33100000000000002</v>
      </c>
      <c r="V6" s="71">
        <f t="shared" ref="V6:V45" si="4">ROUND((U6+W6)/2,3)</f>
        <v>0.312</v>
      </c>
      <c r="W6" s="20">
        <v>0.29199999999999998</v>
      </c>
    </row>
    <row r="7" spans="2:23" ht="18.75" customHeight="1" thickBot="1" x14ac:dyDescent="0.3">
      <c r="B7" s="9" t="s">
        <v>4</v>
      </c>
      <c r="C7" s="10">
        <v>782</v>
      </c>
      <c r="D7" s="10"/>
      <c r="E7" s="10">
        <v>1100</v>
      </c>
      <c r="F7" s="21">
        <v>0.97499999999999998</v>
      </c>
      <c r="G7" s="22">
        <v>0.92900000000000005</v>
      </c>
      <c r="H7" s="22">
        <v>0.875</v>
      </c>
      <c r="I7" s="22">
        <v>0.81499999999999995</v>
      </c>
      <c r="J7" s="22">
        <v>0.752</v>
      </c>
      <c r="K7" s="22">
        <v>0.69</v>
      </c>
      <c r="L7" s="22">
        <v>0.63</v>
      </c>
      <c r="M7" s="22">
        <v>0.57399999999999995</v>
      </c>
      <c r="N7" s="72">
        <f t="shared" si="0"/>
        <v>0.52500000000000002</v>
      </c>
      <c r="O7" s="22">
        <v>0.47599999999999998</v>
      </c>
      <c r="P7" s="72">
        <f t="shared" si="1"/>
        <v>0.437</v>
      </c>
      <c r="Q7" s="22">
        <v>0.39800000000000002</v>
      </c>
      <c r="R7" s="72">
        <f t="shared" si="2"/>
        <v>0.36799999999999999</v>
      </c>
      <c r="S7" s="22">
        <v>0.33700000000000002</v>
      </c>
      <c r="T7" s="72">
        <f t="shared" si="3"/>
        <v>0.314</v>
      </c>
      <c r="U7" s="22">
        <v>0.28999999999999998</v>
      </c>
      <c r="V7" s="72">
        <f t="shared" si="4"/>
        <v>0.27200000000000002</v>
      </c>
      <c r="W7" s="23">
        <v>0.254</v>
      </c>
    </row>
    <row r="8" spans="2:23" ht="18.75" customHeight="1" x14ac:dyDescent="0.25">
      <c r="B8" s="11" t="s">
        <v>5</v>
      </c>
      <c r="C8" s="12">
        <v>640</v>
      </c>
      <c r="D8" s="12"/>
      <c r="E8" s="12">
        <v>939</v>
      </c>
      <c r="F8" s="24">
        <v>0.96599999999999997</v>
      </c>
      <c r="G8" s="25">
        <v>0.91500000000000004</v>
      </c>
      <c r="H8" s="25">
        <v>0.85599999999999998</v>
      </c>
      <c r="I8" s="25">
        <v>0.79300000000000004</v>
      </c>
      <c r="J8" s="25">
        <v>0.72799999999999998</v>
      </c>
      <c r="K8" s="25">
        <v>0.66500000000000004</v>
      </c>
      <c r="L8" s="25">
        <v>0.60599999999999998</v>
      </c>
      <c r="M8" s="25">
        <v>0.55100000000000005</v>
      </c>
      <c r="N8" s="73">
        <f t="shared" si="0"/>
        <v>0.505</v>
      </c>
      <c r="O8" s="25">
        <v>0.45900000000000002</v>
      </c>
      <c r="P8" s="73">
        <f t="shared" si="1"/>
        <v>0.42299999999999999</v>
      </c>
      <c r="Q8" s="25">
        <v>0.38600000000000001</v>
      </c>
      <c r="R8" s="73">
        <f t="shared" si="2"/>
        <v>0.35899999999999999</v>
      </c>
      <c r="S8" s="25">
        <v>0.33100000000000002</v>
      </c>
      <c r="T8" s="73">
        <f t="shared" si="3"/>
        <v>0.309</v>
      </c>
      <c r="U8" s="25">
        <v>0.28699999999999998</v>
      </c>
      <c r="V8" s="73">
        <f t="shared" si="4"/>
        <v>0.27</v>
      </c>
      <c r="W8" s="26">
        <v>0.253</v>
      </c>
    </row>
    <row r="9" spans="2:23" ht="18.75" customHeight="1" thickBot="1" x14ac:dyDescent="0.3">
      <c r="B9" s="13" t="s">
        <v>6</v>
      </c>
      <c r="C9" s="14">
        <v>558</v>
      </c>
      <c r="D9" s="14"/>
      <c r="E9" s="14">
        <v>876</v>
      </c>
      <c r="F9" s="27">
        <v>0.96399999999999997</v>
      </c>
      <c r="G9" s="28">
        <v>0.91</v>
      </c>
      <c r="H9" s="28">
        <v>0.84899999999999998</v>
      </c>
      <c r="I9" s="28">
        <v>0.78200000000000003</v>
      </c>
      <c r="J9" s="28">
        <v>0.71399999999999997</v>
      </c>
      <c r="K9" s="28">
        <v>0.64800000000000002</v>
      </c>
      <c r="L9" s="28">
        <v>0.58599999999999997</v>
      </c>
      <c r="M9" s="28">
        <v>0.53</v>
      </c>
      <c r="N9" s="74">
        <f t="shared" si="0"/>
        <v>0.48299999999999998</v>
      </c>
      <c r="O9" s="28">
        <v>0.435</v>
      </c>
      <c r="P9" s="74">
        <f t="shared" si="1"/>
        <v>0.39900000000000002</v>
      </c>
      <c r="Q9" s="28">
        <v>0.36199999999999999</v>
      </c>
      <c r="R9" s="74">
        <f t="shared" si="2"/>
        <v>0.33400000000000002</v>
      </c>
      <c r="S9" s="28">
        <v>0.30599999999999999</v>
      </c>
      <c r="T9" s="74">
        <f t="shared" si="3"/>
        <v>0.28499999999999998</v>
      </c>
      <c r="U9" s="28">
        <v>0.26400000000000001</v>
      </c>
      <c r="V9" s="74">
        <f t="shared" si="4"/>
        <v>0.248</v>
      </c>
      <c r="W9" s="29">
        <v>0.23100000000000001</v>
      </c>
    </row>
    <row r="10" spans="2:23" ht="18.75" customHeight="1" x14ac:dyDescent="0.25">
      <c r="B10" s="4" t="s">
        <v>7</v>
      </c>
      <c r="C10" s="5">
        <v>496</v>
      </c>
      <c r="D10" s="5"/>
      <c r="E10" s="5">
        <v>788</v>
      </c>
      <c r="F10" s="15">
        <v>0.95699999999999996</v>
      </c>
      <c r="G10" s="16">
        <v>0.90100000000000002</v>
      </c>
      <c r="H10" s="16">
        <v>0.83699999999999997</v>
      </c>
      <c r="I10" s="16">
        <v>0.77100000000000002</v>
      </c>
      <c r="J10" s="16">
        <v>0.70499999999999996</v>
      </c>
      <c r="K10" s="16">
        <v>0.64200000000000002</v>
      </c>
      <c r="L10" s="16">
        <v>0.58499999999999996</v>
      </c>
      <c r="M10" s="16">
        <v>0.53300000000000003</v>
      </c>
      <c r="N10" s="70">
        <f t="shared" si="0"/>
        <v>0.49</v>
      </c>
      <c r="O10" s="16">
        <v>0.44700000000000001</v>
      </c>
      <c r="P10" s="70">
        <f t="shared" si="1"/>
        <v>0.41399999999999998</v>
      </c>
      <c r="Q10" s="16">
        <v>0.38</v>
      </c>
      <c r="R10" s="70">
        <f t="shared" si="2"/>
        <v>0.35499999999999998</v>
      </c>
      <c r="S10" s="16">
        <v>0.32900000000000001</v>
      </c>
      <c r="T10" s="70">
        <f t="shared" si="3"/>
        <v>0.309</v>
      </c>
      <c r="U10" s="16">
        <v>0.28899999999999998</v>
      </c>
      <c r="V10" s="70">
        <f t="shared" si="4"/>
        <v>0.27300000000000002</v>
      </c>
      <c r="W10" s="17">
        <v>0.25700000000000001</v>
      </c>
    </row>
    <row r="11" spans="2:23" ht="18.75" customHeight="1" x14ac:dyDescent="0.25">
      <c r="B11" s="2" t="s">
        <v>8</v>
      </c>
      <c r="C11" s="3">
        <v>449</v>
      </c>
      <c r="D11" s="3"/>
      <c r="E11" s="3">
        <v>719</v>
      </c>
      <c r="F11" s="18">
        <v>0.95499999999999996</v>
      </c>
      <c r="G11" s="19">
        <v>0.89700000000000002</v>
      </c>
      <c r="H11" s="19">
        <v>0.83199999999999996</v>
      </c>
      <c r="I11" s="19">
        <v>0.76300000000000001</v>
      </c>
      <c r="J11" s="19">
        <v>0.69499999999999995</v>
      </c>
      <c r="K11" s="19">
        <v>0.63</v>
      </c>
      <c r="L11" s="19">
        <v>0.57099999999999995</v>
      </c>
      <c r="M11" s="19">
        <v>0.51800000000000002</v>
      </c>
      <c r="N11" s="71">
        <f t="shared" si="0"/>
        <v>0.47399999999999998</v>
      </c>
      <c r="O11" s="19">
        <v>0.42899999999999999</v>
      </c>
      <c r="P11" s="71">
        <f t="shared" si="1"/>
        <v>0.39600000000000002</v>
      </c>
      <c r="Q11" s="19">
        <v>0.36199999999999999</v>
      </c>
      <c r="R11" s="71">
        <f t="shared" si="2"/>
        <v>0.33700000000000002</v>
      </c>
      <c r="S11" s="19">
        <v>0.311</v>
      </c>
      <c r="T11" s="71">
        <f t="shared" si="3"/>
        <v>0.29099999999999998</v>
      </c>
      <c r="U11" s="19">
        <v>0.27100000000000002</v>
      </c>
      <c r="V11" s="71">
        <f t="shared" si="4"/>
        <v>0.25600000000000001</v>
      </c>
      <c r="W11" s="20">
        <v>0.24</v>
      </c>
    </row>
    <row r="12" spans="2:23" ht="18.75" customHeight="1" thickBot="1" x14ac:dyDescent="0.3">
      <c r="B12" s="9" t="s">
        <v>9</v>
      </c>
      <c r="C12" s="10">
        <v>399</v>
      </c>
      <c r="D12" s="10"/>
      <c r="E12" s="10">
        <v>667</v>
      </c>
      <c r="F12" s="21">
        <v>0.95299999999999996</v>
      </c>
      <c r="G12" s="22">
        <v>0.89400000000000002</v>
      </c>
      <c r="H12" s="22">
        <v>0.82599999999999996</v>
      </c>
      <c r="I12" s="22">
        <v>0.754</v>
      </c>
      <c r="J12" s="22">
        <v>0.68400000000000005</v>
      </c>
      <c r="K12" s="22">
        <v>0.61699999999999999</v>
      </c>
      <c r="L12" s="22">
        <v>0.55500000000000005</v>
      </c>
      <c r="M12" s="22">
        <v>0.5</v>
      </c>
      <c r="N12" s="72">
        <f t="shared" si="0"/>
        <v>0.45500000000000002</v>
      </c>
      <c r="O12" s="22">
        <v>0.41</v>
      </c>
      <c r="P12" s="72">
        <f t="shared" si="1"/>
        <v>0.376</v>
      </c>
      <c r="Q12" s="22">
        <v>0.34200000000000003</v>
      </c>
      <c r="R12" s="72">
        <f t="shared" si="2"/>
        <v>0.317</v>
      </c>
      <c r="S12" s="22">
        <v>0.29099999999999998</v>
      </c>
      <c r="T12" s="72">
        <f t="shared" si="3"/>
        <v>0.27200000000000002</v>
      </c>
      <c r="U12" s="22">
        <v>0.252</v>
      </c>
      <c r="V12" s="72">
        <f t="shared" si="4"/>
        <v>0.23699999999999999</v>
      </c>
      <c r="W12" s="23">
        <v>0.222</v>
      </c>
    </row>
    <row r="13" spans="2:23" ht="18.75" customHeight="1" x14ac:dyDescent="0.25">
      <c r="B13" s="11" t="s">
        <v>10</v>
      </c>
      <c r="C13" s="12">
        <v>324</v>
      </c>
      <c r="D13" s="12"/>
      <c r="E13" s="12">
        <v>548</v>
      </c>
      <c r="F13" s="24">
        <v>0.94599999999999995</v>
      </c>
      <c r="G13" s="25">
        <v>0.88300000000000001</v>
      </c>
      <c r="H13" s="25">
        <v>0.81200000000000006</v>
      </c>
      <c r="I13" s="25">
        <v>0.73899999999999999</v>
      </c>
      <c r="J13" s="25">
        <v>0.66800000000000004</v>
      </c>
      <c r="K13" s="25">
        <v>0.60199999999999998</v>
      </c>
      <c r="L13" s="25">
        <v>0.54300000000000004</v>
      </c>
      <c r="M13" s="25">
        <v>0.49</v>
      </c>
      <c r="N13" s="73">
        <f t="shared" si="0"/>
        <v>0.44700000000000001</v>
      </c>
      <c r="O13" s="25">
        <v>0.40400000000000003</v>
      </c>
      <c r="P13" s="73">
        <f t="shared" si="1"/>
        <v>0.372</v>
      </c>
      <c r="Q13" s="25">
        <v>0.33900000000000002</v>
      </c>
      <c r="R13" s="73">
        <f t="shared" si="2"/>
        <v>0.315</v>
      </c>
      <c r="S13" s="25">
        <v>0.29099999999999998</v>
      </c>
      <c r="T13" s="73">
        <f t="shared" si="3"/>
        <v>0.27300000000000002</v>
      </c>
      <c r="U13" s="25">
        <v>0.254</v>
      </c>
      <c r="V13" s="73">
        <f t="shared" si="4"/>
        <v>0.24</v>
      </c>
      <c r="W13" s="26">
        <v>0.22500000000000001</v>
      </c>
    </row>
    <row r="14" spans="2:23" ht="18.75" customHeight="1" thickBot="1" x14ac:dyDescent="0.3">
      <c r="B14" s="13" t="s">
        <v>11</v>
      </c>
      <c r="C14" s="14">
        <v>304</v>
      </c>
      <c r="D14" s="14"/>
      <c r="E14" s="14">
        <v>529</v>
      </c>
      <c r="F14" s="27">
        <v>0.93600000000000005</v>
      </c>
      <c r="G14" s="28">
        <v>0.86599999999999999</v>
      </c>
      <c r="H14" s="28">
        <v>0.78900000000000003</v>
      </c>
      <c r="I14" s="28">
        <v>0.70899999999999996</v>
      </c>
      <c r="J14" s="28">
        <v>0.63300000000000001</v>
      </c>
      <c r="K14" s="28">
        <v>0.56299999999999994</v>
      </c>
      <c r="L14" s="28">
        <v>0.5</v>
      </c>
      <c r="M14" s="28">
        <v>0.44600000000000001</v>
      </c>
      <c r="N14" s="74">
        <f t="shared" si="0"/>
        <v>0.40300000000000002</v>
      </c>
      <c r="O14" s="28">
        <v>0.36</v>
      </c>
      <c r="P14" s="74">
        <f t="shared" si="1"/>
        <v>0.32900000000000001</v>
      </c>
      <c r="Q14" s="28">
        <v>0.29799999999999999</v>
      </c>
      <c r="R14" s="74">
        <f t="shared" si="2"/>
        <v>0.27600000000000002</v>
      </c>
      <c r="S14" s="28">
        <v>0.253</v>
      </c>
      <c r="T14" s="74">
        <f t="shared" si="3"/>
        <v>0.23599999999999999</v>
      </c>
      <c r="U14" s="28">
        <v>0.218</v>
      </c>
      <c r="V14" s="74">
        <f t="shared" si="4"/>
        <v>0.20499999999999999</v>
      </c>
      <c r="W14" s="29">
        <v>0.192</v>
      </c>
    </row>
    <row r="15" spans="2:23" ht="18.75" customHeight="1" x14ac:dyDescent="0.25">
      <c r="B15" s="4" t="s">
        <v>12</v>
      </c>
      <c r="C15" s="5">
        <v>273</v>
      </c>
      <c r="D15" s="5"/>
      <c r="E15" s="5">
        <v>496</v>
      </c>
      <c r="F15" s="15">
        <v>0.94199999999999995</v>
      </c>
      <c r="G15" s="16">
        <v>0.879</v>
      </c>
      <c r="H15" s="16">
        <v>0.80900000000000005</v>
      </c>
      <c r="I15" s="16">
        <v>0.73699999999999999</v>
      </c>
      <c r="J15" s="16">
        <v>0.66900000000000004</v>
      </c>
      <c r="K15" s="16">
        <v>0.60599999999999998</v>
      </c>
      <c r="L15" s="16">
        <v>0.54900000000000004</v>
      </c>
      <c r="M15" s="16">
        <v>0.499</v>
      </c>
      <c r="N15" s="70">
        <f t="shared" si="0"/>
        <v>0.45900000000000002</v>
      </c>
      <c r="O15" s="16">
        <v>0.41799999999999998</v>
      </c>
      <c r="P15" s="70">
        <f t="shared" si="1"/>
        <v>0.38700000000000001</v>
      </c>
      <c r="Q15" s="16">
        <v>0.35599999999999998</v>
      </c>
      <c r="R15" s="70">
        <f t="shared" si="2"/>
        <v>0.33300000000000002</v>
      </c>
      <c r="S15" s="16">
        <v>0.309</v>
      </c>
      <c r="T15" s="70">
        <f t="shared" si="3"/>
        <v>0.29099999999999998</v>
      </c>
      <c r="U15" s="16">
        <v>0.27200000000000002</v>
      </c>
      <c r="V15" s="70">
        <f t="shared" si="4"/>
        <v>0.25800000000000001</v>
      </c>
      <c r="W15" s="17">
        <v>0.24299999999999999</v>
      </c>
    </row>
    <row r="16" spans="2:23" ht="18.75" customHeight="1" x14ac:dyDescent="0.25">
      <c r="B16" s="2" t="s">
        <v>13</v>
      </c>
      <c r="C16" s="3">
        <v>242</v>
      </c>
      <c r="D16" s="3"/>
      <c r="E16" s="3">
        <v>449</v>
      </c>
      <c r="F16" s="18">
        <v>0.94</v>
      </c>
      <c r="G16" s="19">
        <v>0.874</v>
      </c>
      <c r="H16" s="19">
        <v>0.8</v>
      </c>
      <c r="I16" s="19">
        <v>0.72599999999999998</v>
      </c>
      <c r="J16" s="19">
        <v>0.65400000000000003</v>
      </c>
      <c r="K16" s="19">
        <v>0.58899999999999997</v>
      </c>
      <c r="L16" s="19">
        <v>0.53</v>
      </c>
      <c r="M16" s="19">
        <v>0.47799999999999998</v>
      </c>
      <c r="N16" s="71">
        <f t="shared" si="0"/>
        <v>0.437</v>
      </c>
      <c r="O16" s="19">
        <v>0.39500000000000002</v>
      </c>
      <c r="P16" s="71">
        <f t="shared" si="1"/>
        <v>0.36399999999999999</v>
      </c>
      <c r="Q16" s="19">
        <v>0.33300000000000002</v>
      </c>
      <c r="R16" s="71">
        <f t="shared" si="2"/>
        <v>0.31</v>
      </c>
      <c r="S16" s="19">
        <v>0.28599999999999998</v>
      </c>
      <c r="T16" s="71">
        <f t="shared" si="3"/>
        <v>0.26900000000000002</v>
      </c>
      <c r="U16" s="19">
        <v>0.251</v>
      </c>
      <c r="V16" s="71">
        <f t="shared" si="4"/>
        <v>0.23699999999999999</v>
      </c>
      <c r="W16" s="20">
        <v>0.223</v>
      </c>
    </row>
    <row r="17" spans="2:23" ht="18.75" customHeight="1" thickBot="1" x14ac:dyDescent="0.3">
      <c r="B17" s="9" t="s">
        <v>14</v>
      </c>
      <c r="C17" s="10">
        <v>222</v>
      </c>
      <c r="D17" s="10"/>
      <c r="E17" s="10">
        <v>420</v>
      </c>
      <c r="F17" s="21">
        <v>0.93</v>
      </c>
      <c r="G17" s="22">
        <v>0.85799999999999998</v>
      </c>
      <c r="H17" s="22">
        <v>0.77800000000000002</v>
      </c>
      <c r="I17" s="22">
        <v>0.69699999999999995</v>
      </c>
      <c r="J17" s="22">
        <v>0.62</v>
      </c>
      <c r="K17" s="22">
        <v>0.55000000000000004</v>
      </c>
      <c r="L17" s="22">
        <v>0.48899999999999999</v>
      </c>
      <c r="M17" s="22">
        <v>0.436</v>
      </c>
      <c r="N17" s="72">
        <f t="shared" si="0"/>
        <v>0.39500000000000002</v>
      </c>
      <c r="O17" s="22">
        <v>0.35299999999999998</v>
      </c>
      <c r="P17" s="72">
        <f t="shared" si="1"/>
        <v>0.32300000000000001</v>
      </c>
      <c r="Q17" s="22">
        <v>0.29299999999999998</v>
      </c>
      <c r="R17" s="72">
        <f t="shared" si="2"/>
        <v>0.27100000000000002</v>
      </c>
      <c r="S17" s="22">
        <v>0.248</v>
      </c>
      <c r="T17" s="72">
        <f t="shared" si="3"/>
        <v>0.23200000000000001</v>
      </c>
      <c r="U17" s="22">
        <v>0.215</v>
      </c>
      <c r="V17" s="72">
        <f t="shared" si="4"/>
        <v>0.20300000000000001</v>
      </c>
      <c r="W17" s="23">
        <v>0.19</v>
      </c>
    </row>
    <row r="18" spans="2:23" ht="18.75" customHeight="1" x14ac:dyDescent="0.25">
      <c r="B18" s="11" t="s">
        <v>15</v>
      </c>
      <c r="C18" s="12">
        <v>197</v>
      </c>
      <c r="D18" s="12"/>
      <c r="E18" s="12">
        <v>356</v>
      </c>
      <c r="F18" s="24">
        <v>0.94</v>
      </c>
      <c r="G18" s="25">
        <v>0.876</v>
      </c>
      <c r="H18" s="25">
        <v>0.80500000000000005</v>
      </c>
      <c r="I18" s="25">
        <v>0.73499999999999999</v>
      </c>
      <c r="J18" s="25">
        <v>0.66700000000000004</v>
      </c>
      <c r="K18" s="25">
        <v>0.60499999999999998</v>
      </c>
      <c r="L18" s="25">
        <v>0.55000000000000004</v>
      </c>
      <c r="M18" s="25">
        <v>0.501</v>
      </c>
      <c r="N18" s="73">
        <f t="shared" si="0"/>
        <v>0.46100000000000002</v>
      </c>
      <c r="O18" s="25">
        <v>0.42099999999999999</v>
      </c>
      <c r="P18" s="73">
        <f t="shared" si="1"/>
        <v>0.39100000000000001</v>
      </c>
      <c r="Q18" s="25">
        <v>0.36099999999999999</v>
      </c>
      <c r="R18" s="73">
        <f t="shared" si="2"/>
        <v>0.33800000000000002</v>
      </c>
      <c r="S18" s="25">
        <v>0.314</v>
      </c>
      <c r="T18" s="73">
        <f t="shared" si="3"/>
        <v>0.29599999999999999</v>
      </c>
      <c r="U18" s="25">
        <v>0.27800000000000002</v>
      </c>
      <c r="V18" s="73">
        <f t="shared" si="4"/>
        <v>0.26400000000000001</v>
      </c>
      <c r="W18" s="26">
        <v>0.249</v>
      </c>
    </row>
    <row r="19" spans="2:23" ht="18.75" customHeight="1" x14ac:dyDescent="0.25">
      <c r="B19" s="2" t="s">
        <v>16</v>
      </c>
      <c r="C19" s="3">
        <v>182</v>
      </c>
      <c r="D19" s="3"/>
      <c r="E19" s="3">
        <v>320</v>
      </c>
      <c r="F19" s="18">
        <v>0.93</v>
      </c>
      <c r="G19" s="19">
        <v>0.85899999999999999</v>
      </c>
      <c r="H19" s="19">
        <v>0.78200000000000003</v>
      </c>
      <c r="I19" s="19">
        <v>0.70399999999999996</v>
      </c>
      <c r="J19" s="19">
        <v>0.63100000000000001</v>
      </c>
      <c r="K19" s="19">
        <v>0.56399999999999995</v>
      </c>
      <c r="L19" s="19">
        <v>0.50600000000000001</v>
      </c>
      <c r="M19" s="19">
        <v>0.45500000000000002</v>
      </c>
      <c r="N19" s="71">
        <f t="shared" si="0"/>
        <v>0.41499999999999998</v>
      </c>
      <c r="O19" s="19">
        <v>0.375</v>
      </c>
      <c r="P19" s="71">
        <f t="shared" si="1"/>
        <v>0.34599999999999997</v>
      </c>
      <c r="Q19" s="19">
        <v>0.316</v>
      </c>
      <c r="R19" s="71">
        <f t="shared" si="2"/>
        <v>0.29399999999999998</v>
      </c>
      <c r="S19" s="19">
        <v>0.27200000000000002</v>
      </c>
      <c r="T19" s="71">
        <f t="shared" si="3"/>
        <v>0.255</v>
      </c>
      <c r="U19" s="19">
        <v>0.23799999999999999</v>
      </c>
      <c r="V19" s="71">
        <f t="shared" si="4"/>
        <v>0.22500000000000001</v>
      </c>
      <c r="W19" s="20">
        <v>0.21199999999999999</v>
      </c>
    </row>
    <row r="20" spans="2:23" ht="18.75" customHeight="1" thickBot="1" x14ac:dyDescent="0.3">
      <c r="B20" s="13" t="s">
        <v>17</v>
      </c>
      <c r="C20" s="14">
        <v>134</v>
      </c>
      <c r="D20" s="14"/>
      <c r="E20" s="14">
        <v>283</v>
      </c>
      <c r="F20" s="27">
        <v>0.90100000000000002</v>
      </c>
      <c r="G20" s="28">
        <v>0.81299999999999994</v>
      </c>
      <c r="H20" s="28">
        <v>0.72099999999999997</v>
      </c>
      <c r="I20" s="28">
        <v>0.63300000000000001</v>
      </c>
      <c r="J20" s="28">
        <v>0.55300000000000005</v>
      </c>
      <c r="K20" s="28">
        <v>0.48399999999999999</v>
      </c>
      <c r="L20" s="28">
        <v>0.42599999999999999</v>
      </c>
      <c r="M20" s="28">
        <v>0.377</v>
      </c>
      <c r="N20" s="74">
        <f t="shared" si="0"/>
        <v>0.34100000000000003</v>
      </c>
      <c r="O20" s="28">
        <v>0.30399999999999999</v>
      </c>
      <c r="P20" s="74">
        <f t="shared" si="1"/>
        <v>0.27800000000000002</v>
      </c>
      <c r="Q20" s="28">
        <v>0.252</v>
      </c>
      <c r="R20" s="74">
        <f t="shared" si="2"/>
        <v>0.23400000000000001</v>
      </c>
      <c r="S20" s="28">
        <v>0.215</v>
      </c>
      <c r="T20" s="74">
        <f t="shared" si="3"/>
        <v>0.20100000000000001</v>
      </c>
      <c r="U20" s="28">
        <v>0.187</v>
      </c>
      <c r="V20" s="74">
        <f t="shared" si="4"/>
        <v>0.17599999999999999</v>
      </c>
      <c r="W20" s="29">
        <v>0.16500000000000001</v>
      </c>
    </row>
    <row r="21" spans="2:23" ht="18.75" customHeight="1" x14ac:dyDescent="0.25">
      <c r="B21" s="4" t="s">
        <v>18</v>
      </c>
      <c r="C21" s="5">
        <v>140</v>
      </c>
      <c r="D21" s="5"/>
      <c r="E21" s="5">
        <v>283</v>
      </c>
      <c r="F21" s="15">
        <v>0.91</v>
      </c>
      <c r="G21" s="16">
        <v>0.83199999999999996</v>
      </c>
      <c r="H21" s="16">
        <v>0.751</v>
      </c>
      <c r="I21" s="16">
        <v>0.67400000000000004</v>
      </c>
      <c r="J21" s="16">
        <v>0.60499999999999998</v>
      </c>
      <c r="K21" s="16">
        <v>0.54400000000000004</v>
      </c>
      <c r="L21" s="16">
        <v>0.49099999999999999</v>
      </c>
      <c r="M21" s="16">
        <v>0.44600000000000001</v>
      </c>
      <c r="N21" s="70">
        <f t="shared" si="0"/>
        <v>0.41099999999999998</v>
      </c>
      <c r="O21" s="16">
        <v>0.375</v>
      </c>
      <c r="P21" s="70">
        <f t="shared" si="1"/>
        <v>0.34899999999999998</v>
      </c>
      <c r="Q21" s="16">
        <v>0.32200000000000001</v>
      </c>
      <c r="R21" s="70">
        <f t="shared" si="2"/>
        <v>0.30199999999999999</v>
      </c>
      <c r="S21" s="16">
        <v>0.28100000000000003</v>
      </c>
      <c r="T21" s="70">
        <f t="shared" si="3"/>
        <v>0.26500000000000001</v>
      </c>
      <c r="U21" s="16">
        <v>0.249</v>
      </c>
      <c r="V21" s="70">
        <f t="shared" si="4"/>
        <v>0.23699999999999999</v>
      </c>
      <c r="W21" s="17">
        <v>0.224</v>
      </c>
    </row>
    <row r="22" spans="2:23" ht="18.75" customHeight="1" x14ac:dyDescent="0.25">
      <c r="B22" s="2" t="s">
        <v>19</v>
      </c>
      <c r="C22" s="3">
        <v>114</v>
      </c>
      <c r="D22" s="3"/>
      <c r="E22" s="3">
        <v>265</v>
      </c>
      <c r="F22" s="18">
        <v>0.90200000000000002</v>
      </c>
      <c r="G22" s="19">
        <v>0.81799999999999995</v>
      </c>
      <c r="H22" s="19">
        <v>0.73</v>
      </c>
      <c r="I22" s="19">
        <v>0.64700000000000002</v>
      </c>
      <c r="J22" s="19">
        <v>0.57199999999999995</v>
      </c>
      <c r="K22" s="19">
        <v>0.50700000000000001</v>
      </c>
      <c r="L22" s="19">
        <v>0.45100000000000001</v>
      </c>
      <c r="M22" s="19">
        <v>0.40500000000000003</v>
      </c>
      <c r="N22" s="71">
        <f t="shared" si="0"/>
        <v>0.36899999999999999</v>
      </c>
      <c r="O22" s="19">
        <v>0.33300000000000002</v>
      </c>
      <c r="P22" s="71">
        <f t="shared" si="1"/>
        <v>0.307</v>
      </c>
      <c r="Q22" s="19">
        <v>0.28100000000000003</v>
      </c>
      <c r="R22" s="71">
        <f t="shared" si="2"/>
        <v>0.26200000000000001</v>
      </c>
      <c r="S22" s="19">
        <v>0.24299999999999999</v>
      </c>
      <c r="T22" s="71">
        <f t="shared" si="3"/>
        <v>0.22800000000000001</v>
      </c>
      <c r="U22" s="19">
        <v>0.21299999999999999</v>
      </c>
      <c r="V22" s="71">
        <f t="shared" si="4"/>
        <v>0.20200000000000001</v>
      </c>
      <c r="W22" s="20">
        <v>0.19</v>
      </c>
    </row>
    <row r="23" spans="2:23" ht="18.75" customHeight="1" thickBot="1" x14ac:dyDescent="0.3">
      <c r="B23" s="9" t="s">
        <v>20</v>
      </c>
      <c r="C23" s="10">
        <v>92</v>
      </c>
      <c r="D23" s="10"/>
      <c r="E23" s="10">
        <v>214</v>
      </c>
      <c r="F23" s="21">
        <v>0.85299999999999998</v>
      </c>
      <c r="G23" s="22">
        <v>0.747</v>
      </c>
      <c r="H23" s="22">
        <v>0.64600000000000002</v>
      </c>
      <c r="I23" s="22">
        <v>0.55600000000000005</v>
      </c>
      <c r="J23" s="22">
        <v>0.48099999999999998</v>
      </c>
      <c r="K23" s="22">
        <v>0.41899999999999998</v>
      </c>
      <c r="L23" s="22">
        <v>0.37</v>
      </c>
      <c r="M23" s="22">
        <v>0.32900000000000001</v>
      </c>
      <c r="N23" s="72">
        <f t="shared" si="0"/>
        <v>0.29899999999999999</v>
      </c>
      <c r="O23" s="22">
        <v>0.26900000000000002</v>
      </c>
      <c r="P23" s="72">
        <f t="shared" si="1"/>
        <v>0.248</v>
      </c>
      <c r="Q23" s="22">
        <v>0.22600000000000001</v>
      </c>
      <c r="R23" s="72">
        <f t="shared" si="2"/>
        <v>0.21099999999999999</v>
      </c>
      <c r="S23" s="22">
        <v>0.19500000000000001</v>
      </c>
      <c r="T23" s="72">
        <f t="shared" si="3"/>
        <v>0.184</v>
      </c>
      <c r="U23" s="22">
        <v>0.17199999999999999</v>
      </c>
      <c r="V23" s="72">
        <f t="shared" si="4"/>
        <v>0.16300000000000001</v>
      </c>
      <c r="W23" s="23">
        <v>0.153</v>
      </c>
    </row>
    <row r="24" spans="2:23" ht="18.75" customHeight="1" x14ac:dyDescent="0.25">
      <c r="B24" s="11" t="s">
        <v>21</v>
      </c>
      <c r="C24" s="12">
        <v>90</v>
      </c>
      <c r="D24" s="12"/>
      <c r="E24" s="12">
        <v>225</v>
      </c>
      <c r="F24" s="24">
        <v>0.89400000000000002</v>
      </c>
      <c r="G24" s="25">
        <v>0.81200000000000006</v>
      </c>
      <c r="H24" s="25">
        <v>0.73</v>
      </c>
      <c r="I24" s="25">
        <v>0.65500000000000003</v>
      </c>
      <c r="J24" s="25">
        <v>0.58899999999999997</v>
      </c>
      <c r="K24" s="25">
        <v>0.53200000000000003</v>
      </c>
      <c r="L24" s="25">
        <v>0.48299999999999998</v>
      </c>
      <c r="M24" s="25">
        <v>0.441</v>
      </c>
      <c r="N24" s="73">
        <f t="shared" si="0"/>
        <v>0.40799999999999997</v>
      </c>
      <c r="O24" s="25">
        <v>0.374</v>
      </c>
      <c r="P24" s="73">
        <f t="shared" si="1"/>
        <v>0.34899999999999998</v>
      </c>
      <c r="Q24" s="25">
        <v>0.32400000000000001</v>
      </c>
      <c r="R24" s="73">
        <f t="shared" si="2"/>
        <v>0.30499999999999999</v>
      </c>
      <c r="S24" s="25">
        <v>0.28499999999999998</v>
      </c>
      <c r="T24" s="73">
        <f t="shared" si="3"/>
        <v>0.27</v>
      </c>
      <c r="U24" s="25">
        <v>0.254</v>
      </c>
      <c r="V24" s="73">
        <f t="shared" si="4"/>
        <v>0.24199999999999999</v>
      </c>
      <c r="W24" s="26">
        <v>0.22900000000000001</v>
      </c>
    </row>
    <row r="25" spans="2:23" ht="18.75" customHeight="1" x14ac:dyDescent="0.25">
      <c r="B25" s="2" t="s">
        <v>22</v>
      </c>
      <c r="C25" s="3">
        <v>75</v>
      </c>
      <c r="D25" s="3"/>
      <c r="E25" s="3">
        <v>204</v>
      </c>
      <c r="F25" s="18">
        <v>0.88300000000000001</v>
      </c>
      <c r="G25" s="19">
        <v>0.79300000000000004</v>
      </c>
      <c r="H25" s="19">
        <v>0.70399999999999996</v>
      </c>
      <c r="I25" s="19">
        <v>0.622</v>
      </c>
      <c r="J25" s="19">
        <v>0.55100000000000005</v>
      </c>
      <c r="K25" s="19">
        <v>0.49</v>
      </c>
      <c r="L25" s="19">
        <v>0.439</v>
      </c>
      <c r="M25" s="19">
        <v>0.39700000000000002</v>
      </c>
      <c r="N25" s="71">
        <f t="shared" si="0"/>
        <v>0.36399999999999999</v>
      </c>
      <c r="O25" s="19">
        <v>0.33</v>
      </c>
      <c r="P25" s="71">
        <f t="shared" si="1"/>
        <v>0.30599999999999999</v>
      </c>
      <c r="Q25" s="19">
        <v>0.28199999999999997</v>
      </c>
      <c r="R25" s="71">
        <f t="shared" si="2"/>
        <v>0.26400000000000001</v>
      </c>
      <c r="S25" s="19">
        <v>0.246</v>
      </c>
      <c r="T25" s="71">
        <f t="shared" si="3"/>
        <v>0.23200000000000001</v>
      </c>
      <c r="U25" s="19">
        <v>0.218</v>
      </c>
      <c r="V25" s="71">
        <f t="shared" si="4"/>
        <v>0.20699999999999999</v>
      </c>
      <c r="W25" s="20">
        <v>0.19500000000000001</v>
      </c>
    </row>
    <row r="26" spans="2:23" ht="18.75" customHeight="1" x14ac:dyDescent="0.25">
      <c r="B26" s="2" t="s">
        <v>23</v>
      </c>
      <c r="C26" s="3">
        <v>65</v>
      </c>
      <c r="D26" s="3"/>
      <c r="E26" s="3">
        <v>174</v>
      </c>
      <c r="F26" s="18">
        <v>0.88400000000000001</v>
      </c>
      <c r="G26" s="19">
        <v>0.79200000000000004</v>
      </c>
      <c r="H26" s="19">
        <v>0.7</v>
      </c>
      <c r="I26" s="19">
        <v>0.61499999999999999</v>
      </c>
      <c r="J26" s="19">
        <v>0.54100000000000004</v>
      </c>
      <c r="K26" s="19">
        <v>0.47799999999999998</v>
      </c>
      <c r="L26" s="19">
        <v>0.42599999999999999</v>
      </c>
      <c r="M26" s="19">
        <v>0.38200000000000001</v>
      </c>
      <c r="N26" s="71">
        <f t="shared" si="0"/>
        <v>0.34899999999999998</v>
      </c>
      <c r="O26" s="19">
        <v>0.315</v>
      </c>
      <c r="P26" s="71">
        <f t="shared" si="1"/>
        <v>0.29099999999999998</v>
      </c>
      <c r="Q26" s="19">
        <v>0.26700000000000002</v>
      </c>
      <c r="R26" s="71">
        <f t="shared" si="2"/>
        <v>0.249</v>
      </c>
      <c r="S26" s="19">
        <v>0.23100000000000001</v>
      </c>
      <c r="T26" s="71">
        <f t="shared" si="3"/>
        <v>0.218</v>
      </c>
      <c r="U26" s="19">
        <v>0.20399999999999999</v>
      </c>
      <c r="V26" s="71">
        <f t="shared" si="4"/>
        <v>0.193</v>
      </c>
      <c r="W26" s="20">
        <v>0.182</v>
      </c>
    </row>
    <row r="27" spans="2:23" ht="18.75" customHeight="1" thickBot="1" x14ac:dyDescent="0.3">
      <c r="B27" s="13" t="s">
        <v>24</v>
      </c>
      <c r="C27" s="14">
        <v>52</v>
      </c>
      <c r="D27" s="14"/>
      <c r="E27" s="14">
        <v>154</v>
      </c>
      <c r="F27" s="27">
        <v>0.77700000000000002</v>
      </c>
      <c r="G27" s="28">
        <v>0.65500000000000003</v>
      </c>
      <c r="H27" s="28">
        <v>0.55000000000000004</v>
      </c>
      <c r="I27" s="28">
        <v>0.46600000000000003</v>
      </c>
      <c r="J27" s="28">
        <v>0.40100000000000002</v>
      </c>
      <c r="K27" s="28">
        <v>0.34899999999999998</v>
      </c>
      <c r="L27" s="28">
        <v>0.309</v>
      </c>
      <c r="M27" s="28">
        <v>0.27700000000000002</v>
      </c>
      <c r="N27" s="74">
        <f t="shared" si="0"/>
        <v>0.253</v>
      </c>
      <c r="O27" s="28">
        <v>0.22800000000000001</v>
      </c>
      <c r="P27" s="74">
        <f t="shared" si="1"/>
        <v>0.21099999999999999</v>
      </c>
      <c r="Q27" s="28">
        <v>0.19400000000000001</v>
      </c>
      <c r="R27" s="74">
        <f t="shared" si="2"/>
        <v>0.182</v>
      </c>
      <c r="S27" s="28">
        <v>0.16900000000000001</v>
      </c>
      <c r="T27" s="74">
        <f t="shared" si="3"/>
        <v>0.16</v>
      </c>
      <c r="U27" s="28">
        <v>0.15</v>
      </c>
      <c r="V27" s="74">
        <f t="shared" si="4"/>
        <v>0.14199999999999999</v>
      </c>
      <c r="W27" s="29">
        <v>0.13400000000000001</v>
      </c>
    </row>
    <row r="28" spans="2:23" ht="18.75" customHeight="1" x14ac:dyDescent="0.25">
      <c r="B28" s="4" t="s">
        <v>25</v>
      </c>
      <c r="C28" s="5">
        <v>56</v>
      </c>
      <c r="D28" s="5"/>
      <c r="E28" s="5">
        <v>186</v>
      </c>
      <c r="F28" s="15">
        <v>0.78300000000000003</v>
      </c>
      <c r="G28" s="16">
        <v>0.67900000000000005</v>
      </c>
      <c r="H28" s="16">
        <v>0.59199999999999997</v>
      </c>
      <c r="I28" s="16">
        <v>0.52100000000000002</v>
      </c>
      <c r="J28" s="16">
        <v>0.46300000000000002</v>
      </c>
      <c r="K28" s="16">
        <v>0.41499999999999998</v>
      </c>
      <c r="L28" s="16">
        <v>0.376</v>
      </c>
      <c r="M28" s="16">
        <v>0.34300000000000003</v>
      </c>
      <c r="N28" s="70">
        <f t="shared" si="0"/>
        <v>0.317</v>
      </c>
      <c r="O28" s="16">
        <v>0.29099999999999998</v>
      </c>
      <c r="P28" s="70">
        <f t="shared" si="1"/>
        <v>0.27200000000000002</v>
      </c>
      <c r="Q28" s="16">
        <v>0.253</v>
      </c>
      <c r="R28" s="70">
        <f t="shared" si="2"/>
        <v>0.23799999999999999</v>
      </c>
      <c r="S28" s="16">
        <v>0.223</v>
      </c>
      <c r="T28" s="70">
        <f t="shared" si="3"/>
        <v>0.21099999999999999</v>
      </c>
      <c r="U28" s="16">
        <v>0.19900000000000001</v>
      </c>
      <c r="V28" s="70">
        <f t="shared" si="4"/>
        <v>0.19</v>
      </c>
      <c r="W28" s="17">
        <v>0.18</v>
      </c>
    </row>
    <row r="29" spans="2:23" ht="18.75" customHeight="1" x14ac:dyDescent="0.25">
      <c r="B29" s="2" t="s">
        <v>26</v>
      </c>
      <c r="C29" s="3">
        <v>45</v>
      </c>
      <c r="D29" s="3"/>
      <c r="E29" s="3">
        <v>151</v>
      </c>
      <c r="F29" s="18">
        <v>0.76300000000000001</v>
      </c>
      <c r="G29" s="19">
        <v>0.64700000000000002</v>
      </c>
      <c r="H29" s="19">
        <v>0.55100000000000005</v>
      </c>
      <c r="I29" s="19">
        <v>0.47499999999999998</v>
      </c>
      <c r="J29" s="19">
        <v>0.41499999999999998</v>
      </c>
      <c r="K29" s="19">
        <v>0.36699999999999999</v>
      </c>
      <c r="L29" s="19">
        <v>0.32900000000000001</v>
      </c>
      <c r="M29" s="19">
        <v>0.29699999999999999</v>
      </c>
      <c r="N29" s="71">
        <f t="shared" si="0"/>
        <v>0.27300000000000002</v>
      </c>
      <c r="O29" s="19">
        <v>0.249</v>
      </c>
      <c r="P29" s="71">
        <f t="shared" si="1"/>
        <v>0.23200000000000001</v>
      </c>
      <c r="Q29" s="19">
        <v>0.214</v>
      </c>
      <c r="R29" s="71">
        <f t="shared" si="2"/>
        <v>0.20100000000000001</v>
      </c>
      <c r="S29" s="19">
        <v>0.188</v>
      </c>
      <c r="T29" s="71">
        <f t="shared" si="3"/>
        <v>0.17799999999999999</v>
      </c>
      <c r="U29" s="19">
        <v>0.16700000000000001</v>
      </c>
      <c r="V29" s="71">
        <f t="shared" si="4"/>
        <v>0.159</v>
      </c>
      <c r="W29" s="20">
        <v>0.15</v>
      </c>
    </row>
    <row r="30" spans="2:23" ht="18.75" customHeight="1" thickBot="1" x14ac:dyDescent="0.3">
      <c r="B30" s="9" t="s">
        <v>27</v>
      </c>
      <c r="C30" s="10">
        <v>40</v>
      </c>
      <c r="D30" s="10"/>
      <c r="E30" s="10">
        <v>135</v>
      </c>
      <c r="F30" s="21">
        <v>0.751</v>
      </c>
      <c r="G30" s="22">
        <v>0.628</v>
      </c>
      <c r="H30" s="22">
        <v>0.52800000000000002</v>
      </c>
      <c r="I30" s="22">
        <v>0.44900000000000001</v>
      </c>
      <c r="J30" s="22">
        <v>0.38800000000000001</v>
      </c>
      <c r="K30" s="22">
        <v>0.34100000000000003</v>
      </c>
      <c r="L30" s="22">
        <v>0.30299999999999999</v>
      </c>
      <c r="M30" s="22">
        <v>0.27300000000000002</v>
      </c>
      <c r="N30" s="72">
        <f t="shared" si="0"/>
        <v>0.25</v>
      </c>
      <c r="O30" s="22">
        <v>0.22700000000000001</v>
      </c>
      <c r="P30" s="72">
        <f t="shared" si="1"/>
        <v>0.21099999999999999</v>
      </c>
      <c r="Q30" s="22">
        <v>0.19400000000000001</v>
      </c>
      <c r="R30" s="72">
        <f t="shared" si="2"/>
        <v>0.182</v>
      </c>
      <c r="S30" s="22">
        <v>0.16900000000000001</v>
      </c>
      <c r="T30" s="72">
        <f t="shared" si="3"/>
        <v>0.16</v>
      </c>
      <c r="U30" s="22">
        <v>0.15</v>
      </c>
      <c r="V30" s="72">
        <f t="shared" si="4"/>
        <v>0.14299999999999999</v>
      </c>
      <c r="W30" s="23">
        <v>0.13500000000000001</v>
      </c>
    </row>
    <row r="31" spans="2:23" ht="18.75" customHeight="1" x14ac:dyDescent="0.25">
      <c r="B31" s="11" t="s">
        <v>28</v>
      </c>
      <c r="C31" s="12">
        <v>39</v>
      </c>
      <c r="D31" s="12"/>
      <c r="E31" s="12">
        <v>161</v>
      </c>
      <c r="F31" s="24">
        <v>0.73199999999999998</v>
      </c>
      <c r="G31" s="25">
        <v>0.628</v>
      </c>
      <c r="H31" s="25">
        <v>0.54500000000000004</v>
      </c>
      <c r="I31" s="25">
        <v>0.47899999999999998</v>
      </c>
      <c r="J31" s="25">
        <v>0.42499999999999999</v>
      </c>
      <c r="K31" s="25">
        <v>0.38200000000000001</v>
      </c>
      <c r="L31" s="25">
        <v>0.34599999999999997</v>
      </c>
      <c r="M31" s="25">
        <v>0.316</v>
      </c>
      <c r="N31" s="73">
        <f t="shared" si="0"/>
        <v>0.29199999999999998</v>
      </c>
      <c r="O31" s="25">
        <v>0.26800000000000002</v>
      </c>
      <c r="P31" s="73">
        <f t="shared" si="1"/>
        <v>0.251</v>
      </c>
      <c r="Q31" s="25">
        <v>0.23300000000000001</v>
      </c>
      <c r="R31" s="73">
        <f t="shared" si="2"/>
        <v>0.219</v>
      </c>
      <c r="S31" s="25">
        <v>0.20499999999999999</v>
      </c>
      <c r="T31" s="73">
        <f t="shared" si="3"/>
        <v>0.19400000000000001</v>
      </c>
      <c r="U31" s="25">
        <v>0.183</v>
      </c>
      <c r="V31" s="73">
        <f t="shared" si="4"/>
        <v>0.17499999999999999</v>
      </c>
      <c r="W31" s="26">
        <v>0.16600000000000001</v>
      </c>
    </row>
    <row r="32" spans="2:23" ht="18.75" customHeight="1" thickBot="1" x14ac:dyDescent="0.3">
      <c r="B32" s="9" t="s">
        <v>29</v>
      </c>
      <c r="C32" s="10">
        <v>29</v>
      </c>
      <c r="D32" s="10"/>
      <c r="E32" s="10">
        <v>130</v>
      </c>
      <c r="F32" s="21">
        <v>0.69099999999999995</v>
      </c>
      <c r="G32" s="22">
        <v>0.57199999999999995</v>
      </c>
      <c r="H32" s="22">
        <v>0.48099999999999998</v>
      </c>
      <c r="I32" s="22">
        <v>0.41199999999999998</v>
      </c>
      <c r="J32" s="22">
        <v>0.35899999999999999</v>
      </c>
      <c r="K32" s="22">
        <v>0.318</v>
      </c>
      <c r="L32" s="22">
        <v>0.28399999999999997</v>
      </c>
      <c r="M32" s="22">
        <v>0.25700000000000001</v>
      </c>
      <c r="N32" s="72">
        <f t="shared" si="0"/>
        <v>0.23699999999999999</v>
      </c>
      <c r="O32" s="22">
        <v>0.216</v>
      </c>
      <c r="P32" s="72">
        <f t="shared" si="1"/>
        <v>0.20100000000000001</v>
      </c>
      <c r="Q32" s="22">
        <v>0.186</v>
      </c>
      <c r="R32" s="72">
        <f t="shared" si="2"/>
        <v>0.17499999999999999</v>
      </c>
      <c r="S32" s="22">
        <v>0.16300000000000001</v>
      </c>
      <c r="T32" s="72">
        <f t="shared" si="3"/>
        <v>0.154</v>
      </c>
      <c r="U32" s="22">
        <v>0.14499999999999999</v>
      </c>
      <c r="V32" s="72">
        <f t="shared" si="4"/>
        <v>0.13800000000000001</v>
      </c>
      <c r="W32" s="23">
        <v>0.13100000000000001</v>
      </c>
    </row>
    <row r="33" spans="2:23" ht="18.75" customHeight="1" thickTop="1" x14ac:dyDescent="0.25">
      <c r="B33" s="47" t="s">
        <v>72</v>
      </c>
      <c r="C33" s="48">
        <v>676</v>
      </c>
      <c r="D33" s="48"/>
      <c r="E33" s="48">
        <v>832</v>
      </c>
      <c r="F33" s="59">
        <v>1</v>
      </c>
      <c r="G33" s="60">
        <v>0.997</v>
      </c>
      <c r="H33" s="60">
        <v>0.97699999999999998</v>
      </c>
      <c r="I33" s="60">
        <v>0.95599999999999996</v>
      </c>
      <c r="J33" s="60">
        <v>0.93300000000000005</v>
      </c>
      <c r="K33" s="60">
        <v>0.91</v>
      </c>
      <c r="L33" s="60">
        <v>0.88600000000000001</v>
      </c>
      <c r="M33" s="60">
        <v>0.86399999999999999</v>
      </c>
      <c r="N33" s="75">
        <f t="shared" si="0"/>
        <v>0.84199999999999997</v>
      </c>
      <c r="O33" s="60">
        <v>0.81899999999999995</v>
      </c>
      <c r="P33" s="75">
        <f t="shared" si="1"/>
        <v>0.79900000000000004</v>
      </c>
      <c r="Q33" s="60">
        <v>0.77800000000000002</v>
      </c>
      <c r="R33" s="75">
        <f t="shared" si="2"/>
        <v>0.75900000000000001</v>
      </c>
      <c r="S33" s="60">
        <v>0.73899999999999999</v>
      </c>
      <c r="T33" s="75">
        <f t="shared" si="3"/>
        <v>0.72199999999999998</v>
      </c>
      <c r="U33" s="60">
        <v>0.70399999999999996</v>
      </c>
      <c r="V33" s="75">
        <f t="shared" si="4"/>
        <v>0.68700000000000006</v>
      </c>
      <c r="W33" s="61">
        <v>0.67</v>
      </c>
    </row>
    <row r="34" spans="2:23" ht="18.75" customHeight="1" x14ac:dyDescent="0.25">
      <c r="B34" s="49" t="s">
        <v>73</v>
      </c>
      <c r="C34" s="50">
        <v>580</v>
      </c>
      <c r="D34" s="50"/>
      <c r="E34" s="50">
        <v>717</v>
      </c>
      <c r="F34" s="62">
        <v>1</v>
      </c>
      <c r="G34" s="34">
        <v>0.996</v>
      </c>
      <c r="H34" s="34">
        <v>0.97499999999999998</v>
      </c>
      <c r="I34" s="34">
        <v>0.95199999999999996</v>
      </c>
      <c r="J34" s="34">
        <v>0.92700000000000005</v>
      </c>
      <c r="K34" s="34">
        <v>0.90200000000000002</v>
      </c>
      <c r="L34" s="34">
        <v>0.876</v>
      </c>
      <c r="M34" s="34">
        <v>0.85099999999999998</v>
      </c>
      <c r="N34" s="76">
        <f t="shared" si="0"/>
        <v>0.82699999999999996</v>
      </c>
      <c r="O34" s="34">
        <v>0.80200000000000005</v>
      </c>
      <c r="P34" s="76">
        <f t="shared" si="1"/>
        <v>0.77900000000000003</v>
      </c>
      <c r="Q34" s="34">
        <v>0.75600000000000001</v>
      </c>
      <c r="R34" s="76">
        <f t="shared" si="2"/>
        <v>0.73499999999999999</v>
      </c>
      <c r="S34" s="34">
        <v>0.71399999999999997</v>
      </c>
      <c r="T34" s="76">
        <f t="shared" si="3"/>
        <v>0.69499999999999995</v>
      </c>
      <c r="U34" s="34">
        <v>0.67500000000000004</v>
      </c>
      <c r="V34" s="76">
        <f t="shared" si="4"/>
        <v>0.65700000000000003</v>
      </c>
      <c r="W34" s="63">
        <v>0.63900000000000001</v>
      </c>
    </row>
    <row r="35" spans="2:23" s="46" customFormat="1" ht="18.75" customHeight="1" x14ac:dyDescent="0.25">
      <c r="B35" s="49" t="s">
        <v>74</v>
      </c>
      <c r="C35" s="50">
        <v>494</v>
      </c>
      <c r="D35" s="50"/>
      <c r="E35" s="50">
        <v>606</v>
      </c>
      <c r="F35" s="62">
        <v>1</v>
      </c>
      <c r="G35" s="34">
        <v>0.99399999999999999</v>
      </c>
      <c r="H35" s="34">
        <v>0.97199999999999998</v>
      </c>
      <c r="I35" s="34">
        <v>0.94699999999999995</v>
      </c>
      <c r="J35" s="34">
        <v>0.92100000000000004</v>
      </c>
      <c r="K35" s="34">
        <v>0.89300000000000002</v>
      </c>
      <c r="L35" s="34">
        <v>0.86499999999999999</v>
      </c>
      <c r="M35" s="34">
        <v>0.83699999999999997</v>
      </c>
      <c r="N35" s="76">
        <f t="shared" si="0"/>
        <v>0.81</v>
      </c>
      <c r="O35" s="34">
        <v>0.78300000000000003</v>
      </c>
      <c r="P35" s="76">
        <f t="shared" si="1"/>
        <v>0.75800000000000001</v>
      </c>
      <c r="Q35" s="34">
        <v>0.73299999999999998</v>
      </c>
      <c r="R35" s="76">
        <f t="shared" si="2"/>
        <v>0.71</v>
      </c>
      <c r="S35" s="34">
        <v>0.68600000000000005</v>
      </c>
      <c r="T35" s="76">
        <f t="shared" si="3"/>
        <v>0.66500000000000004</v>
      </c>
      <c r="U35" s="34">
        <v>0.64400000000000002</v>
      </c>
      <c r="V35" s="76">
        <f t="shared" si="4"/>
        <v>0.625</v>
      </c>
      <c r="W35" s="63">
        <v>0.60499999999999998</v>
      </c>
    </row>
    <row r="36" spans="2:23" s="46" customFormat="1" ht="18.75" customHeight="1" thickBot="1" x14ac:dyDescent="0.3">
      <c r="B36" s="49" t="s">
        <v>75</v>
      </c>
      <c r="C36" s="50">
        <v>422</v>
      </c>
      <c r="D36" s="50"/>
      <c r="E36" s="50">
        <v>527</v>
      </c>
      <c r="F36" s="62">
        <v>1</v>
      </c>
      <c r="G36" s="34">
        <v>0.99099999999999999</v>
      </c>
      <c r="H36" s="34">
        <v>0.96599999999999997</v>
      </c>
      <c r="I36" s="34">
        <v>0.93799999999999994</v>
      </c>
      <c r="J36" s="34">
        <v>0.90800000000000003</v>
      </c>
      <c r="K36" s="34">
        <v>0.877</v>
      </c>
      <c r="L36" s="34">
        <v>0.84399999999999997</v>
      </c>
      <c r="M36" s="34">
        <v>0.81200000000000006</v>
      </c>
      <c r="N36" s="76">
        <f t="shared" si="0"/>
        <v>0.78100000000000003</v>
      </c>
      <c r="O36" s="34">
        <v>0.75</v>
      </c>
      <c r="P36" s="76">
        <f t="shared" si="1"/>
        <v>0.72099999999999997</v>
      </c>
      <c r="Q36" s="34">
        <v>0.69099999999999995</v>
      </c>
      <c r="R36" s="76">
        <f t="shared" si="2"/>
        <v>0.66500000000000004</v>
      </c>
      <c r="S36" s="34">
        <v>0.63800000000000001</v>
      </c>
      <c r="T36" s="76">
        <f t="shared" si="3"/>
        <v>0.61399999999999999</v>
      </c>
      <c r="U36" s="34">
        <v>0.59</v>
      </c>
      <c r="V36" s="76">
        <f t="shared" si="4"/>
        <v>0.56899999999999995</v>
      </c>
      <c r="W36" s="63">
        <v>0.54800000000000004</v>
      </c>
    </row>
    <row r="37" spans="2:23" s="46" customFormat="1" ht="18.75" customHeight="1" x14ac:dyDescent="0.25">
      <c r="B37" s="53" t="s">
        <v>76</v>
      </c>
      <c r="C37" s="54">
        <v>309</v>
      </c>
      <c r="D37" s="55"/>
      <c r="E37" s="54">
        <v>472</v>
      </c>
      <c r="F37" s="64">
        <v>1</v>
      </c>
      <c r="G37" s="65">
        <v>0.97899999999999998</v>
      </c>
      <c r="H37" s="65">
        <v>0.95099999999999996</v>
      </c>
      <c r="I37" s="65">
        <v>0.92</v>
      </c>
      <c r="J37" s="65">
        <v>0.88900000000000001</v>
      </c>
      <c r="K37" s="65">
        <v>0.85799999999999998</v>
      </c>
      <c r="L37" s="65">
        <v>0.82799999999999996</v>
      </c>
      <c r="M37" s="65">
        <v>0.79800000000000004</v>
      </c>
      <c r="N37" s="77">
        <f t="shared" si="0"/>
        <v>0.77100000000000002</v>
      </c>
      <c r="O37" s="65">
        <v>0.74299999999999999</v>
      </c>
      <c r="P37" s="77">
        <f t="shared" si="1"/>
        <v>0.71799999999999997</v>
      </c>
      <c r="Q37" s="65">
        <v>0.69199999999999995</v>
      </c>
      <c r="R37" s="77">
        <f t="shared" si="2"/>
        <v>0.66900000000000004</v>
      </c>
      <c r="S37" s="65">
        <v>0.64600000000000002</v>
      </c>
      <c r="T37" s="77">
        <f t="shared" si="3"/>
        <v>0.626</v>
      </c>
      <c r="U37" s="65">
        <v>0.60499999999999998</v>
      </c>
      <c r="V37" s="77">
        <f t="shared" si="4"/>
        <v>0.58699999999999997</v>
      </c>
      <c r="W37" s="66">
        <v>0.56799999999999995</v>
      </c>
    </row>
    <row r="38" spans="2:23" s="46" customFormat="1" ht="18.75" customHeight="1" thickBot="1" x14ac:dyDescent="0.3">
      <c r="B38" s="56" t="s">
        <v>77</v>
      </c>
      <c r="C38" s="57">
        <v>266</v>
      </c>
      <c r="D38" s="57"/>
      <c r="E38" s="57">
        <v>377</v>
      </c>
      <c r="F38" s="67">
        <v>0.999</v>
      </c>
      <c r="G38" s="35">
        <v>0.97199999999999998</v>
      </c>
      <c r="H38" s="35">
        <v>0.94</v>
      </c>
      <c r="I38" s="35">
        <v>0.90500000000000003</v>
      </c>
      <c r="J38" s="35">
        <v>0.86799999999999999</v>
      </c>
      <c r="K38" s="35">
        <v>0.83099999999999996</v>
      </c>
      <c r="L38" s="35">
        <v>0.79500000000000004</v>
      </c>
      <c r="M38" s="35">
        <v>0.76</v>
      </c>
      <c r="N38" s="78">
        <f t="shared" si="0"/>
        <v>0.72799999999999998</v>
      </c>
      <c r="O38" s="35">
        <v>0.69499999999999995</v>
      </c>
      <c r="P38" s="78">
        <f t="shared" si="1"/>
        <v>0.66600000000000004</v>
      </c>
      <c r="Q38" s="35">
        <v>0.63700000000000001</v>
      </c>
      <c r="R38" s="78">
        <f t="shared" si="2"/>
        <v>0.61099999999999999</v>
      </c>
      <c r="S38" s="35">
        <v>0.58499999999999996</v>
      </c>
      <c r="T38" s="78">
        <f t="shared" si="3"/>
        <v>0.56299999999999994</v>
      </c>
      <c r="U38" s="35">
        <v>0.54</v>
      </c>
      <c r="V38" s="78">
        <f t="shared" si="4"/>
        <v>0.52</v>
      </c>
      <c r="W38" s="68">
        <v>0.5</v>
      </c>
    </row>
    <row r="39" spans="2:23" s="46" customFormat="1" ht="18.75" customHeight="1" x14ac:dyDescent="0.25">
      <c r="B39" s="49" t="s">
        <v>78</v>
      </c>
      <c r="C39" s="50">
        <v>177</v>
      </c>
      <c r="D39" s="50"/>
      <c r="E39" s="50">
        <v>337</v>
      </c>
      <c r="F39" s="62">
        <v>0.98099999999999998</v>
      </c>
      <c r="G39" s="34">
        <v>0.94499999999999995</v>
      </c>
      <c r="H39" s="34">
        <v>0.90500000000000003</v>
      </c>
      <c r="I39" s="34">
        <v>0.86399999999999999</v>
      </c>
      <c r="J39" s="34">
        <v>0.82499999999999996</v>
      </c>
      <c r="K39" s="34">
        <v>0.78700000000000003</v>
      </c>
      <c r="L39" s="34">
        <v>0.751</v>
      </c>
      <c r="M39" s="34">
        <v>0.71699999999999997</v>
      </c>
      <c r="N39" s="76">
        <f t="shared" si="0"/>
        <v>0.68600000000000005</v>
      </c>
      <c r="O39" s="34">
        <v>0.65500000000000003</v>
      </c>
      <c r="P39" s="76">
        <f t="shared" si="1"/>
        <v>0.628</v>
      </c>
      <c r="Q39" s="34">
        <v>0.60099999999999998</v>
      </c>
      <c r="R39" s="76">
        <f t="shared" si="2"/>
        <v>0.57799999999999996</v>
      </c>
      <c r="S39" s="34">
        <v>0.55400000000000005</v>
      </c>
      <c r="T39" s="76">
        <f t="shared" si="3"/>
        <v>0.53400000000000003</v>
      </c>
      <c r="U39" s="34">
        <v>0.51300000000000001</v>
      </c>
      <c r="V39" s="76">
        <f t="shared" si="4"/>
        <v>0.495</v>
      </c>
      <c r="W39" s="63">
        <v>0.47599999999999998</v>
      </c>
    </row>
    <row r="40" spans="2:23" s="46" customFormat="1" ht="18.75" customHeight="1" x14ac:dyDescent="0.25">
      <c r="B40" s="49" t="s">
        <v>79</v>
      </c>
      <c r="C40" s="50">
        <v>154</v>
      </c>
      <c r="D40" s="50"/>
      <c r="E40" s="50">
        <v>285</v>
      </c>
      <c r="F40" s="62">
        <v>0.98</v>
      </c>
      <c r="G40" s="34">
        <v>0.94099999999999995</v>
      </c>
      <c r="H40" s="34">
        <v>0.89800000000000002</v>
      </c>
      <c r="I40" s="34">
        <v>0.85499999999999998</v>
      </c>
      <c r="J40" s="34">
        <v>0.81100000000000005</v>
      </c>
      <c r="K40" s="34">
        <v>0.77</v>
      </c>
      <c r="L40" s="34">
        <v>0.73</v>
      </c>
      <c r="M40" s="34">
        <v>0.69299999999999995</v>
      </c>
      <c r="N40" s="76">
        <f t="shared" si="0"/>
        <v>0.66</v>
      </c>
      <c r="O40" s="34">
        <v>0.627</v>
      </c>
      <c r="P40" s="76">
        <f t="shared" si="1"/>
        <v>0.59899999999999998</v>
      </c>
      <c r="Q40" s="34">
        <v>0.56999999999999995</v>
      </c>
      <c r="R40" s="76">
        <f t="shared" si="2"/>
        <v>0.54600000000000004</v>
      </c>
      <c r="S40" s="34">
        <v>0.52100000000000002</v>
      </c>
      <c r="T40" s="76">
        <f t="shared" si="3"/>
        <v>0.5</v>
      </c>
      <c r="U40" s="34">
        <v>0.47799999999999998</v>
      </c>
      <c r="V40" s="76">
        <f t="shared" si="4"/>
        <v>0.46</v>
      </c>
      <c r="W40" s="63">
        <v>0.442</v>
      </c>
    </row>
    <row r="41" spans="2:23" s="46" customFormat="1" ht="18.75" customHeight="1" thickBot="1" x14ac:dyDescent="0.3">
      <c r="B41" s="49" t="s">
        <v>80</v>
      </c>
      <c r="C41" s="50">
        <v>133</v>
      </c>
      <c r="D41" s="50"/>
      <c r="E41" s="50">
        <v>257</v>
      </c>
      <c r="F41" s="62">
        <v>0.97899999999999998</v>
      </c>
      <c r="G41" s="34">
        <v>0.93799999999999994</v>
      </c>
      <c r="H41" s="34">
        <v>0.89400000000000002</v>
      </c>
      <c r="I41" s="34">
        <v>0.84699999999999998</v>
      </c>
      <c r="J41" s="34">
        <v>0.80100000000000005</v>
      </c>
      <c r="K41" s="34">
        <v>0.75700000000000001</v>
      </c>
      <c r="L41" s="34">
        <v>0.71499999999999997</v>
      </c>
      <c r="M41" s="34">
        <v>0.67500000000000004</v>
      </c>
      <c r="N41" s="76">
        <f t="shared" si="0"/>
        <v>0.64</v>
      </c>
      <c r="O41" s="34">
        <v>0.60499999999999998</v>
      </c>
      <c r="P41" s="76">
        <f t="shared" si="1"/>
        <v>0.57499999999999996</v>
      </c>
      <c r="Q41" s="34">
        <v>0.54500000000000004</v>
      </c>
      <c r="R41" s="76">
        <f t="shared" si="2"/>
        <v>0.52</v>
      </c>
      <c r="S41" s="34">
        <v>0.49399999999999999</v>
      </c>
      <c r="T41" s="76">
        <f t="shared" si="3"/>
        <v>0.47299999999999998</v>
      </c>
      <c r="U41" s="34">
        <v>0.45100000000000001</v>
      </c>
      <c r="V41" s="76">
        <f t="shared" si="4"/>
        <v>0.433</v>
      </c>
      <c r="W41" s="63">
        <v>0.41399999999999998</v>
      </c>
    </row>
    <row r="42" spans="2:23" s="46" customFormat="1" ht="18.75" customHeight="1" x14ac:dyDescent="0.25">
      <c r="B42" s="53" t="s">
        <v>81</v>
      </c>
      <c r="C42" s="54">
        <v>84</v>
      </c>
      <c r="D42" s="54"/>
      <c r="E42" s="54">
        <v>226</v>
      </c>
      <c r="F42" s="64">
        <v>0.94599999999999995</v>
      </c>
      <c r="G42" s="65">
        <v>0.89400000000000002</v>
      </c>
      <c r="H42" s="65">
        <v>0.84299999999999997</v>
      </c>
      <c r="I42" s="65">
        <v>0.79400000000000004</v>
      </c>
      <c r="J42" s="65">
        <v>0.749</v>
      </c>
      <c r="K42" s="65">
        <v>0.70699999999999996</v>
      </c>
      <c r="L42" s="65">
        <v>0.66800000000000004</v>
      </c>
      <c r="M42" s="65">
        <v>0.63300000000000001</v>
      </c>
      <c r="N42" s="77">
        <f t="shared" si="0"/>
        <v>0.60199999999999998</v>
      </c>
      <c r="O42" s="65">
        <v>0.56999999999999995</v>
      </c>
      <c r="P42" s="77">
        <f t="shared" si="1"/>
        <v>0.54400000000000004</v>
      </c>
      <c r="Q42" s="65">
        <v>0.51700000000000002</v>
      </c>
      <c r="R42" s="77">
        <f t="shared" si="2"/>
        <v>0.495</v>
      </c>
      <c r="S42" s="65">
        <v>0.47199999999999998</v>
      </c>
      <c r="T42" s="77">
        <f t="shared" si="3"/>
        <v>0.45300000000000001</v>
      </c>
      <c r="U42" s="65">
        <v>0.433</v>
      </c>
      <c r="V42" s="77">
        <f t="shared" si="4"/>
        <v>0.41699999999999998</v>
      </c>
      <c r="W42" s="66">
        <v>0.4</v>
      </c>
    </row>
    <row r="43" spans="2:23" s="46" customFormat="1" ht="18.75" customHeight="1" x14ac:dyDescent="0.25">
      <c r="B43" s="51" t="s">
        <v>82</v>
      </c>
      <c r="C43" s="50">
        <v>72</v>
      </c>
      <c r="D43" s="50"/>
      <c r="E43" s="50">
        <v>180</v>
      </c>
      <c r="F43" s="62">
        <v>0.93300000000000005</v>
      </c>
      <c r="G43" s="34">
        <v>0.873</v>
      </c>
      <c r="H43" s="34">
        <v>0.81100000000000005</v>
      </c>
      <c r="I43" s="34">
        <v>0.753</v>
      </c>
      <c r="J43" s="34">
        <v>0.69899999999999995</v>
      </c>
      <c r="K43" s="34">
        <v>0.65</v>
      </c>
      <c r="L43" s="34">
        <v>0.60599999999999998</v>
      </c>
      <c r="M43" s="34">
        <v>0.56599999999999995</v>
      </c>
      <c r="N43" s="76">
        <f t="shared" si="0"/>
        <v>0.53200000000000003</v>
      </c>
      <c r="O43" s="34">
        <v>0.498</v>
      </c>
      <c r="P43" s="76">
        <f t="shared" si="1"/>
        <v>0.47099999999999997</v>
      </c>
      <c r="Q43" s="34">
        <v>0.44400000000000001</v>
      </c>
      <c r="R43" s="76">
        <f t="shared" si="2"/>
        <v>0.42199999999999999</v>
      </c>
      <c r="S43" s="34">
        <v>0.39900000000000002</v>
      </c>
      <c r="T43" s="76">
        <f t="shared" si="3"/>
        <v>0.38</v>
      </c>
      <c r="U43" s="34">
        <v>0.36099999999999999</v>
      </c>
      <c r="V43" s="76">
        <f t="shared" si="4"/>
        <v>0.34599999999999997</v>
      </c>
      <c r="W43" s="63">
        <v>0.33</v>
      </c>
    </row>
    <row r="44" spans="2:23" s="46" customFormat="1" ht="18.75" customHeight="1" thickBot="1" x14ac:dyDescent="0.3">
      <c r="B44" s="58" t="s">
        <v>83</v>
      </c>
      <c r="C44" s="57">
        <v>51</v>
      </c>
      <c r="D44" s="57"/>
      <c r="E44" s="57">
        <v>161</v>
      </c>
      <c r="F44" s="67">
        <v>0.92800000000000005</v>
      </c>
      <c r="G44" s="35">
        <v>0.86099999999999999</v>
      </c>
      <c r="H44" s="35">
        <v>0.79200000000000004</v>
      </c>
      <c r="I44" s="35">
        <v>0.72499999999999998</v>
      </c>
      <c r="J44" s="35">
        <v>0.66400000000000003</v>
      </c>
      <c r="K44" s="35">
        <v>0.60899999999999999</v>
      </c>
      <c r="L44" s="35">
        <v>0.56000000000000005</v>
      </c>
      <c r="M44" s="35">
        <v>0.51700000000000002</v>
      </c>
      <c r="N44" s="78">
        <f t="shared" si="0"/>
        <v>0.48099999999999998</v>
      </c>
      <c r="O44" s="35">
        <v>0.44500000000000001</v>
      </c>
      <c r="P44" s="78">
        <f t="shared" si="1"/>
        <v>0.41699999999999998</v>
      </c>
      <c r="Q44" s="35">
        <v>0.38900000000000001</v>
      </c>
      <c r="R44" s="78">
        <f t="shared" si="2"/>
        <v>0.36699999999999999</v>
      </c>
      <c r="S44" s="35">
        <v>0.34499999999999997</v>
      </c>
      <c r="T44" s="78">
        <f t="shared" si="3"/>
        <v>0.32700000000000001</v>
      </c>
      <c r="U44" s="35">
        <v>0.309</v>
      </c>
      <c r="V44" s="78">
        <f t="shared" si="4"/>
        <v>0.29499999999999998</v>
      </c>
      <c r="W44" s="68">
        <v>0.28000000000000003</v>
      </c>
    </row>
    <row r="45" spans="2:23" s="46" customFormat="1" ht="18.75" customHeight="1" thickBot="1" x14ac:dyDescent="0.3">
      <c r="B45" s="51" t="s">
        <v>84</v>
      </c>
      <c r="C45" s="50">
        <v>21</v>
      </c>
      <c r="D45" s="50"/>
      <c r="E45" s="50">
        <v>83.8</v>
      </c>
      <c r="F45" s="62">
        <v>0.85699999999999998</v>
      </c>
      <c r="G45" s="34">
        <v>0.78300000000000003</v>
      </c>
      <c r="H45" s="34">
        <v>0.71699999999999997</v>
      </c>
      <c r="I45" s="34">
        <v>0.65900000000000003</v>
      </c>
      <c r="J45" s="34">
        <v>0.60799999999999998</v>
      </c>
      <c r="K45" s="34">
        <v>0.56299999999999994</v>
      </c>
      <c r="L45" s="34">
        <v>0.52400000000000002</v>
      </c>
      <c r="M45" s="34">
        <v>0.48899999999999999</v>
      </c>
      <c r="N45" s="76">
        <f t="shared" si="0"/>
        <v>0.45900000000000002</v>
      </c>
      <c r="O45" s="34">
        <v>0.42899999999999999</v>
      </c>
      <c r="P45" s="76">
        <f t="shared" si="1"/>
        <v>0.40600000000000003</v>
      </c>
      <c r="Q45" s="34">
        <v>0.38200000000000001</v>
      </c>
      <c r="R45" s="76">
        <f t="shared" si="2"/>
        <v>0.36299999999999999</v>
      </c>
      <c r="S45" s="34">
        <v>0.34300000000000003</v>
      </c>
      <c r="T45" s="76">
        <f t="shared" si="3"/>
        <v>0.32700000000000001</v>
      </c>
      <c r="U45" s="34">
        <v>0.311</v>
      </c>
      <c r="V45" s="76">
        <f t="shared" si="4"/>
        <v>0.29699999999999999</v>
      </c>
      <c r="W45" s="63">
        <v>0.28299999999999997</v>
      </c>
    </row>
    <row r="46" spans="2:23" s="46" customFormat="1" ht="18.75" customHeight="1" thickTop="1" x14ac:dyDescent="0.25">
      <c r="B46" s="52" t="s">
        <v>85</v>
      </c>
      <c r="C46" s="48">
        <v>238</v>
      </c>
      <c r="D46" s="48"/>
      <c r="E46" s="48">
        <v>657</v>
      </c>
      <c r="F46" s="59">
        <v>0.89300000000000002</v>
      </c>
      <c r="G46" s="60">
        <v>0.81200000000000006</v>
      </c>
      <c r="H46" s="60">
        <v>0.73199999999999998</v>
      </c>
      <c r="I46" s="60">
        <v>0.65800000000000003</v>
      </c>
      <c r="J46" s="60">
        <v>0.59399999999999997</v>
      </c>
      <c r="K46" s="60">
        <v>0.53800000000000003</v>
      </c>
      <c r="L46" s="60">
        <v>0.49</v>
      </c>
      <c r="M46" s="60">
        <v>0.44800000000000001</v>
      </c>
      <c r="N46" s="60">
        <v>0.41299999999999998</v>
      </c>
      <c r="O46" s="60">
        <v>0.38200000000000001</v>
      </c>
      <c r="P46" s="60">
        <v>0.35499999999999998</v>
      </c>
      <c r="Q46" s="60">
        <v>0.33200000000000002</v>
      </c>
      <c r="R46" s="60"/>
      <c r="S46" s="60"/>
      <c r="T46" s="60"/>
      <c r="U46" s="60"/>
      <c r="V46" s="60"/>
      <c r="W46" s="61"/>
    </row>
    <row r="47" spans="2:23" s="46" customFormat="1" ht="18.75" customHeight="1" thickBot="1" x14ac:dyDescent="0.3">
      <c r="B47" s="51" t="s">
        <v>86</v>
      </c>
      <c r="C47" s="50">
        <v>152</v>
      </c>
      <c r="D47" s="50"/>
      <c r="E47" s="50">
        <v>415</v>
      </c>
      <c r="F47" s="62">
        <v>0.86399999999999999</v>
      </c>
      <c r="G47" s="34">
        <v>0.77500000000000002</v>
      </c>
      <c r="H47" s="34">
        <v>0.69299999999999995</v>
      </c>
      <c r="I47" s="34">
        <v>0.621</v>
      </c>
      <c r="J47" s="34">
        <v>0.56000000000000005</v>
      </c>
      <c r="K47" s="34">
        <v>0.50700000000000001</v>
      </c>
      <c r="L47" s="34">
        <v>0.46200000000000002</v>
      </c>
      <c r="M47" s="34">
        <v>0.42399999999999999</v>
      </c>
      <c r="N47" s="34">
        <v>0.39100000000000001</v>
      </c>
      <c r="O47" s="34">
        <v>0.36299999999999999</v>
      </c>
      <c r="P47" s="34">
        <v>0.33800000000000002</v>
      </c>
      <c r="Q47" s="34">
        <v>0.316</v>
      </c>
      <c r="R47" s="34"/>
      <c r="S47" s="34"/>
      <c r="T47" s="34"/>
      <c r="U47" s="34"/>
      <c r="V47" s="34"/>
      <c r="W47" s="63"/>
    </row>
    <row r="48" spans="2:23" s="46" customFormat="1" ht="18.75" customHeight="1" x14ac:dyDescent="0.25">
      <c r="B48" s="69" t="s">
        <v>87</v>
      </c>
      <c r="C48" s="54">
        <v>114</v>
      </c>
      <c r="D48" s="54"/>
      <c r="E48" s="54">
        <v>346</v>
      </c>
      <c r="F48" s="64">
        <v>0.87</v>
      </c>
      <c r="G48" s="65">
        <v>0.78800000000000003</v>
      </c>
      <c r="H48" s="65">
        <v>0.71399999999999997</v>
      </c>
      <c r="I48" s="65">
        <v>0.64700000000000002</v>
      </c>
      <c r="J48" s="65">
        <v>0.59</v>
      </c>
      <c r="K48" s="65">
        <v>0.54</v>
      </c>
      <c r="L48" s="65">
        <v>0.497</v>
      </c>
      <c r="M48" s="65">
        <v>0.46</v>
      </c>
      <c r="N48" s="65">
        <v>0.42699999999999999</v>
      </c>
      <c r="O48" s="65">
        <v>0.39800000000000002</v>
      </c>
      <c r="P48" s="65">
        <v>0.372</v>
      </c>
      <c r="Q48" s="65">
        <v>0.35</v>
      </c>
      <c r="R48" s="65"/>
      <c r="S48" s="65"/>
      <c r="T48" s="65"/>
      <c r="U48" s="65"/>
      <c r="V48" s="65"/>
      <c r="W48" s="66"/>
    </row>
    <row r="49" spans="2:23" s="46" customFormat="1" ht="18.75" customHeight="1" thickBot="1" x14ac:dyDescent="0.3">
      <c r="B49" s="58" t="s">
        <v>88</v>
      </c>
      <c r="C49" s="57">
        <v>73</v>
      </c>
      <c r="D49" s="57"/>
      <c r="E49" s="57">
        <v>258</v>
      </c>
      <c r="F49" s="67">
        <v>0.81</v>
      </c>
      <c r="G49" s="35">
        <v>0.70899999999999996</v>
      </c>
      <c r="H49" s="35">
        <v>0.622</v>
      </c>
      <c r="I49" s="35">
        <v>0.54900000000000004</v>
      </c>
      <c r="J49" s="35">
        <v>0.48899999999999999</v>
      </c>
      <c r="K49" s="35">
        <v>0.439</v>
      </c>
      <c r="L49" s="35">
        <v>0.39800000000000002</v>
      </c>
      <c r="M49" s="35">
        <v>0.36299999999999999</v>
      </c>
      <c r="N49" s="35">
        <v>0.33400000000000002</v>
      </c>
      <c r="O49" s="35">
        <v>0.309</v>
      </c>
      <c r="P49" s="35">
        <v>0.28699999999999998</v>
      </c>
      <c r="Q49" s="35">
        <v>0.26800000000000002</v>
      </c>
      <c r="R49" s="35"/>
      <c r="S49" s="35"/>
      <c r="T49" s="35"/>
      <c r="U49" s="35"/>
      <c r="V49" s="35"/>
      <c r="W49" s="68"/>
    </row>
    <row r="50" spans="2:23" ht="18.75" customHeight="1" x14ac:dyDescent="0.25">
      <c r="B50" s="51" t="s">
        <v>89</v>
      </c>
      <c r="C50" s="50">
        <v>60</v>
      </c>
      <c r="D50" s="50"/>
      <c r="E50" s="50">
        <v>207</v>
      </c>
      <c r="F50" s="62">
        <v>0.82199999999999995</v>
      </c>
      <c r="G50" s="34">
        <v>0.72899999999999998</v>
      </c>
      <c r="H50" s="34">
        <v>0.64900000000000002</v>
      </c>
      <c r="I50" s="34">
        <v>0.58099999999999996</v>
      </c>
      <c r="J50" s="34">
        <v>0.52400000000000002</v>
      </c>
      <c r="K50" s="34">
        <v>0.47599999999999998</v>
      </c>
      <c r="L50" s="34">
        <v>0.435</v>
      </c>
      <c r="M50" s="34">
        <v>0.39900000000000002</v>
      </c>
      <c r="N50" s="34">
        <v>0.36899999999999999</v>
      </c>
      <c r="O50" s="34">
        <v>0.34300000000000003</v>
      </c>
      <c r="P50" s="34">
        <v>0.32</v>
      </c>
      <c r="Q50" s="34">
        <v>0.3</v>
      </c>
      <c r="R50" s="34"/>
      <c r="S50" s="34"/>
      <c r="T50" s="34"/>
      <c r="U50" s="34"/>
      <c r="V50" s="34"/>
      <c r="W50" s="63"/>
    </row>
    <row r="51" spans="2:23" ht="18.75" customHeight="1" thickBot="1" x14ac:dyDescent="0.3">
      <c r="B51" s="51" t="s">
        <v>90</v>
      </c>
      <c r="C51" s="50">
        <v>49</v>
      </c>
      <c r="D51" s="50"/>
      <c r="E51" s="50">
        <v>187</v>
      </c>
      <c r="F51" s="62">
        <v>0.82599999999999996</v>
      </c>
      <c r="G51" s="34">
        <v>0.73599999999999999</v>
      </c>
      <c r="H51" s="34">
        <v>0.65800000000000003</v>
      </c>
      <c r="I51" s="34">
        <v>0.59199999999999997</v>
      </c>
      <c r="J51" s="34">
        <v>0.53600000000000003</v>
      </c>
      <c r="K51" s="34">
        <v>0.48799999999999999</v>
      </c>
      <c r="L51" s="34">
        <v>0.44700000000000001</v>
      </c>
      <c r="M51" s="34">
        <v>0.41199999999999998</v>
      </c>
      <c r="N51" s="34">
        <v>0.38100000000000001</v>
      </c>
      <c r="O51" s="34">
        <v>0.35499999999999998</v>
      </c>
      <c r="P51" s="34">
        <v>0.33100000000000002</v>
      </c>
      <c r="Q51" s="34">
        <v>0.311</v>
      </c>
      <c r="R51" s="34"/>
      <c r="S51" s="34"/>
      <c r="T51" s="34"/>
      <c r="U51" s="34"/>
      <c r="V51" s="34"/>
      <c r="W51" s="63"/>
    </row>
    <row r="52" spans="2:23" ht="18.75" customHeight="1" thickBot="1" x14ac:dyDescent="0.3">
      <c r="B52" s="69" t="s">
        <v>91</v>
      </c>
      <c r="C52" s="54">
        <v>37</v>
      </c>
      <c r="D52" s="54"/>
      <c r="E52" s="54">
        <v>156</v>
      </c>
      <c r="F52" s="64">
        <v>0.82</v>
      </c>
      <c r="G52" s="65">
        <v>0.73099999999999998</v>
      </c>
      <c r="H52" s="65">
        <v>0.65400000000000003</v>
      </c>
      <c r="I52" s="65">
        <v>0.58899999999999997</v>
      </c>
      <c r="J52" s="65">
        <v>0.53400000000000003</v>
      </c>
      <c r="K52" s="65">
        <v>0.48699999999999999</v>
      </c>
      <c r="L52" s="65">
        <v>0.44600000000000001</v>
      </c>
      <c r="M52" s="65">
        <v>0.41199999999999998</v>
      </c>
      <c r="N52" s="65">
        <v>0.38100000000000001</v>
      </c>
      <c r="O52" s="65">
        <v>0.35499999999999998</v>
      </c>
      <c r="P52" s="65">
        <v>0.33200000000000002</v>
      </c>
      <c r="Q52" s="65">
        <v>0.311</v>
      </c>
      <c r="R52" s="65"/>
      <c r="S52" s="65"/>
      <c r="T52" s="65"/>
      <c r="U52" s="65"/>
      <c r="V52" s="65"/>
      <c r="W52" s="66"/>
    </row>
    <row r="53" spans="2:23" ht="18.75" customHeight="1" thickTop="1" x14ac:dyDescent="0.25">
      <c r="B53" s="112" t="s">
        <v>104</v>
      </c>
      <c r="C53" s="48">
        <v>234</v>
      </c>
      <c r="D53" s="48"/>
      <c r="E53" s="48">
        <v>851</v>
      </c>
      <c r="F53" s="59">
        <v>1</v>
      </c>
      <c r="G53" s="60">
        <v>1</v>
      </c>
      <c r="H53" s="60">
        <v>1</v>
      </c>
      <c r="I53" s="60">
        <v>1</v>
      </c>
      <c r="J53" s="60">
        <v>1</v>
      </c>
      <c r="K53" s="60">
        <v>1</v>
      </c>
      <c r="L53" s="60">
        <v>1</v>
      </c>
      <c r="M53" s="60">
        <v>1</v>
      </c>
      <c r="N53" s="120">
        <f t="shared" ref="N53:V108" si="5">ROUND((M53+O53)/2,3)</f>
        <v>1</v>
      </c>
      <c r="O53" s="116">
        <v>1</v>
      </c>
      <c r="P53" s="120">
        <f t="shared" si="5"/>
        <v>1</v>
      </c>
      <c r="Q53" s="116">
        <v>1</v>
      </c>
      <c r="R53" s="120">
        <f t="shared" si="5"/>
        <v>1</v>
      </c>
      <c r="S53" s="116">
        <v>1</v>
      </c>
      <c r="T53" s="120">
        <f t="shared" si="5"/>
        <v>1</v>
      </c>
      <c r="U53" s="116">
        <v>1</v>
      </c>
      <c r="V53" s="120">
        <f t="shared" si="5"/>
        <v>1</v>
      </c>
      <c r="W53" s="61">
        <v>1</v>
      </c>
    </row>
    <row r="54" spans="2:23" ht="18.75" customHeight="1" thickBot="1" x14ac:dyDescent="0.3">
      <c r="B54" s="113" t="s">
        <v>105</v>
      </c>
      <c r="C54" s="50">
        <v>129</v>
      </c>
      <c r="D54" s="50"/>
      <c r="E54" s="50">
        <v>567</v>
      </c>
      <c r="F54" s="62">
        <v>1</v>
      </c>
      <c r="G54" s="34">
        <v>1</v>
      </c>
      <c r="H54" s="34">
        <v>1</v>
      </c>
      <c r="I54" s="34">
        <v>1</v>
      </c>
      <c r="J54" s="34">
        <v>1</v>
      </c>
      <c r="K54" s="34">
        <v>1</v>
      </c>
      <c r="L54" s="34">
        <v>1</v>
      </c>
      <c r="M54" s="34">
        <v>1</v>
      </c>
      <c r="N54" s="121">
        <f t="shared" si="5"/>
        <v>1</v>
      </c>
      <c r="O54" s="117">
        <v>1</v>
      </c>
      <c r="P54" s="121">
        <f t="shared" si="5"/>
        <v>1</v>
      </c>
      <c r="Q54" s="117">
        <v>1</v>
      </c>
      <c r="R54" s="121">
        <f t="shared" si="5"/>
        <v>1</v>
      </c>
      <c r="S54" s="117">
        <v>1</v>
      </c>
      <c r="T54" s="121">
        <f t="shared" si="5"/>
        <v>1</v>
      </c>
      <c r="U54" s="117">
        <v>1</v>
      </c>
      <c r="V54" s="121">
        <f t="shared" si="5"/>
        <v>1</v>
      </c>
      <c r="W54" s="63">
        <v>1</v>
      </c>
    </row>
    <row r="55" spans="2:23" s="46" customFormat="1" ht="18.75" customHeight="1" x14ac:dyDescent="0.25">
      <c r="B55" s="114" t="s">
        <v>106</v>
      </c>
      <c r="C55" s="54">
        <v>146</v>
      </c>
      <c r="D55" s="54"/>
      <c r="E55" s="54">
        <v>680</v>
      </c>
      <c r="F55" s="64">
        <v>1</v>
      </c>
      <c r="G55" s="65">
        <v>1</v>
      </c>
      <c r="H55" s="65">
        <v>1</v>
      </c>
      <c r="I55" s="65">
        <v>1</v>
      </c>
      <c r="J55" s="65">
        <v>1</v>
      </c>
      <c r="K55" s="65">
        <v>1</v>
      </c>
      <c r="L55" s="65">
        <v>1</v>
      </c>
      <c r="M55" s="65">
        <v>1</v>
      </c>
      <c r="N55" s="122">
        <f t="shared" si="5"/>
        <v>1</v>
      </c>
      <c r="O55" s="118">
        <v>1</v>
      </c>
      <c r="P55" s="122">
        <f t="shared" si="5"/>
        <v>1</v>
      </c>
      <c r="Q55" s="118">
        <v>1</v>
      </c>
      <c r="R55" s="122">
        <f t="shared" si="5"/>
        <v>1</v>
      </c>
      <c r="S55" s="118">
        <v>1</v>
      </c>
      <c r="T55" s="122">
        <f t="shared" si="5"/>
        <v>0.998</v>
      </c>
      <c r="U55" s="118">
        <v>0.996</v>
      </c>
      <c r="V55" s="122">
        <f t="shared" si="5"/>
        <v>0.99399999999999999</v>
      </c>
      <c r="W55" s="66">
        <v>0.99199999999999999</v>
      </c>
    </row>
    <row r="56" spans="2:23" s="46" customFormat="1" ht="18.75" customHeight="1" x14ac:dyDescent="0.25">
      <c r="B56" s="113" t="s">
        <v>107</v>
      </c>
      <c r="C56" s="50">
        <v>92.6</v>
      </c>
      <c r="D56" s="50"/>
      <c r="E56" s="50">
        <v>454</v>
      </c>
      <c r="F56" s="62">
        <v>1</v>
      </c>
      <c r="G56" s="34">
        <v>1</v>
      </c>
      <c r="H56" s="34">
        <v>1</v>
      </c>
      <c r="I56" s="34">
        <v>1</v>
      </c>
      <c r="J56" s="34">
        <v>1</v>
      </c>
      <c r="K56" s="34">
        <v>1</v>
      </c>
      <c r="L56" s="34">
        <v>1</v>
      </c>
      <c r="M56" s="34">
        <v>1</v>
      </c>
      <c r="N56" s="121">
        <f t="shared" si="5"/>
        <v>1</v>
      </c>
      <c r="O56" s="117">
        <v>1</v>
      </c>
      <c r="P56" s="121">
        <f t="shared" si="5"/>
        <v>1</v>
      </c>
      <c r="Q56" s="117">
        <v>1</v>
      </c>
      <c r="R56" s="121">
        <f t="shared" si="5"/>
        <v>1</v>
      </c>
      <c r="S56" s="117">
        <v>1</v>
      </c>
      <c r="T56" s="121">
        <f t="shared" si="5"/>
        <v>1</v>
      </c>
      <c r="U56" s="117">
        <v>1</v>
      </c>
      <c r="V56" s="121">
        <f t="shared" si="5"/>
        <v>0.998</v>
      </c>
      <c r="W56" s="63">
        <v>0.996</v>
      </c>
    </row>
    <row r="57" spans="2:23" s="46" customFormat="1" ht="18.75" customHeight="1" thickBot="1" x14ac:dyDescent="0.3">
      <c r="B57" s="115" t="s">
        <v>108</v>
      </c>
      <c r="C57" s="57">
        <v>70.2</v>
      </c>
      <c r="D57" s="57"/>
      <c r="E57" s="57">
        <v>378</v>
      </c>
      <c r="F57" s="67">
        <v>1</v>
      </c>
      <c r="G57" s="35">
        <v>1</v>
      </c>
      <c r="H57" s="35">
        <v>1</v>
      </c>
      <c r="I57" s="35">
        <v>1</v>
      </c>
      <c r="J57" s="35">
        <v>1</v>
      </c>
      <c r="K57" s="35">
        <v>1</v>
      </c>
      <c r="L57" s="35">
        <v>1</v>
      </c>
      <c r="M57" s="35">
        <v>1</v>
      </c>
      <c r="N57" s="123">
        <f t="shared" si="5"/>
        <v>1</v>
      </c>
      <c r="O57" s="119">
        <v>1</v>
      </c>
      <c r="P57" s="123">
        <f t="shared" si="5"/>
        <v>1</v>
      </c>
      <c r="Q57" s="119">
        <v>1</v>
      </c>
      <c r="R57" s="123">
        <f t="shared" si="5"/>
        <v>1</v>
      </c>
      <c r="S57" s="119">
        <v>1</v>
      </c>
      <c r="T57" s="123">
        <f t="shared" si="5"/>
        <v>1</v>
      </c>
      <c r="U57" s="119">
        <v>1</v>
      </c>
      <c r="V57" s="123">
        <f t="shared" si="5"/>
        <v>1</v>
      </c>
      <c r="W57" s="68">
        <v>1</v>
      </c>
    </row>
    <row r="58" spans="2:23" s="46" customFormat="1" ht="18.75" customHeight="1" x14ac:dyDescent="0.25">
      <c r="B58" s="113" t="s">
        <v>109</v>
      </c>
      <c r="C58" s="50">
        <v>78.099999999999994</v>
      </c>
      <c r="D58" s="50"/>
      <c r="E58" s="50">
        <v>510</v>
      </c>
      <c r="F58" s="62">
        <v>1</v>
      </c>
      <c r="G58" s="34">
        <v>1</v>
      </c>
      <c r="H58" s="34">
        <v>1</v>
      </c>
      <c r="I58" s="34">
        <v>1</v>
      </c>
      <c r="J58" s="34">
        <v>1</v>
      </c>
      <c r="K58" s="34">
        <v>1</v>
      </c>
      <c r="L58" s="34">
        <v>1</v>
      </c>
      <c r="M58" s="34">
        <v>1</v>
      </c>
      <c r="N58" s="121">
        <f t="shared" si="5"/>
        <v>1</v>
      </c>
      <c r="O58" s="117">
        <v>1</v>
      </c>
      <c r="P58" s="121">
        <f t="shared" si="5"/>
        <v>0.997</v>
      </c>
      <c r="Q58" s="117">
        <v>0.99399999999999999</v>
      </c>
      <c r="R58" s="121">
        <f t="shared" si="5"/>
        <v>0.99099999999999999</v>
      </c>
      <c r="S58" s="117">
        <v>0.98799999999999999</v>
      </c>
      <c r="T58" s="121">
        <f t="shared" si="5"/>
        <v>0.98499999999999999</v>
      </c>
      <c r="U58" s="117">
        <v>0.98199999999999998</v>
      </c>
      <c r="V58" s="121">
        <f t="shared" si="5"/>
        <v>0.97899999999999998</v>
      </c>
      <c r="W58" s="63">
        <v>0.97599999999999998</v>
      </c>
    </row>
    <row r="59" spans="2:23" s="46" customFormat="1" ht="18.75" customHeight="1" x14ac:dyDescent="0.25">
      <c r="B59" s="113" t="s">
        <v>110</v>
      </c>
      <c r="C59" s="50">
        <v>56.1</v>
      </c>
      <c r="D59" s="50"/>
      <c r="E59" s="50">
        <v>340</v>
      </c>
      <c r="F59" s="62">
        <v>1</v>
      </c>
      <c r="G59" s="34">
        <v>1</v>
      </c>
      <c r="H59" s="34">
        <v>1</v>
      </c>
      <c r="I59" s="34">
        <v>1</v>
      </c>
      <c r="J59" s="34">
        <v>1</v>
      </c>
      <c r="K59" s="34">
        <v>1</v>
      </c>
      <c r="L59" s="34">
        <v>1</v>
      </c>
      <c r="M59" s="34">
        <v>1</v>
      </c>
      <c r="N59" s="121">
        <f t="shared" si="5"/>
        <v>1</v>
      </c>
      <c r="O59" s="117">
        <v>1</v>
      </c>
      <c r="P59" s="121">
        <f t="shared" si="5"/>
        <v>0.998</v>
      </c>
      <c r="Q59" s="117">
        <v>0.995</v>
      </c>
      <c r="R59" s="121">
        <f t="shared" si="5"/>
        <v>0.99199999999999999</v>
      </c>
      <c r="S59" s="117">
        <v>0.98799999999999999</v>
      </c>
      <c r="T59" s="121">
        <f t="shared" si="5"/>
        <v>0.98499999999999999</v>
      </c>
      <c r="U59" s="117">
        <v>0.98199999999999998</v>
      </c>
      <c r="V59" s="121">
        <f t="shared" si="5"/>
        <v>0.97899999999999998</v>
      </c>
      <c r="W59" s="63">
        <v>0.97599999999999998</v>
      </c>
    </row>
    <row r="60" spans="2:23" s="46" customFormat="1" ht="18.75" customHeight="1" thickBot="1" x14ac:dyDescent="0.3">
      <c r="B60" s="113" t="s">
        <v>111</v>
      </c>
      <c r="C60" s="50">
        <v>45.4</v>
      </c>
      <c r="D60" s="50"/>
      <c r="E60" s="50">
        <v>284</v>
      </c>
      <c r="F60" s="62">
        <v>1</v>
      </c>
      <c r="G60" s="34">
        <v>1</v>
      </c>
      <c r="H60" s="34">
        <v>1</v>
      </c>
      <c r="I60" s="34">
        <v>1</v>
      </c>
      <c r="J60" s="34">
        <v>1</v>
      </c>
      <c r="K60" s="34">
        <v>1</v>
      </c>
      <c r="L60" s="34">
        <v>1</v>
      </c>
      <c r="M60" s="34">
        <v>1</v>
      </c>
      <c r="N60" s="121">
        <f t="shared" si="5"/>
        <v>1</v>
      </c>
      <c r="O60" s="117">
        <v>1</v>
      </c>
      <c r="P60" s="121">
        <f t="shared" si="5"/>
        <v>0.999</v>
      </c>
      <c r="Q60" s="117">
        <v>0.997</v>
      </c>
      <c r="R60" s="121">
        <f t="shared" si="5"/>
        <v>0.99399999999999999</v>
      </c>
      <c r="S60" s="117">
        <v>0.99099999999999999</v>
      </c>
      <c r="T60" s="121">
        <f t="shared" si="5"/>
        <v>0.98799999999999999</v>
      </c>
      <c r="U60" s="117">
        <v>0.98499999999999999</v>
      </c>
      <c r="V60" s="121">
        <f t="shared" si="5"/>
        <v>0.98199999999999998</v>
      </c>
      <c r="W60" s="63">
        <v>0.97899999999999998</v>
      </c>
    </row>
    <row r="61" spans="2:23" s="46" customFormat="1" ht="18.75" customHeight="1" x14ac:dyDescent="0.25">
      <c r="B61" s="114" t="s">
        <v>112</v>
      </c>
      <c r="C61" s="54">
        <v>52</v>
      </c>
      <c r="D61" s="54"/>
      <c r="E61" s="54">
        <v>425</v>
      </c>
      <c r="F61" s="64">
        <v>1</v>
      </c>
      <c r="G61" s="65">
        <v>1</v>
      </c>
      <c r="H61" s="65">
        <v>1</v>
      </c>
      <c r="I61" s="65">
        <v>1</v>
      </c>
      <c r="J61" s="65">
        <v>1</v>
      </c>
      <c r="K61" s="65">
        <v>1</v>
      </c>
      <c r="L61" s="65">
        <v>1</v>
      </c>
      <c r="M61" s="65">
        <v>1</v>
      </c>
      <c r="N61" s="122">
        <f t="shared" si="5"/>
        <v>0.997</v>
      </c>
      <c r="O61" s="118">
        <v>0.99299999999999999</v>
      </c>
      <c r="P61" s="122">
        <f t="shared" si="5"/>
        <v>0.98899999999999999</v>
      </c>
      <c r="Q61" s="118">
        <v>0.98499999999999999</v>
      </c>
      <c r="R61" s="122">
        <f t="shared" si="5"/>
        <v>0.98199999999999998</v>
      </c>
      <c r="S61" s="118">
        <v>0.97799999999999998</v>
      </c>
      <c r="T61" s="122">
        <f t="shared" si="5"/>
        <v>0.97399999999999998</v>
      </c>
      <c r="U61" s="118">
        <v>0.97</v>
      </c>
      <c r="V61" s="122">
        <f t="shared" si="5"/>
        <v>0.96699999999999997</v>
      </c>
      <c r="W61" s="66">
        <v>0.96299999999999997</v>
      </c>
    </row>
    <row r="62" spans="2:23" s="46" customFormat="1" ht="18.75" customHeight="1" x14ac:dyDescent="0.25">
      <c r="B62" s="113" t="s">
        <v>113</v>
      </c>
      <c r="C62" s="50">
        <v>37.799999999999997</v>
      </c>
      <c r="D62" s="50"/>
      <c r="E62" s="50">
        <v>284</v>
      </c>
      <c r="F62" s="62">
        <v>1</v>
      </c>
      <c r="G62" s="34">
        <v>1</v>
      </c>
      <c r="H62" s="34">
        <v>1</v>
      </c>
      <c r="I62" s="34">
        <v>1</v>
      </c>
      <c r="J62" s="34">
        <v>1</v>
      </c>
      <c r="K62" s="34">
        <v>1</v>
      </c>
      <c r="L62" s="34">
        <v>1</v>
      </c>
      <c r="M62" s="34">
        <v>1</v>
      </c>
      <c r="N62" s="121">
        <f t="shared" si="5"/>
        <v>0.997</v>
      </c>
      <c r="O62" s="117">
        <v>0.99299999999999999</v>
      </c>
      <c r="P62" s="121">
        <f t="shared" si="5"/>
        <v>0.99</v>
      </c>
      <c r="Q62" s="117">
        <v>0.98599999999999999</v>
      </c>
      <c r="R62" s="121">
        <f t="shared" si="5"/>
        <v>0.98199999999999998</v>
      </c>
      <c r="S62" s="117">
        <v>0.97799999999999998</v>
      </c>
      <c r="T62" s="121">
        <f t="shared" si="5"/>
        <v>0.97499999999999998</v>
      </c>
      <c r="U62" s="117">
        <v>0.97099999999999997</v>
      </c>
      <c r="V62" s="121">
        <f t="shared" si="5"/>
        <v>0.96799999999999997</v>
      </c>
      <c r="W62" s="63">
        <v>0.96399999999999997</v>
      </c>
    </row>
    <row r="63" spans="2:23" s="46" customFormat="1" ht="18.75" customHeight="1" x14ac:dyDescent="0.25">
      <c r="B63" s="113" t="s">
        <v>114</v>
      </c>
      <c r="C63" s="50">
        <v>32.4</v>
      </c>
      <c r="D63" s="50"/>
      <c r="E63" s="50">
        <v>236</v>
      </c>
      <c r="F63" s="62">
        <v>1</v>
      </c>
      <c r="G63" s="34">
        <v>1</v>
      </c>
      <c r="H63" s="34">
        <v>1</v>
      </c>
      <c r="I63" s="34">
        <v>1</v>
      </c>
      <c r="J63" s="34">
        <v>1</v>
      </c>
      <c r="K63" s="34">
        <v>1</v>
      </c>
      <c r="L63" s="34">
        <v>1</v>
      </c>
      <c r="M63" s="34">
        <v>1</v>
      </c>
      <c r="N63" s="121">
        <f t="shared" si="5"/>
        <v>0.997</v>
      </c>
      <c r="O63" s="117">
        <v>0.99299999999999999</v>
      </c>
      <c r="P63" s="121">
        <f t="shared" si="5"/>
        <v>0.99</v>
      </c>
      <c r="Q63" s="117">
        <v>0.98599999999999999</v>
      </c>
      <c r="R63" s="121">
        <f t="shared" si="5"/>
        <v>0.98199999999999998</v>
      </c>
      <c r="S63" s="117">
        <v>0.97799999999999998</v>
      </c>
      <c r="T63" s="121">
        <f t="shared" si="5"/>
        <v>0.97499999999999998</v>
      </c>
      <c r="U63" s="117">
        <v>0.97099999999999997</v>
      </c>
      <c r="V63" s="121">
        <f t="shared" si="5"/>
        <v>0.96799999999999997</v>
      </c>
      <c r="W63" s="63">
        <v>0.96399999999999997</v>
      </c>
    </row>
    <row r="64" spans="2:23" s="46" customFormat="1" ht="18.75" customHeight="1" thickBot="1" x14ac:dyDescent="0.3">
      <c r="B64" s="115" t="s">
        <v>115</v>
      </c>
      <c r="C64" s="57">
        <v>24.9</v>
      </c>
      <c r="D64" s="57"/>
      <c r="E64" s="57">
        <v>189</v>
      </c>
      <c r="F64" s="67">
        <v>1</v>
      </c>
      <c r="G64" s="35">
        <v>1</v>
      </c>
      <c r="H64" s="35">
        <v>1</v>
      </c>
      <c r="I64" s="35">
        <v>1</v>
      </c>
      <c r="J64" s="35">
        <v>1</v>
      </c>
      <c r="K64" s="35">
        <v>1</v>
      </c>
      <c r="L64" s="35">
        <v>1</v>
      </c>
      <c r="M64" s="35">
        <v>1</v>
      </c>
      <c r="N64" s="123">
        <f t="shared" si="5"/>
        <v>0.998</v>
      </c>
      <c r="O64" s="119">
        <v>0.996</v>
      </c>
      <c r="P64" s="123">
        <f t="shared" si="5"/>
        <v>0.99299999999999999</v>
      </c>
      <c r="Q64" s="119">
        <v>0.98899999999999999</v>
      </c>
      <c r="R64" s="123">
        <f t="shared" si="5"/>
        <v>0.98599999999999999</v>
      </c>
      <c r="S64" s="119">
        <v>0.98299999999999998</v>
      </c>
      <c r="T64" s="123">
        <f t="shared" si="5"/>
        <v>0.98</v>
      </c>
      <c r="U64" s="119">
        <v>0.97599999999999998</v>
      </c>
      <c r="V64" s="123">
        <f t="shared" si="5"/>
        <v>0.97299999999999998</v>
      </c>
      <c r="W64" s="68">
        <v>0.96899999999999997</v>
      </c>
    </row>
    <row r="65" spans="2:23" s="46" customFormat="1" ht="18.75" customHeight="1" x14ac:dyDescent="0.25">
      <c r="B65" s="113" t="s">
        <v>116</v>
      </c>
      <c r="C65" s="50">
        <v>31.1</v>
      </c>
      <c r="D65" s="50"/>
      <c r="E65" s="50">
        <v>340</v>
      </c>
      <c r="F65" s="62">
        <v>1</v>
      </c>
      <c r="G65" s="34">
        <v>1</v>
      </c>
      <c r="H65" s="34">
        <v>1</v>
      </c>
      <c r="I65" s="34">
        <v>1</v>
      </c>
      <c r="J65" s="34">
        <v>1</v>
      </c>
      <c r="K65" s="34">
        <v>1</v>
      </c>
      <c r="L65" s="34">
        <v>0.995</v>
      </c>
      <c r="M65" s="34">
        <v>0.99099999999999999</v>
      </c>
      <c r="N65" s="121">
        <f t="shared" si="5"/>
        <v>0.98599999999999999</v>
      </c>
      <c r="O65" s="117">
        <v>0.98099999999999998</v>
      </c>
      <c r="P65" s="121">
        <f t="shared" si="5"/>
        <v>0.97699999999999998</v>
      </c>
      <c r="Q65" s="117">
        <v>0.97199999999999998</v>
      </c>
      <c r="R65" s="121">
        <f t="shared" si="5"/>
        <v>0.96799999999999997</v>
      </c>
      <c r="S65" s="117">
        <v>0.96299999999999997</v>
      </c>
      <c r="T65" s="121">
        <f t="shared" si="5"/>
        <v>0.95799999999999996</v>
      </c>
      <c r="U65" s="117">
        <v>0.95299999999999996</v>
      </c>
      <c r="V65" s="121">
        <f t="shared" si="5"/>
        <v>0.94899999999999995</v>
      </c>
      <c r="W65" s="63">
        <v>0.94399999999999995</v>
      </c>
    </row>
    <row r="66" spans="2:23" s="46" customFormat="1" ht="18.75" customHeight="1" x14ac:dyDescent="0.25">
      <c r="B66" s="113" t="s">
        <v>117</v>
      </c>
      <c r="C66" s="50">
        <v>29.8</v>
      </c>
      <c r="D66" s="50"/>
      <c r="E66" s="50">
        <v>292</v>
      </c>
      <c r="F66" s="62">
        <v>1</v>
      </c>
      <c r="G66" s="34">
        <v>1</v>
      </c>
      <c r="H66" s="34">
        <v>1</v>
      </c>
      <c r="I66" s="34">
        <v>1</v>
      </c>
      <c r="J66" s="34">
        <v>0.996</v>
      </c>
      <c r="K66" s="34">
        <v>0.99</v>
      </c>
      <c r="L66" s="34">
        <v>0.98399999999999999</v>
      </c>
      <c r="M66" s="34">
        <v>0.97799999999999998</v>
      </c>
      <c r="N66" s="121">
        <f t="shared" si="5"/>
        <v>0.97199999999999998</v>
      </c>
      <c r="O66" s="117">
        <v>0.96599999999999997</v>
      </c>
      <c r="P66" s="121">
        <f t="shared" si="5"/>
        <v>0.96099999999999997</v>
      </c>
      <c r="Q66" s="117">
        <v>0.95499999999999996</v>
      </c>
      <c r="R66" s="121">
        <f t="shared" si="5"/>
        <v>0.94899999999999995</v>
      </c>
      <c r="S66" s="117">
        <v>0.94299999999999995</v>
      </c>
      <c r="T66" s="121">
        <f t="shared" si="5"/>
        <v>0.93799999999999994</v>
      </c>
      <c r="U66" s="117">
        <v>0.93200000000000005</v>
      </c>
      <c r="V66" s="121">
        <f t="shared" si="5"/>
        <v>0.92700000000000005</v>
      </c>
      <c r="W66" s="63">
        <v>0.92100000000000004</v>
      </c>
    </row>
    <row r="67" spans="2:23" s="46" customFormat="1" ht="18.75" customHeight="1" x14ac:dyDescent="0.25">
      <c r="B67" s="113" t="s">
        <v>118</v>
      </c>
      <c r="C67" s="50">
        <v>25.7</v>
      </c>
      <c r="D67" s="50"/>
      <c r="E67" s="50">
        <v>243</v>
      </c>
      <c r="F67" s="62">
        <v>1</v>
      </c>
      <c r="G67" s="34">
        <v>1</v>
      </c>
      <c r="H67" s="34">
        <v>1</v>
      </c>
      <c r="I67" s="34">
        <v>1</v>
      </c>
      <c r="J67" s="34">
        <v>0.996</v>
      </c>
      <c r="K67" s="34">
        <v>0.99</v>
      </c>
      <c r="L67" s="34">
        <v>0.98399999999999999</v>
      </c>
      <c r="M67" s="34">
        <v>0.97799999999999998</v>
      </c>
      <c r="N67" s="121">
        <f t="shared" si="5"/>
        <v>0.97199999999999998</v>
      </c>
      <c r="O67" s="117">
        <v>0.96599999999999997</v>
      </c>
      <c r="P67" s="121">
        <f t="shared" si="5"/>
        <v>0.96099999999999997</v>
      </c>
      <c r="Q67" s="117">
        <v>0.95499999999999996</v>
      </c>
      <c r="R67" s="121">
        <f t="shared" si="5"/>
        <v>0.94899999999999995</v>
      </c>
      <c r="S67" s="117">
        <v>0.94299999999999995</v>
      </c>
      <c r="T67" s="121">
        <f t="shared" si="5"/>
        <v>0.93799999999999994</v>
      </c>
      <c r="U67" s="117">
        <v>0.93200000000000005</v>
      </c>
      <c r="V67" s="121">
        <f t="shared" si="5"/>
        <v>0.92700000000000005</v>
      </c>
      <c r="W67" s="63">
        <v>0.92100000000000004</v>
      </c>
    </row>
    <row r="68" spans="2:23" s="46" customFormat="1" ht="18.75" customHeight="1" thickBot="1" x14ac:dyDescent="0.3">
      <c r="B68" s="113" t="s">
        <v>119</v>
      </c>
      <c r="C68" s="50">
        <v>21</v>
      </c>
      <c r="D68" s="50"/>
      <c r="E68" s="50">
        <v>194</v>
      </c>
      <c r="F68" s="62">
        <v>1</v>
      </c>
      <c r="G68" s="34">
        <v>1</v>
      </c>
      <c r="H68" s="34">
        <v>1</v>
      </c>
      <c r="I68" s="34">
        <v>1</v>
      </c>
      <c r="J68" s="34">
        <v>0.997</v>
      </c>
      <c r="K68" s="34">
        <v>0.99099999999999999</v>
      </c>
      <c r="L68" s="34">
        <v>0.98499999999999999</v>
      </c>
      <c r="M68" s="34">
        <v>0.97899999999999998</v>
      </c>
      <c r="N68" s="121">
        <f t="shared" si="5"/>
        <v>0.97399999999999998</v>
      </c>
      <c r="O68" s="117">
        <v>0.96799999999999997</v>
      </c>
      <c r="P68" s="121">
        <f t="shared" si="5"/>
        <v>0.96199999999999997</v>
      </c>
      <c r="Q68" s="117">
        <v>0.95599999999999996</v>
      </c>
      <c r="R68" s="121">
        <f t="shared" si="5"/>
        <v>0.95099999999999996</v>
      </c>
      <c r="S68" s="117">
        <v>0.94499999999999995</v>
      </c>
      <c r="T68" s="121">
        <f t="shared" si="5"/>
        <v>0.94</v>
      </c>
      <c r="U68" s="117">
        <v>0.93400000000000005</v>
      </c>
      <c r="V68" s="121">
        <f t="shared" si="5"/>
        <v>0.92900000000000005</v>
      </c>
      <c r="W68" s="63">
        <v>0.92300000000000004</v>
      </c>
    </row>
    <row r="69" spans="2:23" s="46" customFormat="1" ht="18.75" customHeight="1" x14ac:dyDescent="0.25">
      <c r="B69" s="114" t="s">
        <v>120</v>
      </c>
      <c r="C69" s="54">
        <v>17.8</v>
      </c>
      <c r="D69" s="54"/>
      <c r="E69" s="54">
        <v>202</v>
      </c>
      <c r="F69" s="64">
        <v>1</v>
      </c>
      <c r="G69" s="65">
        <v>1</v>
      </c>
      <c r="H69" s="65">
        <v>1</v>
      </c>
      <c r="I69" s="65">
        <v>1</v>
      </c>
      <c r="J69" s="65">
        <v>1</v>
      </c>
      <c r="K69" s="65">
        <v>0.996</v>
      </c>
      <c r="L69" s="65">
        <v>0.99099999999999999</v>
      </c>
      <c r="M69" s="65">
        <v>0.98499999999999999</v>
      </c>
      <c r="N69" s="122">
        <f t="shared" si="5"/>
        <v>0.98</v>
      </c>
      <c r="O69" s="118">
        <v>0.97499999999999998</v>
      </c>
      <c r="P69" s="122">
        <f t="shared" si="5"/>
        <v>0.97</v>
      </c>
      <c r="Q69" s="118">
        <v>0.96499999999999997</v>
      </c>
      <c r="R69" s="122">
        <f t="shared" si="5"/>
        <v>0.96</v>
      </c>
      <c r="S69" s="118">
        <v>0.95399999999999996</v>
      </c>
      <c r="T69" s="122">
        <f t="shared" si="5"/>
        <v>0.94899999999999995</v>
      </c>
      <c r="U69" s="118">
        <v>0.94399999999999995</v>
      </c>
      <c r="V69" s="122">
        <f t="shared" si="5"/>
        <v>0.93899999999999995</v>
      </c>
      <c r="W69" s="66">
        <v>0.93400000000000005</v>
      </c>
    </row>
    <row r="70" spans="2:23" s="46" customFormat="1" ht="18.75" customHeight="1" x14ac:dyDescent="0.25">
      <c r="B70" s="113" t="s">
        <v>121</v>
      </c>
      <c r="C70" s="50">
        <v>15.5</v>
      </c>
      <c r="D70" s="50"/>
      <c r="E70" s="50">
        <v>168</v>
      </c>
      <c r="F70" s="62">
        <v>1</v>
      </c>
      <c r="G70" s="34">
        <v>1</v>
      </c>
      <c r="H70" s="34">
        <v>1</v>
      </c>
      <c r="I70" s="34">
        <v>1</v>
      </c>
      <c r="J70" s="34">
        <v>1</v>
      </c>
      <c r="K70" s="34">
        <v>0.996</v>
      </c>
      <c r="L70" s="34">
        <v>0.99099999999999999</v>
      </c>
      <c r="M70" s="34">
        <v>0.98499999999999999</v>
      </c>
      <c r="N70" s="121">
        <f t="shared" si="5"/>
        <v>0.98</v>
      </c>
      <c r="O70" s="117">
        <v>0.97499999999999998</v>
      </c>
      <c r="P70" s="121">
        <f t="shared" si="5"/>
        <v>0.97</v>
      </c>
      <c r="Q70" s="117">
        <v>0.96499999999999997</v>
      </c>
      <c r="R70" s="121">
        <f t="shared" si="5"/>
        <v>0.96</v>
      </c>
      <c r="S70" s="117">
        <v>0.95499999999999996</v>
      </c>
      <c r="T70" s="121">
        <f t="shared" si="5"/>
        <v>0.95</v>
      </c>
      <c r="U70" s="117">
        <v>0.94499999999999995</v>
      </c>
      <c r="V70" s="121">
        <f t="shared" si="5"/>
        <v>0.94</v>
      </c>
      <c r="W70" s="63">
        <v>0.93500000000000005</v>
      </c>
    </row>
    <row r="71" spans="2:23" s="46" customFormat="1" ht="18.75" customHeight="1" thickBot="1" x14ac:dyDescent="0.3">
      <c r="B71" s="115" t="s">
        <v>122</v>
      </c>
      <c r="C71" s="57">
        <v>11.5</v>
      </c>
      <c r="D71" s="57"/>
      <c r="E71" s="57">
        <v>118</v>
      </c>
      <c r="F71" s="67">
        <v>1</v>
      </c>
      <c r="G71" s="35">
        <v>1</v>
      </c>
      <c r="H71" s="35">
        <v>1</v>
      </c>
      <c r="I71" s="35">
        <v>1</v>
      </c>
      <c r="J71" s="35">
        <v>1</v>
      </c>
      <c r="K71" s="35">
        <v>0.996</v>
      </c>
      <c r="L71" s="35">
        <v>0.99099999999999999</v>
      </c>
      <c r="M71" s="35">
        <v>0.98599999999999999</v>
      </c>
      <c r="N71" s="123">
        <f t="shared" si="5"/>
        <v>0.98099999999999998</v>
      </c>
      <c r="O71" s="119">
        <v>0.97499999999999998</v>
      </c>
      <c r="P71" s="123">
        <f t="shared" si="5"/>
        <v>0.97</v>
      </c>
      <c r="Q71" s="119">
        <v>0.96499999999999997</v>
      </c>
      <c r="R71" s="123">
        <f t="shared" si="5"/>
        <v>0.96</v>
      </c>
      <c r="S71" s="119">
        <v>0.95499999999999996</v>
      </c>
      <c r="T71" s="123">
        <f t="shared" si="5"/>
        <v>0.95</v>
      </c>
      <c r="U71" s="119">
        <v>0.94499999999999995</v>
      </c>
      <c r="V71" s="123">
        <f t="shared" si="5"/>
        <v>0.94</v>
      </c>
      <c r="W71" s="68">
        <v>0.93500000000000005</v>
      </c>
    </row>
    <row r="72" spans="2:23" s="46" customFormat="1" ht="18.75" customHeight="1" x14ac:dyDescent="0.25">
      <c r="B72" s="113" t="s">
        <v>123</v>
      </c>
      <c r="C72" s="50">
        <v>15.6</v>
      </c>
      <c r="D72" s="50"/>
      <c r="E72" s="50">
        <v>219</v>
      </c>
      <c r="F72" s="62">
        <v>1</v>
      </c>
      <c r="G72" s="34">
        <v>1</v>
      </c>
      <c r="H72" s="34">
        <v>0.998</v>
      </c>
      <c r="I72" s="34">
        <v>0.99</v>
      </c>
      <c r="J72" s="34">
        <v>0.98199999999999998</v>
      </c>
      <c r="K72" s="34">
        <v>0.97399999999999998</v>
      </c>
      <c r="L72" s="34">
        <v>0.96599999999999997</v>
      </c>
      <c r="M72" s="34">
        <v>0.95799999999999996</v>
      </c>
      <c r="N72" s="121">
        <f t="shared" si="5"/>
        <v>0.95</v>
      </c>
      <c r="O72" s="117">
        <v>0.94199999999999995</v>
      </c>
      <c r="P72" s="121">
        <f t="shared" si="5"/>
        <v>0.93500000000000005</v>
      </c>
      <c r="Q72" s="117">
        <v>0.92700000000000005</v>
      </c>
      <c r="R72" s="121">
        <f t="shared" si="5"/>
        <v>0.92</v>
      </c>
      <c r="S72" s="117">
        <v>0.91200000000000003</v>
      </c>
      <c r="T72" s="121">
        <f t="shared" si="5"/>
        <v>0.90500000000000003</v>
      </c>
      <c r="U72" s="117">
        <v>0.89800000000000002</v>
      </c>
      <c r="V72" s="121">
        <f t="shared" si="5"/>
        <v>0.89100000000000001</v>
      </c>
      <c r="W72" s="63">
        <v>0.88300000000000001</v>
      </c>
    </row>
    <row r="73" spans="2:23" s="46" customFormat="1" ht="18.75" customHeight="1" x14ac:dyDescent="0.25">
      <c r="B73" s="113" t="s">
        <v>124</v>
      </c>
      <c r="C73" s="50">
        <v>13.6</v>
      </c>
      <c r="D73" s="50"/>
      <c r="E73" s="50">
        <v>182</v>
      </c>
      <c r="F73" s="62">
        <v>1</v>
      </c>
      <c r="G73" s="34">
        <v>1</v>
      </c>
      <c r="H73" s="34">
        <v>0.998</v>
      </c>
      <c r="I73" s="34">
        <v>0.99</v>
      </c>
      <c r="J73" s="34">
        <v>0.98199999999999998</v>
      </c>
      <c r="K73" s="34">
        <v>0.97399999999999998</v>
      </c>
      <c r="L73" s="34">
        <v>0.96599999999999997</v>
      </c>
      <c r="M73" s="34">
        <v>0.95799999999999996</v>
      </c>
      <c r="N73" s="121">
        <f t="shared" si="5"/>
        <v>0.95099999999999996</v>
      </c>
      <c r="O73" s="117">
        <v>0.94299999999999995</v>
      </c>
      <c r="P73" s="121">
        <f t="shared" si="5"/>
        <v>0.93600000000000005</v>
      </c>
      <c r="Q73" s="117">
        <v>0.92800000000000005</v>
      </c>
      <c r="R73" s="121">
        <f t="shared" si="5"/>
        <v>0.92100000000000004</v>
      </c>
      <c r="S73" s="117">
        <v>0.91300000000000003</v>
      </c>
      <c r="T73" s="121">
        <f t="shared" si="5"/>
        <v>0.90600000000000003</v>
      </c>
      <c r="U73" s="117">
        <v>0.89800000000000002</v>
      </c>
      <c r="V73" s="121">
        <f t="shared" si="5"/>
        <v>0.89100000000000001</v>
      </c>
      <c r="W73" s="63">
        <v>0.88400000000000001</v>
      </c>
    </row>
    <row r="74" spans="2:23" s="46" customFormat="1" ht="18.75" customHeight="1" thickBot="1" x14ac:dyDescent="0.3">
      <c r="B74" s="113" t="s">
        <v>125</v>
      </c>
      <c r="C74" s="50">
        <v>11.4</v>
      </c>
      <c r="D74" s="50"/>
      <c r="E74" s="50">
        <v>146</v>
      </c>
      <c r="F74" s="62">
        <v>1</v>
      </c>
      <c r="G74" s="34">
        <v>1</v>
      </c>
      <c r="H74" s="34">
        <v>0.998</v>
      </c>
      <c r="I74" s="34">
        <v>0.99</v>
      </c>
      <c r="J74" s="34">
        <v>0.98199999999999998</v>
      </c>
      <c r="K74" s="34">
        <v>0.97399999999999998</v>
      </c>
      <c r="L74" s="34">
        <v>0.96699999999999997</v>
      </c>
      <c r="M74" s="34">
        <v>0.95799999999999996</v>
      </c>
      <c r="N74" s="121">
        <f t="shared" si="5"/>
        <v>0.95099999999999996</v>
      </c>
      <c r="O74" s="117">
        <v>0.94299999999999995</v>
      </c>
      <c r="P74" s="121">
        <f t="shared" si="5"/>
        <v>0.93600000000000005</v>
      </c>
      <c r="Q74" s="117">
        <v>0.92800000000000005</v>
      </c>
      <c r="R74" s="121">
        <f t="shared" si="5"/>
        <v>0.92100000000000004</v>
      </c>
      <c r="S74" s="117">
        <v>0.91400000000000003</v>
      </c>
      <c r="T74" s="121">
        <f t="shared" si="5"/>
        <v>0.90700000000000003</v>
      </c>
      <c r="U74" s="117">
        <v>0.89900000000000002</v>
      </c>
      <c r="V74" s="121">
        <f t="shared" si="5"/>
        <v>0.89200000000000002</v>
      </c>
      <c r="W74" s="63">
        <v>0.88500000000000001</v>
      </c>
    </row>
    <row r="75" spans="2:23" s="46" customFormat="1" ht="18.75" customHeight="1" x14ac:dyDescent="0.25">
      <c r="B75" s="114" t="s">
        <v>126</v>
      </c>
      <c r="C75" s="54">
        <v>11.1</v>
      </c>
      <c r="D75" s="54"/>
      <c r="E75" s="54">
        <v>190</v>
      </c>
      <c r="F75" s="64">
        <v>1</v>
      </c>
      <c r="G75" s="65">
        <v>1</v>
      </c>
      <c r="H75" s="65">
        <v>0.99099999999999999</v>
      </c>
      <c r="I75" s="65">
        <v>0.98199999999999998</v>
      </c>
      <c r="J75" s="65">
        <v>0.97199999999999998</v>
      </c>
      <c r="K75" s="65">
        <v>0.96299999999999997</v>
      </c>
      <c r="L75" s="65">
        <v>0.95399999999999996</v>
      </c>
      <c r="M75" s="65">
        <v>0.94499999999999995</v>
      </c>
      <c r="N75" s="122">
        <f t="shared" si="5"/>
        <v>0.93700000000000006</v>
      </c>
      <c r="O75" s="118">
        <v>0.92800000000000005</v>
      </c>
      <c r="P75" s="122">
        <f t="shared" si="5"/>
        <v>0.91900000000000004</v>
      </c>
      <c r="Q75" s="118">
        <v>0.91</v>
      </c>
      <c r="R75" s="122">
        <f t="shared" si="5"/>
        <v>0.90200000000000002</v>
      </c>
      <c r="S75" s="118">
        <v>0.89300000000000002</v>
      </c>
      <c r="T75" s="122">
        <f t="shared" si="5"/>
        <v>0.88500000000000001</v>
      </c>
      <c r="U75" s="118">
        <v>0.877</v>
      </c>
      <c r="V75" s="122">
        <f t="shared" si="5"/>
        <v>0.86899999999999999</v>
      </c>
      <c r="W75" s="66">
        <v>0.86</v>
      </c>
    </row>
    <row r="76" spans="2:23" s="46" customFormat="1" ht="18.75" customHeight="1" x14ac:dyDescent="0.25">
      <c r="B76" s="113" t="s">
        <v>127</v>
      </c>
      <c r="C76" s="50">
        <v>9.8000000000000007</v>
      </c>
      <c r="D76" s="50"/>
      <c r="E76" s="50">
        <v>158</v>
      </c>
      <c r="F76" s="62">
        <v>1</v>
      </c>
      <c r="G76" s="34">
        <v>1</v>
      </c>
      <c r="H76" s="34">
        <v>0.99199999999999999</v>
      </c>
      <c r="I76" s="34">
        <v>0.98199999999999998</v>
      </c>
      <c r="J76" s="34">
        <v>0.97299999999999998</v>
      </c>
      <c r="K76" s="34">
        <v>0.96399999999999997</v>
      </c>
      <c r="L76" s="34">
        <v>0.95499999999999996</v>
      </c>
      <c r="M76" s="34">
        <v>0.94599999999999995</v>
      </c>
      <c r="N76" s="121">
        <f t="shared" si="5"/>
        <v>0.93799999999999994</v>
      </c>
      <c r="O76" s="117">
        <v>0.92900000000000005</v>
      </c>
      <c r="P76" s="121">
        <f t="shared" si="5"/>
        <v>0.92</v>
      </c>
      <c r="Q76" s="117">
        <v>0.91100000000000003</v>
      </c>
      <c r="R76" s="121">
        <f t="shared" si="5"/>
        <v>0.90300000000000002</v>
      </c>
      <c r="S76" s="117">
        <v>0.89500000000000002</v>
      </c>
      <c r="T76" s="121">
        <f t="shared" si="5"/>
        <v>0.88700000000000001</v>
      </c>
      <c r="U76" s="117">
        <v>0.878</v>
      </c>
      <c r="V76" s="121">
        <f t="shared" si="5"/>
        <v>0.87</v>
      </c>
      <c r="W76" s="63">
        <v>0.86199999999999999</v>
      </c>
    </row>
    <row r="77" spans="2:23" s="46" customFormat="1" ht="18.75" customHeight="1" x14ac:dyDescent="0.25">
      <c r="B77" s="113" t="s">
        <v>128</v>
      </c>
      <c r="C77" s="50">
        <v>8.3000000000000007</v>
      </c>
      <c r="D77" s="50"/>
      <c r="E77" s="50">
        <v>126</v>
      </c>
      <c r="F77" s="62">
        <v>1</v>
      </c>
      <c r="G77" s="34">
        <v>1</v>
      </c>
      <c r="H77" s="34">
        <v>0.99199999999999999</v>
      </c>
      <c r="I77" s="34">
        <v>0.98299999999999998</v>
      </c>
      <c r="J77" s="34">
        <v>0.97299999999999998</v>
      </c>
      <c r="K77" s="34">
        <v>0.96399999999999997</v>
      </c>
      <c r="L77" s="34">
        <v>0.95499999999999996</v>
      </c>
      <c r="M77" s="34">
        <v>0.94699999999999995</v>
      </c>
      <c r="N77" s="121">
        <f t="shared" si="5"/>
        <v>0.93799999999999994</v>
      </c>
      <c r="O77" s="117">
        <v>0.92900000000000005</v>
      </c>
      <c r="P77" s="121">
        <f t="shared" si="5"/>
        <v>0.92100000000000004</v>
      </c>
      <c r="Q77" s="117">
        <v>0.91200000000000003</v>
      </c>
      <c r="R77" s="121">
        <f t="shared" si="5"/>
        <v>0.90400000000000003</v>
      </c>
      <c r="S77" s="117">
        <v>0.89500000000000002</v>
      </c>
      <c r="T77" s="121">
        <f t="shared" si="5"/>
        <v>0.88700000000000001</v>
      </c>
      <c r="U77" s="117">
        <v>0.879</v>
      </c>
      <c r="V77" s="121">
        <f t="shared" si="5"/>
        <v>0.871</v>
      </c>
      <c r="W77" s="63">
        <v>0.86299999999999999</v>
      </c>
    </row>
    <row r="78" spans="2:23" s="46" customFormat="1" ht="18.75" customHeight="1" thickBot="1" x14ac:dyDescent="0.3">
      <c r="B78" s="115" t="s">
        <v>129</v>
      </c>
      <c r="C78" s="57">
        <v>6.7</v>
      </c>
      <c r="D78" s="57"/>
      <c r="E78" s="57">
        <v>95</v>
      </c>
      <c r="F78" s="67">
        <v>1</v>
      </c>
      <c r="G78" s="35">
        <v>1</v>
      </c>
      <c r="H78" s="35">
        <v>0.99199999999999999</v>
      </c>
      <c r="I78" s="35">
        <v>0.98199999999999998</v>
      </c>
      <c r="J78" s="35">
        <v>0.97299999999999998</v>
      </c>
      <c r="K78" s="35">
        <v>0.96399999999999997</v>
      </c>
      <c r="L78" s="35">
        <v>0.95499999999999996</v>
      </c>
      <c r="M78" s="35">
        <v>0.94599999999999995</v>
      </c>
      <c r="N78" s="123">
        <f t="shared" si="5"/>
        <v>0.93799999999999994</v>
      </c>
      <c r="O78" s="119">
        <v>0.92900000000000005</v>
      </c>
      <c r="P78" s="123">
        <f t="shared" si="5"/>
        <v>0.92</v>
      </c>
      <c r="Q78" s="119">
        <v>0.91100000000000003</v>
      </c>
      <c r="R78" s="123">
        <f t="shared" si="5"/>
        <v>0.90300000000000002</v>
      </c>
      <c r="S78" s="119">
        <v>0.89500000000000002</v>
      </c>
      <c r="T78" s="123">
        <f t="shared" si="5"/>
        <v>0.88700000000000001</v>
      </c>
      <c r="U78" s="119">
        <v>0.878</v>
      </c>
      <c r="V78" s="123">
        <f t="shared" si="5"/>
        <v>0.87</v>
      </c>
      <c r="W78" s="68">
        <v>0.86199999999999999</v>
      </c>
    </row>
    <row r="79" spans="2:23" s="46" customFormat="1" ht="18.75" customHeight="1" x14ac:dyDescent="0.25">
      <c r="B79" s="113" t="s">
        <v>130</v>
      </c>
      <c r="C79" s="50">
        <v>5.3</v>
      </c>
      <c r="D79" s="50"/>
      <c r="E79" s="50">
        <v>122</v>
      </c>
      <c r="F79" s="62">
        <v>1</v>
      </c>
      <c r="G79" s="34">
        <v>0.98899999999999999</v>
      </c>
      <c r="H79" s="34">
        <v>0.97699999999999998</v>
      </c>
      <c r="I79" s="34">
        <v>0.96499999999999997</v>
      </c>
      <c r="J79" s="34">
        <v>0.95299999999999996</v>
      </c>
      <c r="K79" s="34">
        <v>0.94099999999999995</v>
      </c>
      <c r="L79" s="34">
        <v>0.92900000000000005</v>
      </c>
      <c r="M79" s="34">
        <v>0.91800000000000004</v>
      </c>
      <c r="N79" s="121">
        <f t="shared" si="5"/>
        <v>0.90700000000000003</v>
      </c>
      <c r="O79" s="117">
        <v>0.89600000000000002</v>
      </c>
      <c r="P79" s="121">
        <f t="shared" si="5"/>
        <v>0.88500000000000001</v>
      </c>
      <c r="Q79" s="117">
        <v>0.874</v>
      </c>
      <c r="R79" s="121">
        <f t="shared" si="5"/>
        <v>0.86399999999999999</v>
      </c>
      <c r="S79" s="117">
        <v>0.85299999999999998</v>
      </c>
      <c r="T79" s="121">
        <f t="shared" si="5"/>
        <v>0.84299999999999997</v>
      </c>
      <c r="U79" s="117">
        <v>0.83199999999999996</v>
      </c>
      <c r="V79" s="121">
        <f t="shared" si="5"/>
        <v>0.82299999999999995</v>
      </c>
      <c r="W79" s="63">
        <v>0.81299999999999994</v>
      </c>
    </row>
    <row r="80" spans="2:23" s="46" customFormat="1" ht="18.75" customHeight="1" thickBot="1" x14ac:dyDescent="0.3">
      <c r="B80" s="113" t="s">
        <v>131</v>
      </c>
      <c r="C80" s="50">
        <v>4.5999999999999996</v>
      </c>
      <c r="D80" s="50"/>
      <c r="E80" s="50">
        <v>97</v>
      </c>
      <c r="F80" s="62">
        <v>1</v>
      </c>
      <c r="G80" s="34">
        <v>0.98899999999999999</v>
      </c>
      <c r="H80" s="34">
        <v>0.97699999999999998</v>
      </c>
      <c r="I80" s="34">
        <v>0.96599999999999997</v>
      </c>
      <c r="J80" s="34">
        <v>0.95399999999999996</v>
      </c>
      <c r="K80" s="34">
        <v>0.94199999999999995</v>
      </c>
      <c r="L80" s="34">
        <v>0.93100000000000005</v>
      </c>
      <c r="M80" s="34">
        <v>0.92</v>
      </c>
      <c r="N80" s="121">
        <f t="shared" si="5"/>
        <v>0.90900000000000003</v>
      </c>
      <c r="O80" s="117">
        <v>0.89700000000000002</v>
      </c>
      <c r="P80" s="121">
        <f t="shared" si="5"/>
        <v>0.88700000000000001</v>
      </c>
      <c r="Q80" s="117">
        <v>0.876</v>
      </c>
      <c r="R80" s="121">
        <f t="shared" si="5"/>
        <v>0.86599999999999999</v>
      </c>
      <c r="S80" s="117">
        <v>0.85499999999999998</v>
      </c>
      <c r="T80" s="121">
        <f t="shared" si="5"/>
        <v>0.84499999999999997</v>
      </c>
      <c r="U80" s="117">
        <v>0.83499999999999996</v>
      </c>
      <c r="V80" s="121">
        <f t="shared" si="5"/>
        <v>0.82499999999999996</v>
      </c>
      <c r="W80" s="63">
        <v>0.81499999999999995</v>
      </c>
    </row>
    <row r="81" spans="2:23" s="46" customFormat="1" ht="18.75" customHeight="1" thickTop="1" x14ac:dyDescent="0.25">
      <c r="B81" s="183" t="s">
        <v>134</v>
      </c>
      <c r="C81" s="80">
        <v>168</v>
      </c>
      <c r="D81" s="80"/>
      <c r="E81" s="80">
        <v>851</v>
      </c>
      <c r="F81" s="92">
        <v>1</v>
      </c>
      <c r="G81" s="93">
        <v>1</v>
      </c>
      <c r="H81" s="93">
        <v>1</v>
      </c>
      <c r="I81" s="93">
        <v>1</v>
      </c>
      <c r="J81" s="93">
        <v>1</v>
      </c>
      <c r="K81" s="93">
        <v>1</v>
      </c>
      <c r="L81" s="93">
        <v>1</v>
      </c>
      <c r="M81" s="93">
        <v>1</v>
      </c>
      <c r="N81" s="140">
        <f t="shared" si="5"/>
        <v>0.997</v>
      </c>
      <c r="O81" s="93">
        <v>0.99399999999999999</v>
      </c>
      <c r="P81" s="140">
        <f t="shared" si="5"/>
        <v>0.99099999999999999</v>
      </c>
      <c r="Q81" s="93">
        <v>0.98699999999999999</v>
      </c>
      <c r="R81" s="140">
        <f t="shared" si="5"/>
        <v>0.98399999999999999</v>
      </c>
      <c r="S81" s="93">
        <v>0.98</v>
      </c>
      <c r="T81" s="140">
        <f t="shared" si="5"/>
        <v>0.97699999999999998</v>
      </c>
      <c r="U81" s="93">
        <v>0.97299999999999998</v>
      </c>
      <c r="V81" s="140">
        <f t="shared" si="5"/>
        <v>0.97</v>
      </c>
      <c r="W81" s="95">
        <v>0.96599999999999997</v>
      </c>
    </row>
    <row r="82" spans="2:23" s="46" customFormat="1" ht="18.75" customHeight="1" x14ac:dyDescent="0.25">
      <c r="B82" s="184" t="s">
        <v>135</v>
      </c>
      <c r="C82" s="3">
        <v>118</v>
      </c>
      <c r="D82" s="3"/>
      <c r="E82" s="3">
        <v>567</v>
      </c>
      <c r="F82" s="96">
        <v>1</v>
      </c>
      <c r="G82" s="19">
        <v>1</v>
      </c>
      <c r="H82" s="19">
        <v>1</v>
      </c>
      <c r="I82" s="19">
        <v>1</v>
      </c>
      <c r="J82" s="19">
        <v>1</v>
      </c>
      <c r="K82" s="19">
        <v>1</v>
      </c>
      <c r="L82" s="19">
        <v>1</v>
      </c>
      <c r="M82" s="19">
        <v>1</v>
      </c>
      <c r="N82" s="143">
        <f t="shared" si="5"/>
        <v>0.998</v>
      </c>
      <c r="O82" s="19">
        <v>0.995</v>
      </c>
      <c r="P82" s="143">
        <f t="shared" si="5"/>
        <v>0.99199999999999999</v>
      </c>
      <c r="Q82" s="19">
        <v>0.98799999999999999</v>
      </c>
      <c r="R82" s="143">
        <f t="shared" si="5"/>
        <v>0.98399999999999999</v>
      </c>
      <c r="S82" s="19">
        <v>0.98</v>
      </c>
      <c r="T82" s="143">
        <f t="shared" si="5"/>
        <v>0.97699999999999998</v>
      </c>
      <c r="U82" s="19">
        <v>0.97299999999999998</v>
      </c>
      <c r="V82" s="143">
        <f t="shared" si="5"/>
        <v>0.97</v>
      </c>
      <c r="W82" s="20">
        <v>0.96599999999999997</v>
      </c>
    </row>
    <row r="83" spans="2:23" s="46" customFormat="1" ht="18.75" customHeight="1" thickBot="1" x14ac:dyDescent="0.3">
      <c r="B83" s="187" t="s">
        <v>136</v>
      </c>
      <c r="C83" s="10">
        <v>94.5</v>
      </c>
      <c r="D83" s="10"/>
      <c r="E83" s="10">
        <v>473</v>
      </c>
      <c r="F83" s="97">
        <v>1</v>
      </c>
      <c r="G83" s="22">
        <v>1</v>
      </c>
      <c r="H83" s="22">
        <v>1</v>
      </c>
      <c r="I83" s="22">
        <v>1</v>
      </c>
      <c r="J83" s="22">
        <v>1</v>
      </c>
      <c r="K83" s="22">
        <v>1</v>
      </c>
      <c r="L83" s="22">
        <v>1</v>
      </c>
      <c r="M83" s="22">
        <v>1</v>
      </c>
      <c r="N83" s="141">
        <f t="shared" si="5"/>
        <v>0.999</v>
      </c>
      <c r="O83" s="22">
        <v>0.997</v>
      </c>
      <c r="P83" s="141">
        <f t="shared" si="5"/>
        <v>0.99399999999999999</v>
      </c>
      <c r="Q83" s="22">
        <v>0.99099999999999999</v>
      </c>
      <c r="R83" s="141">
        <f t="shared" si="5"/>
        <v>0.98799999999999999</v>
      </c>
      <c r="S83" s="22">
        <v>0.98399999999999999</v>
      </c>
      <c r="T83" s="141">
        <f t="shared" si="5"/>
        <v>0.98099999999999998</v>
      </c>
      <c r="U83" s="22">
        <v>0.97699999999999998</v>
      </c>
      <c r="V83" s="141">
        <f t="shared" si="5"/>
        <v>0.97399999999999998</v>
      </c>
      <c r="W83" s="23">
        <v>0.97</v>
      </c>
    </row>
    <row r="84" spans="2:23" s="46" customFormat="1" ht="18.75" customHeight="1" x14ac:dyDescent="0.25">
      <c r="B84" s="189" t="s">
        <v>137</v>
      </c>
      <c r="C84" s="12">
        <v>92.3</v>
      </c>
      <c r="D84" s="12"/>
      <c r="E84" s="12">
        <v>680</v>
      </c>
      <c r="F84" s="98">
        <v>1</v>
      </c>
      <c r="G84" s="25">
        <v>1</v>
      </c>
      <c r="H84" s="25">
        <v>1</v>
      </c>
      <c r="I84" s="25">
        <v>1</v>
      </c>
      <c r="J84" s="25">
        <v>0.996</v>
      </c>
      <c r="K84" s="25">
        <v>0.99</v>
      </c>
      <c r="L84" s="25">
        <v>0.98399999999999999</v>
      </c>
      <c r="M84" s="25">
        <v>0.97799999999999998</v>
      </c>
      <c r="N84" s="142">
        <f t="shared" si="5"/>
        <v>0.97299999999999998</v>
      </c>
      <c r="O84" s="25">
        <v>0.96699999999999997</v>
      </c>
      <c r="P84" s="142">
        <f t="shared" si="5"/>
        <v>0.96099999999999997</v>
      </c>
      <c r="Q84" s="25">
        <v>0.95499999999999996</v>
      </c>
      <c r="R84" s="142">
        <f t="shared" si="5"/>
        <v>0.95</v>
      </c>
      <c r="S84" s="25">
        <v>0.94399999999999995</v>
      </c>
      <c r="T84" s="142">
        <f t="shared" si="5"/>
        <v>0.93799999999999994</v>
      </c>
      <c r="U84" s="25">
        <v>0.93200000000000005</v>
      </c>
      <c r="V84" s="142">
        <f t="shared" ref="V84:V136" si="6">ROUND((U84+W84)/2,3)</f>
        <v>0.92700000000000005</v>
      </c>
      <c r="W84" s="26">
        <v>0.92100000000000004</v>
      </c>
    </row>
    <row r="85" spans="2:23" s="46" customFormat="1" ht="18.75" customHeight="1" x14ac:dyDescent="0.25">
      <c r="B85" s="184" t="s">
        <v>138</v>
      </c>
      <c r="C85" s="3">
        <v>66.2</v>
      </c>
      <c r="D85" s="3"/>
      <c r="E85" s="3">
        <v>454</v>
      </c>
      <c r="F85" s="96">
        <v>1</v>
      </c>
      <c r="G85" s="19">
        <v>1</v>
      </c>
      <c r="H85" s="19">
        <v>1</v>
      </c>
      <c r="I85" s="19">
        <v>1</v>
      </c>
      <c r="J85" s="19">
        <v>0.997</v>
      </c>
      <c r="K85" s="19">
        <v>0.99099999999999999</v>
      </c>
      <c r="L85" s="19">
        <v>0.98499999999999999</v>
      </c>
      <c r="M85" s="19">
        <v>0.97899999999999998</v>
      </c>
      <c r="N85" s="143">
        <f t="shared" si="5"/>
        <v>0.97399999999999998</v>
      </c>
      <c r="O85" s="19">
        <v>0.96799999999999997</v>
      </c>
      <c r="P85" s="143">
        <f t="shared" si="5"/>
        <v>0.96199999999999997</v>
      </c>
      <c r="Q85" s="19">
        <v>0.95599999999999996</v>
      </c>
      <c r="R85" s="143">
        <f t="shared" si="5"/>
        <v>0.95099999999999996</v>
      </c>
      <c r="S85" s="19">
        <v>0.94499999999999995</v>
      </c>
      <c r="T85" s="143">
        <f t="shared" si="5"/>
        <v>0.94</v>
      </c>
      <c r="U85" s="19">
        <v>0.93400000000000005</v>
      </c>
      <c r="V85" s="143">
        <f t="shared" si="6"/>
        <v>0.92900000000000005</v>
      </c>
      <c r="W85" s="20">
        <v>0.92300000000000004</v>
      </c>
    </row>
    <row r="86" spans="2:23" s="46" customFormat="1" ht="18.75" customHeight="1" x14ac:dyDescent="0.25">
      <c r="B86" s="184" t="s">
        <v>139</v>
      </c>
      <c r="C86" s="3">
        <v>56.4</v>
      </c>
      <c r="D86" s="3"/>
      <c r="E86" s="3">
        <v>378</v>
      </c>
      <c r="F86" s="96">
        <v>1</v>
      </c>
      <c r="G86" s="19">
        <v>1</v>
      </c>
      <c r="H86" s="19">
        <v>1</v>
      </c>
      <c r="I86" s="19">
        <v>1</v>
      </c>
      <c r="J86" s="19">
        <v>0.997</v>
      </c>
      <c r="K86" s="19">
        <v>0.99099999999999999</v>
      </c>
      <c r="L86" s="19">
        <v>0.98599999999999999</v>
      </c>
      <c r="M86" s="19">
        <v>0.98</v>
      </c>
      <c r="N86" s="143">
        <f t="shared" si="5"/>
        <v>0.97399999999999998</v>
      </c>
      <c r="O86" s="19">
        <v>0.96799999999999997</v>
      </c>
      <c r="P86" s="143">
        <f t="shared" si="5"/>
        <v>0.96299999999999997</v>
      </c>
      <c r="Q86" s="19">
        <v>0.95699999999999996</v>
      </c>
      <c r="R86" s="143">
        <f t="shared" si="5"/>
        <v>0.95199999999999996</v>
      </c>
      <c r="S86" s="19">
        <v>0.94599999999999995</v>
      </c>
      <c r="T86" s="143">
        <f t="shared" si="5"/>
        <v>0.94099999999999995</v>
      </c>
      <c r="U86" s="19">
        <v>0.93500000000000005</v>
      </c>
      <c r="V86" s="143">
        <f t="shared" si="6"/>
        <v>0.93</v>
      </c>
      <c r="W86" s="20">
        <v>0.92400000000000004</v>
      </c>
    </row>
    <row r="87" spans="2:23" s="46" customFormat="1" ht="18.75" customHeight="1" thickBot="1" x14ac:dyDescent="0.3">
      <c r="B87" s="190" t="s">
        <v>140</v>
      </c>
      <c r="C87" s="14">
        <v>46.3</v>
      </c>
      <c r="D87" s="14"/>
      <c r="E87" s="14">
        <v>302</v>
      </c>
      <c r="F87" s="99">
        <v>1</v>
      </c>
      <c r="G87" s="28">
        <v>1</v>
      </c>
      <c r="H87" s="28">
        <v>1</v>
      </c>
      <c r="I87" s="28">
        <v>1</v>
      </c>
      <c r="J87" s="28">
        <v>0.997</v>
      </c>
      <c r="K87" s="28">
        <v>0.99099999999999999</v>
      </c>
      <c r="L87" s="28">
        <v>0.98599999999999999</v>
      </c>
      <c r="M87" s="28">
        <v>0.98</v>
      </c>
      <c r="N87" s="144">
        <f t="shared" si="5"/>
        <v>0.97399999999999998</v>
      </c>
      <c r="O87" s="28">
        <v>0.96799999999999997</v>
      </c>
      <c r="P87" s="144">
        <f t="shared" si="5"/>
        <v>0.96299999999999997</v>
      </c>
      <c r="Q87" s="28">
        <v>0.95699999999999996</v>
      </c>
      <c r="R87" s="144">
        <f t="shared" si="5"/>
        <v>0.95199999999999996</v>
      </c>
      <c r="S87" s="28">
        <v>0.94599999999999995</v>
      </c>
      <c r="T87" s="144">
        <f t="shared" si="5"/>
        <v>0.94099999999999995</v>
      </c>
      <c r="U87" s="28">
        <v>0.93500000000000005</v>
      </c>
      <c r="V87" s="144">
        <f t="shared" si="6"/>
        <v>0.93</v>
      </c>
      <c r="W87" s="29">
        <v>0.92400000000000004</v>
      </c>
    </row>
    <row r="88" spans="2:23" s="46" customFormat="1" ht="18.75" customHeight="1" x14ac:dyDescent="0.25">
      <c r="B88" s="188" t="s">
        <v>141</v>
      </c>
      <c r="C88" s="5">
        <v>46.6</v>
      </c>
      <c r="D88" s="5"/>
      <c r="E88" s="5">
        <v>420</v>
      </c>
      <c r="F88" s="100">
        <v>1</v>
      </c>
      <c r="G88" s="16">
        <v>0.99399999999999999</v>
      </c>
      <c r="H88" s="16">
        <v>0.98299999999999998</v>
      </c>
      <c r="I88" s="16">
        <v>0.97199999999999998</v>
      </c>
      <c r="J88" s="16">
        <v>0.96099999999999997</v>
      </c>
      <c r="K88" s="16">
        <v>0.95</v>
      </c>
      <c r="L88" s="16">
        <v>0.94</v>
      </c>
      <c r="M88" s="16">
        <v>0.92900000000000005</v>
      </c>
      <c r="N88" s="145">
        <f t="shared" si="5"/>
        <v>0.91900000000000004</v>
      </c>
      <c r="O88" s="16">
        <v>0.90900000000000003</v>
      </c>
      <c r="P88" s="145">
        <f t="shared" si="5"/>
        <v>0.89900000000000002</v>
      </c>
      <c r="Q88" s="16">
        <v>0.88900000000000001</v>
      </c>
      <c r="R88" s="145">
        <f t="shared" si="5"/>
        <v>0.88</v>
      </c>
      <c r="S88" s="16">
        <v>0.87</v>
      </c>
      <c r="T88" s="145">
        <f t="shared" si="5"/>
        <v>0.86099999999999999</v>
      </c>
      <c r="U88" s="16">
        <v>0.85099999999999998</v>
      </c>
      <c r="V88" s="145">
        <f t="shared" si="6"/>
        <v>0.84199999999999997</v>
      </c>
      <c r="W88" s="17">
        <v>0.83199999999999996</v>
      </c>
    </row>
    <row r="89" spans="2:23" s="46" customFormat="1" ht="18.75" customHeight="1" x14ac:dyDescent="0.25">
      <c r="B89" s="184" t="s">
        <v>142</v>
      </c>
      <c r="C89" s="3">
        <v>40</v>
      </c>
      <c r="D89" s="3"/>
      <c r="E89" s="3">
        <v>350</v>
      </c>
      <c r="F89" s="96">
        <v>1</v>
      </c>
      <c r="G89" s="19">
        <v>0.99399999999999999</v>
      </c>
      <c r="H89" s="19">
        <v>0.98299999999999998</v>
      </c>
      <c r="I89" s="19">
        <v>0.97299999999999998</v>
      </c>
      <c r="J89" s="19">
        <v>0.96199999999999997</v>
      </c>
      <c r="K89" s="19">
        <v>0.95199999999999996</v>
      </c>
      <c r="L89" s="19">
        <v>0.94099999999999995</v>
      </c>
      <c r="M89" s="19">
        <v>0.93100000000000005</v>
      </c>
      <c r="N89" s="143">
        <f t="shared" si="5"/>
        <v>0.92100000000000004</v>
      </c>
      <c r="O89" s="19">
        <v>0.91100000000000003</v>
      </c>
      <c r="P89" s="143">
        <f t="shared" si="5"/>
        <v>0.90100000000000002</v>
      </c>
      <c r="Q89" s="19">
        <v>0.89100000000000001</v>
      </c>
      <c r="R89" s="143">
        <f t="shared" si="5"/>
        <v>0.88200000000000001</v>
      </c>
      <c r="S89" s="19">
        <v>0.872</v>
      </c>
      <c r="T89" s="143">
        <f t="shared" si="5"/>
        <v>0.86299999999999999</v>
      </c>
      <c r="U89" s="19">
        <v>0.85299999999999998</v>
      </c>
      <c r="V89" s="143">
        <f t="shared" si="6"/>
        <v>0.84399999999999997</v>
      </c>
      <c r="W89" s="20">
        <v>0.83499999999999996</v>
      </c>
    </row>
    <row r="90" spans="2:23" s="46" customFormat="1" ht="18.75" customHeight="1" thickBot="1" x14ac:dyDescent="0.3">
      <c r="B90" s="187" t="s">
        <v>143</v>
      </c>
      <c r="C90" s="10">
        <v>33.1</v>
      </c>
      <c r="D90" s="10"/>
      <c r="E90" s="10">
        <v>280</v>
      </c>
      <c r="F90" s="97">
        <v>1</v>
      </c>
      <c r="G90" s="22">
        <v>0.995</v>
      </c>
      <c r="H90" s="22">
        <v>0.98399999999999999</v>
      </c>
      <c r="I90" s="22">
        <v>0.97299999999999998</v>
      </c>
      <c r="J90" s="22">
        <v>0.96299999999999997</v>
      </c>
      <c r="K90" s="22">
        <v>0.95199999999999996</v>
      </c>
      <c r="L90" s="22">
        <v>0.94199999999999995</v>
      </c>
      <c r="M90" s="22">
        <v>0.93200000000000005</v>
      </c>
      <c r="N90" s="141">
        <f t="shared" si="5"/>
        <v>0.92200000000000004</v>
      </c>
      <c r="O90" s="22">
        <v>0.91200000000000003</v>
      </c>
      <c r="P90" s="141">
        <f t="shared" si="5"/>
        <v>0.90200000000000002</v>
      </c>
      <c r="Q90" s="22">
        <v>0.89200000000000002</v>
      </c>
      <c r="R90" s="141">
        <f t="shared" si="5"/>
        <v>0.88300000000000001</v>
      </c>
      <c r="S90" s="22">
        <v>0.873</v>
      </c>
      <c r="T90" s="141">
        <f t="shared" si="5"/>
        <v>0.86399999999999999</v>
      </c>
      <c r="U90" s="22">
        <v>0.85499999999999998</v>
      </c>
      <c r="V90" s="141">
        <f t="shared" si="6"/>
        <v>0.84599999999999997</v>
      </c>
      <c r="W90" s="23">
        <v>0.83699999999999997</v>
      </c>
    </row>
    <row r="91" spans="2:23" s="46" customFormat="1" ht="18.75" customHeight="1" x14ac:dyDescent="0.25">
      <c r="B91" s="189" t="s">
        <v>144</v>
      </c>
      <c r="C91" s="12">
        <v>36.9</v>
      </c>
      <c r="D91" s="12"/>
      <c r="E91" s="12">
        <v>345</v>
      </c>
      <c r="F91" s="98">
        <v>1</v>
      </c>
      <c r="G91" s="25">
        <v>1</v>
      </c>
      <c r="H91" s="25">
        <v>0.999</v>
      </c>
      <c r="I91" s="25">
        <v>0.99099999999999999</v>
      </c>
      <c r="J91" s="25">
        <v>0.98299999999999998</v>
      </c>
      <c r="K91" s="25">
        <v>0.97599999999999998</v>
      </c>
      <c r="L91" s="25">
        <v>0.96799999999999997</v>
      </c>
      <c r="M91" s="25">
        <v>0.96</v>
      </c>
      <c r="N91" s="142">
        <f t="shared" si="5"/>
        <v>0.95299999999999996</v>
      </c>
      <c r="O91" s="25">
        <v>0.94499999999999995</v>
      </c>
      <c r="P91" s="142">
        <f t="shared" si="5"/>
        <v>0.93799999999999994</v>
      </c>
      <c r="Q91" s="25">
        <v>0.93100000000000005</v>
      </c>
      <c r="R91" s="142">
        <f t="shared" si="5"/>
        <v>0.92400000000000004</v>
      </c>
      <c r="S91" s="25">
        <v>0.91600000000000004</v>
      </c>
      <c r="T91" s="142">
        <f t="shared" si="5"/>
        <v>0.90900000000000003</v>
      </c>
      <c r="U91" s="25">
        <v>0.90200000000000002</v>
      </c>
      <c r="V91" s="142">
        <f t="shared" si="6"/>
        <v>0.89500000000000002</v>
      </c>
      <c r="W91" s="26">
        <v>0.88800000000000001</v>
      </c>
    </row>
    <row r="92" spans="2:23" s="46" customFormat="1" ht="18.75" customHeight="1" thickBot="1" x14ac:dyDescent="0.3">
      <c r="B92" s="190" t="s">
        <v>145</v>
      </c>
      <c r="C92" s="14">
        <v>31.5</v>
      </c>
      <c r="D92" s="14"/>
      <c r="E92" s="14">
        <v>287</v>
      </c>
      <c r="F92" s="99">
        <v>1</v>
      </c>
      <c r="G92" s="28">
        <v>1</v>
      </c>
      <c r="H92" s="28">
        <v>1</v>
      </c>
      <c r="I92" s="28">
        <v>0.99199999999999999</v>
      </c>
      <c r="J92" s="28">
        <v>0.98399999999999999</v>
      </c>
      <c r="K92" s="28">
        <v>0.97699999999999998</v>
      </c>
      <c r="L92" s="28">
        <v>0.96899999999999997</v>
      </c>
      <c r="M92" s="28">
        <v>0.96099999999999997</v>
      </c>
      <c r="N92" s="144">
        <f t="shared" si="5"/>
        <v>0.95399999999999996</v>
      </c>
      <c r="O92" s="28">
        <v>0.94699999999999995</v>
      </c>
      <c r="P92" s="144">
        <f t="shared" si="5"/>
        <v>0.94</v>
      </c>
      <c r="Q92" s="28">
        <v>0.93200000000000005</v>
      </c>
      <c r="R92" s="144">
        <f t="shared" si="5"/>
        <v>0.92500000000000004</v>
      </c>
      <c r="S92" s="28">
        <v>0.91800000000000004</v>
      </c>
      <c r="T92" s="144">
        <f t="shared" si="5"/>
        <v>0.91100000000000003</v>
      </c>
      <c r="U92" s="28">
        <v>0.90400000000000003</v>
      </c>
      <c r="V92" s="144">
        <f t="shared" si="6"/>
        <v>0.89700000000000002</v>
      </c>
      <c r="W92" s="29">
        <v>0.89</v>
      </c>
    </row>
    <row r="93" spans="2:23" s="46" customFormat="1" ht="18.75" customHeight="1" x14ac:dyDescent="0.25">
      <c r="B93" s="188" t="s">
        <v>146</v>
      </c>
      <c r="C93" s="5">
        <v>58.3</v>
      </c>
      <c r="D93" s="5"/>
      <c r="E93" s="5">
        <v>510</v>
      </c>
      <c r="F93" s="100">
        <v>1</v>
      </c>
      <c r="G93" s="16">
        <v>1</v>
      </c>
      <c r="H93" s="16">
        <v>1</v>
      </c>
      <c r="I93" s="16">
        <v>1</v>
      </c>
      <c r="J93" s="16">
        <v>1</v>
      </c>
      <c r="K93" s="16">
        <v>0.995</v>
      </c>
      <c r="L93" s="16">
        <v>0.99</v>
      </c>
      <c r="M93" s="16">
        <v>0.98499999999999999</v>
      </c>
      <c r="N93" s="145">
        <f t="shared" si="5"/>
        <v>0.98</v>
      </c>
      <c r="O93" s="16">
        <v>0.97399999999999998</v>
      </c>
      <c r="P93" s="145">
        <f t="shared" si="5"/>
        <v>0.96899999999999997</v>
      </c>
      <c r="Q93" s="16">
        <v>0.96399999999999997</v>
      </c>
      <c r="R93" s="145">
        <f t="shared" si="5"/>
        <v>0.95899999999999996</v>
      </c>
      <c r="S93" s="16">
        <v>0.95299999999999996</v>
      </c>
      <c r="T93" s="145">
        <f t="shared" si="5"/>
        <v>0.94799999999999995</v>
      </c>
      <c r="U93" s="16">
        <v>0.94299999999999995</v>
      </c>
      <c r="V93" s="145">
        <f t="shared" si="6"/>
        <v>0.93799999999999994</v>
      </c>
      <c r="W93" s="17">
        <v>0.93300000000000005</v>
      </c>
    </row>
    <row r="94" spans="2:23" s="46" customFormat="1" ht="18.75" customHeight="1" x14ac:dyDescent="0.25">
      <c r="B94" s="184" t="s">
        <v>147</v>
      </c>
      <c r="C94" s="3">
        <v>42.2</v>
      </c>
      <c r="D94" s="3"/>
      <c r="E94" s="3">
        <v>340</v>
      </c>
      <c r="F94" s="96">
        <v>1</v>
      </c>
      <c r="G94" s="19">
        <v>1</v>
      </c>
      <c r="H94" s="19">
        <v>1</v>
      </c>
      <c r="I94" s="19">
        <v>1</v>
      </c>
      <c r="J94" s="19">
        <v>1</v>
      </c>
      <c r="K94" s="19">
        <v>0.996</v>
      </c>
      <c r="L94" s="19">
        <v>0.99099999999999999</v>
      </c>
      <c r="M94" s="19">
        <v>0.98599999999999999</v>
      </c>
      <c r="N94" s="143">
        <f t="shared" si="5"/>
        <v>0.98099999999999998</v>
      </c>
      <c r="O94" s="19">
        <v>0.97499999999999998</v>
      </c>
      <c r="P94" s="143">
        <f t="shared" si="5"/>
        <v>0.97</v>
      </c>
      <c r="Q94" s="19">
        <v>0.96499999999999997</v>
      </c>
      <c r="R94" s="143">
        <f t="shared" si="5"/>
        <v>0.96</v>
      </c>
      <c r="S94" s="19">
        <v>0.95499999999999996</v>
      </c>
      <c r="T94" s="143">
        <f t="shared" si="5"/>
        <v>0.95</v>
      </c>
      <c r="U94" s="19">
        <v>0.94499999999999995</v>
      </c>
      <c r="V94" s="143">
        <f t="shared" si="6"/>
        <v>0.94</v>
      </c>
      <c r="W94" s="20">
        <v>0.93500000000000005</v>
      </c>
    </row>
    <row r="95" spans="2:23" s="46" customFormat="1" ht="18.75" customHeight="1" x14ac:dyDescent="0.25">
      <c r="B95" s="184" t="s">
        <v>148</v>
      </c>
      <c r="C95" s="3">
        <v>36.200000000000003</v>
      </c>
      <c r="D95" s="3"/>
      <c r="E95" s="3">
        <v>284</v>
      </c>
      <c r="F95" s="96">
        <v>1</v>
      </c>
      <c r="G95" s="19">
        <v>1</v>
      </c>
      <c r="H95" s="19">
        <v>1</v>
      </c>
      <c r="I95" s="19">
        <v>1</v>
      </c>
      <c r="J95" s="19">
        <v>1</v>
      </c>
      <c r="K95" s="19">
        <v>0.996</v>
      </c>
      <c r="L95" s="19">
        <v>0.99099999999999999</v>
      </c>
      <c r="M95" s="19">
        <v>0.98599999999999999</v>
      </c>
      <c r="N95" s="143">
        <f t="shared" si="5"/>
        <v>0.98099999999999998</v>
      </c>
      <c r="O95" s="19">
        <v>0.97599999999999998</v>
      </c>
      <c r="P95" s="143">
        <f t="shared" si="5"/>
        <v>0.97099999999999997</v>
      </c>
      <c r="Q95" s="19">
        <v>0.96499999999999997</v>
      </c>
      <c r="R95" s="143">
        <f t="shared" si="5"/>
        <v>0.96</v>
      </c>
      <c r="S95" s="19">
        <v>0.95499999999999996</v>
      </c>
      <c r="T95" s="143">
        <f t="shared" si="5"/>
        <v>0.95</v>
      </c>
      <c r="U95" s="19">
        <v>0.94499999999999995</v>
      </c>
      <c r="V95" s="143">
        <f t="shared" si="6"/>
        <v>0.94</v>
      </c>
      <c r="W95" s="20">
        <v>0.93500000000000005</v>
      </c>
    </row>
    <row r="96" spans="2:23" s="46" customFormat="1" ht="18.75" customHeight="1" thickBot="1" x14ac:dyDescent="0.3">
      <c r="B96" s="187" t="s">
        <v>149</v>
      </c>
      <c r="C96" s="10">
        <v>29.8</v>
      </c>
      <c r="D96" s="10"/>
      <c r="E96" s="10">
        <v>227</v>
      </c>
      <c r="F96" s="97">
        <v>1</v>
      </c>
      <c r="G96" s="22">
        <v>1</v>
      </c>
      <c r="H96" s="22">
        <v>1</v>
      </c>
      <c r="I96" s="22">
        <v>1</v>
      </c>
      <c r="J96" s="22">
        <v>1</v>
      </c>
      <c r="K96" s="22">
        <v>0.996</v>
      </c>
      <c r="L96" s="22">
        <v>0.99099999999999999</v>
      </c>
      <c r="M96" s="22">
        <v>0.98599999999999999</v>
      </c>
      <c r="N96" s="141">
        <f t="shared" si="5"/>
        <v>0.98099999999999998</v>
      </c>
      <c r="O96" s="22">
        <v>0.97599999999999998</v>
      </c>
      <c r="P96" s="141">
        <f t="shared" si="5"/>
        <v>0.97099999999999997</v>
      </c>
      <c r="Q96" s="22">
        <v>0.96599999999999997</v>
      </c>
      <c r="R96" s="141">
        <f t="shared" si="5"/>
        <v>0.96099999999999997</v>
      </c>
      <c r="S96" s="22">
        <v>0.95499999999999996</v>
      </c>
      <c r="T96" s="141">
        <f t="shared" si="5"/>
        <v>0.95</v>
      </c>
      <c r="U96" s="22">
        <v>0.94499999999999995</v>
      </c>
      <c r="V96" s="141">
        <f t="shared" si="6"/>
        <v>0.94099999999999995</v>
      </c>
      <c r="W96" s="23">
        <v>0.93600000000000005</v>
      </c>
    </row>
    <row r="97" spans="2:23" s="46" customFormat="1" ht="18.75" customHeight="1" x14ac:dyDescent="0.25">
      <c r="B97" s="189" t="s">
        <v>150</v>
      </c>
      <c r="C97" s="12">
        <v>36.9</v>
      </c>
      <c r="D97" s="12"/>
      <c r="E97" s="12">
        <v>437</v>
      </c>
      <c r="F97" s="98">
        <v>0.97899999999999998</v>
      </c>
      <c r="G97" s="25">
        <v>0.96</v>
      </c>
      <c r="H97" s="25">
        <v>0.94099999999999995</v>
      </c>
      <c r="I97" s="25">
        <v>0.92300000000000004</v>
      </c>
      <c r="J97" s="25">
        <v>0.90500000000000003</v>
      </c>
      <c r="K97" s="25">
        <v>0.88700000000000001</v>
      </c>
      <c r="L97" s="25">
        <v>0.87</v>
      </c>
      <c r="M97" s="25">
        <v>0.85299999999999998</v>
      </c>
      <c r="N97" s="142">
        <f t="shared" si="5"/>
        <v>0.83699999999999997</v>
      </c>
      <c r="O97" s="25">
        <v>0.82099999999999995</v>
      </c>
      <c r="P97" s="142">
        <f t="shared" si="5"/>
        <v>0.80600000000000005</v>
      </c>
      <c r="Q97" s="25">
        <v>0.79</v>
      </c>
      <c r="R97" s="142">
        <f t="shared" si="5"/>
        <v>0.77600000000000002</v>
      </c>
      <c r="S97" s="25">
        <v>0.76100000000000001</v>
      </c>
      <c r="T97" s="142">
        <f t="shared" si="5"/>
        <v>0.747</v>
      </c>
      <c r="U97" s="25">
        <v>0.73299999999999998</v>
      </c>
      <c r="V97" s="142">
        <f t="shared" si="6"/>
        <v>0.72</v>
      </c>
      <c r="W97" s="26">
        <v>0.70599999999999996</v>
      </c>
    </row>
    <row r="98" spans="2:23" s="46" customFormat="1" ht="18.75" customHeight="1" x14ac:dyDescent="0.25">
      <c r="B98" s="184" t="s">
        <v>151</v>
      </c>
      <c r="C98" s="3">
        <v>32</v>
      </c>
      <c r="D98" s="3"/>
      <c r="E98" s="3">
        <v>365</v>
      </c>
      <c r="F98" s="96">
        <v>0.98</v>
      </c>
      <c r="G98" s="19">
        <v>0.96199999999999997</v>
      </c>
      <c r="H98" s="19">
        <v>0.94299999999999995</v>
      </c>
      <c r="I98" s="19">
        <v>0.92500000000000004</v>
      </c>
      <c r="J98" s="19">
        <v>0.90700000000000003</v>
      </c>
      <c r="K98" s="19">
        <v>0.89</v>
      </c>
      <c r="L98" s="19">
        <v>0.873</v>
      </c>
      <c r="M98" s="19">
        <v>0.85699999999999998</v>
      </c>
      <c r="N98" s="143">
        <f t="shared" si="5"/>
        <v>0.84099999999999997</v>
      </c>
      <c r="O98" s="19">
        <v>0.82499999999999996</v>
      </c>
      <c r="P98" s="143">
        <f t="shared" si="5"/>
        <v>0.81</v>
      </c>
      <c r="Q98" s="19">
        <v>0.79400000000000004</v>
      </c>
      <c r="R98" s="143">
        <f t="shared" si="5"/>
        <v>0.78</v>
      </c>
      <c r="S98" s="19">
        <v>0.76500000000000001</v>
      </c>
      <c r="T98" s="143">
        <f t="shared" si="5"/>
        <v>0.751</v>
      </c>
      <c r="U98" s="19">
        <v>0.73699999999999999</v>
      </c>
      <c r="V98" s="143">
        <f t="shared" si="6"/>
        <v>0.72399999999999998</v>
      </c>
      <c r="W98" s="20">
        <v>0.71099999999999997</v>
      </c>
    </row>
    <row r="99" spans="2:23" s="46" customFormat="1" ht="18.75" customHeight="1" thickBot="1" x14ac:dyDescent="0.3">
      <c r="B99" s="190" t="s">
        <v>152</v>
      </c>
      <c r="C99" s="14">
        <v>26.5</v>
      </c>
      <c r="D99" s="14"/>
      <c r="E99" s="14">
        <v>292</v>
      </c>
      <c r="F99" s="99">
        <v>0.98199999999999998</v>
      </c>
      <c r="G99" s="28">
        <v>0.96299999999999997</v>
      </c>
      <c r="H99" s="28">
        <v>0.94499999999999995</v>
      </c>
      <c r="I99" s="28">
        <v>0.92700000000000005</v>
      </c>
      <c r="J99" s="28">
        <v>0.91</v>
      </c>
      <c r="K99" s="28">
        <v>0.89300000000000002</v>
      </c>
      <c r="L99" s="28">
        <v>0.876</v>
      </c>
      <c r="M99" s="28">
        <v>0.86</v>
      </c>
      <c r="N99" s="144">
        <f t="shared" si="5"/>
        <v>0.84499999999999997</v>
      </c>
      <c r="O99" s="28">
        <v>0.82899999999999996</v>
      </c>
      <c r="P99" s="144">
        <f t="shared" si="5"/>
        <v>0.81399999999999995</v>
      </c>
      <c r="Q99" s="28">
        <v>0.79800000000000004</v>
      </c>
      <c r="R99" s="144">
        <f t="shared" si="5"/>
        <v>0.78400000000000003</v>
      </c>
      <c r="S99" s="28">
        <v>0.77</v>
      </c>
      <c r="T99" s="144">
        <f t="shared" si="5"/>
        <v>0.75600000000000001</v>
      </c>
      <c r="U99" s="28">
        <v>0.74199999999999999</v>
      </c>
      <c r="V99" s="144">
        <f t="shared" si="6"/>
        <v>0.72899999999999998</v>
      </c>
      <c r="W99" s="29">
        <v>0.71599999999999997</v>
      </c>
    </row>
    <row r="100" spans="2:23" s="46" customFormat="1" ht="18.75" customHeight="1" x14ac:dyDescent="0.25">
      <c r="B100" s="188" t="s">
        <v>153</v>
      </c>
      <c r="C100" s="5">
        <v>34.1</v>
      </c>
      <c r="D100" s="5"/>
      <c r="E100" s="5">
        <v>365</v>
      </c>
      <c r="F100" s="100">
        <v>1</v>
      </c>
      <c r="G100" s="16">
        <v>1</v>
      </c>
      <c r="H100" s="16">
        <v>0.99099999999999999</v>
      </c>
      <c r="I100" s="16">
        <v>0.98099999999999998</v>
      </c>
      <c r="J100" s="16">
        <v>0.97199999999999998</v>
      </c>
      <c r="K100" s="16">
        <v>0.96299999999999997</v>
      </c>
      <c r="L100" s="16">
        <v>0.95399999999999996</v>
      </c>
      <c r="M100" s="16">
        <v>0.94499999999999995</v>
      </c>
      <c r="N100" s="145">
        <f t="shared" si="5"/>
        <v>0.93600000000000005</v>
      </c>
      <c r="O100" s="16">
        <v>0.92700000000000005</v>
      </c>
      <c r="P100" s="145">
        <f t="shared" si="5"/>
        <v>0.91900000000000004</v>
      </c>
      <c r="Q100" s="16">
        <v>0.91</v>
      </c>
      <c r="R100" s="145">
        <f t="shared" si="5"/>
        <v>0.90100000000000002</v>
      </c>
      <c r="S100" s="16">
        <v>0.89200000000000002</v>
      </c>
      <c r="T100" s="145">
        <f t="shared" si="5"/>
        <v>0.88400000000000001</v>
      </c>
      <c r="U100" s="16">
        <v>0.876</v>
      </c>
      <c r="V100" s="145">
        <f t="shared" si="6"/>
        <v>0.86799999999999999</v>
      </c>
      <c r="W100" s="17">
        <v>0.85899999999999999</v>
      </c>
    </row>
    <row r="101" spans="2:23" s="46" customFormat="1" ht="18.75" customHeight="1" x14ac:dyDescent="0.25">
      <c r="B101" s="184" t="s">
        <v>154</v>
      </c>
      <c r="C101" s="3">
        <v>29.4</v>
      </c>
      <c r="D101" s="3"/>
      <c r="E101" s="3">
        <v>304</v>
      </c>
      <c r="F101" s="96">
        <v>1</v>
      </c>
      <c r="G101" s="19">
        <v>1</v>
      </c>
      <c r="H101" s="19">
        <v>0.99099999999999999</v>
      </c>
      <c r="I101" s="19">
        <v>0.98199999999999998</v>
      </c>
      <c r="J101" s="19">
        <v>0.97299999999999998</v>
      </c>
      <c r="K101" s="19">
        <v>0.96399999999999997</v>
      </c>
      <c r="L101" s="19">
        <v>0.95499999999999996</v>
      </c>
      <c r="M101" s="19">
        <v>0.94599999999999995</v>
      </c>
      <c r="N101" s="143">
        <f t="shared" si="5"/>
        <v>0.93700000000000006</v>
      </c>
      <c r="O101" s="19">
        <v>0.92800000000000005</v>
      </c>
      <c r="P101" s="143">
        <f t="shared" si="5"/>
        <v>0.92</v>
      </c>
      <c r="Q101" s="19">
        <v>0.91100000000000003</v>
      </c>
      <c r="R101" s="143">
        <f t="shared" si="5"/>
        <v>0.88800000000000001</v>
      </c>
      <c r="S101" s="19">
        <v>0.86399999999999999</v>
      </c>
      <c r="T101" s="143">
        <f t="shared" si="5"/>
        <v>0.871</v>
      </c>
      <c r="U101" s="19">
        <v>0.877</v>
      </c>
      <c r="V101" s="143">
        <f t="shared" si="6"/>
        <v>0.86899999999999999</v>
      </c>
      <c r="W101" s="20">
        <v>0.86099999999999999</v>
      </c>
    </row>
    <row r="102" spans="2:23" s="46" customFormat="1" ht="18.75" customHeight="1" thickBot="1" x14ac:dyDescent="0.3">
      <c r="B102" s="187" t="s">
        <v>155</v>
      </c>
      <c r="C102" s="10">
        <v>24.4</v>
      </c>
      <c r="D102" s="10"/>
      <c r="E102" s="10">
        <v>243</v>
      </c>
      <c r="F102" s="97">
        <v>1</v>
      </c>
      <c r="G102" s="22">
        <v>1</v>
      </c>
      <c r="H102" s="22">
        <v>0.99199999999999999</v>
      </c>
      <c r="I102" s="22">
        <v>0.98199999999999998</v>
      </c>
      <c r="J102" s="22">
        <v>0.97299999999999998</v>
      </c>
      <c r="K102" s="22">
        <v>0.96399999999999997</v>
      </c>
      <c r="L102" s="22">
        <v>0.95499999999999996</v>
      </c>
      <c r="M102" s="22">
        <v>0.94599999999999995</v>
      </c>
      <c r="N102" s="141">
        <f t="shared" si="5"/>
        <v>0.93799999999999994</v>
      </c>
      <c r="O102" s="22">
        <v>0.92900000000000005</v>
      </c>
      <c r="P102" s="141">
        <f t="shared" si="5"/>
        <v>0.92</v>
      </c>
      <c r="Q102" s="22">
        <v>0.91100000000000003</v>
      </c>
      <c r="R102" s="141">
        <f t="shared" si="5"/>
        <v>0.90300000000000002</v>
      </c>
      <c r="S102" s="22">
        <v>0.89500000000000002</v>
      </c>
      <c r="T102" s="141">
        <f t="shared" si="5"/>
        <v>0.88700000000000001</v>
      </c>
      <c r="U102" s="22">
        <v>0.878</v>
      </c>
      <c r="V102" s="141">
        <f t="shared" si="6"/>
        <v>0.87</v>
      </c>
      <c r="W102" s="23">
        <v>0.86199999999999999</v>
      </c>
    </row>
    <row r="103" spans="2:23" s="46" customFormat="1" ht="18.75" customHeight="1" x14ac:dyDescent="0.25">
      <c r="B103" s="189" t="s">
        <v>156</v>
      </c>
      <c r="C103" s="12">
        <v>18.3</v>
      </c>
      <c r="D103" s="12"/>
      <c r="E103" s="12">
        <v>292</v>
      </c>
      <c r="F103" s="98">
        <v>0.99099999999999999</v>
      </c>
      <c r="G103" s="25">
        <v>0.97499999999999998</v>
      </c>
      <c r="H103" s="25">
        <v>0.96</v>
      </c>
      <c r="I103" s="25">
        <v>0.94499999999999995</v>
      </c>
      <c r="J103" s="25">
        <v>0.93</v>
      </c>
      <c r="K103" s="25">
        <v>0.91500000000000004</v>
      </c>
      <c r="L103" s="25">
        <v>0.90100000000000002</v>
      </c>
      <c r="M103" s="25">
        <v>0.88700000000000001</v>
      </c>
      <c r="N103" s="142">
        <f t="shared" si="5"/>
        <v>0.874</v>
      </c>
      <c r="O103" s="25">
        <v>0.86</v>
      </c>
      <c r="P103" s="142">
        <f t="shared" si="5"/>
        <v>0.84699999999999998</v>
      </c>
      <c r="Q103" s="25">
        <v>0.83299999999999996</v>
      </c>
      <c r="R103" s="142">
        <f t="shared" si="5"/>
        <v>0.82099999999999995</v>
      </c>
      <c r="S103" s="25">
        <v>0.80800000000000005</v>
      </c>
      <c r="T103" s="142">
        <f t="shared" si="5"/>
        <v>0.79600000000000004</v>
      </c>
      <c r="U103" s="25">
        <v>0.78400000000000003</v>
      </c>
      <c r="V103" s="142">
        <f t="shared" si="6"/>
        <v>0.77200000000000002</v>
      </c>
      <c r="W103" s="26">
        <v>0.76</v>
      </c>
    </row>
    <row r="104" spans="2:23" s="46" customFormat="1" ht="18.75" customHeight="1" x14ac:dyDescent="0.25">
      <c r="B104" s="184" t="s">
        <v>157</v>
      </c>
      <c r="C104" s="3">
        <v>16.100000000000001</v>
      </c>
      <c r="D104" s="3"/>
      <c r="E104" s="3">
        <v>243</v>
      </c>
      <c r="F104" s="96">
        <v>0.99199999999999999</v>
      </c>
      <c r="G104" s="19">
        <v>0.97599999999999998</v>
      </c>
      <c r="H104" s="19">
        <v>0.96099999999999997</v>
      </c>
      <c r="I104" s="19">
        <v>0.94599999999999995</v>
      </c>
      <c r="J104" s="19">
        <v>0.93200000000000005</v>
      </c>
      <c r="K104" s="19">
        <v>0.91700000000000004</v>
      </c>
      <c r="L104" s="19">
        <v>0.90300000000000002</v>
      </c>
      <c r="M104" s="19">
        <v>0.88900000000000001</v>
      </c>
      <c r="N104" s="143">
        <f t="shared" si="5"/>
        <v>0.876</v>
      </c>
      <c r="O104" s="19">
        <v>0.86199999999999999</v>
      </c>
      <c r="P104" s="143">
        <f t="shared" si="5"/>
        <v>0.84899999999999998</v>
      </c>
      <c r="Q104" s="19">
        <v>0.83599999999999997</v>
      </c>
      <c r="R104" s="143">
        <f t="shared" si="5"/>
        <v>0.82399999999999995</v>
      </c>
      <c r="S104" s="19">
        <v>0.81100000000000005</v>
      </c>
      <c r="T104" s="143">
        <f t="shared" si="5"/>
        <v>0.79900000000000004</v>
      </c>
      <c r="U104" s="19">
        <v>0.78700000000000003</v>
      </c>
      <c r="V104" s="143">
        <f t="shared" si="6"/>
        <v>0.77500000000000002</v>
      </c>
      <c r="W104" s="20">
        <v>0.76300000000000001</v>
      </c>
    </row>
    <row r="105" spans="2:23" s="46" customFormat="1" ht="18.75" customHeight="1" thickBot="1" x14ac:dyDescent="0.3">
      <c r="B105" s="190" t="s">
        <v>158</v>
      </c>
      <c r="C105" s="14">
        <v>13.5</v>
      </c>
      <c r="D105" s="14"/>
      <c r="E105" s="14">
        <v>194</v>
      </c>
      <c r="F105" s="99">
        <v>0.99199999999999999</v>
      </c>
      <c r="G105" s="28">
        <v>0.97699999999999998</v>
      </c>
      <c r="H105" s="28">
        <v>0.96199999999999997</v>
      </c>
      <c r="I105" s="28">
        <v>0.94699999999999995</v>
      </c>
      <c r="J105" s="28">
        <v>0.93300000000000005</v>
      </c>
      <c r="K105" s="28">
        <v>0.91900000000000004</v>
      </c>
      <c r="L105" s="28">
        <v>0.90500000000000003</v>
      </c>
      <c r="M105" s="28">
        <v>0.89100000000000001</v>
      </c>
      <c r="N105" s="144">
        <f t="shared" si="5"/>
        <v>0.878</v>
      </c>
      <c r="O105" s="28">
        <v>0.86399999999999999</v>
      </c>
      <c r="P105" s="144">
        <f t="shared" si="5"/>
        <v>0.85099999999999998</v>
      </c>
      <c r="Q105" s="28">
        <v>0.83799999999999997</v>
      </c>
      <c r="R105" s="144">
        <f t="shared" si="5"/>
        <v>0.82599999999999996</v>
      </c>
      <c r="S105" s="28">
        <v>0.81299999999999994</v>
      </c>
      <c r="T105" s="144">
        <f t="shared" si="5"/>
        <v>0.80100000000000005</v>
      </c>
      <c r="U105" s="28">
        <v>0.78900000000000003</v>
      </c>
      <c r="V105" s="144">
        <f t="shared" si="6"/>
        <v>0.77800000000000002</v>
      </c>
      <c r="W105" s="29">
        <v>0.76600000000000001</v>
      </c>
    </row>
    <row r="106" spans="2:23" s="46" customFormat="1" ht="18.75" customHeight="1" x14ac:dyDescent="0.25">
      <c r="B106" s="188" t="s">
        <v>159</v>
      </c>
      <c r="C106" s="5">
        <v>11.4</v>
      </c>
      <c r="D106" s="5"/>
      <c r="E106" s="5">
        <v>219</v>
      </c>
      <c r="F106" s="100">
        <v>0.996</v>
      </c>
      <c r="G106" s="16">
        <v>0.98199999999999998</v>
      </c>
      <c r="H106" s="16">
        <v>0.96899999999999997</v>
      </c>
      <c r="I106" s="16">
        <v>0.95499999999999996</v>
      </c>
      <c r="J106" s="16">
        <v>0.94199999999999995</v>
      </c>
      <c r="K106" s="16">
        <v>0.92900000000000005</v>
      </c>
      <c r="L106" s="16">
        <v>0.91600000000000004</v>
      </c>
      <c r="M106" s="16">
        <v>0.90300000000000002</v>
      </c>
      <c r="N106" s="145">
        <f t="shared" si="5"/>
        <v>0.89100000000000001</v>
      </c>
      <c r="O106" s="16">
        <v>0.878</v>
      </c>
      <c r="P106" s="145">
        <f t="shared" si="5"/>
        <v>0.86599999999999999</v>
      </c>
      <c r="Q106" s="16">
        <v>0.85399999999999998</v>
      </c>
      <c r="R106" s="145">
        <f t="shared" si="5"/>
        <v>0.84299999999999997</v>
      </c>
      <c r="S106" s="16">
        <v>0.83099999999999996</v>
      </c>
      <c r="T106" s="145">
        <f t="shared" si="5"/>
        <v>0.82</v>
      </c>
      <c r="U106" s="16">
        <v>0.80900000000000005</v>
      </c>
      <c r="V106" s="145">
        <f t="shared" si="6"/>
        <v>0.79800000000000004</v>
      </c>
      <c r="W106" s="17">
        <v>0.78700000000000003</v>
      </c>
    </row>
    <row r="107" spans="2:23" s="46" customFormat="1" ht="18.75" customHeight="1" x14ac:dyDescent="0.25">
      <c r="B107" s="184" t="s">
        <v>160</v>
      </c>
      <c r="C107" s="3">
        <v>10.1</v>
      </c>
      <c r="D107" s="3"/>
      <c r="E107" s="3">
        <v>182</v>
      </c>
      <c r="F107" s="96">
        <v>0.997</v>
      </c>
      <c r="G107" s="19">
        <v>0.98299999999999998</v>
      </c>
      <c r="H107" s="195">
        <v>0.96899999999999997</v>
      </c>
      <c r="I107" s="19">
        <v>0.95599999999999996</v>
      </c>
      <c r="J107" s="19">
        <v>0.94299999999999995</v>
      </c>
      <c r="K107" s="19">
        <v>0.93</v>
      </c>
      <c r="L107" s="19">
        <v>0.91700000000000004</v>
      </c>
      <c r="M107" s="19">
        <v>0.90500000000000003</v>
      </c>
      <c r="N107" s="143">
        <f t="shared" si="5"/>
        <v>0.89300000000000002</v>
      </c>
      <c r="O107" s="19">
        <v>0.88</v>
      </c>
      <c r="P107" s="143">
        <f t="shared" si="5"/>
        <v>0.86799999999999999</v>
      </c>
      <c r="Q107" s="19">
        <v>0.85599999999999998</v>
      </c>
      <c r="R107" s="143">
        <f t="shared" si="5"/>
        <v>0.84499999999999997</v>
      </c>
      <c r="S107" s="19">
        <v>0.83299999999999996</v>
      </c>
      <c r="T107" s="143">
        <f t="shared" si="5"/>
        <v>0.82199999999999995</v>
      </c>
      <c r="U107" s="19">
        <v>0.81100000000000005</v>
      </c>
      <c r="V107" s="143">
        <f t="shared" si="6"/>
        <v>0.8</v>
      </c>
      <c r="W107" s="20">
        <v>0.78900000000000003</v>
      </c>
    </row>
    <row r="108" spans="2:23" s="46" customFormat="1" ht="18.75" customHeight="1" thickBot="1" x14ac:dyDescent="0.3">
      <c r="B108" s="185" t="s">
        <v>161</v>
      </c>
      <c r="C108" s="186">
        <v>8.5</v>
      </c>
      <c r="D108" s="186"/>
      <c r="E108" s="186">
        <v>146</v>
      </c>
      <c r="F108" s="192">
        <v>0.997</v>
      </c>
      <c r="G108" s="193">
        <v>0.98399999999999999</v>
      </c>
      <c r="H108" s="193">
        <v>0.97</v>
      </c>
      <c r="I108" s="193">
        <v>0.95699999999999996</v>
      </c>
      <c r="J108" s="193">
        <v>0.94399999999999995</v>
      </c>
      <c r="K108" s="193">
        <v>0.93100000000000005</v>
      </c>
      <c r="L108" s="193">
        <v>0.91900000000000004</v>
      </c>
      <c r="M108" s="193">
        <v>0.90600000000000003</v>
      </c>
      <c r="N108" s="196">
        <f t="shared" si="5"/>
        <v>0.89400000000000002</v>
      </c>
      <c r="O108" s="193">
        <v>0.88200000000000001</v>
      </c>
      <c r="P108" s="196">
        <f t="shared" si="5"/>
        <v>0.871</v>
      </c>
      <c r="Q108" s="193">
        <v>0.85899999999999999</v>
      </c>
      <c r="R108" s="196">
        <f t="shared" si="5"/>
        <v>0.84799999999999998</v>
      </c>
      <c r="S108" s="193">
        <v>0.83599999999999997</v>
      </c>
      <c r="T108" s="196">
        <f t="shared" si="5"/>
        <v>0.82499999999999996</v>
      </c>
      <c r="U108" s="193">
        <v>0.81399999999999995</v>
      </c>
      <c r="V108" s="196">
        <f t="shared" si="6"/>
        <v>0.80300000000000005</v>
      </c>
      <c r="W108" s="194">
        <v>0.79200000000000004</v>
      </c>
    </row>
    <row r="109" spans="2:23" s="46" customFormat="1" ht="18.75" customHeight="1" thickTop="1" x14ac:dyDescent="0.25">
      <c r="B109" s="183" t="s">
        <v>162</v>
      </c>
      <c r="C109" s="80">
        <v>788</v>
      </c>
      <c r="D109" s="80"/>
      <c r="E109" s="80">
        <v>2007</v>
      </c>
      <c r="F109" s="92">
        <v>1</v>
      </c>
      <c r="G109" s="93">
        <v>1</v>
      </c>
      <c r="H109" s="93">
        <v>1</v>
      </c>
      <c r="I109" s="93">
        <v>1</v>
      </c>
      <c r="J109" s="93">
        <v>1</v>
      </c>
      <c r="K109" s="93">
        <v>1</v>
      </c>
      <c r="L109" s="93">
        <v>1</v>
      </c>
      <c r="M109" s="93">
        <v>1</v>
      </c>
      <c r="N109" s="140">
        <f t="shared" ref="N109:N136" si="7">ROUND((M109+O109)/2,3)</f>
        <v>1</v>
      </c>
      <c r="O109" s="93">
        <v>1</v>
      </c>
      <c r="P109" s="140">
        <f t="shared" ref="P109:P136" si="8">ROUND((O109+Q109)/2,3)</f>
        <v>1</v>
      </c>
      <c r="Q109" s="93">
        <v>1</v>
      </c>
      <c r="R109" s="140">
        <f t="shared" ref="R109:R136" si="9">ROUND((Q109+S109)/2,3)</f>
        <v>1</v>
      </c>
      <c r="S109" s="93">
        <v>1</v>
      </c>
      <c r="T109" s="140">
        <f t="shared" ref="T109:T136" si="10">ROUND((S109+U109)/2,3)</f>
        <v>1</v>
      </c>
      <c r="U109" s="93">
        <v>1</v>
      </c>
      <c r="V109" s="140">
        <f t="shared" si="6"/>
        <v>1</v>
      </c>
      <c r="W109" s="95">
        <v>1</v>
      </c>
    </row>
    <row r="110" spans="2:23" s="46" customFormat="1" ht="18.75" customHeight="1" x14ac:dyDescent="0.25">
      <c r="B110" s="184" t="s">
        <v>163</v>
      </c>
      <c r="C110" s="3">
        <v>564</v>
      </c>
      <c r="D110" s="3"/>
      <c r="E110" s="3">
        <v>1520</v>
      </c>
      <c r="F110" s="96">
        <v>1</v>
      </c>
      <c r="G110" s="19">
        <v>1</v>
      </c>
      <c r="H110" s="19">
        <v>1</v>
      </c>
      <c r="I110" s="19">
        <v>1</v>
      </c>
      <c r="J110" s="19">
        <v>1</v>
      </c>
      <c r="K110" s="19">
        <v>1</v>
      </c>
      <c r="L110" s="19">
        <v>1</v>
      </c>
      <c r="M110" s="19">
        <v>1</v>
      </c>
      <c r="N110" s="143">
        <f t="shared" si="7"/>
        <v>1</v>
      </c>
      <c r="O110" s="19">
        <v>1</v>
      </c>
      <c r="P110" s="143">
        <f t="shared" si="8"/>
        <v>1</v>
      </c>
      <c r="Q110" s="19">
        <v>1</v>
      </c>
      <c r="R110" s="143">
        <f t="shared" si="9"/>
        <v>1</v>
      </c>
      <c r="S110" s="19">
        <v>1</v>
      </c>
      <c r="T110" s="143">
        <f t="shared" si="10"/>
        <v>1</v>
      </c>
      <c r="U110" s="19">
        <v>1</v>
      </c>
      <c r="V110" s="143">
        <f t="shared" si="6"/>
        <v>1</v>
      </c>
      <c r="W110" s="20">
        <v>1</v>
      </c>
    </row>
    <row r="111" spans="2:23" s="46" customFormat="1" ht="18.75" customHeight="1" thickBot="1" x14ac:dyDescent="0.3">
      <c r="B111" s="187" t="s">
        <v>164</v>
      </c>
      <c r="C111" s="10">
        <v>343</v>
      </c>
      <c r="D111" s="10"/>
      <c r="E111" s="10">
        <v>1027</v>
      </c>
      <c r="F111" s="97">
        <v>1</v>
      </c>
      <c r="G111" s="22">
        <v>1</v>
      </c>
      <c r="H111" s="22">
        <v>1</v>
      </c>
      <c r="I111" s="22">
        <v>1</v>
      </c>
      <c r="J111" s="22">
        <v>1</v>
      </c>
      <c r="K111" s="22">
        <v>1</v>
      </c>
      <c r="L111" s="22">
        <v>1</v>
      </c>
      <c r="M111" s="22">
        <v>1</v>
      </c>
      <c r="N111" s="141">
        <f t="shared" si="7"/>
        <v>1</v>
      </c>
      <c r="O111" s="22">
        <v>1</v>
      </c>
      <c r="P111" s="141">
        <f t="shared" si="8"/>
        <v>1</v>
      </c>
      <c r="Q111" s="22">
        <v>1</v>
      </c>
      <c r="R111" s="141">
        <f t="shared" si="9"/>
        <v>1</v>
      </c>
      <c r="S111" s="22">
        <v>1</v>
      </c>
      <c r="T111" s="141">
        <f t="shared" si="10"/>
        <v>1</v>
      </c>
      <c r="U111" s="22">
        <v>1</v>
      </c>
      <c r="V111" s="141">
        <f t="shared" si="6"/>
        <v>1</v>
      </c>
      <c r="W111" s="23">
        <v>1</v>
      </c>
    </row>
    <row r="112" spans="2:23" s="46" customFormat="1" ht="18.75" customHeight="1" x14ac:dyDescent="0.25">
      <c r="B112" s="189" t="s">
        <v>165</v>
      </c>
      <c r="C112" s="12">
        <v>621</v>
      </c>
      <c r="D112" s="12"/>
      <c r="E112" s="12">
        <v>1780</v>
      </c>
      <c r="F112" s="98">
        <v>1</v>
      </c>
      <c r="G112" s="25">
        <v>1</v>
      </c>
      <c r="H112" s="25">
        <v>1</v>
      </c>
      <c r="I112" s="25">
        <v>1</v>
      </c>
      <c r="J112" s="25">
        <v>1</v>
      </c>
      <c r="K112" s="25">
        <v>1</v>
      </c>
      <c r="L112" s="25">
        <v>1</v>
      </c>
      <c r="M112" s="25">
        <v>1</v>
      </c>
      <c r="N112" s="142">
        <f t="shared" si="7"/>
        <v>1</v>
      </c>
      <c r="O112" s="25">
        <v>1</v>
      </c>
      <c r="P112" s="142">
        <f t="shared" si="8"/>
        <v>1</v>
      </c>
      <c r="Q112" s="25">
        <v>1</v>
      </c>
      <c r="R112" s="142">
        <f t="shared" si="9"/>
        <v>1</v>
      </c>
      <c r="S112" s="25">
        <v>1</v>
      </c>
      <c r="T112" s="142">
        <f t="shared" si="10"/>
        <v>1</v>
      </c>
      <c r="U112" s="25">
        <v>1</v>
      </c>
      <c r="V112" s="142">
        <f t="shared" si="6"/>
        <v>1</v>
      </c>
      <c r="W112" s="26">
        <v>1</v>
      </c>
    </row>
    <row r="113" spans="2:23" s="46" customFormat="1" ht="18.75" customHeight="1" x14ac:dyDescent="0.25">
      <c r="B113" s="184" t="s">
        <v>166</v>
      </c>
      <c r="C113" s="3">
        <v>457</v>
      </c>
      <c r="D113" s="3"/>
      <c r="E113" s="3">
        <v>1338</v>
      </c>
      <c r="F113" s="96">
        <v>1</v>
      </c>
      <c r="G113" s="19">
        <v>1</v>
      </c>
      <c r="H113" s="19">
        <v>1</v>
      </c>
      <c r="I113" s="19">
        <v>1</v>
      </c>
      <c r="J113" s="19">
        <v>1</v>
      </c>
      <c r="K113" s="19">
        <v>1</v>
      </c>
      <c r="L113" s="19">
        <v>1</v>
      </c>
      <c r="M113" s="19">
        <v>1</v>
      </c>
      <c r="N113" s="143">
        <f t="shared" si="7"/>
        <v>1</v>
      </c>
      <c r="O113" s="19">
        <v>1</v>
      </c>
      <c r="P113" s="143">
        <f t="shared" si="8"/>
        <v>1</v>
      </c>
      <c r="Q113" s="19">
        <v>1</v>
      </c>
      <c r="R113" s="143">
        <f t="shared" si="9"/>
        <v>1</v>
      </c>
      <c r="S113" s="19">
        <v>1</v>
      </c>
      <c r="T113" s="143">
        <f t="shared" si="10"/>
        <v>1</v>
      </c>
      <c r="U113" s="19">
        <v>1</v>
      </c>
      <c r="V113" s="143">
        <f t="shared" si="6"/>
        <v>1</v>
      </c>
      <c r="W113" s="20">
        <v>1</v>
      </c>
    </row>
    <row r="114" spans="2:23" s="46" customFormat="1" ht="18.75" customHeight="1" thickBot="1" x14ac:dyDescent="0.3">
      <c r="B114" s="190" t="s">
        <v>167</v>
      </c>
      <c r="C114" s="14">
        <v>282</v>
      </c>
      <c r="D114" s="14"/>
      <c r="E114" s="14">
        <v>912</v>
      </c>
      <c r="F114" s="99">
        <v>1</v>
      </c>
      <c r="G114" s="28">
        <v>1</v>
      </c>
      <c r="H114" s="28">
        <v>1</v>
      </c>
      <c r="I114" s="28">
        <v>1</v>
      </c>
      <c r="J114" s="28">
        <v>1</v>
      </c>
      <c r="K114" s="28">
        <v>1</v>
      </c>
      <c r="L114" s="28">
        <v>1</v>
      </c>
      <c r="M114" s="28">
        <v>1</v>
      </c>
      <c r="N114" s="144">
        <f t="shared" si="7"/>
        <v>1</v>
      </c>
      <c r="O114" s="28">
        <v>1</v>
      </c>
      <c r="P114" s="144">
        <f t="shared" si="8"/>
        <v>1</v>
      </c>
      <c r="Q114" s="28">
        <v>1</v>
      </c>
      <c r="R114" s="144">
        <f t="shared" si="9"/>
        <v>1</v>
      </c>
      <c r="S114" s="28">
        <v>1</v>
      </c>
      <c r="T114" s="144">
        <f t="shared" si="10"/>
        <v>1</v>
      </c>
      <c r="U114" s="28">
        <v>1</v>
      </c>
      <c r="V114" s="144">
        <f t="shared" si="6"/>
        <v>1</v>
      </c>
      <c r="W114" s="29">
        <v>1</v>
      </c>
    </row>
    <row r="115" spans="2:23" s="46" customFormat="1" ht="18.75" customHeight="1" x14ac:dyDescent="0.25">
      <c r="B115" s="188" t="s">
        <v>168</v>
      </c>
      <c r="C115" s="5">
        <v>469</v>
      </c>
      <c r="D115" s="5"/>
      <c r="E115" s="5">
        <v>1554</v>
      </c>
      <c r="F115" s="100">
        <v>1</v>
      </c>
      <c r="G115" s="16">
        <v>1</v>
      </c>
      <c r="H115" s="16">
        <v>1</v>
      </c>
      <c r="I115" s="16">
        <v>1</v>
      </c>
      <c r="J115" s="16">
        <v>1</v>
      </c>
      <c r="K115" s="16">
        <v>1</v>
      </c>
      <c r="L115" s="16">
        <v>1</v>
      </c>
      <c r="M115" s="16">
        <v>1</v>
      </c>
      <c r="N115" s="145">
        <f t="shared" si="7"/>
        <v>1</v>
      </c>
      <c r="O115" s="16">
        <v>1</v>
      </c>
      <c r="P115" s="145">
        <f t="shared" si="8"/>
        <v>1</v>
      </c>
      <c r="Q115" s="16">
        <v>1</v>
      </c>
      <c r="R115" s="145">
        <f t="shared" si="9"/>
        <v>1</v>
      </c>
      <c r="S115" s="16">
        <v>1</v>
      </c>
      <c r="T115" s="145">
        <f t="shared" si="10"/>
        <v>1</v>
      </c>
      <c r="U115" s="16">
        <v>1</v>
      </c>
      <c r="V115" s="145">
        <f t="shared" si="6"/>
        <v>1</v>
      </c>
      <c r="W115" s="17">
        <v>1</v>
      </c>
    </row>
    <row r="116" spans="2:23" s="46" customFormat="1" ht="18.75" customHeight="1" x14ac:dyDescent="0.25">
      <c r="B116" s="184" t="s">
        <v>169</v>
      </c>
      <c r="C116" s="3">
        <v>356</v>
      </c>
      <c r="D116" s="3"/>
      <c r="E116" s="3">
        <v>1168</v>
      </c>
      <c r="F116" s="96">
        <v>1</v>
      </c>
      <c r="G116" s="19">
        <v>1</v>
      </c>
      <c r="H116" s="19">
        <v>1</v>
      </c>
      <c r="I116" s="19">
        <v>1</v>
      </c>
      <c r="J116" s="19">
        <v>1</v>
      </c>
      <c r="K116" s="19">
        <v>1</v>
      </c>
      <c r="L116" s="19">
        <v>1</v>
      </c>
      <c r="M116" s="19">
        <v>1</v>
      </c>
      <c r="N116" s="143">
        <f t="shared" si="7"/>
        <v>1</v>
      </c>
      <c r="O116" s="19">
        <v>1</v>
      </c>
      <c r="P116" s="143">
        <f t="shared" si="8"/>
        <v>1</v>
      </c>
      <c r="Q116" s="19">
        <v>1</v>
      </c>
      <c r="R116" s="143">
        <f t="shared" si="9"/>
        <v>1</v>
      </c>
      <c r="S116" s="19">
        <v>1</v>
      </c>
      <c r="T116" s="143">
        <f t="shared" si="10"/>
        <v>1</v>
      </c>
      <c r="U116" s="19">
        <v>1</v>
      </c>
      <c r="V116" s="143">
        <f t="shared" si="6"/>
        <v>1</v>
      </c>
      <c r="W116" s="20">
        <v>1</v>
      </c>
    </row>
    <row r="117" spans="2:23" s="46" customFormat="1" ht="18.75" customHeight="1" thickBot="1" x14ac:dyDescent="0.3">
      <c r="B117" s="187" t="s">
        <v>170</v>
      </c>
      <c r="C117" s="10">
        <v>224</v>
      </c>
      <c r="D117" s="10"/>
      <c r="E117" s="10">
        <v>796</v>
      </c>
      <c r="F117" s="97">
        <v>1</v>
      </c>
      <c r="G117" s="22">
        <v>1</v>
      </c>
      <c r="H117" s="22">
        <v>1</v>
      </c>
      <c r="I117" s="22">
        <v>1</v>
      </c>
      <c r="J117" s="22">
        <v>1</v>
      </c>
      <c r="K117" s="22">
        <v>1</v>
      </c>
      <c r="L117" s="22">
        <v>1</v>
      </c>
      <c r="M117" s="22">
        <v>1</v>
      </c>
      <c r="N117" s="141">
        <f t="shared" si="7"/>
        <v>1</v>
      </c>
      <c r="O117" s="22">
        <v>1</v>
      </c>
      <c r="P117" s="141">
        <f t="shared" si="8"/>
        <v>1</v>
      </c>
      <c r="Q117" s="22">
        <v>1</v>
      </c>
      <c r="R117" s="141">
        <f t="shared" si="9"/>
        <v>1</v>
      </c>
      <c r="S117" s="22">
        <v>1</v>
      </c>
      <c r="T117" s="141">
        <f t="shared" si="10"/>
        <v>1</v>
      </c>
      <c r="U117" s="22">
        <v>1</v>
      </c>
      <c r="V117" s="141">
        <f t="shared" si="6"/>
        <v>1</v>
      </c>
      <c r="W117" s="23">
        <v>1</v>
      </c>
    </row>
    <row r="118" spans="2:23" s="46" customFormat="1" ht="18.75" customHeight="1" x14ac:dyDescent="0.25">
      <c r="B118" s="189" t="s">
        <v>171</v>
      </c>
      <c r="C118" s="12">
        <v>387</v>
      </c>
      <c r="D118" s="12"/>
      <c r="E118" s="12">
        <v>1406</v>
      </c>
      <c r="F118" s="98">
        <v>1</v>
      </c>
      <c r="G118" s="25">
        <v>1</v>
      </c>
      <c r="H118" s="25">
        <v>1</v>
      </c>
      <c r="I118" s="25">
        <v>1</v>
      </c>
      <c r="J118" s="25">
        <v>1</v>
      </c>
      <c r="K118" s="25">
        <v>1</v>
      </c>
      <c r="L118" s="25">
        <v>1</v>
      </c>
      <c r="M118" s="25">
        <v>1</v>
      </c>
      <c r="N118" s="142">
        <f t="shared" si="7"/>
        <v>1</v>
      </c>
      <c r="O118" s="25">
        <v>1</v>
      </c>
      <c r="P118" s="142">
        <f t="shared" si="8"/>
        <v>1</v>
      </c>
      <c r="Q118" s="25">
        <v>1</v>
      </c>
      <c r="R118" s="142">
        <f t="shared" si="9"/>
        <v>1</v>
      </c>
      <c r="S118" s="25">
        <v>1</v>
      </c>
      <c r="T118" s="142">
        <f t="shared" si="10"/>
        <v>1</v>
      </c>
      <c r="U118" s="25">
        <v>1</v>
      </c>
      <c r="V118" s="142">
        <f t="shared" si="6"/>
        <v>1</v>
      </c>
      <c r="W118" s="26">
        <v>1</v>
      </c>
    </row>
    <row r="119" spans="2:23" s="46" customFormat="1" ht="18.75" customHeight="1" x14ac:dyDescent="0.25">
      <c r="B119" s="184" t="s">
        <v>172</v>
      </c>
      <c r="C119" s="3">
        <v>296</v>
      </c>
      <c r="D119" s="3"/>
      <c r="E119" s="3">
        <v>1064</v>
      </c>
      <c r="F119" s="96">
        <v>1</v>
      </c>
      <c r="G119" s="19">
        <v>1</v>
      </c>
      <c r="H119" s="19">
        <v>1</v>
      </c>
      <c r="I119" s="19">
        <v>1</v>
      </c>
      <c r="J119" s="19">
        <v>1</v>
      </c>
      <c r="K119" s="19">
        <v>1</v>
      </c>
      <c r="L119" s="19">
        <v>1</v>
      </c>
      <c r="M119" s="19">
        <v>1</v>
      </c>
      <c r="N119" s="143">
        <f t="shared" si="7"/>
        <v>1</v>
      </c>
      <c r="O119" s="19">
        <v>1</v>
      </c>
      <c r="P119" s="143">
        <f t="shared" si="8"/>
        <v>1</v>
      </c>
      <c r="Q119" s="19">
        <v>1</v>
      </c>
      <c r="R119" s="143">
        <f t="shared" si="9"/>
        <v>1</v>
      </c>
      <c r="S119" s="19">
        <v>1</v>
      </c>
      <c r="T119" s="143">
        <f t="shared" si="10"/>
        <v>1</v>
      </c>
      <c r="U119" s="19">
        <v>1</v>
      </c>
      <c r="V119" s="143">
        <f t="shared" si="6"/>
        <v>1</v>
      </c>
      <c r="W119" s="20">
        <v>1</v>
      </c>
    </row>
    <row r="120" spans="2:23" s="46" customFormat="1" ht="18.75" customHeight="1" x14ac:dyDescent="0.25">
      <c r="B120" s="184" t="s">
        <v>173</v>
      </c>
      <c r="C120" s="3">
        <v>189</v>
      </c>
      <c r="D120" s="3"/>
      <c r="E120" s="3">
        <v>723</v>
      </c>
      <c r="F120" s="96">
        <v>1</v>
      </c>
      <c r="G120" s="19">
        <v>1</v>
      </c>
      <c r="H120" s="19">
        <v>1</v>
      </c>
      <c r="I120" s="19">
        <v>1</v>
      </c>
      <c r="J120" s="19">
        <v>1</v>
      </c>
      <c r="K120" s="19">
        <v>1</v>
      </c>
      <c r="L120" s="19">
        <v>1</v>
      </c>
      <c r="M120" s="19">
        <v>1</v>
      </c>
      <c r="N120" s="143">
        <f t="shared" si="7"/>
        <v>1</v>
      </c>
      <c r="O120" s="19">
        <v>1</v>
      </c>
      <c r="P120" s="143">
        <f t="shared" si="8"/>
        <v>1</v>
      </c>
      <c r="Q120" s="19">
        <v>1</v>
      </c>
      <c r="R120" s="143">
        <f t="shared" si="9"/>
        <v>1</v>
      </c>
      <c r="S120" s="19">
        <v>1</v>
      </c>
      <c r="T120" s="143">
        <f t="shared" si="10"/>
        <v>1</v>
      </c>
      <c r="U120" s="19">
        <v>1</v>
      </c>
      <c r="V120" s="143">
        <f t="shared" si="6"/>
        <v>1</v>
      </c>
      <c r="W120" s="20">
        <v>1</v>
      </c>
    </row>
    <row r="121" spans="2:23" s="46" customFormat="1" ht="18.75" customHeight="1" thickBot="1" x14ac:dyDescent="0.3">
      <c r="B121" s="190" t="s">
        <v>174</v>
      </c>
      <c r="C121" s="14">
        <v>132</v>
      </c>
      <c r="D121" s="14"/>
      <c r="E121" s="14">
        <v>545</v>
      </c>
      <c r="F121" s="99">
        <v>1</v>
      </c>
      <c r="G121" s="28">
        <v>1</v>
      </c>
      <c r="H121" s="28">
        <v>1</v>
      </c>
      <c r="I121" s="28">
        <v>1</v>
      </c>
      <c r="J121" s="28">
        <v>1</v>
      </c>
      <c r="K121" s="28">
        <v>1</v>
      </c>
      <c r="L121" s="28">
        <v>1</v>
      </c>
      <c r="M121" s="28">
        <v>1</v>
      </c>
      <c r="N121" s="144">
        <f t="shared" si="7"/>
        <v>1</v>
      </c>
      <c r="O121" s="28">
        <v>1</v>
      </c>
      <c r="P121" s="144">
        <f t="shared" si="8"/>
        <v>1</v>
      </c>
      <c r="Q121" s="28">
        <v>1</v>
      </c>
      <c r="R121" s="144">
        <f t="shared" si="9"/>
        <v>1</v>
      </c>
      <c r="S121" s="28">
        <v>1</v>
      </c>
      <c r="T121" s="144">
        <f t="shared" si="10"/>
        <v>1</v>
      </c>
      <c r="U121" s="28">
        <v>1</v>
      </c>
      <c r="V121" s="144">
        <f t="shared" si="6"/>
        <v>1</v>
      </c>
      <c r="W121" s="29">
        <v>1</v>
      </c>
    </row>
    <row r="122" spans="2:23" s="46" customFormat="1" ht="18.75" customHeight="1" x14ac:dyDescent="0.25">
      <c r="B122" s="188" t="s">
        <v>175</v>
      </c>
      <c r="C122" s="5">
        <v>272</v>
      </c>
      <c r="D122" s="5"/>
      <c r="E122" s="5">
        <v>1179</v>
      </c>
      <c r="F122" s="100">
        <v>1</v>
      </c>
      <c r="G122" s="16">
        <v>1</v>
      </c>
      <c r="H122" s="16">
        <v>1</v>
      </c>
      <c r="I122" s="16">
        <v>1</v>
      </c>
      <c r="J122" s="16">
        <v>1</v>
      </c>
      <c r="K122" s="16">
        <v>1</v>
      </c>
      <c r="L122" s="16">
        <v>1</v>
      </c>
      <c r="M122" s="16">
        <v>1</v>
      </c>
      <c r="N122" s="145">
        <f t="shared" si="7"/>
        <v>1</v>
      </c>
      <c r="O122" s="16">
        <v>1</v>
      </c>
      <c r="P122" s="145">
        <f t="shared" si="8"/>
        <v>1</v>
      </c>
      <c r="Q122" s="16">
        <v>1</v>
      </c>
      <c r="R122" s="145">
        <f t="shared" si="9"/>
        <v>1</v>
      </c>
      <c r="S122" s="16">
        <v>1</v>
      </c>
      <c r="T122" s="145">
        <f t="shared" si="10"/>
        <v>1</v>
      </c>
      <c r="U122" s="16">
        <v>1</v>
      </c>
      <c r="V122" s="145">
        <f t="shared" si="6"/>
        <v>1</v>
      </c>
      <c r="W122" s="17">
        <v>1</v>
      </c>
    </row>
    <row r="123" spans="2:23" s="46" customFormat="1" ht="18.75" customHeight="1" x14ac:dyDescent="0.25">
      <c r="B123" s="184" t="s">
        <v>176</v>
      </c>
      <c r="C123" s="3">
        <v>204</v>
      </c>
      <c r="D123" s="3"/>
      <c r="E123" s="3">
        <v>874</v>
      </c>
      <c r="F123" s="96">
        <v>1</v>
      </c>
      <c r="G123" s="19">
        <v>1</v>
      </c>
      <c r="H123" s="19">
        <v>1</v>
      </c>
      <c r="I123" s="19">
        <v>1</v>
      </c>
      <c r="J123" s="19">
        <v>1</v>
      </c>
      <c r="K123" s="19">
        <v>1</v>
      </c>
      <c r="L123" s="19">
        <v>1</v>
      </c>
      <c r="M123" s="19">
        <v>1</v>
      </c>
      <c r="N123" s="143">
        <f t="shared" si="7"/>
        <v>1</v>
      </c>
      <c r="O123" s="19">
        <v>1</v>
      </c>
      <c r="P123" s="143">
        <f t="shared" si="8"/>
        <v>1</v>
      </c>
      <c r="Q123" s="19">
        <v>1</v>
      </c>
      <c r="R123" s="143">
        <f t="shared" si="9"/>
        <v>1</v>
      </c>
      <c r="S123" s="19">
        <v>1</v>
      </c>
      <c r="T123" s="143">
        <f t="shared" si="10"/>
        <v>1</v>
      </c>
      <c r="U123" s="19">
        <v>1</v>
      </c>
      <c r="V123" s="143">
        <f t="shared" si="6"/>
        <v>1</v>
      </c>
      <c r="W123" s="20">
        <v>1</v>
      </c>
    </row>
    <row r="124" spans="2:23" s="46" customFormat="1" ht="18.75" customHeight="1" x14ac:dyDescent="0.25">
      <c r="B124" s="184" t="s">
        <v>177</v>
      </c>
      <c r="C124" s="3">
        <v>139</v>
      </c>
      <c r="D124" s="3"/>
      <c r="E124" s="3">
        <v>608</v>
      </c>
      <c r="F124" s="96">
        <v>1</v>
      </c>
      <c r="G124" s="19">
        <v>1</v>
      </c>
      <c r="H124" s="19">
        <v>1</v>
      </c>
      <c r="I124" s="19">
        <v>1</v>
      </c>
      <c r="J124" s="19">
        <v>1</v>
      </c>
      <c r="K124" s="19">
        <v>1</v>
      </c>
      <c r="L124" s="19">
        <v>1</v>
      </c>
      <c r="M124" s="19">
        <v>1</v>
      </c>
      <c r="N124" s="143">
        <f t="shared" si="7"/>
        <v>1</v>
      </c>
      <c r="O124" s="19">
        <v>1</v>
      </c>
      <c r="P124" s="143">
        <f t="shared" si="8"/>
        <v>1</v>
      </c>
      <c r="Q124" s="19">
        <v>1</v>
      </c>
      <c r="R124" s="143">
        <f t="shared" si="9"/>
        <v>1</v>
      </c>
      <c r="S124" s="19">
        <v>1</v>
      </c>
      <c r="T124" s="143">
        <f t="shared" si="10"/>
        <v>1</v>
      </c>
      <c r="U124" s="19">
        <v>1</v>
      </c>
      <c r="V124" s="143">
        <f t="shared" si="6"/>
        <v>1</v>
      </c>
      <c r="W124" s="20">
        <v>1</v>
      </c>
    </row>
    <row r="125" spans="2:23" s="46" customFormat="1" ht="18.75" customHeight="1" thickBot="1" x14ac:dyDescent="0.3">
      <c r="B125" s="187" t="s">
        <v>178</v>
      </c>
      <c r="C125" s="10">
        <v>98</v>
      </c>
      <c r="D125" s="10"/>
      <c r="E125" s="10">
        <v>459</v>
      </c>
      <c r="F125" s="97">
        <v>1</v>
      </c>
      <c r="G125" s="22">
        <v>1</v>
      </c>
      <c r="H125" s="22">
        <v>1</v>
      </c>
      <c r="I125" s="22">
        <v>1</v>
      </c>
      <c r="J125" s="22">
        <v>1</v>
      </c>
      <c r="K125" s="22">
        <v>1</v>
      </c>
      <c r="L125" s="22">
        <v>1</v>
      </c>
      <c r="M125" s="22">
        <v>1</v>
      </c>
      <c r="N125" s="141">
        <f t="shared" si="7"/>
        <v>1</v>
      </c>
      <c r="O125" s="22">
        <v>1</v>
      </c>
      <c r="P125" s="141">
        <f t="shared" si="8"/>
        <v>1</v>
      </c>
      <c r="Q125" s="22">
        <v>1</v>
      </c>
      <c r="R125" s="141">
        <f t="shared" si="9"/>
        <v>1</v>
      </c>
      <c r="S125" s="22">
        <v>1</v>
      </c>
      <c r="T125" s="141">
        <f t="shared" si="10"/>
        <v>1</v>
      </c>
      <c r="U125" s="22">
        <v>1</v>
      </c>
      <c r="V125" s="141">
        <f t="shared" si="6"/>
        <v>1</v>
      </c>
      <c r="W125" s="23">
        <v>1</v>
      </c>
    </row>
    <row r="126" spans="2:23" s="46" customFormat="1" ht="18.75" customHeight="1" x14ac:dyDescent="0.25">
      <c r="B126" s="189" t="s">
        <v>179</v>
      </c>
      <c r="C126" s="12">
        <v>171</v>
      </c>
      <c r="D126" s="12"/>
      <c r="E126" s="12">
        <v>933</v>
      </c>
      <c r="F126" s="98">
        <v>1</v>
      </c>
      <c r="G126" s="25">
        <v>1</v>
      </c>
      <c r="H126" s="25">
        <v>1</v>
      </c>
      <c r="I126" s="25">
        <v>1</v>
      </c>
      <c r="J126" s="25">
        <v>1</v>
      </c>
      <c r="K126" s="25">
        <v>1</v>
      </c>
      <c r="L126" s="25">
        <v>1</v>
      </c>
      <c r="M126" s="25">
        <v>1</v>
      </c>
      <c r="N126" s="142">
        <f t="shared" si="7"/>
        <v>1</v>
      </c>
      <c r="O126" s="25">
        <v>1</v>
      </c>
      <c r="P126" s="142">
        <f t="shared" si="8"/>
        <v>1</v>
      </c>
      <c r="Q126" s="25">
        <v>1</v>
      </c>
      <c r="R126" s="142">
        <f t="shared" si="9"/>
        <v>1</v>
      </c>
      <c r="S126" s="25">
        <v>1</v>
      </c>
      <c r="T126" s="142">
        <f t="shared" si="10"/>
        <v>1</v>
      </c>
      <c r="U126" s="25">
        <v>0.999</v>
      </c>
      <c r="V126" s="142">
        <f t="shared" si="6"/>
        <v>0.997</v>
      </c>
      <c r="W126" s="26">
        <v>0.99399999999999999</v>
      </c>
    </row>
    <row r="127" spans="2:23" s="46" customFormat="1" ht="18.75" customHeight="1" x14ac:dyDescent="0.25">
      <c r="B127" s="184" t="s">
        <v>180</v>
      </c>
      <c r="C127" s="3">
        <v>115</v>
      </c>
      <c r="D127" s="3"/>
      <c r="E127" s="3">
        <v>616</v>
      </c>
      <c r="F127" s="96">
        <v>1</v>
      </c>
      <c r="G127" s="19">
        <v>1</v>
      </c>
      <c r="H127" s="19">
        <v>1</v>
      </c>
      <c r="I127" s="19">
        <v>1</v>
      </c>
      <c r="J127" s="19">
        <v>1</v>
      </c>
      <c r="K127" s="19">
        <v>1</v>
      </c>
      <c r="L127" s="19">
        <v>1</v>
      </c>
      <c r="M127" s="19">
        <v>1</v>
      </c>
      <c r="N127" s="143">
        <f t="shared" si="7"/>
        <v>1</v>
      </c>
      <c r="O127" s="19">
        <v>1</v>
      </c>
      <c r="P127" s="143">
        <f t="shared" si="8"/>
        <v>1</v>
      </c>
      <c r="Q127" s="19">
        <v>1</v>
      </c>
      <c r="R127" s="143">
        <f t="shared" si="9"/>
        <v>1</v>
      </c>
      <c r="S127" s="19">
        <v>1</v>
      </c>
      <c r="T127" s="143">
        <f t="shared" si="10"/>
        <v>1</v>
      </c>
      <c r="U127" s="19">
        <v>0.999</v>
      </c>
      <c r="V127" s="143">
        <f t="shared" si="6"/>
        <v>0.997</v>
      </c>
      <c r="W127" s="20">
        <v>0.995</v>
      </c>
    </row>
    <row r="128" spans="2:23" s="46" customFormat="1" ht="18.75" customHeight="1" x14ac:dyDescent="0.25">
      <c r="B128" s="184" t="s">
        <v>181</v>
      </c>
      <c r="C128" s="3">
        <v>91</v>
      </c>
      <c r="D128" s="3"/>
      <c r="E128" s="3">
        <v>485</v>
      </c>
      <c r="F128" s="96">
        <v>1</v>
      </c>
      <c r="G128" s="19">
        <v>1</v>
      </c>
      <c r="H128" s="19">
        <v>1</v>
      </c>
      <c r="I128" s="19">
        <v>1</v>
      </c>
      <c r="J128" s="19">
        <v>1</v>
      </c>
      <c r="K128" s="19">
        <v>1</v>
      </c>
      <c r="L128" s="19">
        <v>1</v>
      </c>
      <c r="M128" s="19">
        <v>1</v>
      </c>
      <c r="N128" s="143">
        <f t="shared" si="7"/>
        <v>1</v>
      </c>
      <c r="O128" s="19">
        <v>1</v>
      </c>
      <c r="P128" s="143">
        <f t="shared" si="8"/>
        <v>1</v>
      </c>
      <c r="Q128" s="19">
        <v>1</v>
      </c>
      <c r="R128" s="143">
        <f t="shared" si="9"/>
        <v>1</v>
      </c>
      <c r="S128" s="19">
        <v>1</v>
      </c>
      <c r="T128" s="143">
        <f t="shared" si="10"/>
        <v>1</v>
      </c>
      <c r="U128" s="19">
        <v>1</v>
      </c>
      <c r="V128" s="143">
        <f t="shared" si="6"/>
        <v>0.998</v>
      </c>
      <c r="W128" s="20">
        <v>0.995</v>
      </c>
    </row>
    <row r="129" spans="2:23" s="46" customFormat="1" ht="18.75" customHeight="1" thickBot="1" x14ac:dyDescent="0.3">
      <c r="B129" s="190" t="s">
        <v>182</v>
      </c>
      <c r="C129" s="14">
        <v>66</v>
      </c>
      <c r="D129" s="14"/>
      <c r="E129" s="14">
        <v>366</v>
      </c>
      <c r="F129" s="99">
        <v>1</v>
      </c>
      <c r="G129" s="28">
        <v>1</v>
      </c>
      <c r="H129" s="28">
        <v>1</v>
      </c>
      <c r="I129" s="28">
        <v>1</v>
      </c>
      <c r="J129" s="28">
        <v>1</v>
      </c>
      <c r="K129" s="28">
        <v>1</v>
      </c>
      <c r="L129" s="28">
        <v>1</v>
      </c>
      <c r="M129" s="28">
        <v>1</v>
      </c>
      <c r="N129" s="144">
        <f t="shared" si="7"/>
        <v>1</v>
      </c>
      <c r="O129" s="28">
        <v>1</v>
      </c>
      <c r="P129" s="144">
        <f t="shared" si="8"/>
        <v>1</v>
      </c>
      <c r="Q129" s="28">
        <v>1</v>
      </c>
      <c r="R129" s="144">
        <f t="shared" si="9"/>
        <v>1</v>
      </c>
      <c r="S129" s="28">
        <v>1</v>
      </c>
      <c r="T129" s="144">
        <f t="shared" si="10"/>
        <v>1</v>
      </c>
      <c r="U129" s="28">
        <v>1</v>
      </c>
      <c r="V129" s="144">
        <f t="shared" si="6"/>
        <v>0.999</v>
      </c>
      <c r="W129" s="29">
        <v>0.998</v>
      </c>
    </row>
    <row r="130" spans="2:23" s="46" customFormat="1" ht="18.75" customHeight="1" x14ac:dyDescent="0.25">
      <c r="B130" s="188" t="s">
        <v>183</v>
      </c>
      <c r="C130" s="5">
        <v>58</v>
      </c>
      <c r="D130" s="5"/>
      <c r="E130" s="5">
        <v>408</v>
      </c>
      <c r="F130" s="100">
        <v>1</v>
      </c>
      <c r="G130" s="16">
        <v>1</v>
      </c>
      <c r="H130" s="16">
        <v>1</v>
      </c>
      <c r="I130" s="16">
        <v>1</v>
      </c>
      <c r="J130" s="16">
        <v>1</v>
      </c>
      <c r="K130" s="16">
        <v>1</v>
      </c>
      <c r="L130" s="16">
        <v>1</v>
      </c>
      <c r="M130" s="16">
        <v>1</v>
      </c>
      <c r="N130" s="145">
        <f t="shared" si="7"/>
        <v>1</v>
      </c>
      <c r="O130" s="16">
        <v>1</v>
      </c>
      <c r="P130" s="145">
        <f t="shared" si="8"/>
        <v>1</v>
      </c>
      <c r="Q130" s="16">
        <v>0.999</v>
      </c>
      <c r="R130" s="145">
        <f t="shared" si="9"/>
        <v>0.996</v>
      </c>
      <c r="S130" s="16">
        <v>0.99299999999999999</v>
      </c>
      <c r="T130" s="145">
        <f t="shared" si="10"/>
        <v>0.99</v>
      </c>
      <c r="U130" s="16">
        <v>0.98699999999999999</v>
      </c>
      <c r="V130" s="145">
        <f t="shared" si="6"/>
        <v>0.98499999999999999</v>
      </c>
      <c r="W130" s="17">
        <v>0.98199999999999998</v>
      </c>
    </row>
    <row r="131" spans="2:23" s="46" customFormat="1" ht="18.75" customHeight="1" x14ac:dyDescent="0.25">
      <c r="B131" s="184" t="s">
        <v>184</v>
      </c>
      <c r="C131" s="3">
        <v>53</v>
      </c>
      <c r="D131" s="3"/>
      <c r="E131" s="3">
        <v>370</v>
      </c>
      <c r="F131" s="96">
        <v>1</v>
      </c>
      <c r="G131" s="19">
        <v>1</v>
      </c>
      <c r="H131" s="19">
        <v>1</v>
      </c>
      <c r="I131" s="19">
        <v>1</v>
      </c>
      <c r="J131" s="19">
        <v>1</v>
      </c>
      <c r="K131" s="19">
        <v>1</v>
      </c>
      <c r="L131" s="19">
        <v>1</v>
      </c>
      <c r="M131" s="19">
        <v>1</v>
      </c>
      <c r="N131" s="143">
        <f t="shared" si="7"/>
        <v>1</v>
      </c>
      <c r="O131" s="19">
        <v>1</v>
      </c>
      <c r="P131" s="143">
        <f t="shared" si="8"/>
        <v>1</v>
      </c>
      <c r="Q131" s="19">
        <v>0.999</v>
      </c>
      <c r="R131" s="143">
        <f t="shared" si="9"/>
        <v>0.996</v>
      </c>
      <c r="S131" s="19">
        <v>0.99299999999999999</v>
      </c>
      <c r="T131" s="143">
        <f t="shared" si="10"/>
        <v>0.99099999999999999</v>
      </c>
      <c r="U131" s="19">
        <v>0.98799999999999999</v>
      </c>
      <c r="V131" s="143">
        <f t="shared" si="6"/>
        <v>0.98499999999999999</v>
      </c>
      <c r="W131" s="20">
        <v>0.98199999999999998</v>
      </c>
    </row>
    <row r="132" spans="2:23" s="46" customFormat="1" ht="18.75" customHeight="1" thickBot="1" x14ac:dyDescent="0.3">
      <c r="B132" s="187" t="s">
        <v>185</v>
      </c>
      <c r="C132" s="10">
        <v>40</v>
      </c>
      <c r="D132" s="10"/>
      <c r="E132" s="10">
        <v>280</v>
      </c>
      <c r="F132" s="97">
        <v>1</v>
      </c>
      <c r="G132" s="22">
        <v>1</v>
      </c>
      <c r="H132" s="22">
        <v>1</v>
      </c>
      <c r="I132" s="22">
        <v>1</v>
      </c>
      <c r="J132" s="22">
        <v>1</v>
      </c>
      <c r="K132" s="22">
        <v>1</v>
      </c>
      <c r="L132" s="22">
        <v>1</v>
      </c>
      <c r="M132" s="22">
        <v>1</v>
      </c>
      <c r="N132" s="141">
        <f t="shared" si="7"/>
        <v>1</v>
      </c>
      <c r="O132" s="22">
        <v>1</v>
      </c>
      <c r="P132" s="141">
        <f t="shared" si="8"/>
        <v>1</v>
      </c>
      <c r="Q132" s="22">
        <v>0.999</v>
      </c>
      <c r="R132" s="141">
        <f t="shared" si="9"/>
        <v>0.997</v>
      </c>
      <c r="S132" s="22">
        <v>0.99399999999999999</v>
      </c>
      <c r="T132" s="141">
        <f t="shared" si="10"/>
        <v>0.99099999999999999</v>
      </c>
      <c r="U132" s="22">
        <v>0.98799999999999999</v>
      </c>
      <c r="V132" s="141">
        <f t="shared" si="6"/>
        <v>0.98599999999999999</v>
      </c>
      <c r="W132" s="23">
        <v>0.98299999999999998</v>
      </c>
    </row>
    <row r="133" spans="2:23" s="46" customFormat="1" ht="18.75" customHeight="1" x14ac:dyDescent="0.25">
      <c r="B133" s="189" t="s">
        <v>186</v>
      </c>
      <c r="C133" s="12">
        <v>22</v>
      </c>
      <c r="D133" s="12"/>
      <c r="E133" s="12">
        <v>231</v>
      </c>
      <c r="F133" s="98">
        <v>1</v>
      </c>
      <c r="G133" s="25">
        <v>1</v>
      </c>
      <c r="H133" s="25">
        <v>1</v>
      </c>
      <c r="I133" s="25">
        <v>1</v>
      </c>
      <c r="J133" s="25">
        <v>1</v>
      </c>
      <c r="K133" s="25">
        <v>1</v>
      </c>
      <c r="L133" s="25">
        <v>1</v>
      </c>
      <c r="M133" s="25">
        <v>0.996</v>
      </c>
      <c r="N133" s="142">
        <f t="shared" si="7"/>
        <v>0.99199999999999999</v>
      </c>
      <c r="O133" s="25">
        <v>0.98799999999999999</v>
      </c>
      <c r="P133" s="142">
        <f t="shared" si="8"/>
        <v>0.98399999999999999</v>
      </c>
      <c r="Q133" s="25">
        <v>0.98</v>
      </c>
      <c r="R133" s="142">
        <f t="shared" si="9"/>
        <v>0.97599999999999998</v>
      </c>
      <c r="S133" s="25">
        <v>0.97099999999999997</v>
      </c>
      <c r="T133" s="142">
        <f t="shared" si="10"/>
        <v>0.96699999999999997</v>
      </c>
      <c r="U133" s="25">
        <v>0.96299999999999997</v>
      </c>
      <c r="V133" s="142">
        <f t="shared" si="6"/>
        <v>0.95899999999999996</v>
      </c>
      <c r="W133" s="26">
        <v>0.95499999999999996</v>
      </c>
    </row>
    <row r="134" spans="2:23" s="46" customFormat="1" ht="18.75" customHeight="1" thickBot="1" x14ac:dyDescent="0.3">
      <c r="B134" s="190" t="s">
        <v>187</v>
      </c>
      <c r="C134" s="14">
        <v>18</v>
      </c>
      <c r="D134" s="14"/>
      <c r="E134" s="14">
        <v>187</v>
      </c>
      <c r="F134" s="99">
        <v>1</v>
      </c>
      <c r="G134" s="28">
        <v>1</v>
      </c>
      <c r="H134" s="28">
        <v>1</v>
      </c>
      <c r="I134" s="28">
        <v>1</v>
      </c>
      <c r="J134" s="28">
        <v>1</v>
      </c>
      <c r="K134" s="28">
        <v>1</v>
      </c>
      <c r="L134" s="28">
        <v>1</v>
      </c>
      <c r="M134" s="28">
        <v>0.997</v>
      </c>
      <c r="N134" s="144">
        <f t="shared" si="7"/>
        <v>0.99299999999999999</v>
      </c>
      <c r="O134" s="28">
        <v>0.98799999999999999</v>
      </c>
      <c r="P134" s="144">
        <f t="shared" si="8"/>
        <v>0.98399999999999999</v>
      </c>
      <c r="Q134" s="28">
        <v>0.98</v>
      </c>
      <c r="R134" s="144">
        <f t="shared" si="9"/>
        <v>0.97599999999999998</v>
      </c>
      <c r="S134" s="28">
        <v>0.97199999999999998</v>
      </c>
      <c r="T134" s="144">
        <f t="shared" si="10"/>
        <v>0.96799999999999997</v>
      </c>
      <c r="U134" s="28">
        <v>0.96399999999999997</v>
      </c>
      <c r="V134" s="144">
        <f t="shared" si="6"/>
        <v>0.96</v>
      </c>
      <c r="W134" s="29">
        <v>0.95599999999999996</v>
      </c>
    </row>
    <row r="135" spans="2:23" s="46" customFormat="1" ht="18.75" customHeight="1" x14ac:dyDescent="0.25">
      <c r="B135" s="188" t="s">
        <v>188</v>
      </c>
      <c r="C135" s="5">
        <v>18</v>
      </c>
      <c r="D135" s="5"/>
      <c r="E135" s="5">
        <v>217</v>
      </c>
      <c r="F135" s="100">
        <v>1</v>
      </c>
      <c r="G135" s="16">
        <v>1</v>
      </c>
      <c r="H135" s="16">
        <v>1</v>
      </c>
      <c r="I135" s="16">
        <v>1</v>
      </c>
      <c r="J135" s="16">
        <v>1</v>
      </c>
      <c r="K135" s="16">
        <v>1</v>
      </c>
      <c r="L135" s="16">
        <v>0.995</v>
      </c>
      <c r="M135" s="16">
        <v>0.99099999999999999</v>
      </c>
      <c r="N135" s="145">
        <f t="shared" si="7"/>
        <v>0.98599999999999999</v>
      </c>
      <c r="O135" s="16">
        <v>0.98099999999999998</v>
      </c>
      <c r="P135" s="145">
        <f t="shared" si="8"/>
        <v>0.97699999999999998</v>
      </c>
      <c r="Q135" s="16">
        <v>0.97199999999999998</v>
      </c>
      <c r="R135" s="145">
        <f t="shared" si="9"/>
        <v>0.96799999999999997</v>
      </c>
      <c r="S135" s="16">
        <v>0.96299999999999997</v>
      </c>
      <c r="T135" s="145">
        <f t="shared" si="10"/>
        <v>0.95799999999999996</v>
      </c>
      <c r="U135" s="16">
        <v>0.95299999999999996</v>
      </c>
      <c r="V135" s="145">
        <f t="shared" si="6"/>
        <v>0.94899999999999995</v>
      </c>
      <c r="W135" s="17">
        <v>0.94399999999999995</v>
      </c>
    </row>
    <row r="136" spans="2:23" s="46" customFormat="1" ht="18.75" customHeight="1" thickBot="1" x14ac:dyDescent="0.3">
      <c r="B136" s="191" t="s">
        <v>189</v>
      </c>
      <c r="C136" s="126">
        <v>12</v>
      </c>
      <c r="D136" s="126"/>
      <c r="E136" s="126">
        <v>139</v>
      </c>
      <c r="F136" s="131">
        <v>1</v>
      </c>
      <c r="G136" s="132">
        <v>1</v>
      </c>
      <c r="H136" s="132">
        <v>1</v>
      </c>
      <c r="I136" s="132">
        <v>1</v>
      </c>
      <c r="J136" s="132">
        <v>1</v>
      </c>
      <c r="K136" s="132">
        <v>1</v>
      </c>
      <c r="L136" s="132">
        <v>0.996</v>
      </c>
      <c r="M136" s="132">
        <v>0.99199999999999999</v>
      </c>
      <c r="N136" s="202">
        <f t="shared" si="7"/>
        <v>0.98699999999999999</v>
      </c>
      <c r="O136" s="132">
        <v>0.98199999999999998</v>
      </c>
      <c r="P136" s="202">
        <f t="shared" si="8"/>
        <v>0.97799999999999998</v>
      </c>
      <c r="Q136" s="132">
        <v>0.97299999999999998</v>
      </c>
      <c r="R136" s="202">
        <f t="shared" si="9"/>
        <v>0.96899999999999997</v>
      </c>
      <c r="S136" s="132">
        <v>0.96399999999999997</v>
      </c>
      <c r="T136" s="202">
        <f t="shared" si="10"/>
        <v>0.96</v>
      </c>
      <c r="U136" s="132">
        <v>0.95499999999999996</v>
      </c>
      <c r="V136" s="202">
        <f t="shared" si="6"/>
        <v>0.95099999999999996</v>
      </c>
      <c r="W136" s="133">
        <v>0.94599999999999995</v>
      </c>
    </row>
    <row r="137" spans="2:23" s="46" customFormat="1" ht="18.75" customHeight="1" thickTop="1" x14ac:dyDescent="0.25">
      <c r="B137" s="182"/>
    </row>
    <row r="138" spans="2:23" s="46" customFormat="1" ht="18.75" customHeight="1" x14ac:dyDescent="0.25">
      <c r="B138" s="182"/>
    </row>
    <row r="143" spans="2:23" ht="18.75" customHeight="1" x14ac:dyDescent="0.25">
      <c r="G143" s="30" t="s">
        <v>10</v>
      </c>
      <c r="I143" s="1">
        <v>4</v>
      </c>
    </row>
    <row r="144" spans="2:23" ht="18.75" customHeight="1" x14ac:dyDescent="0.25">
      <c r="H144" s="1">
        <f>FLOOR(I143,0.5)</f>
        <v>4</v>
      </c>
      <c r="J144" s="1">
        <f>IF(FLOOR(I143,0.5)=I143,CEILING(I143,0.5)+0.5,CEILING(I143,0.5))</f>
        <v>4.5</v>
      </c>
    </row>
    <row r="145" spans="8:10" ht="18.75" customHeight="1" x14ac:dyDescent="0.25">
      <c r="H145" s="33">
        <f>HLOOKUP(FLOOR(I143,0.5),B4:W32,MATCH(G143,B4:B32,0),FALSE)</f>
        <v>0.60199999999999998</v>
      </c>
      <c r="I145" s="33">
        <f>ROUNDDOWN(H145+(J145-H145)*((I143-FLOOR(I143,0.5))/(IF(FLOOR(I143,0.5)=I143,CEILING(I143,0.5)+0.5,CEILING(I143,0.5))-FLOOR(I143,0.5))),3)</f>
        <v>0.60199999999999998</v>
      </c>
      <c r="J145" s="33">
        <f>HLOOKUP(IF(FLOOR(I143,0.5)=I143,CEILING(I143,0.5)+0.5,CEILING(I143,0.5)),B4:W32,MATCH(G143,B4:B32,0),FALSE)</f>
        <v>0.54300000000000004</v>
      </c>
    </row>
    <row r="147" spans="8:10" ht="18.75" customHeight="1" x14ac:dyDescent="0.25">
      <c r="I147" s="33">
        <f>ROUNDDOWN(HLOOKUP(FLOOR($I$143,0.5),$B$4:$W$32,MATCH($G$143,$B$4:$B$32,0),FALSE)+(HLOOKUP(IF(FLOOR($I$143,0.5)=$I$143,CEILING($I$143,0.5)+0.5,CEILING($I$143,0.5)),$B$4:$W$32,MATCH($G$143,$B$4:$B$32,0),FALSE)-HLOOKUP(FLOOR($I$143,0.5),$B$4:$W$32,MATCH($G$143,$B$4:$B$32,0),FALSE))*(($I$143-FLOOR($I$143,0.5))/(IF(FLOOR($I$143,0.5)=$I$143,CEILING($I$143,0.5)+0.5,CEILING($I$143,0.5))-FLOOR($I$143,0.5))),3)</f>
        <v>0.60199999999999998</v>
      </c>
    </row>
  </sheetData>
  <sheetProtection sheet="1" objects="1" scenarios="1"/>
  <mergeCells count="6">
    <mergeCell ref="F3:W3"/>
    <mergeCell ref="B2:W2"/>
    <mergeCell ref="B3:B4"/>
    <mergeCell ref="D3:D4"/>
    <mergeCell ref="C3:C4"/>
    <mergeCell ref="E3:E4"/>
  </mergeCells>
  <pageMargins left="0.7" right="0.7" top="0.75" bottom="0.75" header="0.3" footer="0.3"/>
  <pageSetup paperSize="9" orientation="portrait" r:id="rId1"/>
  <headerFooter>
    <oddFooter>&amp;L777 Moorhouse Avenue, Addington, Christchurch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902">
    <tabColor theme="3" tint="0.39997558519241921"/>
  </sheetPr>
  <dimension ref="B2:W149"/>
  <sheetViews>
    <sheetView workbookViewId="0">
      <pane ySplit="4" topLeftCell="A112" activePane="bottomLeft" state="frozen"/>
      <selection pane="bottomLeft" activeCell="B2" sqref="B2:W2"/>
    </sheetView>
  </sheetViews>
  <sheetFormatPr defaultRowHeight="18.75" customHeight="1" x14ac:dyDescent="0.25"/>
  <cols>
    <col min="1" max="1" width="5" style="1" customWidth="1"/>
    <col min="2" max="2" width="22.5703125" style="1" customWidth="1"/>
    <col min="3" max="23" width="8.5703125" style="1" customWidth="1"/>
    <col min="24" max="16384" width="9.140625" style="1"/>
  </cols>
  <sheetData>
    <row r="2" spans="2:23" ht="18.75" customHeight="1" thickBot="1" x14ac:dyDescent="0.3">
      <c r="B2" s="251" t="s">
        <v>133</v>
      </c>
      <c r="C2" s="251"/>
      <c r="D2" s="251"/>
      <c r="E2" s="251"/>
      <c r="F2" s="251"/>
      <c r="G2" s="251"/>
      <c r="H2" s="251"/>
      <c r="I2" s="251"/>
      <c r="J2" s="251"/>
      <c r="K2" s="251"/>
      <c r="L2" s="251"/>
      <c r="M2" s="251"/>
      <c r="N2" s="251"/>
      <c r="O2" s="251"/>
      <c r="P2" s="251"/>
      <c r="Q2" s="251"/>
      <c r="R2" s="251"/>
      <c r="S2" s="251"/>
      <c r="T2" s="251"/>
      <c r="U2" s="251"/>
      <c r="V2" s="251"/>
      <c r="W2" s="251"/>
    </row>
    <row r="3" spans="2:23" ht="18.75" customHeight="1" thickTop="1" thickBot="1" x14ac:dyDescent="0.3">
      <c r="B3" s="252" t="s">
        <v>30</v>
      </c>
      <c r="C3" s="254" t="s">
        <v>95</v>
      </c>
      <c r="D3" s="31"/>
      <c r="E3" s="31"/>
      <c r="F3" s="248" t="s">
        <v>32</v>
      </c>
      <c r="G3" s="249"/>
      <c r="H3" s="249"/>
      <c r="I3" s="249"/>
      <c r="J3" s="249"/>
      <c r="K3" s="249"/>
      <c r="L3" s="249"/>
      <c r="M3" s="249"/>
      <c r="N3" s="249"/>
      <c r="O3" s="249"/>
      <c r="P3" s="249"/>
      <c r="Q3" s="249"/>
      <c r="R3" s="249"/>
      <c r="S3" s="249"/>
      <c r="T3" s="249"/>
      <c r="U3" s="249"/>
      <c r="V3" s="249"/>
      <c r="W3" s="250"/>
    </row>
    <row r="4" spans="2:23" ht="18.75" customHeight="1" thickBot="1" x14ac:dyDescent="0.3">
      <c r="B4" s="253"/>
      <c r="C4" s="255"/>
      <c r="D4" s="32"/>
      <c r="E4" s="32"/>
      <c r="F4" s="6">
        <v>1.5</v>
      </c>
      <c r="G4" s="7">
        <v>2</v>
      </c>
      <c r="H4" s="7">
        <v>2.5</v>
      </c>
      <c r="I4" s="7">
        <v>3</v>
      </c>
      <c r="J4" s="7">
        <v>3.5</v>
      </c>
      <c r="K4" s="7">
        <v>4</v>
      </c>
      <c r="L4" s="7">
        <v>4.5</v>
      </c>
      <c r="M4" s="7">
        <v>5</v>
      </c>
      <c r="N4" s="7">
        <v>5.5</v>
      </c>
      <c r="O4" s="7">
        <v>6</v>
      </c>
      <c r="P4" s="7">
        <v>6.5</v>
      </c>
      <c r="Q4" s="7">
        <v>7</v>
      </c>
      <c r="R4" s="7">
        <v>7.5</v>
      </c>
      <c r="S4" s="7">
        <v>8</v>
      </c>
      <c r="T4" s="7">
        <v>8.5</v>
      </c>
      <c r="U4" s="7">
        <v>9</v>
      </c>
      <c r="V4" s="7">
        <v>9.5</v>
      </c>
      <c r="W4" s="8">
        <v>10</v>
      </c>
    </row>
    <row r="5" spans="2:23" ht="18.75" customHeight="1" x14ac:dyDescent="0.25">
      <c r="B5" s="4" t="s">
        <v>2</v>
      </c>
      <c r="C5" s="5">
        <v>3830</v>
      </c>
      <c r="D5" s="5"/>
      <c r="E5" s="5"/>
      <c r="F5" s="15">
        <v>1</v>
      </c>
      <c r="G5" s="16">
        <v>1</v>
      </c>
      <c r="H5" s="16">
        <v>1</v>
      </c>
      <c r="I5" s="16">
        <v>1</v>
      </c>
      <c r="J5" s="16">
        <v>0.997</v>
      </c>
      <c r="K5" s="16">
        <v>0.99</v>
      </c>
      <c r="L5" s="16">
        <v>0.98299999999999998</v>
      </c>
      <c r="M5" s="16">
        <v>0.97599999999999998</v>
      </c>
      <c r="N5" s="70">
        <f>ROUND((M5+O5)/2,3)</f>
        <v>0.96899999999999997</v>
      </c>
      <c r="O5" s="16">
        <v>0.96199999999999997</v>
      </c>
      <c r="P5" s="70">
        <f>ROUND((O5+Q5)/2,3)</f>
        <v>0.95499999999999996</v>
      </c>
      <c r="Q5" s="16">
        <v>0.94699999999999995</v>
      </c>
      <c r="R5" s="70">
        <f>ROUND((Q5+S5)/2,3)</f>
        <v>0.94</v>
      </c>
      <c r="S5" s="16">
        <v>0.93200000000000005</v>
      </c>
      <c r="T5" s="70">
        <f>ROUND((S5+U5)/2,3)</f>
        <v>0.92400000000000004</v>
      </c>
      <c r="U5" s="16">
        <v>0.91600000000000004</v>
      </c>
      <c r="V5" s="70">
        <f>ROUND((U5+W5)/2,3)</f>
        <v>0.90800000000000003</v>
      </c>
      <c r="W5" s="17">
        <v>0.89900000000000002</v>
      </c>
    </row>
    <row r="6" spans="2:23" ht="18.75" customHeight="1" x14ac:dyDescent="0.25">
      <c r="B6" s="2" t="s">
        <v>3</v>
      </c>
      <c r="C6" s="3">
        <v>3384</v>
      </c>
      <c r="D6" s="3"/>
      <c r="E6" s="3"/>
      <c r="F6" s="18">
        <v>1</v>
      </c>
      <c r="G6" s="19">
        <v>1</v>
      </c>
      <c r="H6" s="16">
        <v>1</v>
      </c>
      <c r="I6" s="19">
        <v>1</v>
      </c>
      <c r="J6" s="19">
        <v>0.997</v>
      </c>
      <c r="K6" s="19">
        <v>0.99</v>
      </c>
      <c r="L6" s="19">
        <v>0.98299999999999998</v>
      </c>
      <c r="M6" s="19">
        <v>0.97599999999999998</v>
      </c>
      <c r="N6" s="71">
        <f t="shared" ref="N6:N45" si="0">ROUND((M6+O6)/2,3)</f>
        <v>0.96899999999999997</v>
      </c>
      <c r="O6" s="19">
        <v>0.96199999999999997</v>
      </c>
      <c r="P6" s="71">
        <f t="shared" ref="P6:P45" si="1">ROUND((O6+Q6)/2,3)</f>
        <v>0.95499999999999996</v>
      </c>
      <c r="Q6" s="19">
        <v>0.94699999999999995</v>
      </c>
      <c r="R6" s="71">
        <f t="shared" ref="R6:R31" si="2">ROUND((Q6+S6)/2,3)</f>
        <v>0.94</v>
      </c>
      <c r="S6" s="19">
        <v>0.93200000000000005</v>
      </c>
      <c r="T6" s="71">
        <f t="shared" ref="T6:T45" si="3">ROUND((S6+U6)/2,3)</f>
        <v>0.92400000000000004</v>
      </c>
      <c r="U6" s="19">
        <v>0.91600000000000004</v>
      </c>
      <c r="V6" s="71">
        <f t="shared" ref="V6:V45" si="4">ROUND((U6+W6)/2,3)</f>
        <v>0.90800000000000003</v>
      </c>
      <c r="W6" s="20">
        <v>0.89900000000000002</v>
      </c>
    </row>
    <row r="7" spans="2:23" ht="18.75" customHeight="1" thickBot="1" x14ac:dyDescent="0.3">
      <c r="B7" s="9" t="s">
        <v>4</v>
      </c>
      <c r="C7" s="10">
        <v>3117</v>
      </c>
      <c r="D7" s="10"/>
      <c r="E7" s="10"/>
      <c r="F7" s="21">
        <v>1</v>
      </c>
      <c r="G7" s="22">
        <v>1</v>
      </c>
      <c r="H7" s="34">
        <v>1</v>
      </c>
      <c r="I7" s="22">
        <v>1</v>
      </c>
      <c r="J7" s="22">
        <v>0.995</v>
      </c>
      <c r="K7" s="22">
        <v>0.98799999999999999</v>
      </c>
      <c r="L7" s="22">
        <v>0.98099999999999998</v>
      </c>
      <c r="M7" s="22">
        <v>0.97399999999999998</v>
      </c>
      <c r="N7" s="72">
        <f t="shared" si="0"/>
        <v>0.96699999999999997</v>
      </c>
      <c r="O7" s="22">
        <v>0.95899999999999996</v>
      </c>
      <c r="P7" s="72">
        <f t="shared" si="1"/>
        <v>0.95199999999999996</v>
      </c>
      <c r="Q7" s="22">
        <v>0.94399999999999995</v>
      </c>
      <c r="R7" s="72">
        <f t="shared" si="2"/>
        <v>0.93600000000000005</v>
      </c>
      <c r="S7" s="22">
        <v>0.92800000000000005</v>
      </c>
      <c r="T7" s="72">
        <f t="shared" si="3"/>
        <v>0.92</v>
      </c>
      <c r="U7" s="22">
        <v>0.91100000000000003</v>
      </c>
      <c r="V7" s="72">
        <f t="shared" si="4"/>
        <v>0.90300000000000002</v>
      </c>
      <c r="W7" s="23">
        <v>0.89400000000000002</v>
      </c>
    </row>
    <row r="8" spans="2:23" ht="18.75" customHeight="1" x14ac:dyDescent="0.25">
      <c r="B8" s="11" t="s">
        <v>5</v>
      </c>
      <c r="C8" s="12">
        <v>2957</v>
      </c>
      <c r="D8" s="12"/>
      <c r="E8" s="12"/>
      <c r="F8" s="24">
        <v>1</v>
      </c>
      <c r="G8" s="25">
        <v>1</v>
      </c>
      <c r="H8" s="25">
        <v>1</v>
      </c>
      <c r="I8" s="25">
        <v>0.996</v>
      </c>
      <c r="J8" s="25">
        <v>0.98799999999999999</v>
      </c>
      <c r="K8" s="25">
        <v>0.98</v>
      </c>
      <c r="L8" s="25">
        <v>0.97199999999999998</v>
      </c>
      <c r="M8" s="25">
        <v>0.96299999999999997</v>
      </c>
      <c r="N8" s="73">
        <f t="shared" si="0"/>
        <v>0.95499999999999996</v>
      </c>
      <c r="O8" s="25">
        <v>0.94599999999999995</v>
      </c>
      <c r="P8" s="73">
        <f t="shared" si="1"/>
        <v>0.93700000000000006</v>
      </c>
      <c r="Q8" s="25">
        <v>0.92800000000000005</v>
      </c>
      <c r="R8" s="73">
        <f t="shared" si="2"/>
        <v>0.91900000000000004</v>
      </c>
      <c r="S8" s="25">
        <v>0.90900000000000003</v>
      </c>
      <c r="T8" s="73">
        <f t="shared" si="3"/>
        <v>0.89900000000000002</v>
      </c>
      <c r="U8" s="25">
        <v>0.88900000000000001</v>
      </c>
      <c r="V8" s="73">
        <f t="shared" si="4"/>
        <v>0.878</v>
      </c>
      <c r="W8" s="26">
        <v>0.86699999999999999</v>
      </c>
    </row>
    <row r="9" spans="2:23" ht="18.75" customHeight="1" thickBot="1" x14ac:dyDescent="0.3">
      <c r="B9" s="13" t="s">
        <v>6</v>
      </c>
      <c r="C9" s="14">
        <v>2557</v>
      </c>
      <c r="D9" s="14"/>
      <c r="E9" s="14"/>
      <c r="F9" s="27">
        <v>1</v>
      </c>
      <c r="G9" s="28">
        <v>1</v>
      </c>
      <c r="H9" s="35">
        <v>1</v>
      </c>
      <c r="I9" s="28">
        <v>0.996</v>
      </c>
      <c r="J9" s="28">
        <v>0.98799999999999999</v>
      </c>
      <c r="K9" s="28">
        <v>0.98</v>
      </c>
      <c r="L9" s="28">
        <v>0.97099999999999997</v>
      </c>
      <c r="M9" s="28">
        <v>0.96299999999999997</v>
      </c>
      <c r="N9" s="74">
        <f t="shared" si="0"/>
        <v>0.95499999999999996</v>
      </c>
      <c r="O9" s="28">
        <v>0.94599999999999995</v>
      </c>
      <c r="P9" s="74">
        <f t="shared" si="1"/>
        <v>0.93700000000000006</v>
      </c>
      <c r="Q9" s="28">
        <v>0.92800000000000005</v>
      </c>
      <c r="R9" s="74">
        <f t="shared" si="2"/>
        <v>0.91900000000000004</v>
      </c>
      <c r="S9" s="28">
        <v>0.90900000000000003</v>
      </c>
      <c r="T9" s="74">
        <f t="shared" si="3"/>
        <v>0.89900000000000002</v>
      </c>
      <c r="U9" s="28">
        <v>0.88800000000000001</v>
      </c>
      <c r="V9" s="74">
        <f t="shared" si="4"/>
        <v>0.877</v>
      </c>
      <c r="W9" s="29">
        <v>0.86599999999999999</v>
      </c>
    </row>
    <row r="10" spans="2:23" ht="18.75" customHeight="1" x14ac:dyDescent="0.25">
      <c r="B10" s="4" t="s">
        <v>7</v>
      </c>
      <c r="C10" s="5">
        <v>2775</v>
      </c>
      <c r="D10" s="5"/>
      <c r="E10" s="5"/>
      <c r="F10" s="15">
        <v>1</v>
      </c>
      <c r="G10" s="16">
        <v>1</v>
      </c>
      <c r="H10" s="16">
        <v>0.997</v>
      </c>
      <c r="I10" s="16">
        <v>0.98699999999999999</v>
      </c>
      <c r="J10" s="16">
        <v>0.97799999999999998</v>
      </c>
      <c r="K10" s="16">
        <v>0.96799999999999997</v>
      </c>
      <c r="L10" s="16">
        <v>0.95799999999999996</v>
      </c>
      <c r="M10" s="16">
        <v>0.94799999999999995</v>
      </c>
      <c r="N10" s="70">
        <f t="shared" si="0"/>
        <v>0.93700000000000006</v>
      </c>
      <c r="O10" s="16">
        <v>0.92600000000000005</v>
      </c>
      <c r="P10" s="70">
        <f t="shared" si="1"/>
        <v>0.91500000000000004</v>
      </c>
      <c r="Q10" s="16">
        <v>0.90300000000000002</v>
      </c>
      <c r="R10" s="70">
        <f t="shared" si="2"/>
        <v>0.89100000000000001</v>
      </c>
      <c r="S10" s="16">
        <v>0.879</v>
      </c>
      <c r="T10" s="70">
        <f t="shared" si="3"/>
        <v>0.86499999999999999</v>
      </c>
      <c r="U10" s="16">
        <v>0.85099999999999998</v>
      </c>
      <c r="V10" s="70">
        <f t="shared" si="4"/>
        <v>0.83699999999999997</v>
      </c>
      <c r="W10" s="17">
        <v>0.82199999999999995</v>
      </c>
    </row>
    <row r="11" spans="2:23" ht="18.75" customHeight="1" x14ac:dyDescent="0.25">
      <c r="B11" s="2" t="s">
        <v>8</v>
      </c>
      <c r="C11" s="3">
        <v>2437</v>
      </c>
      <c r="D11" s="3"/>
      <c r="E11" s="3"/>
      <c r="F11" s="18">
        <v>1</v>
      </c>
      <c r="G11" s="19">
        <v>1</v>
      </c>
      <c r="H11" s="19">
        <v>0.998</v>
      </c>
      <c r="I11" s="19">
        <v>0.98799999999999999</v>
      </c>
      <c r="J11" s="19">
        <v>0.97899999999999998</v>
      </c>
      <c r="K11" s="19">
        <v>0.96899999999999997</v>
      </c>
      <c r="L11" s="19">
        <v>0.95899999999999996</v>
      </c>
      <c r="M11" s="19">
        <v>0.94899999999999995</v>
      </c>
      <c r="N11" s="71">
        <f t="shared" si="0"/>
        <v>0.93899999999999995</v>
      </c>
      <c r="O11" s="19">
        <v>0.92800000000000005</v>
      </c>
      <c r="P11" s="71">
        <f t="shared" si="1"/>
        <v>0.91700000000000004</v>
      </c>
      <c r="Q11" s="19">
        <v>0.90600000000000003</v>
      </c>
      <c r="R11" s="71">
        <f t="shared" si="2"/>
        <v>0.89400000000000002</v>
      </c>
      <c r="S11" s="19">
        <v>0.88200000000000001</v>
      </c>
      <c r="T11" s="71">
        <f t="shared" si="3"/>
        <v>0.86899999999999999</v>
      </c>
      <c r="U11" s="19">
        <v>0.85499999999999998</v>
      </c>
      <c r="V11" s="71">
        <f t="shared" si="4"/>
        <v>0.84099999999999997</v>
      </c>
      <c r="W11" s="20">
        <v>0.82699999999999996</v>
      </c>
    </row>
    <row r="12" spans="2:23" ht="18.75" customHeight="1" thickBot="1" x14ac:dyDescent="0.3">
      <c r="B12" s="9" t="s">
        <v>9</v>
      </c>
      <c r="C12" s="10">
        <v>2136</v>
      </c>
      <c r="D12" s="10"/>
      <c r="E12" s="10"/>
      <c r="F12" s="21">
        <v>1</v>
      </c>
      <c r="G12" s="22">
        <v>1</v>
      </c>
      <c r="H12" s="22">
        <v>0.998</v>
      </c>
      <c r="I12" s="22">
        <v>0.98799999999999999</v>
      </c>
      <c r="J12" s="22">
        <v>0.97899999999999998</v>
      </c>
      <c r="K12" s="22">
        <v>0.96899999999999997</v>
      </c>
      <c r="L12" s="22">
        <v>0.96</v>
      </c>
      <c r="M12" s="22">
        <v>0.95</v>
      </c>
      <c r="N12" s="72">
        <f t="shared" si="0"/>
        <v>0.94</v>
      </c>
      <c r="O12" s="22">
        <v>0.92900000000000005</v>
      </c>
      <c r="P12" s="72">
        <f t="shared" si="1"/>
        <v>0.91800000000000004</v>
      </c>
      <c r="Q12" s="22">
        <v>0.90700000000000003</v>
      </c>
      <c r="R12" s="72">
        <f t="shared" si="2"/>
        <v>0.89500000000000002</v>
      </c>
      <c r="S12" s="22">
        <v>0.88200000000000001</v>
      </c>
      <c r="T12" s="72">
        <f t="shared" si="3"/>
        <v>0.86899999999999999</v>
      </c>
      <c r="U12" s="22">
        <v>0.85599999999999998</v>
      </c>
      <c r="V12" s="72">
        <f t="shared" si="4"/>
        <v>0.84199999999999997</v>
      </c>
      <c r="W12" s="23">
        <v>0.82799999999999996</v>
      </c>
    </row>
    <row r="13" spans="2:23" ht="18.75" customHeight="1" x14ac:dyDescent="0.25">
      <c r="B13" s="11" t="s">
        <v>10</v>
      </c>
      <c r="C13" s="12">
        <v>1935</v>
      </c>
      <c r="D13" s="12"/>
      <c r="E13" s="12"/>
      <c r="F13" s="24">
        <v>1</v>
      </c>
      <c r="G13" s="25">
        <v>1</v>
      </c>
      <c r="H13" s="25">
        <v>0.99199999999999999</v>
      </c>
      <c r="I13" s="25">
        <v>0.98199999999999998</v>
      </c>
      <c r="J13" s="25">
        <v>0.97099999999999997</v>
      </c>
      <c r="K13" s="25">
        <v>0.96</v>
      </c>
      <c r="L13" s="25">
        <v>0.94899999999999995</v>
      </c>
      <c r="M13" s="25">
        <v>0.93799999999999994</v>
      </c>
      <c r="N13" s="73">
        <f t="shared" si="0"/>
        <v>0.92600000000000005</v>
      </c>
      <c r="O13" s="25">
        <v>0.91300000000000003</v>
      </c>
      <c r="P13" s="73">
        <f t="shared" si="1"/>
        <v>0.9</v>
      </c>
      <c r="Q13" s="25">
        <v>0.88700000000000001</v>
      </c>
      <c r="R13" s="73">
        <f t="shared" si="2"/>
        <v>0.873</v>
      </c>
      <c r="S13" s="25">
        <v>0.85799999999999998</v>
      </c>
      <c r="T13" s="73">
        <f t="shared" si="3"/>
        <v>0.84199999999999997</v>
      </c>
      <c r="U13" s="25">
        <v>0.82599999999999996</v>
      </c>
      <c r="V13" s="73">
        <f t="shared" si="4"/>
        <v>0.80900000000000005</v>
      </c>
      <c r="W13" s="26">
        <v>0.79100000000000004</v>
      </c>
    </row>
    <row r="14" spans="2:23" ht="18.75" customHeight="1" thickBot="1" x14ac:dyDescent="0.3">
      <c r="B14" s="13" t="s">
        <v>11</v>
      </c>
      <c r="C14" s="14">
        <v>1812</v>
      </c>
      <c r="D14" s="14"/>
      <c r="E14" s="14"/>
      <c r="F14" s="27">
        <v>1</v>
      </c>
      <c r="G14" s="28">
        <v>1</v>
      </c>
      <c r="H14" s="28">
        <v>0.99</v>
      </c>
      <c r="I14" s="28">
        <v>0.97899999999999998</v>
      </c>
      <c r="J14" s="28">
        <v>0.96799999999999997</v>
      </c>
      <c r="K14" s="28">
        <v>0.95699999999999996</v>
      </c>
      <c r="L14" s="28">
        <v>0.94499999999999995</v>
      </c>
      <c r="M14" s="28">
        <v>0.93300000000000005</v>
      </c>
      <c r="N14" s="74">
        <f t="shared" si="0"/>
        <v>0.92100000000000004</v>
      </c>
      <c r="O14" s="28">
        <v>0.90800000000000003</v>
      </c>
      <c r="P14" s="74">
        <f t="shared" si="1"/>
        <v>0.89400000000000002</v>
      </c>
      <c r="Q14" s="28">
        <v>0.88</v>
      </c>
      <c r="R14" s="74">
        <f t="shared" si="2"/>
        <v>0.86499999999999999</v>
      </c>
      <c r="S14" s="28">
        <v>0.84899999999999998</v>
      </c>
      <c r="T14" s="74">
        <f t="shared" si="3"/>
        <v>0.83199999999999996</v>
      </c>
      <c r="U14" s="28">
        <v>0.81399999999999995</v>
      </c>
      <c r="V14" s="74">
        <f t="shared" si="4"/>
        <v>0.79500000000000004</v>
      </c>
      <c r="W14" s="29">
        <v>0.77600000000000002</v>
      </c>
    </row>
    <row r="15" spans="2:23" ht="18.75" customHeight="1" x14ac:dyDescent="0.25">
      <c r="B15" s="4" t="s">
        <v>12</v>
      </c>
      <c r="C15" s="5">
        <v>1947</v>
      </c>
      <c r="D15" s="5"/>
      <c r="E15" s="5"/>
      <c r="F15" s="15">
        <v>1</v>
      </c>
      <c r="G15" s="16">
        <v>0.996</v>
      </c>
      <c r="H15" s="16">
        <v>0.98399999999999999</v>
      </c>
      <c r="I15" s="16">
        <v>0.97099999999999997</v>
      </c>
      <c r="J15" s="16">
        <v>0.95899999999999996</v>
      </c>
      <c r="K15" s="16">
        <v>0.94599999999999995</v>
      </c>
      <c r="L15" s="16">
        <v>0.93200000000000005</v>
      </c>
      <c r="M15" s="16">
        <v>0.91800000000000004</v>
      </c>
      <c r="N15" s="70">
        <f t="shared" si="0"/>
        <v>0.90300000000000002</v>
      </c>
      <c r="O15" s="16">
        <v>0.88800000000000001</v>
      </c>
      <c r="P15" s="70">
        <f t="shared" si="1"/>
        <v>0.871</v>
      </c>
      <c r="Q15" s="16">
        <v>0.85399999999999998</v>
      </c>
      <c r="R15" s="70">
        <f t="shared" si="2"/>
        <v>0.83499999999999996</v>
      </c>
      <c r="S15" s="16">
        <v>0.81599999999999995</v>
      </c>
      <c r="T15" s="70">
        <f t="shared" si="3"/>
        <v>0.79500000000000004</v>
      </c>
      <c r="U15" s="16">
        <v>0.77300000000000002</v>
      </c>
      <c r="V15" s="70">
        <f t="shared" si="4"/>
        <v>0.75</v>
      </c>
      <c r="W15" s="17">
        <v>0.72599999999999998</v>
      </c>
    </row>
    <row r="16" spans="2:23" ht="18.75" customHeight="1" x14ac:dyDescent="0.25">
      <c r="B16" s="2" t="s">
        <v>13</v>
      </c>
      <c r="C16" s="3">
        <v>1682</v>
      </c>
      <c r="D16" s="3"/>
      <c r="E16" s="3"/>
      <c r="F16" s="18">
        <v>1</v>
      </c>
      <c r="G16" s="19">
        <v>0.997</v>
      </c>
      <c r="H16" s="19">
        <v>0.98399999999999999</v>
      </c>
      <c r="I16" s="19">
        <v>0.97199999999999998</v>
      </c>
      <c r="J16" s="19">
        <v>0.96</v>
      </c>
      <c r="K16" s="19">
        <v>0.94699999999999995</v>
      </c>
      <c r="L16" s="19">
        <v>0.93300000000000005</v>
      </c>
      <c r="M16" s="19">
        <v>0.92</v>
      </c>
      <c r="N16" s="71">
        <f t="shared" si="0"/>
        <v>0.90500000000000003</v>
      </c>
      <c r="O16" s="19">
        <v>0.89</v>
      </c>
      <c r="P16" s="71">
        <f t="shared" si="1"/>
        <v>0.874</v>
      </c>
      <c r="Q16" s="19">
        <v>0.85699999999999998</v>
      </c>
      <c r="R16" s="71">
        <f t="shared" si="2"/>
        <v>0.83799999999999997</v>
      </c>
      <c r="S16" s="19">
        <v>0.81899999999999995</v>
      </c>
      <c r="T16" s="71">
        <f t="shared" si="3"/>
        <v>0.79800000000000004</v>
      </c>
      <c r="U16" s="19">
        <v>0.77700000000000002</v>
      </c>
      <c r="V16" s="71">
        <f t="shared" si="4"/>
        <v>0.754</v>
      </c>
      <c r="W16" s="20">
        <v>0.73099999999999998</v>
      </c>
    </row>
    <row r="17" spans="2:23" ht="18.75" customHeight="1" thickBot="1" x14ac:dyDescent="0.3">
      <c r="B17" s="9" t="s">
        <v>14</v>
      </c>
      <c r="C17" s="10">
        <v>1532</v>
      </c>
      <c r="D17" s="10"/>
      <c r="E17" s="10"/>
      <c r="F17" s="21">
        <v>1</v>
      </c>
      <c r="G17" s="22">
        <v>0.995</v>
      </c>
      <c r="H17" s="22">
        <v>0.98299999999999998</v>
      </c>
      <c r="I17" s="22">
        <v>0.97</v>
      </c>
      <c r="J17" s="22">
        <v>0.95699999999999996</v>
      </c>
      <c r="K17" s="22">
        <v>0.94399999999999995</v>
      </c>
      <c r="L17" s="22">
        <v>0.93</v>
      </c>
      <c r="M17" s="22">
        <v>0.91500000000000004</v>
      </c>
      <c r="N17" s="72">
        <f t="shared" si="0"/>
        <v>0.9</v>
      </c>
      <c r="O17" s="22">
        <v>0.88400000000000001</v>
      </c>
      <c r="P17" s="72">
        <f t="shared" si="1"/>
        <v>0.86699999999999999</v>
      </c>
      <c r="Q17" s="22">
        <v>0.84899999999999998</v>
      </c>
      <c r="R17" s="72">
        <f t="shared" si="2"/>
        <v>0.83</v>
      </c>
      <c r="S17" s="22">
        <v>0.81</v>
      </c>
      <c r="T17" s="72">
        <f t="shared" si="3"/>
        <v>0.78800000000000003</v>
      </c>
      <c r="U17" s="22">
        <v>0.76600000000000001</v>
      </c>
      <c r="V17" s="72">
        <f t="shared" si="4"/>
        <v>0.74199999999999999</v>
      </c>
      <c r="W17" s="23">
        <v>0.71699999999999997</v>
      </c>
    </row>
    <row r="18" spans="2:23" ht="18.75" customHeight="1" x14ac:dyDescent="0.25">
      <c r="B18" s="11" t="s">
        <v>15</v>
      </c>
      <c r="C18" s="12">
        <v>1587</v>
      </c>
      <c r="D18" s="12"/>
      <c r="E18" s="12"/>
      <c r="F18" s="24">
        <v>1</v>
      </c>
      <c r="G18" s="25">
        <v>0.98899999999999999</v>
      </c>
      <c r="H18" s="25">
        <v>0.97499999999999998</v>
      </c>
      <c r="I18" s="25">
        <v>0.96099999999999997</v>
      </c>
      <c r="J18" s="25">
        <v>0.94599999999999995</v>
      </c>
      <c r="K18" s="25">
        <v>0.93</v>
      </c>
      <c r="L18" s="25">
        <v>0.91400000000000003</v>
      </c>
      <c r="M18" s="25">
        <v>0.89700000000000002</v>
      </c>
      <c r="N18" s="73">
        <f t="shared" si="0"/>
        <v>0.878</v>
      </c>
      <c r="O18" s="25">
        <v>0.85899999999999999</v>
      </c>
      <c r="P18" s="73">
        <f t="shared" si="1"/>
        <v>0.83799999999999997</v>
      </c>
      <c r="Q18" s="25">
        <v>0.81599999999999995</v>
      </c>
      <c r="R18" s="73">
        <f t="shared" si="2"/>
        <v>0.79200000000000004</v>
      </c>
      <c r="S18" s="25">
        <v>0.76700000000000002</v>
      </c>
      <c r="T18" s="73">
        <f t="shared" si="3"/>
        <v>0.74</v>
      </c>
      <c r="U18" s="25">
        <v>0.71199999999999997</v>
      </c>
      <c r="V18" s="73">
        <f t="shared" si="4"/>
        <v>0.68300000000000005</v>
      </c>
      <c r="W18" s="26">
        <v>0.65300000000000002</v>
      </c>
    </row>
    <row r="19" spans="2:23" ht="18.75" customHeight="1" x14ac:dyDescent="0.25">
      <c r="B19" s="2" t="s">
        <v>16</v>
      </c>
      <c r="C19" s="3">
        <v>1428</v>
      </c>
      <c r="D19" s="3"/>
      <c r="E19" s="3"/>
      <c r="F19" s="18">
        <v>1</v>
      </c>
      <c r="G19" s="19">
        <v>0.98799999999999999</v>
      </c>
      <c r="H19" s="19">
        <v>0.97299999999999998</v>
      </c>
      <c r="I19" s="19">
        <v>0.95899999999999996</v>
      </c>
      <c r="J19" s="19">
        <v>0.94299999999999995</v>
      </c>
      <c r="K19" s="19">
        <v>0.92800000000000005</v>
      </c>
      <c r="L19" s="19">
        <v>0.91100000000000003</v>
      </c>
      <c r="M19" s="19">
        <v>0.89300000000000002</v>
      </c>
      <c r="N19" s="71">
        <f t="shared" si="0"/>
        <v>0.874</v>
      </c>
      <c r="O19" s="19">
        <v>0.85399999999999998</v>
      </c>
      <c r="P19" s="71">
        <f t="shared" si="1"/>
        <v>0.83199999999999996</v>
      </c>
      <c r="Q19" s="19">
        <v>0.80900000000000005</v>
      </c>
      <c r="R19" s="71">
        <f t="shared" si="2"/>
        <v>0.78400000000000003</v>
      </c>
      <c r="S19" s="19">
        <v>0.75800000000000001</v>
      </c>
      <c r="T19" s="71">
        <f t="shared" si="3"/>
        <v>0.73</v>
      </c>
      <c r="U19" s="19">
        <v>0.70099999999999996</v>
      </c>
      <c r="V19" s="71">
        <f t="shared" si="4"/>
        <v>0.67100000000000004</v>
      </c>
      <c r="W19" s="20">
        <v>0.64100000000000001</v>
      </c>
    </row>
    <row r="20" spans="2:23" ht="18.75" customHeight="1" thickBot="1" x14ac:dyDescent="0.3">
      <c r="B20" s="13" t="s">
        <v>17</v>
      </c>
      <c r="C20" s="14">
        <v>1075</v>
      </c>
      <c r="D20" s="14"/>
      <c r="E20" s="14"/>
      <c r="F20" s="27">
        <v>1</v>
      </c>
      <c r="G20" s="28">
        <v>0.98699999999999999</v>
      </c>
      <c r="H20" s="28">
        <v>0.97199999999999998</v>
      </c>
      <c r="I20" s="28">
        <v>0.95699999999999996</v>
      </c>
      <c r="J20" s="28">
        <v>0.94099999999999995</v>
      </c>
      <c r="K20" s="28">
        <v>0.92500000000000004</v>
      </c>
      <c r="L20" s="28">
        <v>0.90800000000000003</v>
      </c>
      <c r="M20" s="28">
        <v>0.88900000000000001</v>
      </c>
      <c r="N20" s="74">
        <f t="shared" si="0"/>
        <v>0.86899999999999999</v>
      </c>
      <c r="O20" s="28">
        <v>0.84899999999999998</v>
      </c>
      <c r="P20" s="74">
        <f t="shared" si="1"/>
        <v>0.82599999999999996</v>
      </c>
      <c r="Q20" s="28">
        <v>0.80200000000000005</v>
      </c>
      <c r="R20" s="74">
        <f t="shared" si="2"/>
        <v>0.77600000000000002</v>
      </c>
      <c r="S20" s="28">
        <v>0.749</v>
      </c>
      <c r="T20" s="74">
        <f t="shared" si="3"/>
        <v>0.72</v>
      </c>
      <c r="U20" s="28">
        <v>0.69099999999999995</v>
      </c>
      <c r="V20" s="74">
        <f t="shared" si="4"/>
        <v>0.66</v>
      </c>
      <c r="W20" s="29">
        <v>0.629</v>
      </c>
    </row>
    <row r="21" spans="2:23" ht="18.75" customHeight="1" x14ac:dyDescent="0.25">
      <c r="B21" s="4" t="s">
        <v>18</v>
      </c>
      <c r="C21" s="5">
        <v>1368</v>
      </c>
      <c r="D21" s="5"/>
      <c r="E21" s="5"/>
      <c r="F21" s="15">
        <v>0.99299999999999999</v>
      </c>
      <c r="G21" s="16">
        <v>0.97499999999999998</v>
      </c>
      <c r="H21" s="16">
        <v>0.95699999999999996</v>
      </c>
      <c r="I21" s="16">
        <v>0.93799999999999994</v>
      </c>
      <c r="J21" s="16">
        <v>0.91800000000000004</v>
      </c>
      <c r="K21" s="16">
        <v>0.89700000000000002</v>
      </c>
      <c r="L21" s="16">
        <v>0.874</v>
      </c>
      <c r="M21" s="16">
        <v>0.84899999999999998</v>
      </c>
      <c r="N21" s="70">
        <f t="shared" si="0"/>
        <v>0.82099999999999995</v>
      </c>
      <c r="O21" s="16">
        <v>0.79200000000000004</v>
      </c>
      <c r="P21" s="70">
        <f t="shared" si="1"/>
        <v>0.75900000000000001</v>
      </c>
      <c r="Q21" s="16">
        <v>0.72599999999999998</v>
      </c>
      <c r="R21" s="70">
        <f t="shared" si="2"/>
        <v>0.69</v>
      </c>
      <c r="S21" s="16">
        <v>0.65400000000000003</v>
      </c>
      <c r="T21" s="70">
        <f t="shared" si="3"/>
        <v>0.61699999999999999</v>
      </c>
      <c r="U21" s="16">
        <v>0.57999999999999996</v>
      </c>
      <c r="V21" s="70">
        <f t="shared" si="4"/>
        <v>0.54500000000000004</v>
      </c>
      <c r="W21" s="17">
        <v>0.51</v>
      </c>
    </row>
    <row r="22" spans="2:23" ht="18.75" customHeight="1" x14ac:dyDescent="0.25">
      <c r="B22" s="2" t="s">
        <v>19</v>
      </c>
      <c r="C22" s="3">
        <v>1155</v>
      </c>
      <c r="D22" s="3"/>
      <c r="E22" s="3"/>
      <c r="F22" s="18">
        <v>0.99099999999999999</v>
      </c>
      <c r="G22" s="19">
        <v>0.97299999999999998</v>
      </c>
      <c r="H22" s="19">
        <v>0.95399999999999996</v>
      </c>
      <c r="I22" s="19">
        <v>0.93500000000000005</v>
      </c>
      <c r="J22" s="19">
        <v>0.91400000000000003</v>
      </c>
      <c r="K22" s="19">
        <v>0.89200000000000002</v>
      </c>
      <c r="L22" s="19">
        <v>0.86799999999999999</v>
      </c>
      <c r="M22" s="19">
        <v>0.84099999999999997</v>
      </c>
      <c r="N22" s="71">
        <f t="shared" si="0"/>
        <v>0.81200000000000006</v>
      </c>
      <c r="O22" s="19">
        <v>0.78200000000000003</v>
      </c>
      <c r="P22" s="71">
        <f t="shared" si="1"/>
        <v>0.747</v>
      </c>
      <c r="Q22" s="19">
        <v>0.71199999999999997</v>
      </c>
      <c r="R22" s="71">
        <f t="shared" si="2"/>
        <v>0.67500000000000004</v>
      </c>
      <c r="S22" s="19">
        <v>0.63700000000000001</v>
      </c>
      <c r="T22" s="71">
        <f t="shared" si="3"/>
        <v>0.59899999999999998</v>
      </c>
      <c r="U22" s="19">
        <v>0.56100000000000005</v>
      </c>
      <c r="V22" s="71">
        <f t="shared" si="4"/>
        <v>0.52600000000000002</v>
      </c>
      <c r="W22" s="20">
        <v>0.49099999999999999</v>
      </c>
    </row>
    <row r="23" spans="2:23" ht="18.75" customHeight="1" thickBot="1" x14ac:dyDescent="0.3">
      <c r="B23" s="9" t="s">
        <v>20</v>
      </c>
      <c r="C23" s="10">
        <v>894</v>
      </c>
      <c r="D23" s="10"/>
      <c r="E23" s="10"/>
      <c r="F23" s="21">
        <v>0.99199999999999999</v>
      </c>
      <c r="G23" s="22">
        <v>0.97399999999999998</v>
      </c>
      <c r="H23" s="22">
        <v>0.95599999999999996</v>
      </c>
      <c r="I23" s="22">
        <v>0.93700000000000006</v>
      </c>
      <c r="J23" s="22">
        <v>0.91700000000000004</v>
      </c>
      <c r="K23" s="22">
        <v>0.89500000000000002</v>
      </c>
      <c r="L23" s="22">
        <v>0.871</v>
      </c>
      <c r="M23" s="22">
        <v>0.84599999999999997</v>
      </c>
      <c r="N23" s="72">
        <f t="shared" si="0"/>
        <v>0.81699999999999995</v>
      </c>
      <c r="O23" s="22">
        <v>0.78800000000000003</v>
      </c>
      <c r="P23" s="72">
        <f t="shared" si="1"/>
        <v>0.755</v>
      </c>
      <c r="Q23" s="22">
        <v>0.72099999999999997</v>
      </c>
      <c r="R23" s="72">
        <f t="shared" si="2"/>
        <v>0.68400000000000005</v>
      </c>
      <c r="S23" s="22">
        <v>0.64700000000000002</v>
      </c>
      <c r="T23" s="72">
        <f t="shared" si="3"/>
        <v>0.61</v>
      </c>
      <c r="U23" s="22">
        <v>0.57199999999999995</v>
      </c>
      <c r="V23" s="72">
        <f t="shared" si="4"/>
        <v>0.53700000000000003</v>
      </c>
      <c r="W23" s="23">
        <v>0.502</v>
      </c>
    </row>
    <row r="24" spans="2:23" ht="18.75" customHeight="1" x14ac:dyDescent="0.25">
      <c r="B24" s="11" t="s">
        <v>21</v>
      </c>
      <c r="C24" s="12">
        <v>1100</v>
      </c>
      <c r="D24" s="12"/>
      <c r="E24" s="12"/>
      <c r="F24" s="24">
        <v>0.98</v>
      </c>
      <c r="G24" s="25">
        <v>0.95799999999999996</v>
      </c>
      <c r="H24" s="25">
        <v>0.93400000000000005</v>
      </c>
      <c r="I24" s="25">
        <v>0.90900000000000003</v>
      </c>
      <c r="J24" s="25">
        <v>0.88200000000000001</v>
      </c>
      <c r="K24" s="25">
        <v>0.85199999999999998</v>
      </c>
      <c r="L24" s="25">
        <v>0.81799999999999995</v>
      </c>
      <c r="M24" s="25">
        <v>0.78100000000000003</v>
      </c>
      <c r="N24" s="73">
        <f t="shared" si="0"/>
        <v>0.73899999999999999</v>
      </c>
      <c r="O24" s="25">
        <v>0.69599999999999995</v>
      </c>
      <c r="P24" s="73">
        <f t="shared" si="1"/>
        <v>0.65100000000000002</v>
      </c>
      <c r="Q24" s="25">
        <v>0.60499999999999998</v>
      </c>
      <c r="R24" s="73">
        <f t="shared" si="2"/>
        <v>0.56100000000000005</v>
      </c>
      <c r="S24" s="25">
        <v>0.51700000000000002</v>
      </c>
      <c r="T24" s="73">
        <f t="shared" si="3"/>
        <v>0.47799999999999998</v>
      </c>
      <c r="U24" s="25">
        <v>0.439</v>
      </c>
      <c r="V24" s="73">
        <f t="shared" si="4"/>
        <v>0.40600000000000003</v>
      </c>
      <c r="W24" s="26">
        <v>0.373</v>
      </c>
    </row>
    <row r="25" spans="2:23" ht="18.75" customHeight="1" x14ac:dyDescent="0.25">
      <c r="B25" s="2" t="s">
        <v>22</v>
      </c>
      <c r="C25" s="3">
        <v>930</v>
      </c>
      <c r="D25" s="3"/>
      <c r="E25" s="3"/>
      <c r="F25" s="18">
        <v>0.97899999999999998</v>
      </c>
      <c r="G25" s="19">
        <v>0.95599999999999996</v>
      </c>
      <c r="H25" s="19">
        <v>0.93200000000000005</v>
      </c>
      <c r="I25" s="19">
        <v>0.90600000000000003</v>
      </c>
      <c r="J25" s="19">
        <v>0.877</v>
      </c>
      <c r="K25" s="19">
        <v>0.84599999999999997</v>
      </c>
      <c r="L25" s="19">
        <v>0.81100000000000005</v>
      </c>
      <c r="M25" s="19">
        <v>0.77200000000000002</v>
      </c>
      <c r="N25" s="71">
        <f t="shared" si="0"/>
        <v>0.72799999999999998</v>
      </c>
      <c r="O25" s="19">
        <v>0.68400000000000005</v>
      </c>
      <c r="P25" s="71">
        <f t="shared" si="1"/>
        <v>0.63800000000000001</v>
      </c>
      <c r="Q25" s="19">
        <v>0.59099999999999997</v>
      </c>
      <c r="R25" s="71">
        <f t="shared" si="2"/>
        <v>0.54700000000000004</v>
      </c>
      <c r="S25" s="19">
        <v>0.502</v>
      </c>
      <c r="T25" s="71">
        <f t="shared" si="3"/>
        <v>0.46400000000000002</v>
      </c>
      <c r="U25" s="19">
        <v>0.42499999999999999</v>
      </c>
      <c r="V25" s="71">
        <f t="shared" si="4"/>
        <v>0.39300000000000002</v>
      </c>
      <c r="W25" s="20">
        <v>0.36099999999999999</v>
      </c>
    </row>
    <row r="26" spans="2:23" ht="18.75" customHeight="1" x14ac:dyDescent="0.25">
      <c r="B26" s="2" t="s">
        <v>23</v>
      </c>
      <c r="C26" s="3">
        <v>827</v>
      </c>
      <c r="D26" s="3"/>
      <c r="E26" s="3"/>
      <c r="F26" s="18">
        <v>0.97899999999999998</v>
      </c>
      <c r="G26" s="19">
        <v>0.95599999999999996</v>
      </c>
      <c r="H26" s="19">
        <v>0.93200000000000005</v>
      </c>
      <c r="I26" s="19">
        <v>0.90600000000000003</v>
      </c>
      <c r="J26" s="19">
        <v>0.878</v>
      </c>
      <c r="K26" s="19">
        <v>0.84599999999999997</v>
      </c>
      <c r="L26" s="19">
        <v>0.81100000000000005</v>
      </c>
      <c r="M26" s="19">
        <v>0.77200000000000002</v>
      </c>
      <c r="N26" s="71">
        <f t="shared" si="0"/>
        <v>0.72899999999999998</v>
      </c>
      <c r="O26" s="19">
        <v>0.68500000000000005</v>
      </c>
      <c r="P26" s="71">
        <f t="shared" si="1"/>
        <v>0.63800000000000001</v>
      </c>
      <c r="Q26" s="19">
        <v>0.59099999999999997</v>
      </c>
      <c r="R26" s="71">
        <f t="shared" si="2"/>
        <v>0.54700000000000004</v>
      </c>
      <c r="S26" s="19">
        <v>0.503</v>
      </c>
      <c r="T26" s="71">
        <f t="shared" si="3"/>
        <v>0.46500000000000002</v>
      </c>
      <c r="U26" s="19">
        <v>0.42599999999999999</v>
      </c>
      <c r="V26" s="71">
        <f t="shared" si="4"/>
        <v>0.39400000000000002</v>
      </c>
      <c r="W26" s="20">
        <v>0.36099999999999999</v>
      </c>
    </row>
    <row r="27" spans="2:23" ht="18.75" customHeight="1" thickBot="1" x14ac:dyDescent="0.3">
      <c r="B27" s="13" t="s">
        <v>24</v>
      </c>
      <c r="C27" s="14">
        <v>661</v>
      </c>
      <c r="D27" s="14"/>
      <c r="E27" s="14"/>
      <c r="F27" s="27">
        <v>0.97699999999999998</v>
      </c>
      <c r="G27" s="28">
        <v>0.95299999999999996</v>
      </c>
      <c r="H27" s="28">
        <v>0.92800000000000005</v>
      </c>
      <c r="I27" s="28">
        <v>0.90100000000000002</v>
      </c>
      <c r="J27" s="28">
        <v>0.871</v>
      </c>
      <c r="K27" s="28">
        <v>0.83799999999999997</v>
      </c>
      <c r="L27" s="28">
        <v>0.80100000000000005</v>
      </c>
      <c r="M27" s="28">
        <v>0.76</v>
      </c>
      <c r="N27" s="74">
        <f t="shared" si="0"/>
        <v>0.71399999999999997</v>
      </c>
      <c r="O27" s="28">
        <v>0.66800000000000004</v>
      </c>
      <c r="P27" s="74">
        <f t="shared" si="1"/>
        <v>0.62</v>
      </c>
      <c r="Q27" s="28">
        <v>0.57199999999999995</v>
      </c>
      <c r="R27" s="74">
        <f t="shared" si="2"/>
        <v>0.52800000000000002</v>
      </c>
      <c r="S27" s="28">
        <v>0.48299999999999998</v>
      </c>
      <c r="T27" s="74">
        <f t="shared" si="3"/>
        <v>0.44500000000000001</v>
      </c>
      <c r="U27" s="28">
        <v>0.40699999999999997</v>
      </c>
      <c r="V27" s="74">
        <f t="shared" si="4"/>
        <v>0.376</v>
      </c>
      <c r="W27" s="29">
        <v>0.34399999999999997</v>
      </c>
    </row>
    <row r="28" spans="2:23" ht="18.75" customHeight="1" x14ac:dyDescent="0.25">
      <c r="B28" s="4" t="s">
        <v>25</v>
      </c>
      <c r="C28" s="5">
        <v>812</v>
      </c>
      <c r="D28" s="5"/>
      <c r="E28" s="5"/>
      <c r="F28" s="15">
        <v>0.96799999999999997</v>
      </c>
      <c r="G28" s="16">
        <v>0.94099999999999995</v>
      </c>
      <c r="H28" s="16">
        <v>0.91100000000000003</v>
      </c>
      <c r="I28" s="16">
        <v>0.879</v>
      </c>
      <c r="J28" s="16">
        <v>0.84199999999999997</v>
      </c>
      <c r="K28" s="16">
        <v>0.8</v>
      </c>
      <c r="L28" s="16">
        <v>0.754</v>
      </c>
      <c r="M28" s="16">
        <v>0.70199999999999996</v>
      </c>
      <c r="N28" s="70">
        <f t="shared" si="0"/>
        <v>0.64800000000000002</v>
      </c>
      <c r="O28" s="16">
        <v>0.59399999999999997</v>
      </c>
      <c r="P28" s="70">
        <f t="shared" si="1"/>
        <v>0.54300000000000004</v>
      </c>
      <c r="Q28" s="16">
        <v>0.49199999999999999</v>
      </c>
      <c r="R28" s="70">
        <f t="shared" si="2"/>
        <v>0.44900000000000001</v>
      </c>
      <c r="S28" s="16">
        <v>0.40500000000000003</v>
      </c>
      <c r="T28" s="70">
        <f t="shared" si="3"/>
        <v>0.371</v>
      </c>
      <c r="U28" s="16">
        <v>0.33600000000000002</v>
      </c>
      <c r="V28" s="70">
        <f t="shared" si="4"/>
        <v>0.309</v>
      </c>
      <c r="W28" s="17">
        <v>0.28100000000000003</v>
      </c>
    </row>
    <row r="29" spans="2:23" ht="18.75" customHeight="1" x14ac:dyDescent="0.25">
      <c r="B29" s="2" t="s">
        <v>26</v>
      </c>
      <c r="C29" s="3">
        <v>662</v>
      </c>
      <c r="D29" s="3"/>
      <c r="E29" s="3"/>
      <c r="F29" s="18">
        <v>0.96699999999999997</v>
      </c>
      <c r="G29" s="19">
        <v>0.93899999999999995</v>
      </c>
      <c r="H29" s="19">
        <v>0.90900000000000003</v>
      </c>
      <c r="I29" s="19">
        <v>0.876</v>
      </c>
      <c r="J29" s="19">
        <v>0.83799999999999997</v>
      </c>
      <c r="K29" s="19">
        <v>0.79500000000000004</v>
      </c>
      <c r="L29" s="19">
        <v>0.747</v>
      </c>
      <c r="M29" s="19">
        <v>0.69499999999999995</v>
      </c>
      <c r="N29" s="71">
        <f t="shared" si="0"/>
        <v>0.64</v>
      </c>
      <c r="O29" s="19">
        <v>0.58499999999999996</v>
      </c>
      <c r="P29" s="71">
        <f t="shared" si="1"/>
        <v>0.53400000000000003</v>
      </c>
      <c r="Q29" s="19">
        <v>0.48299999999999998</v>
      </c>
      <c r="R29" s="71">
        <f t="shared" si="2"/>
        <v>0.44</v>
      </c>
      <c r="S29" s="19">
        <v>0.39700000000000002</v>
      </c>
      <c r="T29" s="71">
        <f t="shared" si="3"/>
        <v>0.36299999999999999</v>
      </c>
      <c r="U29" s="19">
        <v>0.32900000000000001</v>
      </c>
      <c r="V29" s="71">
        <f t="shared" si="4"/>
        <v>0.30199999999999999</v>
      </c>
      <c r="W29" s="20">
        <v>0.27500000000000002</v>
      </c>
    </row>
    <row r="30" spans="2:23" ht="18.75" customHeight="1" thickBot="1" x14ac:dyDescent="0.3">
      <c r="B30" s="9" t="s">
        <v>27</v>
      </c>
      <c r="C30" s="10">
        <v>588</v>
      </c>
      <c r="D30" s="10"/>
      <c r="E30" s="10"/>
      <c r="F30" s="21">
        <v>0.96599999999999997</v>
      </c>
      <c r="G30" s="22">
        <v>0.93799999999999994</v>
      </c>
      <c r="H30" s="22">
        <v>0.90800000000000003</v>
      </c>
      <c r="I30" s="22">
        <v>0.874</v>
      </c>
      <c r="J30" s="22">
        <v>0.83599999999999997</v>
      </c>
      <c r="K30" s="22">
        <v>0.79200000000000004</v>
      </c>
      <c r="L30" s="22">
        <v>0.74399999999999999</v>
      </c>
      <c r="M30" s="22">
        <v>0.69099999999999995</v>
      </c>
      <c r="N30" s="72">
        <f t="shared" si="0"/>
        <v>0.63600000000000001</v>
      </c>
      <c r="O30" s="22">
        <v>0.57999999999999996</v>
      </c>
      <c r="P30" s="72">
        <f t="shared" si="1"/>
        <v>0.52900000000000003</v>
      </c>
      <c r="Q30" s="22">
        <v>0.47699999999999998</v>
      </c>
      <c r="R30" s="72">
        <f t="shared" si="2"/>
        <v>0.435</v>
      </c>
      <c r="S30" s="22">
        <v>0.39200000000000002</v>
      </c>
      <c r="T30" s="72">
        <f t="shared" si="3"/>
        <v>0.35799999999999998</v>
      </c>
      <c r="U30" s="22">
        <v>0.32400000000000001</v>
      </c>
      <c r="V30" s="72">
        <f t="shared" si="4"/>
        <v>0.29799999999999999</v>
      </c>
      <c r="W30" s="23">
        <v>0.27100000000000002</v>
      </c>
    </row>
    <row r="31" spans="2:23" ht="18.75" customHeight="1" x14ac:dyDescent="0.25">
      <c r="B31" s="11" t="s">
        <v>28</v>
      </c>
      <c r="C31" s="12">
        <v>662</v>
      </c>
      <c r="D31" s="12"/>
      <c r="E31" s="12"/>
      <c r="F31" s="24">
        <v>0.95399999999999996</v>
      </c>
      <c r="G31" s="25">
        <v>0.92100000000000004</v>
      </c>
      <c r="H31" s="25">
        <v>0.88300000000000001</v>
      </c>
      <c r="I31" s="25">
        <v>0.84099999999999997</v>
      </c>
      <c r="J31" s="25">
        <v>0.79100000000000004</v>
      </c>
      <c r="K31" s="25">
        <v>0.73499999999999999</v>
      </c>
      <c r="L31" s="25">
        <v>0.67300000000000004</v>
      </c>
      <c r="M31" s="25">
        <v>0.60899999999999999</v>
      </c>
      <c r="N31" s="73">
        <f t="shared" si="0"/>
        <v>0.54900000000000004</v>
      </c>
      <c r="O31" s="25">
        <v>0.48899999999999999</v>
      </c>
      <c r="P31" s="73">
        <f t="shared" si="1"/>
        <v>0.44</v>
      </c>
      <c r="Q31" s="25">
        <v>0.39</v>
      </c>
      <c r="R31" s="73">
        <f t="shared" si="2"/>
        <v>0.35199999999999998</v>
      </c>
      <c r="S31" s="25">
        <v>0.314</v>
      </c>
      <c r="T31" s="73">
        <f t="shared" si="3"/>
        <v>0.28599999999999998</v>
      </c>
      <c r="U31" s="25">
        <v>0.25700000000000001</v>
      </c>
      <c r="V31" s="73">
        <f t="shared" si="4"/>
        <v>0.23499999999999999</v>
      </c>
      <c r="W31" s="26">
        <v>0.21299999999999999</v>
      </c>
    </row>
    <row r="32" spans="2:23" ht="18.75" customHeight="1" thickBot="1" x14ac:dyDescent="0.3">
      <c r="B32" s="9" t="s">
        <v>29</v>
      </c>
      <c r="C32" s="10">
        <v>513</v>
      </c>
      <c r="D32" s="10"/>
      <c r="E32" s="10"/>
      <c r="F32" s="21">
        <v>0.95099999999999996</v>
      </c>
      <c r="G32" s="22">
        <v>0.91700000000000004</v>
      </c>
      <c r="H32" s="22">
        <v>0.878</v>
      </c>
      <c r="I32" s="22">
        <v>0.83299999999999996</v>
      </c>
      <c r="J32" s="22">
        <v>0.78100000000000003</v>
      </c>
      <c r="K32" s="22">
        <v>0.72099999999999997</v>
      </c>
      <c r="L32" s="22">
        <v>0.65700000000000003</v>
      </c>
      <c r="M32" s="22">
        <v>0.59199999999999997</v>
      </c>
      <c r="N32" s="72">
        <f t="shared" si="0"/>
        <v>0.53200000000000003</v>
      </c>
      <c r="O32" s="22">
        <v>0.47099999999999997</v>
      </c>
      <c r="P32" s="72">
        <f t="shared" si="1"/>
        <v>0.42199999999999999</v>
      </c>
      <c r="Q32" s="22">
        <v>0.373</v>
      </c>
      <c r="R32" s="72">
        <f t="shared" ref="R32:R45" si="5">ROUND((Q32+S32)/2,3)</f>
        <v>0.33700000000000002</v>
      </c>
      <c r="S32" s="22">
        <v>0.3</v>
      </c>
      <c r="T32" s="72">
        <f t="shared" si="3"/>
        <v>0.27300000000000002</v>
      </c>
      <c r="U32" s="22">
        <v>0.245</v>
      </c>
      <c r="V32" s="72">
        <f t="shared" si="4"/>
        <v>0.224</v>
      </c>
      <c r="W32" s="23">
        <v>0.20300000000000001</v>
      </c>
    </row>
    <row r="33" spans="2:23" ht="18.75" customHeight="1" thickTop="1" x14ac:dyDescent="0.25">
      <c r="B33" s="79" t="s">
        <v>72</v>
      </c>
      <c r="C33" s="80">
        <v>5065</v>
      </c>
      <c r="D33" s="80"/>
      <c r="E33" s="80"/>
      <c r="F33" s="92">
        <v>1</v>
      </c>
      <c r="G33" s="93">
        <v>0.99399999999999999</v>
      </c>
      <c r="H33" s="93">
        <v>0.98099999999999998</v>
      </c>
      <c r="I33" s="93">
        <v>0.96899999999999997</v>
      </c>
      <c r="J33" s="93">
        <v>0.95499999999999996</v>
      </c>
      <c r="K33" s="93">
        <v>0.94199999999999995</v>
      </c>
      <c r="L33" s="93">
        <v>0.92700000000000005</v>
      </c>
      <c r="M33" s="93">
        <v>0.91300000000000003</v>
      </c>
      <c r="N33" s="94">
        <f t="shared" si="0"/>
        <v>0.89700000000000002</v>
      </c>
      <c r="O33" s="93">
        <v>0.88100000000000001</v>
      </c>
      <c r="P33" s="94">
        <f t="shared" si="1"/>
        <v>0.86299999999999999</v>
      </c>
      <c r="Q33" s="93">
        <v>0.84399999999999997</v>
      </c>
      <c r="R33" s="94">
        <f t="shared" si="5"/>
        <v>0.82399999999999995</v>
      </c>
      <c r="S33" s="93">
        <v>0.80300000000000005</v>
      </c>
      <c r="T33" s="94">
        <f t="shared" si="3"/>
        <v>0.78100000000000003</v>
      </c>
      <c r="U33" s="93">
        <v>0.75800000000000001</v>
      </c>
      <c r="V33" s="94">
        <f t="shared" si="4"/>
        <v>0.73299999999999998</v>
      </c>
      <c r="W33" s="95">
        <v>0.70699999999999996</v>
      </c>
    </row>
    <row r="34" spans="2:23" s="46" customFormat="1" ht="18.75" customHeight="1" x14ac:dyDescent="0.25">
      <c r="B34" s="81" t="s">
        <v>73</v>
      </c>
      <c r="C34" s="3">
        <v>4410</v>
      </c>
      <c r="D34" s="3"/>
      <c r="E34" s="3"/>
      <c r="F34" s="96">
        <v>1</v>
      </c>
      <c r="G34" s="19">
        <v>0.99299999999999999</v>
      </c>
      <c r="H34" s="19">
        <v>0.98099999999999998</v>
      </c>
      <c r="I34" s="19">
        <v>0.96699999999999997</v>
      </c>
      <c r="J34" s="19">
        <v>0.95399999999999996</v>
      </c>
      <c r="K34" s="19">
        <v>0.94</v>
      </c>
      <c r="L34" s="19">
        <v>0.92600000000000005</v>
      </c>
      <c r="M34" s="19">
        <v>0.91</v>
      </c>
      <c r="N34" s="71">
        <f t="shared" si="0"/>
        <v>0.89400000000000002</v>
      </c>
      <c r="O34" s="19">
        <v>0.878</v>
      </c>
      <c r="P34" s="71">
        <f t="shared" si="1"/>
        <v>0.85899999999999999</v>
      </c>
      <c r="Q34" s="19">
        <v>0.84</v>
      </c>
      <c r="R34" s="71">
        <f t="shared" si="5"/>
        <v>0.81899999999999995</v>
      </c>
      <c r="S34" s="19">
        <v>0.79800000000000004</v>
      </c>
      <c r="T34" s="71">
        <f t="shared" si="3"/>
        <v>0.77500000000000002</v>
      </c>
      <c r="U34" s="19">
        <v>0.751</v>
      </c>
      <c r="V34" s="71">
        <f t="shared" si="4"/>
        <v>0.72599999999999998</v>
      </c>
      <c r="W34" s="20">
        <v>0.7</v>
      </c>
    </row>
    <row r="35" spans="2:23" s="46" customFormat="1" ht="18.75" customHeight="1" x14ac:dyDescent="0.25">
      <c r="B35" s="81" t="s">
        <v>74</v>
      </c>
      <c r="C35" s="3">
        <v>3780</v>
      </c>
      <c r="D35" s="3"/>
      <c r="E35" s="3"/>
      <c r="F35" s="96">
        <v>1</v>
      </c>
      <c r="G35" s="19">
        <v>0.99299999999999999</v>
      </c>
      <c r="H35" s="19">
        <v>0.98</v>
      </c>
      <c r="I35" s="19">
        <v>0.96699999999999997</v>
      </c>
      <c r="J35" s="19">
        <v>0.95299999999999996</v>
      </c>
      <c r="K35" s="19">
        <v>0.93899999999999995</v>
      </c>
      <c r="L35" s="19">
        <v>0.92500000000000004</v>
      </c>
      <c r="M35" s="19">
        <v>0.90900000000000003</v>
      </c>
      <c r="N35" s="71">
        <f t="shared" si="0"/>
        <v>0.89300000000000002</v>
      </c>
      <c r="O35" s="19">
        <v>0.876</v>
      </c>
      <c r="P35" s="71">
        <f t="shared" si="1"/>
        <v>0.85699999999999998</v>
      </c>
      <c r="Q35" s="19">
        <v>0.83799999999999997</v>
      </c>
      <c r="R35" s="71">
        <f t="shared" si="5"/>
        <v>0.81699999999999995</v>
      </c>
      <c r="S35" s="19">
        <v>0.79600000000000004</v>
      </c>
      <c r="T35" s="71">
        <f t="shared" si="3"/>
        <v>0.77200000000000002</v>
      </c>
      <c r="U35" s="19">
        <v>0.748</v>
      </c>
      <c r="V35" s="71">
        <f t="shared" si="4"/>
        <v>0.72199999999999998</v>
      </c>
      <c r="W35" s="20">
        <v>0.69599999999999995</v>
      </c>
    </row>
    <row r="36" spans="2:23" s="46" customFormat="1" ht="18.75" customHeight="1" thickBot="1" x14ac:dyDescent="0.3">
      <c r="B36" s="83" t="s">
        <v>75</v>
      </c>
      <c r="C36" s="10">
        <v>3348</v>
      </c>
      <c r="D36" s="10"/>
      <c r="E36" s="10"/>
      <c r="F36" s="97">
        <v>1</v>
      </c>
      <c r="G36" s="22">
        <v>0.99</v>
      </c>
      <c r="H36" s="22">
        <v>0.97699999999999998</v>
      </c>
      <c r="I36" s="22">
        <v>0.96299999999999997</v>
      </c>
      <c r="J36" s="22">
        <v>0.94799999999999995</v>
      </c>
      <c r="K36" s="22">
        <v>0.93300000000000005</v>
      </c>
      <c r="L36" s="22">
        <v>0.91800000000000004</v>
      </c>
      <c r="M36" s="22">
        <v>0.90100000000000002</v>
      </c>
      <c r="N36" s="72">
        <f t="shared" si="0"/>
        <v>0.88300000000000001</v>
      </c>
      <c r="O36" s="22">
        <v>0.86499999999999999</v>
      </c>
      <c r="P36" s="72">
        <f t="shared" si="1"/>
        <v>0.84499999999999997</v>
      </c>
      <c r="Q36" s="22">
        <v>0.82399999999999995</v>
      </c>
      <c r="R36" s="72">
        <f t="shared" si="5"/>
        <v>0.80100000000000005</v>
      </c>
      <c r="S36" s="22">
        <v>0.77700000000000002</v>
      </c>
      <c r="T36" s="72">
        <f t="shared" si="3"/>
        <v>0.751</v>
      </c>
      <c r="U36" s="22">
        <v>0.72499999999999998</v>
      </c>
      <c r="V36" s="72">
        <f t="shared" si="4"/>
        <v>0.69699999999999995</v>
      </c>
      <c r="W36" s="23">
        <v>0.66800000000000004</v>
      </c>
    </row>
    <row r="37" spans="2:23" s="46" customFormat="1" ht="18.75" customHeight="1" x14ac:dyDescent="0.25">
      <c r="B37" s="85" t="s">
        <v>76</v>
      </c>
      <c r="C37" s="12">
        <v>2873</v>
      </c>
      <c r="D37" s="12"/>
      <c r="E37" s="12"/>
      <c r="F37" s="98">
        <v>0.998</v>
      </c>
      <c r="G37" s="25">
        <v>0.98199999999999998</v>
      </c>
      <c r="H37" s="25">
        <v>0.96599999999999997</v>
      </c>
      <c r="I37" s="25">
        <v>0.94899999999999995</v>
      </c>
      <c r="J37" s="25">
        <v>0.93200000000000005</v>
      </c>
      <c r="K37" s="25">
        <v>0.91400000000000003</v>
      </c>
      <c r="L37" s="25">
        <v>0.89400000000000002</v>
      </c>
      <c r="M37" s="25">
        <v>0.873</v>
      </c>
      <c r="N37" s="73">
        <f t="shared" si="0"/>
        <v>0.85</v>
      </c>
      <c r="O37" s="25">
        <v>0.82699999999999996</v>
      </c>
      <c r="P37" s="73">
        <f t="shared" si="1"/>
        <v>0.8</v>
      </c>
      <c r="Q37" s="25">
        <v>0.77300000000000002</v>
      </c>
      <c r="R37" s="73">
        <f t="shared" si="5"/>
        <v>0.74199999999999999</v>
      </c>
      <c r="S37" s="25">
        <v>0.71099999999999997</v>
      </c>
      <c r="T37" s="73">
        <f t="shared" si="3"/>
        <v>0.67800000000000005</v>
      </c>
      <c r="U37" s="25">
        <v>0.64500000000000002</v>
      </c>
      <c r="V37" s="73">
        <f t="shared" si="4"/>
        <v>0.61199999999999999</v>
      </c>
      <c r="W37" s="26">
        <v>0.57799999999999996</v>
      </c>
    </row>
    <row r="38" spans="2:23" s="46" customFormat="1" ht="18.75" customHeight="1" thickBot="1" x14ac:dyDescent="0.3">
      <c r="B38" s="86" t="s">
        <v>77</v>
      </c>
      <c r="C38" s="14">
        <v>2516</v>
      </c>
      <c r="D38" s="14"/>
      <c r="E38" s="14"/>
      <c r="F38" s="99">
        <v>0.996</v>
      </c>
      <c r="G38" s="28">
        <v>0.97899999999999998</v>
      </c>
      <c r="H38" s="28">
        <v>0.96199999999999997</v>
      </c>
      <c r="I38" s="28">
        <v>0.94499999999999995</v>
      </c>
      <c r="J38" s="28">
        <v>0.92600000000000005</v>
      </c>
      <c r="K38" s="28">
        <v>0.90700000000000003</v>
      </c>
      <c r="L38" s="28">
        <v>0.88600000000000001</v>
      </c>
      <c r="M38" s="28">
        <v>0.86399999999999999</v>
      </c>
      <c r="N38" s="74">
        <f t="shared" si="0"/>
        <v>0.83899999999999997</v>
      </c>
      <c r="O38" s="28">
        <v>0.81299999999999994</v>
      </c>
      <c r="P38" s="74">
        <f t="shared" si="1"/>
        <v>0.78400000000000003</v>
      </c>
      <c r="Q38" s="28">
        <v>0.754</v>
      </c>
      <c r="R38" s="74">
        <f t="shared" si="5"/>
        <v>0.72099999999999997</v>
      </c>
      <c r="S38" s="28">
        <v>0.68799999999999994</v>
      </c>
      <c r="T38" s="74">
        <f t="shared" si="3"/>
        <v>0.65300000000000002</v>
      </c>
      <c r="U38" s="28">
        <v>0.61799999999999999</v>
      </c>
      <c r="V38" s="74">
        <f t="shared" si="4"/>
        <v>0.58399999999999996</v>
      </c>
      <c r="W38" s="29">
        <v>0.55000000000000004</v>
      </c>
    </row>
    <row r="39" spans="2:23" s="46" customFormat="1" ht="18.75" customHeight="1" x14ac:dyDescent="0.25">
      <c r="B39" s="84" t="s">
        <v>78</v>
      </c>
      <c r="C39" s="5">
        <v>2057</v>
      </c>
      <c r="D39" s="5"/>
      <c r="E39" s="5"/>
      <c r="F39" s="100">
        <v>0.98399999999999999</v>
      </c>
      <c r="G39" s="16">
        <v>0.96299999999999997</v>
      </c>
      <c r="H39" s="16">
        <v>0.94099999999999995</v>
      </c>
      <c r="I39" s="16">
        <v>0.91800000000000004</v>
      </c>
      <c r="J39" s="16">
        <v>0.89300000000000002</v>
      </c>
      <c r="K39" s="16">
        <v>0.86599999999999999</v>
      </c>
      <c r="L39" s="16">
        <v>0.83599999999999997</v>
      </c>
      <c r="M39" s="16">
        <v>0.80300000000000005</v>
      </c>
      <c r="N39" s="70">
        <f t="shared" si="0"/>
        <v>0.76500000000000001</v>
      </c>
      <c r="O39" s="16">
        <v>0.72699999999999998</v>
      </c>
      <c r="P39" s="70">
        <f t="shared" si="1"/>
        <v>0.68500000000000005</v>
      </c>
      <c r="Q39" s="16">
        <v>0.64200000000000002</v>
      </c>
      <c r="R39" s="70">
        <f t="shared" si="5"/>
        <v>0.59899999999999998</v>
      </c>
      <c r="S39" s="16">
        <v>0.55600000000000005</v>
      </c>
      <c r="T39" s="70">
        <f t="shared" si="3"/>
        <v>0.51700000000000002</v>
      </c>
      <c r="U39" s="16">
        <v>0.47799999999999998</v>
      </c>
      <c r="V39" s="70">
        <f t="shared" si="4"/>
        <v>0.44400000000000001</v>
      </c>
      <c r="W39" s="17">
        <v>0.41</v>
      </c>
    </row>
    <row r="40" spans="2:23" s="46" customFormat="1" ht="18.75" customHeight="1" x14ac:dyDescent="0.25">
      <c r="B40" s="81" t="s">
        <v>79</v>
      </c>
      <c r="C40" s="3">
        <v>1798</v>
      </c>
      <c r="D40" s="3"/>
      <c r="E40" s="3"/>
      <c r="F40" s="96">
        <v>0.98299999999999998</v>
      </c>
      <c r="G40" s="19">
        <v>0.96299999999999997</v>
      </c>
      <c r="H40" s="19">
        <v>0.94099999999999995</v>
      </c>
      <c r="I40" s="19">
        <v>0.91700000000000004</v>
      </c>
      <c r="J40" s="19">
        <v>0.89200000000000002</v>
      </c>
      <c r="K40" s="19">
        <v>0.86399999999999999</v>
      </c>
      <c r="L40" s="19">
        <v>0.83399999999999996</v>
      </c>
      <c r="M40" s="19">
        <v>0.8</v>
      </c>
      <c r="N40" s="71">
        <f t="shared" si="0"/>
        <v>0.76200000000000001</v>
      </c>
      <c r="O40" s="19">
        <v>0.72299999999999998</v>
      </c>
      <c r="P40" s="71">
        <f t="shared" si="1"/>
        <v>0.68100000000000005</v>
      </c>
      <c r="Q40" s="19">
        <v>0.63800000000000001</v>
      </c>
      <c r="R40" s="71">
        <f t="shared" si="5"/>
        <v>0.59499999999999997</v>
      </c>
      <c r="S40" s="19">
        <v>0.55200000000000005</v>
      </c>
      <c r="T40" s="71">
        <f t="shared" si="3"/>
        <v>0.51300000000000001</v>
      </c>
      <c r="U40" s="19">
        <v>0.47299999999999998</v>
      </c>
      <c r="V40" s="71">
        <f t="shared" si="4"/>
        <v>0.439</v>
      </c>
      <c r="W40" s="20">
        <v>0.40500000000000003</v>
      </c>
    </row>
    <row r="41" spans="2:23" s="46" customFormat="1" ht="18.75" customHeight="1" thickBot="1" x14ac:dyDescent="0.3">
      <c r="B41" s="83" t="s">
        <v>80</v>
      </c>
      <c r="C41" s="10">
        <v>1593</v>
      </c>
      <c r="D41" s="10"/>
      <c r="E41" s="10"/>
      <c r="F41" s="97">
        <v>0.98299999999999998</v>
      </c>
      <c r="G41" s="22">
        <v>0.96199999999999997</v>
      </c>
      <c r="H41" s="22">
        <v>0.93899999999999995</v>
      </c>
      <c r="I41" s="22">
        <v>0.91600000000000004</v>
      </c>
      <c r="J41" s="22">
        <v>0.89</v>
      </c>
      <c r="K41" s="22">
        <v>0.86199999999999999</v>
      </c>
      <c r="L41" s="22">
        <v>0.83099999999999996</v>
      </c>
      <c r="M41" s="22">
        <v>0.79700000000000004</v>
      </c>
      <c r="N41" s="72">
        <f t="shared" si="0"/>
        <v>0.75800000000000001</v>
      </c>
      <c r="O41" s="22">
        <v>0.71799999999999997</v>
      </c>
      <c r="P41" s="72">
        <f t="shared" si="1"/>
        <v>0.67500000000000004</v>
      </c>
      <c r="Q41" s="22">
        <v>0.63200000000000001</v>
      </c>
      <c r="R41" s="72">
        <f t="shared" si="5"/>
        <v>0.58899999999999997</v>
      </c>
      <c r="S41" s="22">
        <v>0.54500000000000004</v>
      </c>
      <c r="T41" s="72">
        <f t="shared" si="3"/>
        <v>0.50600000000000001</v>
      </c>
      <c r="U41" s="22">
        <v>0.46700000000000003</v>
      </c>
      <c r="V41" s="72">
        <f t="shared" si="4"/>
        <v>0.433</v>
      </c>
      <c r="W41" s="23">
        <v>0.39900000000000002</v>
      </c>
    </row>
    <row r="42" spans="2:23" s="46" customFormat="1" ht="18.75" customHeight="1" x14ac:dyDescent="0.25">
      <c r="B42" s="85" t="s">
        <v>81</v>
      </c>
      <c r="C42" s="12">
        <v>1277</v>
      </c>
      <c r="D42" s="12"/>
      <c r="E42" s="12"/>
      <c r="F42" s="98">
        <v>0.96399999999999997</v>
      </c>
      <c r="G42" s="25">
        <v>0.93600000000000005</v>
      </c>
      <c r="H42" s="25">
        <v>0.90500000000000003</v>
      </c>
      <c r="I42" s="25">
        <v>0.87</v>
      </c>
      <c r="J42" s="25">
        <v>0.83</v>
      </c>
      <c r="K42" s="25">
        <v>0.78500000000000003</v>
      </c>
      <c r="L42" s="25">
        <v>0.73499999999999999</v>
      </c>
      <c r="M42" s="25">
        <v>0.68</v>
      </c>
      <c r="N42" s="73">
        <f t="shared" si="0"/>
        <v>0.624</v>
      </c>
      <c r="O42" s="25">
        <v>0.56699999999999995</v>
      </c>
      <c r="P42" s="73">
        <f t="shared" si="1"/>
        <v>0.51600000000000001</v>
      </c>
      <c r="Q42" s="25">
        <v>0.46500000000000002</v>
      </c>
      <c r="R42" s="73">
        <f t="shared" si="5"/>
        <v>0.42299999999999999</v>
      </c>
      <c r="S42" s="25">
        <v>0.38</v>
      </c>
      <c r="T42" s="73">
        <f t="shared" si="3"/>
        <v>0.34699999999999998</v>
      </c>
      <c r="U42" s="25">
        <v>0.314</v>
      </c>
      <c r="V42" s="73">
        <f t="shared" si="4"/>
        <v>0.28799999999999998</v>
      </c>
      <c r="W42" s="26">
        <v>0.26200000000000001</v>
      </c>
    </row>
    <row r="43" spans="2:23" s="46" customFormat="1" ht="18.75" customHeight="1" x14ac:dyDescent="0.25">
      <c r="B43" s="82" t="s">
        <v>82</v>
      </c>
      <c r="C43" s="3">
        <v>1112</v>
      </c>
      <c r="D43" s="3"/>
      <c r="E43" s="3"/>
      <c r="F43" s="96">
        <v>0.96099999999999997</v>
      </c>
      <c r="G43" s="19">
        <v>0.93</v>
      </c>
      <c r="H43" s="19">
        <v>0.89700000000000002</v>
      </c>
      <c r="I43" s="19">
        <v>0.85899999999999999</v>
      </c>
      <c r="J43" s="19">
        <v>0.81599999999999995</v>
      </c>
      <c r="K43" s="19">
        <v>0.76700000000000002</v>
      </c>
      <c r="L43" s="19">
        <v>0.71199999999999997</v>
      </c>
      <c r="M43" s="19">
        <v>0.65400000000000003</v>
      </c>
      <c r="N43" s="71">
        <f t="shared" si="0"/>
        <v>0.59599999999999997</v>
      </c>
      <c r="O43" s="19">
        <v>0.53700000000000003</v>
      </c>
      <c r="P43" s="71">
        <f t="shared" si="1"/>
        <v>0.48599999999999999</v>
      </c>
      <c r="Q43" s="19">
        <v>0.435</v>
      </c>
      <c r="R43" s="71">
        <f t="shared" si="5"/>
        <v>0.39500000000000002</v>
      </c>
      <c r="S43" s="19">
        <v>0.35399999999999998</v>
      </c>
      <c r="T43" s="71">
        <f t="shared" si="3"/>
        <v>0.32300000000000001</v>
      </c>
      <c r="U43" s="19">
        <v>0.29099999999999998</v>
      </c>
      <c r="V43" s="71">
        <f t="shared" si="4"/>
        <v>0.26700000000000002</v>
      </c>
      <c r="W43" s="20">
        <v>0.24199999999999999</v>
      </c>
    </row>
    <row r="44" spans="2:23" s="46" customFormat="1" ht="18.75" customHeight="1" thickBot="1" x14ac:dyDescent="0.3">
      <c r="B44" s="88" t="s">
        <v>83</v>
      </c>
      <c r="C44" s="14">
        <v>858</v>
      </c>
      <c r="D44" s="14"/>
      <c r="E44" s="14"/>
      <c r="F44" s="99">
        <v>0.95699999999999996</v>
      </c>
      <c r="G44" s="28">
        <v>0.92600000000000005</v>
      </c>
      <c r="H44" s="28">
        <v>0.89</v>
      </c>
      <c r="I44" s="28">
        <v>0.85</v>
      </c>
      <c r="J44" s="28">
        <v>0.80400000000000005</v>
      </c>
      <c r="K44" s="28">
        <v>0.751</v>
      </c>
      <c r="L44" s="28">
        <v>0.69299999999999995</v>
      </c>
      <c r="M44" s="28">
        <v>0.63200000000000001</v>
      </c>
      <c r="N44" s="74">
        <f t="shared" si="0"/>
        <v>0.57299999999999995</v>
      </c>
      <c r="O44" s="28">
        <v>0.51300000000000001</v>
      </c>
      <c r="P44" s="74">
        <f t="shared" si="1"/>
        <v>0.46300000000000002</v>
      </c>
      <c r="Q44" s="28">
        <v>0.41199999999999998</v>
      </c>
      <c r="R44" s="74">
        <f t="shared" si="5"/>
        <v>0.373</v>
      </c>
      <c r="S44" s="28">
        <v>0.33300000000000002</v>
      </c>
      <c r="T44" s="74">
        <f t="shared" si="3"/>
        <v>0.30299999999999999</v>
      </c>
      <c r="U44" s="28">
        <v>0.27300000000000002</v>
      </c>
      <c r="V44" s="74">
        <f t="shared" si="4"/>
        <v>0.25</v>
      </c>
      <c r="W44" s="29">
        <v>0.22700000000000001</v>
      </c>
    </row>
    <row r="45" spans="2:23" s="46" customFormat="1" ht="18.75" customHeight="1" thickBot="1" x14ac:dyDescent="0.3">
      <c r="B45" s="51" t="s">
        <v>84</v>
      </c>
      <c r="C45" s="50">
        <v>544</v>
      </c>
      <c r="D45" s="50"/>
      <c r="E45" s="50"/>
      <c r="F45" s="62">
        <v>0.89900000000000002</v>
      </c>
      <c r="G45" s="34">
        <v>0.83499999999999996</v>
      </c>
      <c r="H45" s="34">
        <v>0.75600000000000001</v>
      </c>
      <c r="I45" s="34">
        <v>0.66300000000000003</v>
      </c>
      <c r="J45" s="34">
        <v>0.56599999999999995</v>
      </c>
      <c r="K45" s="34">
        <v>0.47699999999999998</v>
      </c>
      <c r="L45" s="34">
        <v>0.40100000000000002</v>
      </c>
      <c r="M45" s="34">
        <v>0.33900000000000002</v>
      </c>
      <c r="N45" s="76">
        <f t="shared" si="0"/>
        <v>0.29399999999999998</v>
      </c>
      <c r="O45" s="34">
        <v>0.248</v>
      </c>
      <c r="P45" s="76">
        <f t="shared" si="1"/>
        <v>0.219</v>
      </c>
      <c r="Q45" s="34">
        <v>0.189</v>
      </c>
      <c r="R45" s="76">
        <f t="shared" si="5"/>
        <v>0.16900000000000001</v>
      </c>
      <c r="S45" s="34">
        <v>0.14799999999999999</v>
      </c>
      <c r="T45" s="76">
        <f t="shared" si="3"/>
        <v>0.13300000000000001</v>
      </c>
      <c r="U45" s="34">
        <v>0.11799999999999999</v>
      </c>
      <c r="V45" s="76">
        <f t="shared" si="4"/>
        <v>0.108</v>
      </c>
      <c r="W45" s="63">
        <v>9.7000000000000003E-2</v>
      </c>
    </row>
    <row r="46" spans="2:23" s="46" customFormat="1" ht="18.75" customHeight="1" thickTop="1" x14ac:dyDescent="0.25">
      <c r="B46" s="89" t="s">
        <v>85</v>
      </c>
      <c r="C46" s="80">
        <v>1772</v>
      </c>
      <c r="D46" s="80"/>
      <c r="E46" s="80"/>
      <c r="F46" s="92">
        <v>1</v>
      </c>
      <c r="G46" s="93">
        <v>0.995</v>
      </c>
      <c r="H46" s="93">
        <v>0.97699999999999998</v>
      </c>
      <c r="I46" s="93">
        <v>0.95899999999999996</v>
      </c>
      <c r="J46" s="93">
        <v>0.94099999999999995</v>
      </c>
      <c r="K46" s="93">
        <v>0.92300000000000004</v>
      </c>
      <c r="L46" s="93">
        <v>0.90500000000000003</v>
      </c>
      <c r="M46" s="93">
        <v>0.88600000000000001</v>
      </c>
      <c r="N46" s="93">
        <v>0.86699999999999999</v>
      </c>
      <c r="O46" s="93">
        <v>0.84699999999999998</v>
      </c>
      <c r="P46" s="93">
        <v>0.82699999999999996</v>
      </c>
      <c r="Q46" s="93">
        <v>0.80600000000000005</v>
      </c>
      <c r="R46" s="93"/>
      <c r="S46" s="93"/>
      <c r="T46" s="93"/>
      <c r="U46" s="93"/>
      <c r="V46" s="93"/>
      <c r="W46" s="95"/>
    </row>
    <row r="47" spans="2:23" s="46" customFormat="1" ht="18.75" customHeight="1" thickBot="1" x14ac:dyDescent="0.3">
      <c r="B47" s="88" t="s">
        <v>86</v>
      </c>
      <c r="C47" s="14">
        <v>1380</v>
      </c>
      <c r="D47" s="14"/>
      <c r="E47" s="14"/>
      <c r="F47" s="99">
        <v>0.998</v>
      </c>
      <c r="G47" s="28">
        <v>0.97499999999999998</v>
      </c>
      <c r="H47" s="28">
        <v>0.95199999999999996</v>
      </c>
      <c r="I47" s="28">
        <v>0.92900000000000005</v>
      </c>
      <c r="J47" s="28">
        <v>0.90600000000000003</v>
      </c>
      <c r="K47" s="28">
        <v>0.88200000000000001</v>
      </c>
      <c r="L47" s="28">
        <v>0.85699999999999998</v>
      </c>
      <c r="M47" s="28">
        <v>0.83099999999999996</v>
      </c>
      <c r="N47" s="28">
        <v>0.80400000000000005</v>
      </c>
      <c r="O47" s="28">
        <v>0.77600000000000002</v>
      </c>
      <c r="P47" s="28">
        <v>0.747</v>
      </c>
      <c r="Q47" s="28">
        <v>0.71699999999999997</v>
      </c>
      <c r="R47" s="28"/>
      <c r="S47" s="28"/>
      <c r="T47" s="28"/>
      <c r="U47" s="28"/>
      <c r="V47" s="28"/>
      <c r="W47" s="29"/>
    </row>
    <row r="48" spans="2:23" s="46" customFormat="1" ht="18.75" customHeight="1" x14ac:dyDescent="0.25">
      <c r="B48" s="87" t="s">
        <v>87</v>
      </c>
      <c r="C48" s="5">
        <v>1220</v>
      </c>
      <c r="D48" s="5"/>
      <c r="E48" s="5"/>
      <c r="F48" s="100">
        <v>0.98499999999999999</v>
      </c>
      <c r="G48" s="16">
        <v>0.95799999999999996</v>
      </c>
      <c r="H48" s="16">
        <v>0.93</v>
      </c>
      <c r="I48" s="16">
        <v>0.90200000000000002</v>
      </c>
      <c r="J48" s="16">
        <v>0.873</v>
      </c>
      <c r="K48" s="16">
        <v>0.84299999999999997</v>
      </c>
      <c r="L48" s="16">
        <v>0.81200000000000006</v>
      </c>
      <c r="M48" s="16">
        <v>0.77900000000000003</v>
      </c>
      <c r="N48" s="16">
        <v>0.74399999999999999</v>
      </c>
      <c r="O48" s="16">
        <v>0.70799999999999996</v>
      </c>
      <c r="P48" s="16">
        <v>0.67100000000000004</v>
      </c>
      <c r="Q48" s="16">
        <v>0.63400000000000001</v>
      </c>
      <c r="R48" s="16"/>
      <c r="S48" s="16"/>
      <c r="T48" s="16"/>
      <c r="U48" s="16"/>
      <c r="V48" s="16"/>
      <c r="W48" s="17"/>
    </row>
    <row r="49" spans="2:23" s="46" customFormat="1" ht="18.75" customHeight="1" thickBot="1" x14ac:dyDescent="0.3">
      <c r="B49" s="90" t="s">
        <v>88</v>
      </c>
      <c r="C49" s="10">
        <v>864</v>
      </c>
      <c r="D49" s="10"/>
      <c r="E49" s="10"/>
      <c r="F49" s="97">
        <v>0.97799999999999998</v>
      </c>
      <c r="G49" s="22">
        <v>0.94799999999999995</v>
      </c>
      <c r="H49" s="22">
        <v>0.91700000000000004</v>
      </c>
      <c r="I49" s="22">
        <v>0.88600000000000001</v>
      </c>
      <c r="J49" s="22">
        <v>0.85399999999999998</v>
      </c>
      <c r="K49" s="22">
        <v>0.82</v>
      </c>
      <c r="L49" s="22">
        <v>0.78500000000000003</v>
      </c>
      <c r="M49" s="22">
        <v>0.747</v>
      </c>
      <c r="N49" s="22">
        <v>0.70799999999999996</v>
      </c>
      <c r="O49" s="22">
        <v>0.66800000000000004</v>
      </c>
      <c r="P49" s="22">
        <v>0.627</v>
      </c>
      <c r="Q49" s="22">
        <v>0.58699999999999997</v>
      </c>
      <c r="R49" s="22"/>
      <c r="S49" s="22"/>
      <c r="T49" s="22"/>
      <c r="U49" s="22"/>
      <c r="V49" s="22"/>
      <c r="W49" s="23"/>
    </row>
    <row r="50" spans="2:23" s="46" customFormat="1" ht="18.75" customHeight="1" x14ac:dyDescent="0.25">
      <c r="B50" s="91" t="s">
        <v>89</v>
      </c>
      <c r="C50" s="12">
        <v>788</v>
      </c>
      <c r="D50" s="12"/>
      <c r="E50" s="12"/>
      <c r="F50" s="98">
        <v>0.96599999999999997</v>
      </c>
      <c r="G50" s="25">
        <v>0.93200000000000005</v>
      </c>
      <c r="H50" s="25">
        <v>0.89700000000000002</v>
      </c>
      <c r="I50" s="25">
        <v>0.86099999999999999</v>
      </c>
      <c r="J50" s="25">
        <v>0.82299999999999995</v>
      </c>
      <c r="K50" s="25">
        <v>0.78300000000000003</v>
      </c>
      <c r="L50" s="25">
        <v>0.74</v>
      </c>
      <c r="M50" s="25">
        <v>0.69499999999999995</v>
      </c>
      <c r="N50" s="25">
        <v>0.65</v>
      </c>
      <c r="O50" s="25">
        <v>0.60399999999999998</v>
      </c>
      <c r="P50" s="25">
        <v>0.55900000000000005</v>
      </c>
      <c r="Q50" s="25">
        <v>0.51600000000000001</v>
      </c>
      <c r="R50" s="25"/>
      <c r="S50" s="25"/>
      <c r="T50" s="25"/>
      <c r="U50" s="25"/>
      <c r="V50" s="25"/>
      <c r="W50" s="26"/>
    </row>
    <row r="51" spans="2:23" s="46" customFormat="1" ht="18.75" customHeight="1" thickBot="1" x14ac:dyDescent="0.3">
      <c r="B51" s="88" t="s">
        <v>90</v>
      </c>
      <c r="C51" s="14">
        <v>718</v>
      </c>
      <c r="D51" s="14"/>
      <c r="E51" s="14"/>
      <c r="F51" s="99">
        <v>0.95499999999999996</v>
      </c>
      <c r="G51" s="28">
        <v>0.91700000000000004</v>
      </c>
      <c r="H51" s="28">
        <v>0.877</v>
      </c>
      <c r="I51" s="28">
        <v>0.83599999999999997</v>
      </c>
      <c r="J51" s="28">
        <v>0.79200000000000004</v>
      </c>
      <c r="K51" s="28">
        <v>0.745</v>
      </c>
      <c r="L51" s="28">
        <v>0.69499999999999995</v>
      </c>
      <c r="M51" s="28">
        <v>0.64500000000000002</v>
      </c>
      <c r="N51" s="28">
        <v>0.59399999999999997</v>
      </c>
      <c r="O51" s="28">
        <v>0.54500000000000004</v>
      </c>
      <c r="P51" s="28">
        <v>0.498</v>
      </c>
      <c r="Q51" s="28">
        <v>0.45600000000000002</v>
      </c>
      <c r="R51" s="28"/>
      <c r="S51" s="28"/>
      <c r="T51" s="28"/>
      <c r="U51" s="28"/>
      <c r="V51" s="28"/>
      <c r="W51" s="29"/>
    </row>
    <row r="52" spans="2:23" s="46" customFormat="1" ht="18.75" customHeight="1" thickBot="1" x14ac:dyDescent="0.3">
      <c r="B52" s="69" t="s">
        <v>91</v>
      </c>
      <c r="C52" s="54">
        <v>648</v>
      </c>
      <c r="D52" s="54"/>
      <c r="E52" s="54"/>
      <c r="F52" s="64">
        <v>0.92800000000000005</v>
      </c>
      <c r="G52" s="34">
        <v>0.88</v>
      </c>
      <c r="H52" s="34">
        <v>0.82899999999999996</v>
      </c>
      <c r="I52" s="34">
        <v>0.77300000000000002</v>
      </c>
      <c r="J52" s="34">
        <v>0.71299999999999997</v>
      </c>
      <c r="K52" s="34">
        <v>0.65100000000000002</v>
      </c>
      <c r="L52" s="34">
        <v>0.58799999999999997</v>
      </c>
      <c r="M52" s="34">
        <v>0.52600000000000002</v>
      </c>
      <c r="N52" s="34">
        <v>0.47299999999999998</v>
      </c>
      <c r="O52" s="34">
        <v>0.42299999999999999</v>
      </c>
      <c r="P52" s="34">
        <v>0.379</v>
      </c>
      <c r="Q52" s="34">
        <v>0.34</v>
      </c>
      <c r="R52" s="34"/>
      <c r="S52" s="34"/>
      <c r="T52" s="34"/>
      <c r="U52" s="34"/>
      <c r="V52" s="34"/>
      <c r="W52" s="63"/>
    </row>
    <row r="53" spans="2:23" ht="18.75" customHeight="1" thickTop="1" x14ac:dyDescent="0.25">
      <c r="B53" s="124" t="s">
        <v>104</v>
      </c>
      <c r="C53" s="80">
        <v>2646</v>
      </c>
      <c r="D53" s="80"/>
      <c r="E53" s="80"/>
      <c r="F53" s="92">
        <v>0.99199999999999999</v>
      </c>
      <c r="G53" s="93">
        <v>0.98099999999999998</v>
      </c>
      <c r="H53" s="93">
        <v>0.96699999999999997</v>
      </c>
      <c r="I53" s="93">
        <v>0.95099999999999996</v>
      </c>
      <c r="J53" s="93">
        <v>0.93200000000000005</v>
      </c>
      <c r="K53" s="93">
        <v>0.91100000000000003</v>
      </c>
      <c r="L53" s="93">
        <v>0.88700000000000001</v>
      </c>
      <c r="M53" s="93">
        <v>0.85899999999999999</v>
      </c>
      <c r="N53" s="140">
        <f t="shared" ref="N53:V108" si="6">ROUND((M53+O53)/2,3)</f>
        <v>0.82599999999999996</v>
      </c>
      <c r="O53" s="134">
        <v>0.79200000000000004</v>
      </c>
      <c r="P53" s="140">
        <f t="shared" si="6"/>
        <v>0.752</v>
      </c>
      <c r="Q53" s="134">
        <v>0.71199999999999997</v>
      </c>
      <c r="R53" s="140">
        <f t="shared" si="6"/>
        <v>0.66700000000000004</v>
      </c>
      <c r="S53" s="134">
        <v>0.622</v>
      </c>
      <c r="T53" s="140">
        <f t="shared" si="6"/>
        <v>0.57799999999999996</v>
      </c>
      <c r="U53" s="134">
        <v>0.53400000000000003</v>
      </c>
      <c r="V53" s="140">
        <f t="shared" si="6"/>
        <v>0.495</v>
      </c>
      <c r="W53" s="95">
        <v>0.45500000000000002</v>
      </c>
    </row>
    <row r="54" spans="2:23" s="46" customFormat="1" ht="18.75" customHeight="1" thickBot="1" x14ac:dyDescent="0.3">
      <c r="B54" s="127" t="s">
        <v>105</v>
      </c>
      <c r="C54" s="10">
        <v>1540</v>
      </c>
      <c r="D54" s="10"/>
      <c r="E54" s="10"/>
      <c r="F54" s="97">
        <v>0.995</v>
      </c>
      <c r="G54" s="22">
        <v>0.98499999999999999</v>
      </c>
      <c r="H54" s="22">
        <v>0.97299999999999998</v>
      </c>
      <c r="I54" s="22">
        <v>0.96</v>
      </c>
      <c r="J54" s="22">
        <v>0.94399999999999995</v>
      </c>
      <c r="K54" s="22">
        <v>0.92700000000000005</v>
      </c>
      <c r="L54" s="22">
        <v>0.90700000000000003</v>
      </c>
      <c r="M54" s="22">
        <v>0.88400000000000001</v>
      </c>
      <c r="N54" s="141">
        <f t="shared" si="6"/>
        <v>0.85699999999999998</v>
      </c>
      <c r="O54" s="135">
        <v>0.83</v>
      </c>
      <c r="P54" s="141">
        <f t="shared" si="6"/>
        <v>0.79700000000000004</v>
      </c>
      <c r="Q54" s="135">
        <v>0.76400000000000001</v>
      </c>
      <c r="R54" s="141">
        <f t="shared" si="6"/>
        <v>0.72599999999999998</v>
      </c>
      <c r="S54" s="135">
        <v>0.68700000000000006</v>
      </c>
      <c r="T54" s="141">
        <f t="shared" si="6"/>
        <v>0.64600000000000002</v>
      </c>
      <c r="U54" s="135">
        <v>0.60499999999999998</v>
      </c>
      <c r="V54" s="141">
        <f t="shared" si="6"/>
        <v>0.56599999999999995</v>
      </c>
      <c r="W54" s="23">
        <v>0.52600000000000002</v>
      </c>
    </row>
    <row r="55" spans="2:23" s="46" customFormat="1" ht="18.75" customHeight="1" x14ac:dyDescent="0.25">
      <c r="B55" s="129" t="s">
        <v>106</v>
      </c>
      <c r="C55" s="12">
        <v>2079</v>
      </c>
      <c r="D55" s="12"/>
      <c r="E55" s="12"/>
      <c r="F55" s="98">
        <v>0.98299999999999998</v>
      </c>
      <c r="G55" s="25">
        <v>0.96599999999999997</v>
      </c>
      <c r="H55" s="25">
        <v>0.94499999999999995</v>
      </c>
      <c r="I55" s="25">
        <v>0.92</v>
      </c>
      <c r="J55" s="25">
        <v>0.89</v>
      </c>
      <c r="K55" s="25">
        <v>0.85499999999999998</v>
      </c>
      <c r="L55" s="25">
        <v>0.81499999999999995</v>
      </c>
      <c r="M55" s="25">
        <v>0.76800000000000002</v>
      </c>
      <c r="N55" s="142">
        <f t="shared" si="6"/>
        <v>0.71399999999999997</v>
      </c>
      <c r="O55" s="136">
        <v>0.65900000000000003</v>
      </c>
      <c r="P55" s="142">
        <f t="shared" si="6"/>
        <v>0.60299999999999998</v>
      </c>
      <c r="Q55" s="136">
        <v>0.54600000000000004</v>
      </c>
      <c r="R55" s="142">
        <f t="shared" si="6"/>
        <v>0.497</v>
      </c>
      <c r="S55" s="136">
        <v>0.44700000000000001</v>
      </c>
      <c r="T55" s="142">
        <f t="shared" si="6"/>
        <v>0.40699999999999997</v>
      </c>
      <c r="U55" s="136">
        <v>0.36599999999999999</v>
      </c>
      <c r="V55" s="142">
        <f t="shared" si="6"/>
        <v>0.33500000000000002</v>
      </c>
      <c r="W55" s="26">
        <v>0.30299999999999999</v>
      </c>
    </row>
    <row r="56" spans="2:23" s="46" customFormat="1" ht="18.75" customHeight="1" x14ac:dyDescent="0.25">
      <c r="B56" s="125" t="s">
        <v>107</v>
      </c>
      <c r="C56" s="3">
        <v>1427</v>
      </c>
      <c r="D56" s="3"/>
      <c r="E56" s="3"/>
      <c r="F56" s="96">
        <v>0.98399999999999999</v>
      </c>
      <c r="G56" s="19">
        <v>0.96799999999999997</v>
      </c>
      <c r="H56" s="19">
        <v>0.94699999999999995</v>
      </c>
      <c r="I56" s="19">
        <v>0.92300000000000004</v>
      </c>
      <c r="J56" s="19">
        <v>0.89500000000000002</v>
      </c>
      <c r="K56" s="19">
        <v>0.86099999999999999</v>
      </c>
      <c r="L56" s="19">
        <v>0.82199999999999995</v>
      </c>
      <c r="M56" s="19">
        <v>0.77700000000000002</v>
      </c>
      <c r="N56" s="143">
        <f t="shared" si="6"/>
        <v>0.72499999999999998</v>
      </c>
      <c r="O56" s="137">
        <v>0.67200000000000004</v>
      </c>
      <c r="P56" s="143">
        <f t="shared" si="6"/>
        <v>0.61699999999999999</v>
      </c>
      <c r="Q56" s="137">
        <v>0.56100000000000005</v>
      </c>
      <c r="R56" s="143">
        <f t="shared" si="6"/>
        <v>0.51100000000000001</v>
      </c>
      <c r="S56" s="137">
        <v>0.46100000000000002</v>
      </c>
      <c r="T56" s="143">
        <f t="shared" si="6"/>
        <v>0.42</v>
      </c>
      <c r="U56" s="137">
        <v>0.379</v>
      </c>
      <c r="V56" s="143">
        <f t="shared" si="6"/>
        <v>0.34699999999999998</v>
      </c>
      <c r="W56" s="20">
        <v>0.314</v>
      </c>
    </row>
    <row r="57" spans="2:23" s="46" customFormat="1" ht="18.75" customHeight="1" thickBot="1" x14ac:dyDescent="0.3">
      <c r="B57" s="130" t="s">
        <v>108</v>
      </c>
      <c r="C57" s="14">
        <v>1068</v>
      </c>
      <c r="D57" s="14"/>
      <c r="E57" s="14"/>
      <c r="F57" s="99">
        <v>0.98699999999999999</v>
      </c>
      <c r="G57" s="28">
        <v>0.97199999999999998</v>
      </c>
      <c r="H57" s="28">
        <v>0.95399999999999996</v>
      </c>
      <c r="I57" s="28">
        <v>0.93300000000000005</v>
      </c>
      <c r="J57" s="28">
        <v>0.90800000000000003</v>
      </c>
      <c r="K57" s="28">
        <v>0.878</v>
      </c>
      <c r="L57" s="28">
        <v>0.84499999999999997</v>
      </c>
      <c r="M57" s="28">
        <v>0.80600000000000005</v>
      </c>
      <c r="N57" s="144">
        <f t="shared" si="6"/>
        <v>0.76</v>
      </c>
      <c r="O57" s="138">
        <v>0.71399999999999997</v>
      </c>
      <c r="P57" s="144">
        <f t="shared" si="6"/>
        <v>0.66200000000000003</v>
      </c>
      <c r="Q57" s="138">
        <v>0.60899999999999999</v>
      </c>
      <c r="R57" s="144">
        <f t="shared" si="6"/>
        <v>0.55900000000000005</v>
      </c>
      <c r="S57" s="138">
        <v>0.50900000000000001</v>
      </c>
      <c r="T57" s="144">
        <f t="shared" si="6"/>
        <v>0.46600000000000003</v>
      </c>
      <c r="U57" s="138">
        <v>0.42199999999999999</v>
      </c>
      <c r="V57" s="144">
        <f t="shared" si="6"/>
        <v>0.38700000000000001</v>
      </c>
      <c r="W57" s="29">
        <v>0.35199999999999998</v>
      </c>
    </row>
    <row r="58" spans="2:23" s="46" customFormat="1" ht="18.75" customHeight="1" x14ac:dyDescent="0.25">
      <c r="B58" s="128" t="s">
        <v>109</v>
      </c>
      <c r="C58" s="5">
        <v>1512</v>
      </c>
      <c r="D58" s="5"/>
      <c r="E58" s="5"/>
      <c r="F58" s="100">
        <v>0.96499999999999997</v>
      </c>
      <c r="G58" s="16">
        <v>0.93400000000000005</v>
      </c>
      <c r="H58" s="16">
        <v>0.89600000000000002</v>
      </c>
      <c r="I58" s="16">
        <v>0.84899999999999998</v>
      </c>
      <c r="J58" s="16">
        <v>0.79</v>
      </c>
      <c r="K58" s="16">
        <v>0.72099999999999997</v>
      </c>
      <c r="L58" s="16">
        <v>0.64500000000000002</v>
      </c>
      <c r="M58" s="16">
        <v>0.56699999999999995</v>
      </c>
      <c r="N58" s="145">
        <f t="shared" si="6"/>
        <v>0.499</v>
      </c>
      <c r="O58" s="139">
        <v>0.43099999999999999</v>
      </c>
      <c r="P58" s="145">
        <f t="shared" si="6"/>
        <v>0.38100000000000001</v>
      </c>
      <c r="Q58" s="139">
        <v>0.33</v>
      </c>
      <c r="R58" s="145">
        <f t="shared" si="6"/>
        <v>0.29499999999999998</v>
      </c>
      <c r="S58" s="139">
        <v>0.25900000000000001</v>
      </c>
      <c r="T58" s="145">
        <f t="shared" si="6"/>
        <v>0.23300000000000001</v>
      </c>
      <c r="U58" s="139">
        <v>0.20699999999999999</v>
      </c>
      <c r="V58" s="145">
        <f t="shared" si="6"/>
        <v>0.189</v>
      </c>
      <c r="W58" s="17">
        <v>0.17</v>
      </c>
    </row>
    <row r="59" spans="2:23" s="46" customFormat="1" ht="18.75" customHeight="1" x14ac:dyDescent="0.25">
      <c r="B59" s="125" t="s">
        <v>110</v>
      </c>
      <c r="C59" s="3">
        <v>1049</v>
      </c>
      <c r="D59" s="3"/>
      <c r="E59" s="3"/>
      <c r="F59" s="96">
        <v>0.96699999999999997</v>
      </c>
      <c r="G59" s="19">
        <v>0.93799999999999994</v>
      </c>
      <c r="H59" s="19">
        <v>0.90200000000000002</v>
      </c>
      <c r="I59" s="19">
        <v>0.85699999999999998</v>
      </c>
      <c r="J59" s="19">
        <v>0.80200000000000005</v>
      </c>
      <c r="K59" s="19">
        <v>0.73699999999999999</v>
      </c>
      <c r="L59" s="19">
        <v>0.66400000000000003</v>
      </c>
      <c r="M59" s="19">
        <v>0.58799999999999997</v>
      </c>
      <c r="N59" s="143">
        <f t="shared" si="6"/>
        <v>0.52</v>
      </c>
      <c r="O59" s="137">
        <v>0.45100000000000001</v>
      </c>
      <c r="P59" s="143">
        <f t="shared" si="6"/>
        <v>0.39900000000000002</v>
      </c>
      <c r="Q59" s="137">
        <v>0.34699999999999998</v>
      </c>
      <c r="R59" s="143">
        <f t="shared" si="6"/>
        <v>0.31</v>
      </c>
      <c r="S59" s="137">
        <v>0.27200000000000002</v>
      </c>
      <c r="T59" s="143">
        <f t="shared" si="6"/>
        <v>0.246</v>
      </c>
      <c r="U59" s="137">
        <v>0.219</v>
      </c>
      <c r="V59" s="143">
        <f t="shared" si="6"/>
        <v>0.19900000000000001</v>
      </c>
      <c r="W59" s="20">
        <v>0.17899999999999999</v>
      </c>
    </row>
    <row r="60" spans="2:23" s="46" customFormat="1" ht="18.75" customHeight="1" thickBot="1" x14ac:dyDescent="0.3">
      <c r="B60" s="127" t="s">
        <v>111</v>
      </c>
      <c r="C60" s="10">
        <v>885</v>
      </c>
      <c r="D60" s="10"/>
      <c r="E60" s="10"/>
      <c r="F60" s="97">
        <v>0.96699999999999997</v>
      </c>
      <c r="G60" s="22">
        <v>0.93899999999999995</v>
      </c>
      <c r="H60" s="22">
        <v>0.90400000000000003</v>
      </c>
      <c r="I60" s="22">
        <v>0.86</v>
      </c>
      <c r="J60" s="22">
        <v>0.80600000000000005</v>
      </c>
      <c r="K60" s="22">
        <v>0.74199999999999999</v>
      </c>
      <c r="L60" s="22">
        <v>0.67</v>
      </c>
      <c r="M60" s="22">
        <v>0.59499999999999997</v>
      </c>
      <c r="N60" s="141">
        <f t="shared" si="6"/>
        <v>0.52700000000000002</v>
      </c>
      <c r="O60" s="135">
        <v>0.45800000000000002</v>
      </c>
      <c r="P60" s="141">
        <f t="shared" si="6"/>
        <v>0.40600000000000003</v>
      </c>
      <c r="Q60" s="135">
        <v>0.35299999999999998</v>
      </c>
      <c r="R60" s="141">
        <f t="shared" si="6"/>
        <v>0.315</v>
      </c>
      <c r="S60" s="135">
        <v>0.27700000000000002</v>
      </c>
      <c r="T60" s="141">
        <f t="shared" si="6"/>
        <v>0.25</v>
      </c>
      <c r="U60" s="135">
        <v>0.222</v>
      </c>
      <c r="V60" s="141">
        <f t="shared" si="6"/>
        <v>0.20200000000000001</v>
      </c>
      <c r="W60" s="23">
        <v>0.182</v>
      </c>
    </row>
    <row r="61" spans="2:23" s="46" customFormat="1" ht="18.75" customHeight="1" x14ac:dyDescent="0.25">
      <c r="B61" s="129" t="s">
        <v>112</v>
      </c>
      <c r="C61" s="12">
        <v>1229</v>
      </c>
      <c r="D61" s="12"/>
      <c r="E61" s="12"/>
      <c r="F61" s="98">
        <v>0.94599999999999995</v>
      </c>
      <c r="G61" s="25">
        <v>0.90100000000000002</v>
      </c>
      <c r="H61" s="25">
        <v>0.84299999999999997</v>
      </c>
      <c r="I61" s="25">
        <v>0.76900000000000002</v>
      </c>
      <c r="J61" s="25">
        <v>0.68</v>
      </c>
      <c r="K61" s="25">
        <v>0.58599999999999997</v>
      </c>
      <c r="L61" s="25">
        <v>0.497</v>
      </c>
      <c r="M61" s="25">
        <v>0.42</v>
      </c>
      <c r="N61" s="142">
        <f t="shared" si="6"/>
        <v>0.36299999999999999</v>
      </c>
      <c r="O61" s="136">
        <v>0.30499999999999999</v>
      </c>
      <c r="P61" s="142">
        <f t="shared" si="6"/>
        <v>0.26700000000000002</v>
      </c>
      <c r="Q61" s="136">
        <v>0.22900000000000001</v>
      </c>
      <c r="R61" s="142">
        <f t="shared" si="6"/>
        <v>0.20399999999999999</v>
      </c>
      <c r="S61" s="136">
        <v>0.17799999999999999</v>
      </c>
      <c r="T61" s="142">
        <f t="shared" si="6"/>
        <v>0.16</v>
      </c>
      <c r="U61" s="136">
        <v>0.14199999999999999</v>
      </c>
      <c r="V61" s="142">
        <f t="shared" si="6"/>
        <v>0.129</v>
      </c>
      <c r="W61" s="26">
        <v>0.11600000000000001</v>
      </c>
    </row>
    <row r="62" spans="2:23" s="46" customFormat="1" ht="18.75" customHeight="1" x14ac:dyDescent="0.25">
      <c r="B62" s="125" t="s">
        <v>113</v>
      </c>
      <c r="C62" s="3">
        <v>860</v>
      </c>
      <c r="D62" s="3"/>
      <c r="E62" s="3"/>
      <c r="F62" s="96">
        <v>0.94899999999999995</v>
      </c>
      <c r="G62" s="19">
        <v>0.90800000000000003</v>
      </c>
      <c r="H62" s="19">
        <v>0.85399999999999998</v>
      </c>
      <c r="I62" s="19">
        <v>0.78500000000000003</v>
      </c>
      <c r="J62" s="19">
        <v>0.70199999999999996</v>
      </c>
      <c r="K62" s="19">
        <v>0.61099999999999999</v>
      </c>
      <c r="L62" s="19">
        <v>0.52200000000000002</v>
      </c>
      <c r="M62" s="19">
        <v>0.44400000000000001</v>
      </c>
      <c r="N62" s="143">
        <f t="shared" si="6"/>
        <v>0.38400000000000001</v>
      </c>
      <c r="O62" s="137">
        <v>0.32400000000000001</v>
      </c>
      <c r="P62" s="143">
        <f t="shared" si="6"/>
        <v>0.28399999999999997</v>
      </c>
      <c r="Q62" s="137">
        <v>0.24399999999999999</v>
      </c>
      <c r="R62" s="143">
        <f t="shared" si="6"/>
        <v>0.217</v>
      </c>
      <c r="S62" s="137">
        <v>0.19</v>
      </c>
      <c r="T62" s="143">
        <f t="shared" si="6"/>
        <v>0.17100000000000001</v>
      </c>
      <c r="U62" s="137">
        <v>0.151</v>
      </c>
      <c r="V62" s="143">
        <f t="shared" si="6"/>
        <v>0.13700000000000001</v>
      </c>
      <c r="W62" s="20">
        <v>0.123</v>
      </c>
    </row>
    <row r="63" spans="2:23" s="46" customFormat="1" ht="18.75" customHeight="1" x14ac:dyDescent="0.25">
      <c r="B63" s="125" t="s">
        <v>114</v>
      </c>
      <c r="C63" s="3">
        <v>728</v>
      </c>
      <c r="D63" s="3"/>
      <c r="E63" s="3"/>
      <c r="F63" s="96">
        <v>0.95</v>
      </c>
      <c r="G63" s="19">
        <v>0.91</v>
      </c>
      <c r="H63" s="19">
        <v>0.85699999999999998</v>
      </c>
      <c r="I63" s="19">
        <v>0.79</v>
      </c>
      <c r="J63" s="19">
        <v>0.70799999999999996</v>
      </c>
      <c r="K63" s="19">
        <v>0.61799999999999999</v>
      </c>
      <c r="L63" s="19">
        <v>0.53</v>
      </c>
      <c r="M63" s="19">
        <v>0.45100000000000001</v>
      </c>
      <c r="N63" s="143">
        <f t="shared" si="6"/>
        <v>0.39100000000000001</v>
      </c>
      <c r="O63" s="137">
        <v>0.33</v>
      </c>
      <c r="P63" s="143">
        <f t="shared" si="6"/>
        <v>0.28999999999999998</v>
      </c>
      <c r="Q63" s="137">
        <v>0.249</v>
      </c>
      <c r="R63" s="143">
        <f t="shared" si="6"/>
        <v>0.221</v>
      </c>
      <c r="S63" s="137">
        <v>0.193</v>
      </c>
      <c r="T63" s="143">
        <f t="shared" si="6"/>
        <v>0.17399999999999999</v>
      </c>
      <c r="U63" s="137">
        <v>0.154</v>
      </c>
      <c r="V63" s="143">
        <f t="shared" si="6"/>
        <v>0.14000000000000001</v>
      </c>
      <c r="W63" s="20">
        <v>0.126</v>
      </c>
    </row>
    <row r="64" spans="2:23" s="46" customFormat="1" ht="18.75" customHeight="1" thickBot="1" x14ac:dyDescent="0.3">
      <c r="B64" s="130" t="s">
        <v>115</v>
      </c>
      <c r="C64" s="14">
        <v>592</v>
      </c>
      <c r="D64" s="14"/>
      <c r="E64" s="14"/>
      <c r="F64" s="99">
        <v>0.95099999999999996</v>
      </c>
      <c r="G64" s="28">
        <v>0.91200000000000003</v>
      </c>
      <c r="H64" s="28">
        <v>0.86</v>
      </c>
      <c r="I64" s="28">
        <v>0.79500000000000004</v>
      </c>
      <c r="J64" s="28">
        <v>0.71499999999999997</v>
      </c>
      <c r="K64" s="28">
        <v>0.626</v>
      </c>
      <c r="L64" s="28">
        <v>0.53800000000000003</v>
      </c>
      <c r="M64" s="28">
        <v>0.45900000000000002</v>
      </c>
      <c r="N64" s="144">
        <f t="shared" si="6"/>
        <v>0.39800000000000002</v>
      </c>
      <c r="O64" s="138">
        <v>0.33600000000000002</v>
      </c>
      <c r="P64" s="144">
        <f t="shared" si="6"/>
        <v>0.29499999999999998</v>
      </c>
      <c r="Q64" s="138">
        <v>0.254</v>
      </c>
      <c r="R64" s="144">
        <f t="shared" si="6"/>
        <v>0.22600000000000001</v>
      </c>
      <c r="S64" s="138">
        <v>0.19700000000000001</v>
      </c>
      <c r="T64" s="144">
        <f t="shared" si="6"/>
        <v>0.17699999999999999</v>
      </c>
      <c r="U64" s="138">
        <v>0.157</v>
      </c>
      <c r="V64" s="144">
        <f t="shared" si="6"/>
        <v>0.14299999999999999</v>
      </c>
      <c r="W64" s="29">
        <v>0.128</v>
      </c>
    </row>
    <row r="65" spans="2:23" s="46" customFormat="1" ht="18.75" customHeight="1" x14ac:dyDescent="0.25">
      <c r="B65" s="128" t="s">
        <v>116</v>
      </c>
      <c r="C65" s="5">
        <v>945</v>
      </c>
      <c r="D65" s="5"/>
      <c r="E65" s="5"/>
      <c r="F65" s="100">
        <v>0.90900000000000003</v>
      </c>
      <c r="G65" s="16">
        <v>0.83399999999999996</v>
      </c>
      <c r="H65" s="16">
        <v>0.73299999999999998</v>
      </c>
      <c r="I65" s="16">
        <v>0.61299999999999999</v>
      </c>
      <c r="J65" s="16">
        <v>0.497</v>
      </c>
      <c r="K65" s="16">
        <v>0.4</v>
      </c>
      <c r="L65" s="16">
        <v>0.32600000000000001</v>
      </c>
      <c r="M65" s="16">
        <v>0.26900000000000002</v>
      </c>
      <c r="N65" s="145">
        <f t="shared" si="6"/>
        <v>0.23</v>
      </c>
      <c r="O65" s="139">
        <v>0.191</v>
      </c>
      <c r="P65" s="145">
        <f t="shared" si="6"/>
        <v>0.16700000000000001</v>
      </c>
      <c r="Q65" s="139">
        <v>0.14199999999999999</v>
      </c>
      <c r="R65" s="145">
        <f t="shared" si="6"/>
        <v>0.126</v>
      </c>
      <c r="S65" s="139">
        <v>0.109</v>
      </c>
      <c r="T65" s="145">
        <f t="shared" si="6"/>
        <v>9.8000000000000004E-2</v>
      </c>
      <c r="U65" s="139">
        <v>8.6999999999999994E-2</v>
      </c>
      <c r="V65" s="145">
        <f t="shared" si="6"/>
        <v>7.9000000000000001E-2</v>
      </c>
      <c r="W65" s="17">
        <v>7.0999999999999994E-2</v>
      </c>
    </row>
    <row r="66" spans="2:23" s="46" customFormat="1" ht="18.75" customHeight="1" x14ac:dyDescent="0.25">
      <c r="B66" s="125" t="s">
        <v>117</v>
      </c>
      <c r="C66" s="3">
        <v>863</v>
      </c>
      <c r="D66" s="3"/>
      <c r="E66" s="3"/>
      <c r="F66" s="96">
        <v>0.89200000000000002</v>
      </c>
      <c r="G66" s="19">
        <v>0.80200000000000005</v>
      </c>
      <c r="H66" s="19">
        <v>0.68200000000000005</v>
      </c>
      <c r="I66" s="19">
        <v>0.55100000000000005</v>
      </c>
      <c r="J66" s="19">
        <v>0.436</v>
      </c>
      <c r="K66" s="19">
        <v>0.34699999999999998</v>
      </c>
      <c r="L66" s="19">
        <v>0.28000000000000003</v>
      </c>
      <c r="M66" s="19">
        <v>0.23</v>
      </c>
      <c r="N66" s="143">
        <f t="shared" si="6"/>
        <v>0.19700000000000001</v>
      </c>
      <c r="O66" s="137">
        <v>0.16300000000000001</v>
      </c>
      <c r="P66" s="143">
        <f t="shared" si="6"/>
        <v>0.14199999999999999</v>
      </c>
      <c r="Q66" s="137">
        <v>0.121</v>
      </c>
      <c r="R66" s="143">
        <f t="shared" si="6"/>
        <v>0.107</v>
      </c>
      <c r="S66" s="137">
        <v>9.2999999999999999E-2</v>
      </c>
      <c r="T66" s="143">
        <f t="shared" si="6"/>
        <v>8.4000000000000005E-2</v>
      </c>
      <c r="U66" s="137">
        <v>7.3999999999999996E-2</v>
      </c>
      <c r="V66" s="143">
        <f t="shared" si="6"/>
        <v>6.7000000000000004E-2</v>
      </c>
      <c r="W66" s="20">
        <v>0.06</v>
      </c>
    </row>
    <row r="67" spans="2:23" s="46" customFormat="1" ht="18.75" customHeight="1" x14ac:dyDescent="0.25">
      <c r="B67" s="125" t="s">
        <v>118</v>
      </c>
      <c r="C67" s="3">
        <v>733</v>
      </c>
      <c r="D67" s="3"/>
      <c r="E67" s="3"/>
      <c r="F67" s="96">
        <v>0.89500000000000002</v>
      </c>
      <c r="G67" s="19">
        <v>0.80900000000000005</v>
      </c>
      <c r="H67" s="19">
        <v>0.69299999999999995</v>
      </c>
      <c r="I67" s="19">
        <v>0.56299999999999994</v>
      </c>
      <c r="J67" s="19">
        <v>0.44800000000000001</v>
      </c>
      <c r="K67" s="19">
        <v>0.35699999999999998</v>
      </c>
      <c r="L67" s="19">
        <v>0.28899999999999998</v>
      </c>
      <c r="M67" s="19">
        <v>0.23699999999999999</v>
      </c>
      <c r="N67" s="143">
        <f t="shared" si="6"/>
        <v>0.20300000000000001</v>
      </c>
      <c r="O67" s="137">
        <v>0.16800000000000001</v>
      </c>
      <c r="P67" s="143">
        <f t="shared" si="6"/>
        <v>0.14699999999999999</v>
      </c>
      <c r="Q67" s="137">
        <v>0.125</v>
      </c>
      <c r="R67" s="143">
        <f t="shared" si="6"/>
        <v>0.111</v>
      </c>
      <c r="S67" s="137">
        <v>9.6000000000000002E-2</v>
      </c>
      <c r="T67" s="143">
        <f t="shared" si="6"/>
        <v>8.6999999999999994E-2</v>
      </c>
      <c r="U67" s="137">
        <v>7.6999999999999999E-2</v>
      </c>
      <c r="V67" s="143">
        <f t="shared" si="6"/>
        <v>7.0000000000000007E-2</v>
      </c>
      <c r="W67" s="20">
        <v>6.2E-2</v>
      </c>
    </row>
    <row r="68" spans="2:23" s="46" customFormat="1" ht="18.75" customHeight="1" thickBot="1" x14ac:dyDescent="0.3">
      <c r="B68" s="127" t="s">
        <v>119</v>
      </c>
      <c r="C68" s="10">
        <v>599</v>
      </c>
      <c r="D68" s="10"/>
      <c r="E68" s="10"/>
      <c r="F68" s="97">
        <v>0.89800000000000002</v>
      </c>
      <c r="G68" s="22">
        <v>0.81399999999999995</v>
      </c>
      <c r="H68" s="22">
        <v>0.70099999999999996</v>
      </c>
      <c r="I68" s="22">
        <v>0.57299999999999995</v>
      </c>
      <c r="J68" s="22">
        <v>0.45700000000000002</v>
      </c>
      <c r="K68" s="22">
        <v>0.36499999999999999</v>
      </c>
      <c r="L68" s="22">
        <v>0.29599999999999999</v>
      </c>
      <c r="M68" s="22">
        <v>0.24299999999999999</v>
      </c>
      <c r="N68" s="141">
        <f t="shared" si="6"/>
        <v>0.20799999999999999</v>
      </c>
      <c r="O68" s="135">
        <v>0.17199999999999999</v>
      </c>
      <c r="P68" s="141">
        <f t="shared" si="6"/>
        <v>0.15</v>
      </c>
      <c r="Q68" s="135">
        <v>0.128</v>
      </c>
      <c r="R68" s="141">
        <f t="shared" si="6"/>
        <v>0.114</v>
      </c>
      <c r="S68" s="135">
        <v>9.9000000000000005E-2</v>
      </c>
      <c r="T68" s="141">
        <f t="shared" si="6"/>
        <v>8.8999999999999996E-2</v>
      </c>
      <c r="U68" s="135">
        <v>7.8E-2</v>
      </c>
      <c r="V68" s="141">
        <f t="shared" si="6"/>
        <v>7.0999999999999994E-2</v>
      </c>
      <c r="W68" s="23">
        <v>6.4000000000000001E-2</v>
      </c>
    </row>
    <row r="69" spans="2:23" s="46" customFormat="1" ht="18.75" customHeight="1" x14ac:dyDescent="0.25">
      <c r="B69" s="129" t="s">
        <v>120</v>
      </c>
      <c r="C69" s="12">
        <v>589</v>
      </c>
      <c r="D69" s="12"/>
      <c r="E69" s="12"/>
      <c r="F69" s="98">
        <v>0.89100000000000001</v>
      </c>
      <c r="G69" s="25">
        <v>0.80200000000000005</v>
      </c>
      <c r="H69" s="25">
        <v>0.68100000000000005</v>
      </c>
      <c r="I69" s="25">
        <v>0.55000000000000004</v>
      </c>
      <c r="J69" s="25">
        <v>0.435</v>
      </c>
      <c r="K69" s="25">
        <v>0.34599999999999997</v>
      </c>
      <c r="L69" s="25">
        <v>0.28000000000000003</v>
      </c>
      <c r="M69" s="25">
        <v>0.23</v>
      </c>
      <c r="N69" s="142">
        <f t="shared" si="6"/>
        <v>0.19600000000000001</v>
      </c>
      <c r="O69" s="136">
        <v>0.16200000000000001</v>
      </c>
      <c r="P69" s="142">
        <f t="shared" si="6"/>
        <v>0.14199999999999999</v>
      </c>
      <c r="Q69" s="136">
        <v>0.121</v>
      </c>
      <c r="R69" s="142">
        <f t="shared" si="6"/>
        <v>0.107</v>
      </c>
      <c r="S69" s="136">
        <v>9.2999999999999999E-2</v>
      </c>
      <c r="T69" s="142">
        <f t="shared" si="6"/>
        <v>8.4000000000000005E-2</v>
      </c>
      <c r="U69" s="136">
        <v>7.3999999999999996E-2</v>
      </c>
      <c r="V69" s="142">
        <f t="shared" si="6"/>
        <v>6.7000000000000004E-2</v>
      </c>
      <c r="W69" s="26">
        <v>0.06</v>
      </c>
    </row>
    <row r="70" spans="2:23" s="46" customFormat="1" ht="18.75" customHeight="1" x14ac:dyDescent="0.25">
      <c r="B70" s="125" t="s">
        <v>121</v>
      </c>
      <c r="C70" s="3">
        <v>501</v>
      </c>
      <c r="D70" s="3"/>
      <c r="E70" s="3"/>
      <c r="F70" s="96">
        <v>0.89500000000000002</v>
      </c>
      <c r="G70" s="19">
        <v>0.80800000000000005</v>
      </c>
      <c r="H70" s="19">
        <v>0.69099999999999995</v>
      </c>
      <c r="I70" s="19">
        <v>0.56100000000000005</v>
      </c>
      <c r="J70" s="19">
        <v>0.44600000000000001</v>
      </c>
      <c r="K70" s="19">
        <v>0.35599999999999998</v>
      </c>
      <c r="L70" s="19">
        <v>0.28699999999999998</v>
      </c>
      <c r="M70" s="19">
        <v>0.23599999999999999</v>
      </c>
      <c r="N70" s="143">
        <f t="shared" si="6"/>
        <v>0.20200000000000001</v>
      </c>
      <c r="O70" s="137">
        <v>0.16700000000000001</v>
      </c>
      <c r="P70" s="143">
        <f t="shared" si="6"/>
        <v>0.14599999999999999</v>
      </c>
      <c r="Q70" s="137">
        <v>0.124</v>
      </c>
      <c r="R70" s="143">
        <f t="shared" si="6"/>
        <v>0.11</v>
      </c>
      <c r="S70" s="137">
        <v>9.6000000000000002E-2</v>
      </c>
      <c r="T70" s="143">
        <f t="shared" si="6"/>
        <v>8.5999999999999993E-2</v>
      </c>
      <c r="U70" s="137">
        <v>7.5999999999999998E-2</v>
      </c>
      <c r="V70" s="143">
        <f t="shared" si="6"/>
        <v>6.9000000000000006E-2</v>
      </c>
      <c r="W70" s="20">
        <v>6.2E-2</v>
      </c>
    </row>
    <row r="71" spans="2:23" s="46" customFormat="1" ht="18.75" customHeight="1" thickBot="1" x14ac:dyDescent="0.3">
      <c r="B71" s="130" t="s">
        <v>122</v>
      </c>
      <c r="C71" s="14">
        <v>362</v>
      </c>
      <c r="D71" s="14"/>
      <c r="E71" s="14"/>
      <c r="F71" s="99">
        <v>0.9</v>
      </c>
      <c r="G71" s="28">
        <v>0.81699999999999995</v>
      </c>
      <c r="H71" s="28">
        <v>0.70599999999999996</v>
      </c>
      <c r="I71" s="28">
        <v>0.57899999999999996</v>
      </c>
      <c r="J71" s="28">
        <v>0.46300000000000002</v>
      </c>
      <c r="K71" s="28">
        <v>0.37</v>
      </c>
      <c r="L71" s="28">
        <v>0.3</v>
      </c>
      <c r="M71" s="28">
        <v>0.247</v>
      </c>
      <c r="N71" s="144">
        <f t="shared" si="6"/>
        <v>0.21099999999999999</v>
      </c>
      <c r="O71" s="138">
        <v>0.17499999999999999</v>
      </c>
      <c r="P71" s="144">
        <f t="shared" si="6"/>
        <v>0.153</v>
      </c>
      <c r="Q71" s="138">
        <v>0.13</v>
      </c>
      <c r="R71" s="144">
        <f t="shared" si="6"/>
        <v>0.115</v>
      </c>
      <c r="S71" s="138">
        <v>0.1</v>
      </c>
      <c r="T71" s="144">
        <f t="shared" si="6"/>
        <v>0.09</v>
      </c>
      <c r="U71" s="138">
        <v>0.08</v>
      </c>
      <c r="V71" s="144">
        <f t="shared" si="6"/>
        <v>7.2999999999999995E-2</v>
      </c>
      <c r="W71" s="29">
        <v>6.5000000000000002E-2</v>
      </c>
    </row>
    <row r="72" spans="2:23" s="46" customFormat="1" ht="18.75" customHeight="1" x14ac:dyDescent="0.25">
      <c r="B72" s="128" t="s">
        <v>123</v>
      </c>
      <c r="C72" s="5">
        <v>620</v>
      </c>
      <c r="D72" s="5"/>
      <c r="E72" s="5"/>
      <c r="F72" s="100">
        <v>0.79</v>
      </c>
      <c r="G72" s="16">
        <v>0.61799999999999999</v>
      </c>
      <c r="H72" s="16">
        <v>0.45100000000000001</v>
      </c>
      <c r="I72" s="16">
        <v>0.33</v>
      </c>
      <c r="J72" s="16">
        <v>0.249</v>
      </c>
      <c r="K72" s="16">
        <v>0.193</v>
      </c>
      <c r="L72" s="16">
        <v>0.154</v>
      </c>
      <c r="M72" s="16">
        <v>0.126</v>
      </c>
      <c r="N72" s="145">
        <f t="shared" si="6"/>
        <v>0.107</v>
      </c>
      <c r="O72" s="139">
        <v>8.7999999999999995E-2</v>
      </c>
      <c r="P72" s="145">
        <f t="shared" si="6"/>
        <v>7.6999999999999999E-2</v>
      </c>
      <c r="Q72" s="139">
        <v>6.5000000000000002E-2</v>
      </c>
      <c r="R72" s="145">
        <f t="shared" si="6"/>
        <v>5.8000000000000003E-2</v>
      </c>
      <c r="S72" s="139">
        <v>0.05</v>
      </c>
      <c r="T72" s="145">
        <f t="shared" si="6"/>
        <v>4.4999999999999998E-2</v>
      </c>
      <c r="U72" s="139">
        <v>0.04</v>
      </c>
      <c r="V72" s="145">
        <f t="shared" si="6"/>
        <v>3.6999999999999998E-2</v>
      </c>
      <c r="W72" s="17">
        <v>3.3000000000000002E-2</v>
      </c>
    </row>
    <row r="73" spans="2:23" s="46" customFormat="1" ht="18.75" customHeight="1" x14ac:dyDescent="0.25">
      <c r="B73" s="125" t="s">
        <v>124</v>
      </c>
      <c r="C73" s="3">
        <v>531</v>
      </c>
      <c r="D73" s="3"/>
      <c r="E73" s="3"/>
      <c r="F73" s="96">
        <v>0.79800000000000004</v>
      </c>
      <c r="G73" s="19">
        <v>0.63100000000000001</v>
      </c>
      <c r="H73" s="19">
        <v>0.46500000000000002</v>
      </c>
      <c r="I73" s="19">
        <v>0.34100000000000003</v>
      </c>
      <c r="J73" s="19">
        <v>0.25700000000000001</v>
      </c>
      <c r="K73" s="19">
        <v>0.2</v>
      </c>
      <c r="L73" s="19">
        <v>0.16</v>
      </c>
      <c r="M73" s="19">
        <v>0.13</v>
      </c>
      <c r="N73" s="143">
        <f t="shared" si="6"/>
        <v>0.111</v>
      </c>
      <c r="O73" s="137">
        <v>9.1999999999999998E-2</v>
      </c>
      <c r="P73" s="143">
        <f t="shared" si="6"/>
        <v>0.08</v>
      </c>
      <c r="Q73" s="137">
        <v>6.8000000000000005E-2</v>
      </c>
      <c r="R73" s="143">
        <f t="shared" si="6"/>
        <v>0.06</v>
      </c>
      <c r="S73" s="137">
        <v>5.1999999999999998E-2</v>
      </c>
      <c r="T73" s="143">
        <f t="shared" si="6"/>
        <v>4.7E-2</v>
      </c>
      <c r="U73" s="137">
        <v>4.1000000000000002E-2</v>
      </c>
      <c r="V73" s="143">
        <f t="shared" si="6"/>
        <v>3.7999999999999999E-2</v>
      </c>
      <c r="W73" s="20">
        <v>3.4000000000000002E-2</v>
      </c>
    </row>
    <row r="74" spans="2:23" s="46" customFormat="1" ht="18.75" customHeight="1" thickBot="1" x14ac:dyDescent="0.3">
      <c r="B74" s="127" t="s">
        <v>125</v>
      </c>
      <c r="C74" s="10">
        <v>437</v>
      </c>
      <c r="D74" s="10"/>
      <c r="E74" s="10"/>
      <c r="F74" s="97">
        <v>0.80700000000000005</v>
      </c>
      <c r="G74" s="22">
        <v>0.64600000000000002</v>
      </c>
      <c r="H74" s="22">
        <v>0.48</v>
      </c>
      <c r="I74" s="22">
        <v>0.35399999999999998</v>
      </c>
      <c r="J74" s="22">
        <v>0.26800000000000002</v>
      </c>
      <c r="K74" s="22">
        <v>0.20799999999999999</v>
      </c>
      <c r="L74" s="22">
        <v>0.16600000000000001</v>
      </c>
      <c r="M74" s="22">
        <v>0.13600000000000001</v>
      </c>
      <c r="N74" s="141">
        <f t="shared" si="6"/>
        <v>0.11600000000000001</v>
      </c>
      <c r="O74" s="135">
        <v>9.5000000000000001E-2</v>
      </c>
      <c r="P74" s="141">
        <f t="shared" si="6"/>
        <v>8.3000000000000004E-2</v>
      </c>
      <c r="Q74" s="135">
        <v>7.0999999999999994E-2</v>
      </c>
      <c r="R74" s="141">
        <f t="shared" si="6"/>
        <v>6.3E-2</v>
      </c>
      <c r="S74" s="135">
        <v>5.3999999999999999E-2</v>
      </c>
      <c r="T74" s="141">
        <f t="shared" si="6"/>
        <v>4.9000000000000002E-2</v>
      </c>
      <c r="U74" s="135">
        <v>4.2999999999999997E-2</v>
      </c>
      <c r="V74" s="141">
        <f t="shared" si="6"/>
        <v>3.9E-2</v>
      </c>
      <c r="W74" s="23">
        <v>3.5000000000000003E-2</v>
      </c>
    </row>
    <row r="75" spans="2:23" s="46" customFormat="1" ht="18.75" customHeight="1" x14ac:dyDescent="0.25">
      <c r="B75" s="129" t="s">
        <v>126</v>
      </c>
      <c r="C75" s="12">
        <v>522</v>
      </c>
      <c r="D75" s="12"/>
      <c r="E75" s="12"/>
      <c r="F75" s="98">
        <v>0.70399999999999996</v>
      </c>
      <c r="G75" s="25">
        <v>0.497</v>
      </c>
      <c r="H75" s="25">
        <v>0.34300000000000003</v>
      </c>
      <c r="I75" s="25">
        <v>0.246</v>
      </c>
      <c r="J75" s="25">
        <v>0.183</v>
      </c>
      <c r="K75" s="25">
        <v>0.14199999999999999</v>
      </c>
      <c r="L75" s="25">
        <v>0.113</v>
      </c>
      <c r="M75" s="25">
        <v>9.1999999999999998E-2</v>
      </c>
      <c r="N75" s="142">
        <f t="shared" si="6"/>
        <v>7.9000000000000001E-2</v>
      </c>
      <c r="O75" s="136">
        <v>6.5000000000000002E-2</v>
      </c>
      <c r="P75" s="142">
        <f t="shared" si="6"/>
        <v>5.7000000000000002E-2</v>
      </c>
      <c r="Q75" s="136">
        <v>4.8000000000000001E-2</v>
      </c>
      <c r="R75" s="142">
        <f t="shared" si="6"/>
        <v>4.2999999999999997E-2</v>
      </c>
      <c r="S75" s="136">
        <v>3.6999999999999998E-2</v>
      </c>
      <c r="T75" s="142">
        <f t="shared" si="6"/>
        <v>3.3000000000000002E-2</v>
      </c>
      <c r="U75" s="136">
        <v>2.9000000000000001E-2</v>
      </c>
      <c r="V75" s="142">
        <f t="shared" si="6"/>
        <v>2.7E-2</v>
      </c>
      <c r="W75" s="26">
        <v>2.4E-2</v>
      </c>
    </row>
    <row r="76" spans="2:23" s="46" customFormat="1" ht="18.75" customHeight="1" x14ac:dyDescent="0.25">
      <c r="B76" s="125" t="s">
        <v>127</v>
      </c>
      <c r="C76" s="3">
        <v>450</v>
      </c>
      <c r="D76" s="3"/>
      <c r="E76" s="3"/>
      <c r="F76" s="96">
        <v>0.71699999999999997</v>
      </c>
      <c r="G76" s="19">
        <v>0.51300000000000001</v>
      </c>
      <c r="H76" s="19">
        <v>0.35599999999999998</v>
      </c>
      <c r="I76" s="19">
        <v>0.255</v>
      </c>
      <c r="J76" s="19">
        <v>0.191</v>
      </c>
      <c r="K76" s="19">
        <v>0.14799999999999999</v>
      </c>
      <c r="L76" s="19">
        <v>0.11799999999999999</v>
      </c>
      <c r="M76" s="19">
        <v>9.6000000000000002E-2</v>
      </c>
      <c r="N76" s="143">
        <f t="shared" si="6"/>
        <v>8.2000000000000003E-2</v>
      </c>
      <c r="O76" s="137">
        <v>6.7000000000000004E-2</v>
      </c>
      <c r="P76" s="143">
        <f t="shared" si="6"/>
        <v>5.8999999999999997E-2</v>
      </c>
      <c r="Q76" s="137">
        <v>0.05</v>
      </c>
      <c r="R76" s="143">
        <f t="shared" si="6"/>
        <v>4.3999999999999997E-2</v>
      </c>
      <c r="S76" s="137">
        <v>3.7999999999999999E-2</v>
      </c>
      <c r="T76" s="143">
        <f t="shared" si="6"/>
        <v>3.4000000000000002E-2</v>
      </c>
      <c r="U76" s="137">
        <v>0.03</v>
      </c>
      <c r="V76" s="143">
        <f t="shared" si="6"/>
        <v>2.8000000000000001E-2</v>
      </c>
      <c r="W76" s="20">
        <v>2.5000000000000001E-2</v>
      </c>
    </row>
    <row r="77" spans="2:23" s="46" customFormat="1" ht="18.75" customHeight="1" x14ac:dyDescent="0.25">
      <c r="B77" s="125" t="s">
        <v>128</v>
      </c>
      <c r="C77" s="3">
        <v>373</v>
      </c>
      <c r="D77" s="3"/>
      <c r="E77" s="3"/>
      <c r="F77" s="96">
        <v>0.73099999999999998</v>
      </c>
      <c r="G77" s="19">
        <v>0.53200000000000003</v>
      </c>
      <c r="H77" s="19">
        <v>0.372</v>
      </c>
      <c r="I77" s="19">
        <v>0.26700000000000002</v>
      </c>
      <c r="J77" s="19">
        <v>0.2</v>
      </c>
      <c r="K77" s="19">
        <v>0.155</v>
      </c>
      <c r="L77" s="19">
        <v>0.123</v>
      </c>
      <c r="M77" s="19">
        <v>0.10100000000000001</v>
      </c>
      <c r="N77" s="143">
        <f t="shared" si="6"/>
        <v>8.5999999999999993E-2</v>
      </c>
      <c r="O77" s="137">
        <v>7.0999999999999994E-2</v>
      </c>
      <c r="P77" s="143">
        <f t="shared" si="6"/>
        <v>6.2E-2</v>
      </c>
      <c r="Q77" s="137">
        <v>5.1999999999999998E-2</v>
      </c>
      <c r="R77" s="143">
        <f t="shared" si="6"/>
        <v>4.5999999999999999E-2</v>
      </c>
      <c r="S77" s="137">
        <v>0.04</v>
      </c>
      <c r="T77" s="143">
        <f t="shared" si="6"/>
        <v>3.5999999999999997E-2</v>
      </c>
      <c r="U77" s="137">
        <v>3.2000000000000001E-2</v>
      </c>
      <c r="V77" s="143">
        <f t="shared" si="6"/>
        <v>2.9000000000000001E-2</v>
      </c>
      <c r="W77" s="20">
        <v>2.5999999999999999E-2</v>
      </c>
    </row>
    <row r="78" spans="2:23" s="46" customFormat="1" ht="18.75" customHeight="1" thickBot="1" x14ac:dyDescent="0.3">
      <c r="B78" s="130" t="s">
        <v>129</v>
      </c>
      <c r="C78" s="14">
        <v>292</v>
      </c>
      <c r="D78" s="14"/>
      <c r="E78" s="14"/>
      <c r="F78" s="99">
        <v>0.745</v>
      </c>
      <c r="G78" s="28">
        <v>0.55000000000000004</v>
      </c>
      <c r="H78" s="28">
        <v>0.38800000000000001</v>
      </c>
      <c r="I78" s="28">
        <v>0.28000000000000003</v>
      </c>
      <c r="J78" s="28">
        <v>0.21</v>
      </c>
      <c r="K78" s="28">
        <v>0.16200000000000001</v>
      </c>
      <c r="L78" s="28">
        <v>0.129</v>
      </c>
      <c r="M78" s="28">
        <v>0.106</v>
      </c>
      <c r="N78" s="144">
        <f t="shared" si="6"/>
        <v>0.09</v>
      </c>
      <c r="O78" s="138">
        <v>7.3999999999999996E-2</v>
      </c>
      <c r="P78" s="144">
        <f t="shared" si="6"/>
        <v>6.5000000000000002E-2</v>
      </c>
      <c r="Q78" s="138">
        <v>5.5E-2</v>
      </c>
      <c r="R78" s="144">
        <f t="shared" si="6"/>
        <v>4.9000000000000002E-2</v>
      </c>
      <c r="S78" s="138">
        <v>4.2000000000000003E-2</v>
      </c>
      <c r="T78" s="144">
        <f t="shared" si="6"/>
        <v>3.7999999999999999E-2</v>
      </c>
      <c r="U78" s="138">
        <v>3.3000000000000002E-2</v>
      </c>
      <c r="V78" s="144">
        <f t="shared" si="6"/>
        <v>0.03</v>
      </c>
      <c r="W78" s="29">
        <v>2.7E-2</v>
      </c>
    </row>
    <row r="79" spans="2:23" s="46" customFormat="1" ht="18.75" customHeight="1" x14ac:dyDescent="0.25">
      <c r="B79" s="128" t="s">
        <v>130</v>
      </c>
      <c r="C79" s="5">
        <v>330</v>
      </c>
      <c r="D79" s="5"/>
      <c r="E79" s="5"/>
      <c r="F79" s="100">
        <v>0.50800000000000001</v>
      </c>
      <c r="G79" s="16">
        <v>0.313</v>
      </c>
      <c r="H79" s="16">
        <v>0.20699999999999999</v>
      </c>
      <c r="I79" s="16">
        <v>0.14599999999999999</v>
      </c>
      <c r="J79" s="16">
        <v>0.108</v>
      </c>
      <c r="K79" s="16">
        <v>8.3000000000000004E-2</v>
      </c>
      <c r="L79" s="16">
        <v>6.6000000000000003E-2</v>
      </c>
      <c r="M79" s="16">
        <v>5.3999999999999999E-2</v>
      </c>
      <c r="N79" s="145">
        <f t="shared" si="6"/>
        <v>4.5999999999999999E-2</v>
      </c>
      <c r="O79" s="139">
        <v>3.7999999999999999E-2</v>
      </c>
      <c r="P79" s="145">
        <f t="shared" si="6"/>
        <v>3.3000000000000002E-2</v>
      </c>
      <c r="Q79" s="139">
        <v>2.8000000000000001E-2</v>
      </c>
      <c r="R79" s="145">
        <f t="shared" si="6"/>
        <v>2.5000000000000001E-2</v>
      </c>
      <c r="S79" s="139">
        <v>2.1000000000000001E-2</v>
      </c>
      <c r="T79" s="145">
        <f t="shared" si="6"/>
        <v>1.9E-2</v>
      </c>
      <c r="U79" s="139">
        <v>1.7000000000000001E-2</v>
      </c>
      <c r="V79" s="145">
        <f t="shared" si="6"/>
        <v>1.6E-2</v>
      </c>
      <c r="W79" s="17">
        <v>1.4E-2</v>
      </c>
    </row>
    <row r="80" spans="2:23" s="46" customFormat="1" ht="18.75" customHeight="1" thickBot="1" x14ac:dyDescent="0.3">
      <c r="B80" s="127" t="s">
        <v>131</v>
      </c>
      <c r="C80" s="10">
        <v>276</v>
      </c>
      <c r="D80" s="10"/>
      <c r="E80" s="10"/>
      <c r="F80" s="97">
        <v>0.52900000000000003</v>
      </c>
      <c r="G80" s="22">
        <v>0.32900000000000001</v>
      </c>
      <c r="H80" s="22">
        <v>0.218</v>
      </c>
      <c r="I80" s="22">
        <v>0.154</v>
      </c>
      <c r="J80" s="22">
        <v>0.114</v>
      </c>
      <c r="K80" s="22">
        <v>8.7999999999999995E-2</v>
      </c>
      <c r="L80" s="22">
        <v>7.0000000000000007E-2</v>
      </c>
      <c r="M80" s="22">
        <v>5.7000000000000002E-2</v>
      </c>
      <c r="N80" s="141">
        <f t="shared" si="6"/>
        <v>4.9000000000000002E-2</v>
      </c>
      <c r="O80" s="135">
        <v>0.04</v>
      </c>
      <c r="P80" s="141">
        <f t="shared" si="6"/>
        <v>3.5000000000000003E-2</v>
      </c>
      <c r="Q80" s="135">
        <v>2.9000000000000001E-2</v>
      </c>
      <c r="R80" s="141">
        <f t="shared" si="6"/>
        <v>2.5999999999999999E-2</v>
      </c>
      <c r="S80" s="135">
        <v>2.3E-2</v>
      </c>
      <c r="T80" s="141">
        <f t="shared" si="6"/>
        <v>2.1000000000000001E-2</v>
      </c>
      <c r="U80" s="135">
        <v>1.7999999999999999E-2</v>
      </c>
      <c r="V80" s="141">
        <f t="shared" si="6"/>
        <v>1.7000000000000001E-2</v>
      </c>
      <c r="W80" s="23">
        <v>1.4999999999999999E-2</v>
      </c>
    </row>
    <row r="81" spans="2:23" s="46" customFormat="1" ht="18.75" customHeight="1" thickTop="1" x14ac:dyDescent="0.25">
      <c r="B81" s="183" t="s">
        <v>134</v>
      </c>
      <c r="C81" s="80">
        <v>2079</v>
      </c>
      <c r="D81" s="80"/>
      <c r="E81" s="80"/>
      <c r="F81" s="92">
        <v>0.99</v>
      </c>
      <c r="G81" s="93">
        <v>0.97599999999999998</v>
      </c>
      <c r="H81" s="93">
        <v>0.96099999999999997</v>
      </c>
      <c r="I81" s="93">
        <v>0.94199999999999995</v>
      </c>
      <c r="J81" s="93">
        <v>0.92100000000000004</v>
      </c>
      <c r="K81" s="93">
        <v>0.89500000000000002</v>
      </c>
      <c r="L81" s="93">
        <v>0.86699999999999999</v>
      </c>
      <c r="M81" s="93">
        <v>0.83399999999999996</v>
      </c>
      <c r="N81" s="140">
        <f t="shared" si="6"/>
        <v>0.79500000000000004</v>
      </c>
      <c r="O81" s="93">
        <v>0.755</v>
      </c>
      <c r="P81" s="140">
        <f t="shared" si="6"/>
        <v>0.70799999999999996</v>
      </c>
      <c r="Q81" s="93">
        <v>0.66100000000000003</v>
      </c>
      <c r="R81" s="140">
        <f t="shared" si="6"/>
        <v>0.61299999999999999</v>
      </c>
      <c r="S81" s="93">
        <v>0.56399999999999995</v>
      </c>
      <c r="T81" s="140">
        <f t="shared" si="6"/>
        <v>0.52</v>
      </c>
      <c r="U81" s="93">
        <v>0.47499999999999998</v>
      </c>
      <c r="V81" s="140">
        <f t="shared" si="6"/>
        <v>0.438</v>
      </c>
      <c r="W81" s="95">
        <v>0.4</v>
      </c>
    </row>
    <row r="82" spans="2:23" s="46" customFormat="1" ht="18.75" customHeight="1" x14ac:dyDescent="0.25">
      <c r="B82" s="184" t="s">
        <v>135</v>
      </c>
      <c r="C82" s="3">
        <v>1294</v>
      </c>
      <c r="D82" s="3"/>
      <c r="E82" s="3"/>
      <c r="F82" s="96">
        <v>0.99199999999999999</v>
      </c>
      <c r="G82" s="19">
        <v>0.98</v>
      </c>
      <c r="H82" s="19">
        <v>0.96599999999999997</v>
      </c>
      <c r="I82" s="19">
        <v>0.95</v>
      </c>
      <c r="J82" s="19">
        <v>0.93100000000000005</v>
      </c>
      <c r="K82" s="19">
        <v>0.90900000000000003</v>
      </c>
      <c r="L82" s="19">
        <v>0.88700000000000001</v>
      </c>
      <c r="M82" s="19">
        <v>0.85599999999999998</v>
      </c>
      <c r="N82" s="143">
        <f t="shared" si="6"/>
        <v>0.82199999999999995</v>
      </c>
      <c r="O82" s="19">
        <v>0.78800000000000003</v>
      </c>
      <c r="P82" s="143">
        <f t="shared" si="6"/>
        <v>0.747</v>
      </c>
      <c r="Q82" s="19">
        <v>0.70599999999999996</v>
      </c>
      <c r="R82" s="143">
        <f t="shared" si="6"/>
        <v>0.66100000000000003</v>
      </c>
      <c r="S82" s="19">
        <v>0.61499999999999999</v>
      </c>
      <c r="T82" s="143">
        <f t="shared" si="6"/>
        <v>0.57099999999999995</v>
      </c>
      <c r="U82" s="19">
        <v>0.52700000000000002</v>
      </c>
      <c r="V82" s="143">
        <f t="shared" si="6"/>
        <v>0.48799999999999999</v>
      </c>
      <c r="W82" s="20">
        <v>0.44800000000000001</v>
      </c>
    </row>
    <row r="83" spans="2:23" s="46" customFormat="1" ht="18.75" customHeight="1" thickBot="1" x14ac:dyDescent="0.3">
      <c r="B83" s="187" t="s">
        <v>136</v>
      </c>
      <c r="C83" s="10">
        <v>977</v>
      </c>
      <c r="D83" s="10"/>
      <c r="E83" s="10"/>
      <c r="F83" s="97">
        <v>0.99399999999999999</v>
      </c>
      <c r="G83" s="22">
        <v>0.98299999999999998</v>
      </c>
      <c r="H83" s="22">
        <v>0.97</v>
      </c>
      <c r="I83" s="22">
        <v>0.95599999999999996</v>
      </c>
      <c r="J83" s="22">
        <v>0.93899999999999995</v>
      </c>
      <c r="K83" s="22">
        <v>0.91900000000000004</v>
      </c>
      <c r="L83" s="22">
        <v>0.89700000000000002</v>
      </c>
      <c r="M83" s="22">
        <v>0.872</v>
      </c>
      <c r="N83" s="141">
        <f t="shared" si="6"/>
        <v>0.84299999999999997</v>
      </c>
      <c r="O83" s="22">
        <v>0.81299999999999994</v>
      </c>
      <c r="P83" s="141">
        <f t="shared" si="6"/>
        <v>0.77600000000000002</v>
      </c>
      <c r="Q83" s="22">
        <v>0.73899999999999999</v>
      </c>
      <c r="R83" s="141">
        <f t="shared" si="6"/>
        <v>0.69799999999999995</v>
      </c>
      <c r="S83" s="22">
        <v>0.65600000000000003</v>
      </c>
      <c r="T83" s="141">
        <f t="shared" si="6"/>
        <v>0.61299999999999999</v>
      </c>
      <c r="U83" s="22">
        <v>0.56999999999999995</v>
      </c>
      <c r="V83" s="141">
        <f t="shared" si="6"/>
        <v>0.53100000000000003</v>
      </c>
      <c r="W83" s="23">
        <v>0.49099999999999999</v>
      </c>
    </row>
    <row r="84" spans="2:23" s="46" customFormat="1" ht="18.75" customHeight="1" x14ac:dyDescent="0.25">
      <c r="B84" s="189" t="s">
        <v>137</v>
      </c>
      <c r="C84" s="12">
        <v>1512</v>
      </c>
      <c r="D84" s="12"/>
      <c r="E84" s="12"/>
      <c r="F84" s="98">
        <v>0.97799999999999998</v>
      </c>
      <c r="G84" s="25">
        <v>0.95699999999999996</v>
      </c>
      <c r="H84" s="25">
        <v>0.93100000000000005</v>
      </c>
      <c r="I84" s="25">
        <v>0.89900000000000002</v>
      </c>
      <c r="J84" s="25">
        <v>0.86199999999999999</v>
      </c>
      <c r="K84" s="25">
        <v>0.81699999999999995</v>
      </c>
      <c r="L84" s="25">
        <v>0.76400000000000001</v>
      </c>
      <c r="M84" s="25">
        <v>0.70499999999999996</v>
      </c>
      <c r="N84" s="142">
        <f t="shared" si="6"/>
        <v>0.64200000000000002</v>
      </c>
      <c r="O84" s="25">
        <v>0.57799999999999996</v>
      </c>
      <c r="P84" s="142">
        <f t="shared" si="6"/>
        <v>0.52</v>
      </c>
      <c r="Q84" s="25">
        <v>0.46200000000000002</v>
      </c>
      <c r="R84" s="142">
        <f t="shared" si="6"/>
        <v>0.41599999999999998</v>
      </c>
      <c r="S84" s="25">
        <v>0.36899999999999999</v>
      </c>
      <c r="T84" s="142">
        <f t="shared" si="6"/>
        <v>0.33400000000000002</v>
      </c>
      <c r="U84" s="25">
        <v>0.29899999999999999</v>
      </c>
      <c r="V84" s="142">
        <f t="shared" si="6"/>
        <v>0.27300000000000002</v>
      </c>
      <c r="W84" s="26">
        <v>0.246</v>
      </c>
    </row>
    <row r="85" spans="2:23" s="46" customFormat="1" ht="18.75" customHeight="1" x14ac:dyDescent="0.25">
      <c r="B85" s="184" t="s">
        <v>138</v>
      </c>
      <c r="C85" s="3">
        <v>1049</v>
      </c>
      <c r="D85" s="3"/>
      <c r="E85" s="3"/>
      <c r="F85" s="96">
        <v>0.97899999999999998</v>
      </c>
      <c r="G85" s="19">
        <v>0.95899999999999996</v>
      </c>
      <c r="H85" s="19">
        <v>0.93500000000000005</v>
      </c>
      <c r="I85" s="19">
        <v>0.90500000000000003</v>
      </c>
      <c r="J85" s="19">
        <v>0.86899999999999999</v>
      </c>
      <c r="K85" s="19">
        <v>0.82699999999999996</v>
      </c>
      <c r="L85" s="19">
        <v>0.77800000000000002</v>
      </c>
      <c r="M85" s="19">
        <v>0.72099999999999997</v>
      </c>
      <c r="N85" s="143">
        <f t="shared" si="6"/>
        <v>0.66</v>
      </c>
      <c r="O85" s="19">
        <v>0.59799999999999998</v>
      </c>
      <c r="P85" s="143">
        <f t="shared" si="6"/>
        <v>0.54</v>
      </c>
      <c r="Q85" s="19">
        <v>0.48199999999999998</v>
      </c>
      <c r="R85" s="143">
        <f t="shared" si="6"/>
        <v>0.435</v>
      </c>
      <c r="S85" s="19">
        <v>0.38700000000000001</v>
      </c>
      <c r="T85" s="143">
        <f t="shared" si="6"/>
        <v>0.35099999999999998</v>
      </c>
      <c r="U85" s="19">
        <v>0.314</v>
      </c>
      <c r="V85" s="143">
        <f t="shared" si="6"/>
        <v>0.28699999999999998</v>
      </c>
      <c r="W85" s="20">
        <v>0.25900000000000001</v>
      </c>
    </row>
    <row r="86" spans="2:23" s="46" customFormat="1" ht="18.75" customHeight="1" x14ac:dyDescent="0.25">
      <c r="B86" s="184" t="s">
        <v>139</v>
      </c>
      <c r="C86" s="3">
        <v>819</v>
      </c>
      <c r="D86" s="3"/>
      <c r="E86" s="3"/>
      <c r="F86" s="96">
        <v>0.98099999999999998</v>
      </c>
      <c r="G86" s="19">
        <v>0.96299999999999997</v>
      </c>
      <c r="H86" s="19">
        <v>0.94099999999999995</v>
      </c>
      <c r="I86" s="19">
        <v>0.91400000000000003</v>
      </c>
      <c r="J86" s="19">
        <v>0.88200000000000001</v>
      </c>
      <c r="K86" s="19">
        <v>0.84399999999999997</v>
      </c>
      <c r="L86" s="19">
        <v>0.8</v>
      </c>
      <c r="M86" s="19">
        <v>0.749</v>
      </c>
      <c r="N86" s="143">
        <f t="shared" si="6"/>
        <v>0.69199999999999995</v>
      </c>
      <c r="O86" s="19">
        <v>0.63400000000000001</v>
      </c>
      <c r="P86" s="143">
        <f t="shared" si="6"/>
        <v>0.57699999999999996</v>
      </c>
      <c r="Q86" s="19">
        <v>0.51900000000000002</v>
      </c>
      <c r="R86" s="143">
        <f t="shared" si="6"/>
        <v>0.47</v>
      </c>
      <c r="S86" s="19">
        <v>0.42099999999999999</v>
      </c>
      <c r="T86" s="143">
        <f t="shared" si="6"/>
        <v>0.38200000000000001</v>
      </c>
      <c r="U86" s="19">
        <v>0.34300000000000003</v>
      </c>
      <c r="V86" s="143">
        <f t="shared" si="6"/>
        <v>0.314</v>
      </c>
      <c r="W86" s="20">
        <v>0.28399999999999997</v>
      </c>
    </row>
    <row r="87" spans="2:23" s="46" customFormat="1" ht="18.75" customHeight="1" thickBot="1" x14ac:dyDescent="0.3">
      <c r="B87" s="190" t="s">
        <v>140</v>
      </c>
      <c r="C87" s="14">
        <v>575</v>
      </c>
      <c r="D87" s="14"/>
      <c r="E87" s="14"/>
      <c r="F87" s="99">
        <v>0.98499999999999999</v>
      </c>
      <c r="G87" s="28">
        <v>0.96899999999999997</v>
      </c>
      <c r="H87" s="28">
        <v>0.95</v>
      </c>
      <c r="I87" s="28">
        <v>0.92700000000000005</v>
      </c>
      <c r="J87" s="28">
        <v>0.9</v>
      </c>
      <c r="K87" s="28">
        <v>0.86799999999999999</v>
      </c>
      <c r="L87" s="28">
        <v>0.83099999999999996</v>
      </c>
      <c r="M87" s="28">
        <v>0.78900000000000003</v>
      </c>
      <c r="N87" s="144">
        <f t="shared" si="6"/>
        <v>0.73899999999999999</v>
      </c>
      <c r="O87" s="28">
        <v>0.68899999999999995</v>
      </c>
      <c r="P87" s="144">
        <f t="shared" si="6"/>
        <v>0.63500000000000001</v>
      </c>
      <c r="Q87" s="28">
        <v>0.57999999999999996</v>
      </c>
      <c r="R87" s="144">
        <f t="shared" si="6"/>
        <v>0.53</v>
      </c>
      <c r="S87" s="28">
        <v>0.47899999999999998</v>
      </c>
      <c r="T87" s="144">
        <f t="shared" si="6"/>
        <v>0.437</v>
      </c>
      <c r="U87" s="28">
        <v>0.39500000000000002</v>
      </c>
      <c r="V87" s="144">
        <f t="shared" si="6"/>
        <v>0.36199999999999999</v>
      </c>
      <c r="W87" s="29">
        <v>0.32800000000000001</v>
      </c>
    </row>
    <row r="88" spans="2:23" s="46" customFormat="1" ht="18.75" customHeight="1" x14ac:dyDescent="0.25">
      <c r="B88" s="188" t="s">
        <v>141</v>
      </c>
      <c r="C88" s="5">
        <v>860</v>
      </c>
      <c r="D88" s="5"/>
      <c r="E88" s="5"/>
      <c r="F88" s="100">
        <v>0.97099999999999997</v>
      </c>
      <c r="G88" s="16">
        <v>0.94499999999999995</v>
      </c>
      <c r="H88" s="16">
        <v>0.91300000000000003</v>
      </c>
      <c r="I88" s="16">
        <v>0.874</v>
      </c>
      <c r="J88" s="16">
        <v>0.82499999999999996</v>
      </c>
      <c r="K88" s="16">
        <v>0.76800000000000002</v>
      </c>
      <c r="L88" s="16">
        <v>0.70199999999999996</v>
      </c>
      <c r="M88" s="16">
        <v>0.63100000000000001</v>
      </c>
      <c r="N88" s="145">
        <f t="shared" si="6"/>
        <v>0.56299999999999994</v>
      </c>
      <c r="O88" s="16">
        <v>0.49399999999999999</v>
      </c>
      <c r="P88" s="145">
        <f t="shared" si="6"/>
        <v>0.44</v>
      </c>
      <c r="Q88" s="16">
        <v>0.38500000000000001</v>
      </c>
      <c r="R88" s="145">
        <f t="shared" si="6"/>
        <v>0.34399999999999997</v>
      </c>
      <c r="S88" s="16">
        <v>0.30299999999999999</v>
      </c>
      <c r="T88" s="145">
        <f t="shared" si="6"/>
        <v>0.27400000000000002</v>
      </c>
      <c r="U88" s="16">
        <v>0.24399999999999999</v>
      </c>
      <c r="V88" s="145">
        <f t="shared" ref="V88:V136" si="7">ROUND((U88+W88)/2,3)</f>
        <v>0.222</v>
      </c>
      <c r="W88" s="17">
        <v>0.2</v>
      </c>
    </row>
    <row r="89" spans="2:23" s="46" customFormat="1" ht="18.75" customHeight="1" x14ac:dyDescent="0.25">
      <c r="B89" s="184" t="s">
        <v>142</v>
      </c>
      <c r="C89" s="3">
        <v>709</v>
      </c>
      <c r="D89" s="3"/>
      <c r="E89" s="3"/>
      <c r="F89" s="96">
        <v>0.97199999999999998</v>
      </c>
      <c r="G89" s="19">
        <v>0.94799999999999995</v>
      </c>
      <c r="H89" s="19">
        <v>0.91700000000000004</v>
      </c>
      <c r="I89" s="19">
        <v>0.88</v>
      </c>
      <c r="J89" s="19">
        <v>0.83399999999999996</v>
      </c>
      <c r="K89" s="19">
        <v>0.78</v>
      </c>
      <c r="L89" s="19">
        <v>0.71699999999999997</v>
      </c>
      <c r="M89" s="19">
        <v>0.64800000000000002</v>
      </c>
      <c r="N89" s="143">
        <f t="shared" si="6"/>
        <v>0.58099999999999996</v>
      </c>
      <c r="O89" s="19">
        <v>0.51300000000000001</v>
      </c>
      <c r="P89" s="143">
        <f t="shared" si="6"/>
        <v>0.45700000000000002</v>
      </c>
      <c r="Q89" s="19">
        <v>0.40100000000000002</v>
      </c>
      <c r="R89" s="143">
        <f t="shared" si="6"/>
        <v>0.35899999999999999</v>
      </c>
      <c r="S89" s="19">
        <v>0.317</v>
      </c>
      <c r="T89" s="143">
        <f t="shared" si="6"/>
        <v>0.28599999999999998</v>
      </c>
      <c r="U89" s="19">
        <v>0.255</v>
      </c>
      <c r="V89" s="143">
        <f t="shared" si="7"/>
        <v>0.23200000000000001</v>
      </c>
      <c r="W89" s="20">
        <v>0.20899999999999999</v>
      </c>
    </row>
    <row r="90" spans="2:23" s="46" customFormat="1" ht="18.75" customHeight="1" thickBot="1" x14ac:dyDescent="0.3">
      <c r="B90" s="187" t="s">
        <v>143</v>
      </c>
      <c r="C90" s="10">
        <v>487</v>
      </c>
      <c r="D90" s="10"/>
      <c r="E90" s="10"/>
      <c r="F90" s="97">
        <v>0.97799999999999998</v>
      </c>
      <c r="G90" s="22">
        <v>0.94799999999999995</v>
      </c>
      <c r="H90" s="22">
        <v>0.93200000000000005</v>
      </c>
      <c r="I90" s="22">
        <v>0.90100000000000002</v>
      </c>
      <c r="J90" s="22">
        <v>0.86399999999999999</v>
      </c>
      <c r="K90" s="22">
        <v>0.82099999999999995</v>
      </c>
      <c r="L90" s="22">
        <v>0.76900000000000002</v>
      </c>
      <c r="M90" s="22">
        <v>0.71099999999999997</v>
      </c>
      <c r="N90" s="141">
        <f t="shared" si="6"/>
        <v>0.64900000000000002</v>
      </c>
      <c r="O90" s="22">
        <v>0.58599999999999997</v>
      </c>
      <c r="P90" s="141">
        <f t="shared" si="6"/>
        <v>0.52800000000000002</v>
      </c>
      <c r="Q90" s="22">
        <v>0.46899999999999997</v>
      </c>
      <c r="R90" s="141">
        <f t="shared" si="6"/>
        <v>0.42299999999999999</v>
      </c>
      <c r="S90" s="22">
        <v>0.376</v>
      </c>
      <c r="T90" s="141">
        <f t="shared" si="6"/>
        <v>0.34100000000000003</v>
      </c>
      <c r="U90" s="22">
        <v>0.30499999999999999</v>
      </c>
      <c r="V90" s="141">
        <f t="shared" si="7"/>
        <v>0.27800000000000002</v>
      </c>
      <c r="W90" s="23">
        <v>0.251</v>
      </c>
    </row>
    <row r="91" spans="2:23" s="46" customFormat="1" ht="18.75" customHeight="1" x14ac:dyDescent="0.25">
      <c r="B91" s="189" t="s">
        <v>144</v>
      </c>
      <c r="C91" s="12">
        <v>781</v>
      </c>
      <c r="D91" s="12"/>
      <c r="E91" s="12"/>
      <c r="F91" s="98">
        <v>0.95899999999999996</v>
      </c>
      <c r="G91" s="25">
        <v>0.92500000000000004</v>
      </c>
      <c r="H91" s="25">
        <v>0.88100000000000001</v>
      </c>
      <c r="I91" s="25">
        <v>0.82599999999999996</v>
      </c>
      <c r="J91" s="25">
        <v>0.75900000000000001</v>
      </c>
      <c r="K91" s="25">
        <v>0.68</v>
      </c>
      <c r="L91" s="25">
        <v>0.59699999999999998</v>
      </c>
      <c r="M91" s="25">
        <v>0.51700000000000002</v>
      </c>
      <c r="N91" s="142">
        <f t="shared" si="6"/>
        <v>0.45200000000000001</v>
      </c>
      <c r="O91" s="25">
        <v>0.38600000000000001</v>
      </c>
      <c r="P91" s="142">
        <f t="shared" si="6"/>
        <v>0.34</v>
      </c>
      <c r="Q91" s="25">
        <v>0.29299999999999998</v>
      </c>
      <c r="R91" s="142">
        <f t="shared" si="6"/>
        <v>0.26100000000000001</v>
      </c>
      <c r="S91" s="25">
        <v>0.22900000000000001</v>
      </c>
      <c r="T91" s="142">
        <f t="shared" si="6"/>
        <v>0.20599999999999999</v>
      </c>
      <c r="U91" s="25">
        <v>0.183</v>
      </c>
      <c r="V91" s="142">
        <f t="shared" si="7"/>
        <v>0.16600000000000001</v>
      </c>
      <c r="W91" s="26">
        <v>0.14899999999999999</v>
      </c>
    </row>
    <row r="92" spans="2:23" s="46" customFormat="1" ht="18.75" customHeight="1" thickBot="1" x14ac:dyDescent="0.3">
      <c r="B92" s="190" t="s">
        <v>145</v>
      </c>
      <c r="C92" s="14">
        <v>662</v>
      </c>
      <c r="D92" s="14"/>
      <c r="E92" s="14"/>
      <c r="F92" s="99">
        <v>0.96</v>
      </c>
      <c r="G92" s="28">
        <v>0.92700000000000005</v>
      </c>
      <c r="H92" s="28">
        <v>0.88400000000000001</v>
      </c>
      <c r="I92" s="28">
        <v>0.83099999999999996</v>
      </c>
      <c r="J92" s="28">
        <v>0.76500000000000001</v>
      </c>
      <c r="K92" s="28">
        <v>0.68799999999999994</v>
      </c>
      <c r="L92" s="28">
        <v>0.60699999999999998</v>
      </c>
      <c r="M92" s="28">
        <v>0.52700000000000002</v>
      </c>
      <c r="N92" s="144">
        <f t="shared" si="6"/>
        <v>0.46100000000000002</v>
      </c>
      <c r="O92" s="28">
        <v>0.39500000000000002</v>
      </c>
      <c r="P92" s="144">
        <f t="shared" si="6"/>
        <v>0.34799999999999998</v>
      </c>
      <c r="Q92" s="28">
        <v>0.3</v>
      </c>
      <c r="R92" s="144">
        <f t="shared" si="6"/>
        <v>0.26700000000000002</v>
      </c>
      <c r="S92" s="28">
        <v>0.23400000000000001</v>
      </c>
      <c r="T92" s="144">
        <f t="shared" si="6"/>
        <v>0.21099999999999999</v>
      </c>
      <c r="U92" s="28">
        <v>0.188</v>
      </c>
      <c r="V92" s="144">
        <f t="shared" si="7"/>
        <v>0.17100000000000001</v>
      </c>
      <c r="W92" s="29">
        <v>0.153</v>
      </c>
    </row>
    <row r="93" spans="2:23" s="46" customFormat="1" ht="18.75" customHeight="1" x14ac:dyDescent="0.25">
      <c r="B93" s="188" t="s">
        <v>146</v>
      </c>
      <c r="C93" s="5">
        <v>1229</v>
      </c>
      <c r="D93" s="5"/>
      <c r="E93" s="5"/>
      <c r="F93" s="100">
        <v>0.95899999999999996</v>
      </c>
      <c r="G93" s="16">
        <v>0.92500000000000004</v>
      </c>
      <c r="H93" s="16">
        <v>0.88100000000000001</v>
      </c>
      <c r="I93" s="16">
        <v>0.82599999999999996</v>
      </c>
      <c r="J93" s="16">
        <v>0.75800000000000001</v>
      </c>
      <c r="K93" s="16">
        <v>0.67900000000000005</v>
      </c>
      <c r="L93" s="16">
        <v>0.59599999999999997</v>
      </c>
      <c r="M93" s="16">
        <v>0.51600000000000001</v>
      </c>
      <c r="N93" s="145">
        <f t="shared" si="6"/>
        <v>0.45100000000000001</v>
      </c>
      <c r="O93" s="16">
        <v>0.38500000000000001</v>
      </c>
      <c r="P93" s="145">
        <f t="shared" si="6"/>
        <v>0.33900000000000002</v>
      </c>
      <c r="Q93" s="16">
        <v>0.29199999999999998</v>
      </c>
      <c r="R93" s="145">
        <f t="shared" si="6"/>
        <v>0.26</v>
      </c>
      <c r="S93" s="16">
        <v>0.22800000000000001</v>
      </c>
      <c r="T93" s="145">
        <f t="shared" si="6"/>
        <v>0.20499999999999999</v>
      </c>
      <c r="U93" s="16">
        <v>0.182</v>
      </c>
      <c r="V93" s="145">
        <f t="shared" si="7"/>
        <v>0.16600000000000001</v>
      </c>
      <c r="W93" s="17">
        <v>0.14899999999999999</v>
      </c>
    </row>
    <row r="94" spans="2:23" s="46" customFormat="1" ht="18.75" customHeight="1" x14ac:dyDescent="0.25">
      <c r="B94" s="184" t="s">
        <v>147</v>
      </c>
      <c r="C94" s="3">
        <v>860</v>
      </c>
      <c r="D94" s="3"/>
      <c r="E94" s="3"/>
      <c r="F94" s="96">
        <v>0.96199999999999997</v>
      </c>
      <c r="G94" s="19">
        <v>0.93</v>
      </c>
      <c r="H94" s="19">
        <v>0.88900000000000001</v>
      </c>
      <c r="I94" s="19">
        <v>0.83699999999999997</v>
      </c>
      <c r="J94" s="19">
        <v>0.77400000000000002</v>
      </c>
      <c r="K94" s="19">
        <v>0.7</v>
      </c>
      <c r="L94" s="19">
        <v>0.62</v>
      </c>
      <c r="M94" s="19">
        <v>0.54100000000000004</v>
      </c>
      <c r="N94" s="143">
        <f t="shared" si="6"/>
        <v>0.47399999999999998</v>
      </c>
      <c r="O94" s="19">
        <v>0.40699999999999997</v>
      </c>
      <c r="P94" s="143">
        <f t="shared" si="6"/>
        <v>0.35899999999999999</v>
      </c>
      <c r="Q94" s="19">
        <v>0.311</v>
      </c>
      <c r="R94" s="143">
        <f t="shared" si="6"/>
        <v>0.27700000000000002</v>
      </c>
      <c r="S94" s="19">
        <v>0.24299999999999999</v>
      </c>
      <c r="T94" s="143">
        <f t="shared" si="6"/>
        <v>0.219</v>
      </c>
      <c r="U94" s="19">
        <v>0.19400000000000001</v>
      </c>
      <c r="V94" s="143">
        <f t="shared" si="7"/>
        <v>0.17699999999999999</v>
      </c>
      <c r="W94" s="20">
        <v>0.159</v>
      </c>
    </row>
    <row r="95" spans="2:23" s="46" customFormat="1" ht="18.75" customHeight="1" x14ac:dyDescent="0.25">
      <c r="B95" s="184" t="s">
        <v>148</v>
      </c>
      <c r="C95" s="3">
        <v>728</v>
      </c>
      <c r="D95" s="3"/>
      <c r="E95" s="3"/>
      <c r="F95" s="96">
        <v>0.96299999999999997</v>
      </c>
      <c r="G95" s="19">
        <v>0.93100000000000005</v>
      </c>
      <c r="H95" s="19">
        <v>0.89100000000000001</v>
      </c>
      <c r="I95" s="19">
        <v>0.84099999999999997</v>
      </c>
      <c r="J95" s="19">
        <v>0.78</v>
      </c>
      <c r="K95" s="19">
        <v>0.70699999999999996</v>
      </c>
      <c r="L95" s="19">
        <v>0.628</v>
      </c>
      <c r="M95" s="19">
        <v>0.55000000000000004</v>
      </c>
      <c r="N95" s="143">
        <f t="shared" si="6"/>
        <v>0.48299999999999998</v>
      </c>
      <c r="O95" s="19">
        <v>0.41499999999999998</v>
      </c>
      <c r="P95" s="143">
        <f t="shared" si="6"/>
        <v>0.36599999999999999</v>
      </c>
      <c r="Q95" s="19">
        <v>0.317</v>
      </c>
      <c r="R95" s="143">
        <f t="shared" si="6"/>
        <v>0.28299999999999997</v>
      </c>
      <c r="S95" s="19">
        <v>0.248</v>
      </c>
      <c r="T95" s="143">
        <f t="shared" si="6"/>
        <v>0.223</v>
      </c>
      <c r="U95" s="19">
        <v>0.19800000000000001</v>
      </c>
      <c r="V95" s="143">
        <f t="shared" si="7"/>
        <v>0.18</v>
      </c>
      <c r="W95" s="20">
        <v>0.16200000000000001</v>
      </c>
    </row>
    <row r="96" spans="2:23" s="46" customFormat="1" ht="18.75" customHeight="1" thickBot="1" x14ac:dyDescent="0.3">
      <c r="B96" s="187" t="s">
        <v>149</v>
      </c>
      <c r="C96" s="10">
        <v>575</v>
      </c>
      <c r="D96" s="10"/>
      <c r="E96" s="10"/>
      <c r="F96" s="97">
        <v>0.96499999999999997</v>
      </c>
      <c r="G96" s="22">
        <v>0.93500000000000005</v>
      </c>
      <c r="H96" s="22">
        <v>0.89700000000000002</v>
      </c>
      <c r="I96" s="22">
        <v>0.84899999999999998</v>
      </c>
      <c r="J96" s="22">
        <v>0.79100000000000004</v>
      </c>
      <c r="K96" s="22">
        <v>0.72199999999999998</v>
      </c>
      <c r="L96" s="22">
        <v>0.64600000000000002</v>
      </c>
      <c r="M96" s="22">
        <v>0.56899999999999995</v>
      </c>
      <c r="N96" s="141">
        <f t="shared" si="6"/>
        <v>0.501</v>
      </c>
      <c r="O96" s="22">
        <v>0.433</v>
      </c>
      <c r="P96" s="141">
        <f t="shared" si="6"/>
        <v>0.38300000000000001</v>
      </c>
      <c r="Q96" s="22">
        <v>0.33200000000000002</v>
      </c>
      <c r="R96" s="141">
        <f t="shared" si="6"/>
        <v>0.29599999999999999</v>
      </c>
      <c r="S96" s="22">
        <v>0.26</v>
      </c>
      <c r="T96" s="141">
        <f t="shared" si="6"/>
        <v>0.23400000000000001</v>
      </c>
      <c r="U96" s="22">
        <v>0.20799999999999999</v>
      </c>
      <c r="V96" s="141">
        <f t="shared" si="7"/>
        <v>0.189</v>
      </c>
      <c r="W96" s="23">
        <v>0.17</v>
      </c>
    </row>
    <row r="97" spans="2:23" s="46" customFormat="1" ht="18.75" customHeight="1" x14ac:dyDescent="0.25">
      <c r="B97" s="189" t="s">
        <v>150</v>
      </c>
      <c r="C97" s="12">
        <v>863</v>
      </c>
      <c r="D97" s="12"/>
      <c r="E97" s="12"/>
      <c r="F97" s="98">
        <v>0.93600000000000005</v>
      </c>
      <c r="G97" s="25">
        <v>0.88400000000000001</v>
      </c>
      <c r="H97" s="25">
        <v>0.81599999999999995</v>
      </c>
      <c r="I97" s="25">
        <v>0.72799999999999998</v>
      </c>
      <c r="J97" s="25">
        <v>0.627</v>
      </c>
      <c r="K97" s="25">
        <v>0.52700000000000002</v>
      </c>
      <c r="L97" s="25">
        <v>0.44</v>
      </c>
      <c r="M97" s="25">
        <v>0.36799999999999999</v>
      </c>
      <c r="N97" s="142">
        <f t="shared" si="6"/>
        <v>0.316</v>
      </c>
      <c r="O97" s="25">
        <v>0.26400000000000001</v>
      </c>
      <c r="P97" s="142">
        <f t="shared" si="6"/>
        <v>0.23100000000000001</v>
      </c>
      <c r="Q97" s="25">
        <v>0.19800000000000001</v>
      </c>
      <c r="R97" s="142">
        <f t="shared" si="6"/>
        <v>0.17599999999999999</v>
      </c>
      <c r="S97" s="25">
        <v>0.153</v>
      </c>
      <c r="T97" s="142">
        <f t="shared" si="6"/>
        <v>0.13800000000000001</v>
      </c>
      <c r="U97" s="25">
        <v>0.122</v>
      </c>
      <c r="V97" s="142">
        <f t="shared" si="7"/>
        <v>0.111</v>
      </c>
      <c r="W97" s="26">
        <v>9.9000000000000005E-2</v>
      </c>
    </row>
    <row r="98" spans="2:23" s="46" customFormat="1" ht="18.75" customHeight="1" x14ac:dyDescent="0.25">
      <c r="B98" s="184" t="s">
        <v>151</v>
      </c>
      <c r="C98" s="3">
        <v>733</v>
      </c>
      <c r="D98" s="3"/>
      <c r="E98" s="3"/>
      <c r="F98" s="96">
        <v>0.93799999999999994</v>
      </c>
      <c r="G98" s="19">
        <v>0.88800000000000001</v>
      </c>
      <c r="H98" s="19">
        <v>0.82199999999999995</v>
      </c>
      <c r="I98" s="19">
        <v>0.73699999999999999</v>
      </c>
      <c r="J98" s="19">
        <v>0.63900000000000001</v>
      </c>
      <c r="K98" s="19">
        <v>0.53900000000000003</v>
      </c>
      <c r="L98" s="19">
        <v>0.45100000000000001</v>
      </c>
      <c r="M98" s="19">
        <v>0.378</v>
      </c>
      <c r="N98" s="143">
        <f t="shared" si="6"/>
        <v>0.32600000000000001</v>
      </c>
      <c r="O98" s="19">
        <v>0.27300000000000002</v>
      </c>
      <c r="P98" s="143">
        <f t="shared" si="6"/>
        <v>0.23899999999999999</v>
      </c>
      <c r="Q98" s="19">
        <v>0.20399999999999999</v>
      </c>
      <c r="R98" s="143">
        <f t="shared" si="6"/>
        <v>0.18099999999999999</v>
      </c>
      <c r="S98" s="19">
        <v>0.158</v>
      </c>
      <c r="T98" s="143">
        <f t="shared" si="6"/>
        <v>0.14199999999999999</v>
      </c>
      <c r="U98" s="19">
        <v>0.126</v>
      </c>
      <c r="V98" s="143">
        <f t="shared" si="7"/>
        <v>0.115</v>
      </c>
      <c r="W98" s="20">
        <v>0.10299999999999999</v>
      </c>
    </row>
    <row r="99" spans="2:23" s="46" customFormat="1" ht="18.75" customHeight="1" thickBot="1" x14ac:dyDescent="0.3">
      <c r="B99" s="190" t="s">
        <v>152</v>
      </c>
      <c r="C99" s="14">
        <v>526</v>
      </c>
      <c r="D99" s="14"/>
      <c r="E99" s="14"/>
      <c r="F99" s="99">
        <v>0.94799999999999995</v>
      </c>
      <c r="G99" s="28">
        <v>0.90500000000000003</v>
      </c>
      <c r="H99" s="28">
        <v>0.84899999999999998</v>
      </c>
      <c r="I99" s="28">
        <v>0.77800000000000002</v>
      </c>
      <c r="J99" s="28">
        <v>0.69199999999999995</v>
      </c>
      <c r="K99" s="28">
        <v>0.53900000000000003</v>
      </c>
      <c r="L99" s="28">
        <v>0.51100000000000001</v>
      </c>
      <c r="M99" s="28">
        <v>0.433</v>
      </c>
      <c r="N99" s="144">
        <f t="shared" si="6"/>
        <v>0.374</v>
      </c>
      <c r="O99" s="28">
        <v>0.315</v>
      </c>
      <c r="P99" s="144">
        <f t="shared" si="6"/>
        <v>0.27600000000000002</v>
      </c>
      <c r="Q99" s="28">
        <v>0.23699999999999999</v>
      </c>
      <c r="R99" s="144">
        <f t="shared" si="6"/>
        <v>0.21099999999999999</v>
      </c>
      <c r="S99" s="28">
        <v>0.184</v>
      </c>
      <c r="T99" s="144">
        <f t="shared" si="6"/>
        <v>0.16600000000000001</v>
      </c>
      <c r="U99" s="28">
        <v>0.14699999999999999</v>
      </c>
      <c r="V99" s="144">
        <f t="shared" si="7"/>
        <v>0.13400000000000001</v>
      </c>
      <c r="W99" s="29">
        <v>0.12</v>
      </c>
    </row>
    <row r="100" spans="2:23" s="46" customFormat="1" ht="18.75" customHeight="1" x14ac:dyDescent="0.25">
      <c r="B100" s="188" t="s">
        <v>153</v>
      </c>
      <c r="C100" s="5">
        <v>863</v>
      </c>
      <c r="D100" s="5"/>
      <c r="E100" s="5"/>
      <c r="F100" s="100">
        <v>0.92200000000000004</v>
      </c>
      <c r="G100" s="16">
        <v>0.85899999999999999</v>
      </c>
      <c r="H100" s="16">
        <v>0.77300000000000002</v>
      </c>
      <c r="I100" s="16">
        <v>0.66700000000000004</v>
      </c>
      <c r="J100" s="16">
        <v>0.55500000000000005</v>
      </c>
      <c r="K100" s="16">
        <v>0.45500000000000002</v>
      </c>
      <c r="L100" s="16">
        <v>0.373</v>
      </c>
      <c r="M100" s="16">
        <v>0.309</v>
      </c>
      <c r="N100" s="145">
        <f t="shared" si="6"/>
        <v>0.26500000000000001</v>
      </c>
      <c r="O100" s="16">
        <v>0.22</v>
      </c>
      <c r="P100" s="145">
        <f t="shared" si="6"/>
        <v>0.192</v>
      </c>
      <c r="Q100" s="16">
        <v>0.16400000000000001</v>
      </c>
      <c r="R100" s="145">
        <f t="shared" si="6"/>
        <v>0.14599999999999999</v>
      </c>
      <c r="S100" s="16">
        <v>0.127</v>
      </c>
      <c r="T100" s="145">
        <f t="shared" si="6"/>
        <v>0.114</v>
      </c>
      <c r="U100" s="16">
        <v>0.10100000000000001</v>
      </c>
      <c r="V100" s="145">
        <f t="shared" si="7"/>
        <v>9.1999999999999998E-2</v>
      </c>
      <c r="W100" s="17">
        <v>8.2000000000000003E-2</v>
      </c>
    </row>
    <row r="101" spans="2:23" s="46" customFormat="1" ht="18.75" customHeight="1" x14ac:dyDescent="0.25">
      <c r="B101" s="184" t="s">
        <v>154</v>
      </c>
      <c r="C101" s="3">
        <v>733</v>
      </c>
      <c r="D101" s="3"/>
      <c r="E101" s="3"/>
      <c r="F101" s="96">
        <v>0.92400000000000004</v>
      </c>
      <c r="G101" s="19">
        <v>0.86299999999999999</v>
      </c>
      <c r="H101" s="19">
        <v>0.78</v>
      </c>
      <c r="I101" s="19">
        <v>0.67600000000000005</v>
      </c>
      <c r="J101" s="19">
        <v>0.56499999999999995</v>
      </c>
      <c r="K101" s="19">
        <v>0.46500000000000002</v>
      </c>
      <c r="L101" s="19">
        <v>0.38200000000000001</v>
      </c>
      <c r="M101" s="19">
        <v>0.317</v>
      </c>
      <c r="N101" s="143">
        <f t="shared" si="6"/>
        <v>0.27200000000000002</v>
      </c>
      <c r="O101" s="19">
        <v>0.22600000000000001</v>
      </c>
      <c r="P101" s="143">
        <f t="shared" si="6"/>
        <v>0.19800000000000001</v>
      </c>
      <c r="Q101" s="19">
        <v>0.16900000000000001</v>
      </c>
      <c r="R101" s="143">
        <f t="shared" si="6"/>
        <v>0.15</v>
      </c>
      <c r="S101" s="19">
        <v>0.13</v>
      </c>
      <c r="T101" s="143">
        <f t="shared" si="6"/>
        <v>0.11700000000000001</v>
      </c>
      <c r="U101" s="19">
        <v>0.104</v>
      </c>
      <c r="V101" s="143">
        <f t="shared" si="7"/>
        <v>9.5000000000000001E-2</v>
      </c>
      <c r="W101" s="20">
        <v>8.5000000000000006E-2</v>
      </c>
    </row>
    <row r="102" spans="2:23" s="46" customFormat="1" ht="18.75" customHeight="1" thickBot="1" x14ac:dyDescent="0.3">
      <c r="B102" s="187" t="s">
        <v>155</v>
      </c>
      <c r="C102" s="10">
        <v>599</v>
      </c>
      <c r="D102" s="10"/>
      <c r="E102" s="10"/>
      <c r="F102" s="97">
        <v>0.92600000000000005</v>
      </c>
      <c r="G102" s="22">
        <v>0.86599999999999999</v>
      </c>
      <c r="H102" s="22">
        <v>0.78600000000000003</v>
      </c>
      <c r="I102" s="22">
        <v>0.68500000000000005</v>
      </c>
      <c r="J102" s="22">
        <v>0.57499999999999996</v>
      </c>
      <c r="K102" s="22">
        <v>0.47399999999999998</v>
      </c>
      <c r="L102" s="22">
        <v>0.39100000000000001</v>
      </c>
      <c r="M102" s="22">
        <v>0.32500000000000001</v>
      </c>
      <c r="N102" s="141">
        <f t="shared" si="6"/>
        <v>0.27900000000000003</v>
      </c>
      <c r="O102" s="22">
        <v>0.23200000000000001</v>
      </c>
      <c r="P102" s="141">
        <f t="shared" si="6"/>
        <v>0.20300000000000001</v>
      </c>
      <c r="Q102" s="22">
        <v>0.17299999999999999</v>
      </c>
      <c r="R102" s="141">
        <f t="shared" si="6"/>
        <v>0.154</v>
      </c>
      <c r="S102" s="22">
        <v>0.13400000000000001</v>
      </c>
      <c r="T102" s="141">
        <f t="shared" si="6"/>
        <v>0.121</v>
      </c>
      <c r="U102" s="22">
        <v>0.107</v>
      </c>
      <c r="V102" s="141">
        <f t="shared" si="7"/>
        <v>9.7000000000000003E-2</v>
      </c>
      <c r="W102" s="23">
        <v>8.6999999999999994E-2</v>
      </c>
    </row>
    <row r="103" spans="2:23" s="46" customFormat="1" ht="18.75" customHeight="1" x14ac:dyDescent="0.25">
      <c r="B103" s="189" t="s">
        <v>156</v>
      </c>
      <c r="C103" s="12">
        <v>620</v>
      </c>
      <c r="D103" s="12"/>
      <c r="E103" s="12"/>
      <c r="F103" s="98">
        <v>0.86099999999999999</v>
      </c>
      <c r="G103" s="25">
        <v>0.74399999999999999</v>
      </c>
      <c r="H103" s="25">
        <v>0.59699999999999998</v>
      </c>
      <c r="I103" s="25">
        <v>0.46</v>
      </c>
      <c r="J103" s="25">
        <v>0.35499999999999998</v>
      </c>
      <c r="K103" s="25">
        <v>0.27900000000000003</v>
      </c>
      <c r="L103" s="25">
        <v>0.224</v>
      </c>
      <c r="M103" s="25">
        <v>0.183</v>
      </c>
      <c r="N103" s="142">
        <f t="shared" si="6"/>
        <v>0.156</v>
      </c>
      <c r="O103" s="25">
        <v>0.129</v>
      </c>
      <c r="P103" s="142">
        <f t="shared" si="6"/>
        <v>0.113</v>
      </c>
      <c r="Q103" s="25">
        <v>9.6000000000000002E-2</v>
      </c>
      <c r="R103" s="142">
        <f t="shared" si="6"/>
        <v>8.5000000000000006E-2</v>
      </c>
      <c r="S103" s="25">
        <v>7.3999999999999996E-2</v>
      </c>
      <c r="T103" s="142">
        <f t="shared" si="6"/>
        <v>6.7000000000000004E-2</v>
      </c>
      <c r="U103" s="25">
        <v>5.8999999999999997E-2</v>
      </c>
      <c r="V103" s="142">
        <f t="shared" si="7"/>
        <v>5.3999999999999999E-2</v>
      </c>
      <c r="W103" s="26">
        <v>4.8000000000000001E-2</v>
      </c>
    </row>
    <row r="104" spans="2:23" s="46" customFormat="1" ht="18.75" customHeight="1" x14ac:dyDescent="0.25">
      <c r="B104" s="184" t="s">
        <v>157</v>
      </c>
      <c r="C104" s="3">
        <v>531</v>
      </c>
      <c r="D104" s="3"/>
      <c r="E104" s="3"/>
      <c r="F104" s="96">
        <v>0.86699999999999999</v>
      </c>
      <c r="G104" s="195">
        <v>0.755</v>
      </c>
      <c r="H104" s="19">
        <v>0.61299999999999999</v>
      </c>
      <c r="I104" s="19">
        <v>0.47499999999999998</v>
      </c>
      <c r="J104" s="19">
        <v>0.36799999999999999</v>
      </c>
      <c r="K104" s="19">
        <v>0.28999999999999998</v>
      </c>
      <c r="L104" s="19">
        <v>0.23300000000000001</v>
      </c>
      <c r="M104" s="19">
        <v>0.19</v>
      </c>
      <c r="N104" s="143">
        <f t="shared" si="6"/>
        <v>0.16200000000000001</v>
      </c>
      <c r="O104" s="19">
        <v>0.13400000000000001</v>
      </c>
      <c r="P104" s="143">
        <f t="shared" si="6"/>
        <v>0.11700000000000001</v>
      </c>
      <c r="Q104" s="19">
        <v>0.1</v>
      </c>
      <c r="R104" s="143">
        <f t="shared" si="6"/>
        <v>8.8999999999999996E-2</v>
      </c>
      <c r="S104" s="19">
        <v>7.6999999999999999E-2</v>
      </c>
      <c r="T104" s="143">
        <f t="shared" si="6"/>
        <v>6.9000000000000006E-2</v>
      </c>
      <c r="U104" s="19">
        <v>6.0999999999999999E-2</v>
      </c>
      <c r="V104" s="143">
        <f t="shared" si="7"/>
        <v>5.6000000000000001E-2</v>
      </c>
      <c r="W104" s="20">
        <v>0.05</v>
      </c>
    </row>
    <row r="105" spans="2:23" s="46" customFormat="1" ht="18.75" customHeight="1" thickBot="1" x14ac:dyDescent="0.3">
      <c r="B105" s="190" t="s">
        <v>158</v>
      </c>
      <c r="C105" s="14">
        <v>437</v>
      </c>
      <c r="D105" s="14"/>
      <c r="E105" s="14"/>
      <c r="F105" s="99">
        <v>0.872</v>
      </c>
      <c r="G105" s="28">
        <v>0.76500000000000001</v>
      </c>
      <c r="H105" s="28">
        <v>0.627</v>
      </c>
      <c r="I105" s="28">
        <v>0.49099999999999999</v>
      </c>
      <c r="J105" s="28">
        <v>0.38100000000000001</v>
      </c>
      <c r="K105" s="28">
        <v>0.30099999999999999</v>
      </c>
      <c r="L105" s="28">
        <v>0.24199999999999999</v>
      </c>
      <c r="M105" s="28">
        <v>0.19800000000000001</v>
      </c>
      <c r="N105" s="144">
        <f t="shared" si="6"/>
        <v>0.16900000000000001</v>
      </c>
      <c r="O105" s="28">
        <v>0.14000000000000001</v>
      </c>
      <c r="P105" s="144">
        <f t="shared" si="6"/>
        <v>0.122</v>
      </c>
      <c r="Q105" s="28">
        <v>0.104</v>
      </c>
      <c r="R105" s="144">
        <f t="shared" si="6"/>
        <v>9.1999999999999998E-2</v>
      </c>
      <c r="S105" s="28">
        <v>0.08</v>
      </c>
      <c r="T105" s="144">
        <f t="shared" ref="T105:T136" si="8">ROUND((S105+U105)/2,3)</f>
        <v>7.1999999999999995E-2</v>
      </c>
      <c r="U105" s="28">
        <v>6.3E-2</v>
      </c>
      <c r="V105" s="144">
        <f t="shared" si="7"/>
        <v>5.8000000000000003E-2</v>
      </c>
      <c r="W105" s="29">
        <v>5.1999999999999998E-2</v>
      </c>
    </row>
    <row r="106" spans="2:23" s="46" customFormat="1" ht="18.75" customHeight="1" x14ac:dyDescent="0.25">
      <c r="B106" s="188" t="s">
        <v>159</v>
      </c>
      <c r="C106" s="5">
        <v>498</v>
      </c>
      <c r="D106" s="5"/>
      <c r="E106" s="5"/>
      <c r="F106" s="100">
        <v>0.753</v>
      </c>
      <c r="G106" s="16">
        <v>0.56200000000000006</v>
      </c>
      <c r="H106" s="16">
        <v>0.39800000000000002</v>
      </c>
      <c r="I106" s="16">
        <v>0.28799999999999998</v>
      </c>
      <c r="J106" s="16">
        <v>0.216</v>
      </c>
      <c r="K106" s="16">
        <v>0.16700000000000001</v>
      </c>
      <c r="L106" s="16">
        <v>0.13300000000000001</v>
      </c>
      <c r="M106" s="16">
        <v>0.109</v>
      </c>
      <c r="N106" s="145">
        <f t="shared" si="6"/>
        <v>9.2999999999999999E-2</v>
      </c>
      <c r="O106" s="16">
        <v>7.5999999999999998E-2</v>
      </c>
      <c r="P106" s="145">
        <f t="shared" si="6"/>
        <v>6.6000000000000003E-2</v>
      </c>
      <c r="Q106" s="16">
        <v>5.6000000000000001E-2</v>
      </c>
      <c r="R106" s="145">
        <f t="shared" si="6"/>
        <v>0.05</v>
      </c>
      <c r="S106" s="16">
        <v>4.2999999999999997E-2</v>
      </c>
      <c r="T106" s="145">
        <f t="shared" si="8"/>
        <v>3.9E-2</v>
      </c>
      <c r="U106" s="16">
        <v>3.5000000000000003E-2</v>
      </c>
      <c r="V106" s="145">
        <f t="shared" si="7"/>
        <v>3.2000000000000001E-2</v>
      </c>
      <c r="W106" s="17">
        <v>2.8000000000000001E-2</v>
      </c>
    </row>
    <row r="107" spans="2:23" s="46" customFormat="1" ht="18.75" customHeight="1" x14ac:dyDescent="0.25">
      <c r="B107" s="184" t="s">
        <v>160</v>
      </c>
      <c r="C107" s="3">
        <v>429</v>
      </c>
      <c r="D107" s="3"/>
      <c r="E107" s="3"/>
      <c r="F107" s="96">
        <v>0.76500000000000001</v>
      </c>
      <c r="G107" s="19">
        <v>0.57999999999999996</v>
      </c>
      <c r="H107" s="19">
        <v>0.41399999999999998</v>
      </c>
      <c r="I107" s="19">
        <v>0.30099999999999999</v>
      </c>
      <c r="J107" s="19">
        <v>0.22600000000000001</v>
      </c>
      <c r="K107" s="19">
        <v>0.17499999999999999</v>
      </c>
      <c r="L107" s="19">
        <v>0.14000000000000001</v>
      </c>
      <c r="M107" s="19">
        <v>0.114</v>
      </c>
      <c r="N107" s="143">
        <f t="shared" si="6"/>
        <v>9.7000000000000003E-2</v>
      </c>
      <c r="O107" s="19">
        <v>0.08</v>
      </c>
      <c r="P107" s="143">
        <f t="shared" si="6"/>
        <v>7.0000000000000007E-2</v>
      </c>
      <c r="Q107" s="19">
        <v>5.8999999999999997E-2</v>
      </c>
      <c r="R107" s="143">
        <f t="shared" si="6"/>
        <v>5.2999999999999999E-2</v>
      </c>
      <c r="S107" s="19">
        <v>4.5999999999999999E-2</v>
      </c>
      <c r="T107" s="143">
        <f t="shared" si="8"/>
        <v>4.1000000000000002E-2</v>
      </c>
      <c r="U107" s="19">
        <v>3.5999999999999997E-2</v>
      </c>
      <c r="V107" s="143">
        <f t="shared" si="7"/>
        <v>3.3000000000000002E-2</v>
      </c>
      <c r="W107" s="20">
        <v>2.9000000000000001E-2</v>
      </c>
    </row>
    <row r="108" spans="2:23" s="46" customFormat="1" ht="18.75" customHeight="1" thickBot="1" x14ac:dyDescent="0.3">
      <c r="B108" s="187" t="s">
        <v>161</v>
      </c>
      <c r="C108" s="10">
        <v>357</v>
      </c>
      <c r="D108" s="10"/>
      <c r="E108" s="10"/>
      <c r="F108" s="97">
        <v>0.77600000000000002</v>
      </c>
      <c r="G108" s="22">
        <v>0.59699999999999998</v>
      </c>
      <c r="H108" s="22">
        <v>0.43</v>
      </c>
      <c r="I108" s="22">
        <v>0.313</v>
      </c>
      <c r="J108" s="22">
        <v>0.23499999999999999</v>
      </c>
      <c r="K108" s="22">
        <v>0.183</v>
      </c>
      <c r="L108" s="22">
        <v>0.14599999999999999</v>
      </c>
      <c r="M108" s="22">
        <v>0.11899999999999999</v>
      </c>
      <c r="N108" s="141">
        <f t="shared" si="6"/>
        <v>0.10100000000000001</v>
      </c>
      <c r="O108" s="22">
        <v>8.3000000000000004E-2</v>
      </c>
      <c r="P108" s="141">
        <f t="shared" si="6"/>
        <v>7.2999999999999995E-2</v>
      </c>
      <c r="Q108" s="22">
        <v>6.2E-2</v>
      </c>
      <c r="R108" s="141">
        <f t="shared" si="6"/>
        <v>5.5E-2</v>
      </c>
      <c r="S108" s="22">
        <v>4.8000000000000001E-2</v>
      </c>
      <c r="T108" s="141">
        <f t="shared" si="8"/>
        <v>4.2999999999999997E-2</v>
      </c>
      <c r="U108" s="22">
        <v>3.7999999999999999E-2</v>
      </c>
      <c r="V108" s="141">
        <f t="shared" si="7"/>
        <v>3.5000000000000003E-2</v>
      </c>
      <c r="W108" s="23">
        <v>3.1E-2</v>
      </c>
    </row>
    <row r="109" spans="2:23" s="46" customFormat="1" ht="18.75" customHeight="1" thickTop="1" x14ac:dyDescent="0.25">
      <c r="B109" s="183" t="s">
        <v>162</v>
      </c>
      <c r="C109" s="80">
        <v>5576</v>
      </c>
      <c r="D109" s="80"/>
      <c r="E109" s="80"/>
      <c r="F109" s="92">
        <v>1</v>
      </c>
      <c r="G109" s="93">
        <v>0.997</v>
      </c>
      <c r="H109" s="93">
        <v>0.99099999999999999</v>
      </c>
      <c r="I109" s="93">
        <v>0.98399999999999999</v>
      </c>
      <c r="J109" s="93">
        <v>0.97599999999999998</v>
      </c>
      <c r="K109" s="93">
        <v>0.96699999999999997</v>
      </c>
      <c r="L109" s="93">
        <v>0.95799999999999996</v>
      </c>
      <c r="M109" s="93">
        <v>0.94699999999999995</v>
      </c>
      <c r="N109" s="140">
        <f t="shared" ref="N109:N136" si="9">ROUND((M109+O109)/2,3)</f>
        <v>0.93500000000000005</v>
      </c>
      <c r="O109" s="93">
        <v>0.92300000000000004</v>
      </c>
      <c r="P109" s="140">
        <f t="shared" ref="P109:P136" si="10">ROUND((O109+Q109)/2,3)</f>
        <v>0.90900000000000003</v>
      </c>
      <c r="Q109" s="93">
        <v>0.89400000000000002</v>
      </c>
      <c r="R109" s="140">
        <f t="shared" ref="R109:R136" si="11">ROUND((Q109+S109)/2,3)</f>
        <v>0.878</v>
      </c>
      <c r="S109" s="93">
        <v>0.86099999999999999</v>
      </c>
      <c r="T109" s="140">
        <f t="shared" si="8"/>
        <v>0.84199999999999997</v>
      </c>
      <c r="U109" s="93">
        <v>0.82199999999999995</v>
      </c>
      <c r="V109" s="140">
        <f t="shared" si="7"/>
        <v>0.8</v>
      </c>
      <c r="W109" s="95">
        <v>0.77700000000000002</v>
      </c>
    </row>
    <row r="110" spans="2:23" s="46" customFormat="1" ht="18.75" customHeight="1" x14ac:dyDescent="0.25">
      <c r="B110" s="184" t="s">
        <v>163</v>
      </c>
      <c r="C110" s="3">
        <v>4221</v>
      </c>
      <c r="D110" s="3"/>
      <c r="E110" s="3"/>
      <c r="F110" s="96">
        <v>1</v>
      </c>
      <c r="G110" s="19">
        <v>0.998</v>
      </c>
      <c r="H110" s="19">
        <v>0.99099999999999999</v>
      </c>
      <c r="I110" s="19">
        <v>0.98399999999999999</v>
      </c>
      <c r="J110" s="19">
        <v>0.97699999999999998</v>
      </c>
      <c r="K110" s="19">
        <v>0.96799999999999997</v>
      </c>
      <c r="L110" s="19">
        <v>0.95799999999999996</v>
      </c>
      <c r="M110" s="19">
        <v>0.94799999999999995</v>
      </c>
      <c r="N110" s="143">
        <f t="shared" si="9"/>
        <v>0.93600000000000005</v>
      </c>
      <c r="O110" s="19">
        <v>0.92400000000000004</v>
      </c>
      <c r="P110" s="143">
        <f t="shared" si="10"/>
        <v>0.91</v>
      </c>
      <c r="Q110" s="19">
        <v>0.89600000000000002</v>
      </c>
      <c r="R110" s="143">
        <f t="shared" si="11"/>
        <v>0.88</v>
      </c>
      <c r="S110" s="19">
        <v>0.86299999999999999</v>
      </c>
      <c r="T110" s="143">
        <f t="shared" si="8"/>
        <v>0.84399999999999997</v>
      </c>
      <c r="U110" s="19">
        <v>0.82399999999999995</v>
      </c>
      <c r="V110" s="143">
        <f t="shared" si="7"/>
        <v>0.80200000000000005</v>
      </c>
      <c r="W110" s="20">
        <v>0.78</v>
      </c>
    </row>
    <row r="111" spans="2:23" s="46" customFormat="1" ht="18.75" customHeight="1" thickBot="1" x14ac:dyDescent="0.3">
      <c r="B111" s="190" t="s">
        <v>164</v>
      </c>
      <c r="C111" s="14">
        <v>2580</v>
      </c>
      <c r="D111" s="14"/>
      <c r="E111" s="14"/>
      <c r="F111" s="99">
        <v>1</v>
      </c>
      <c r="G111" s="28">
        <v>0.999</v>
      </c>
      <c r="H111" s="28">
        <v>0.99299999999999999</v>
      </c>
      <c r="I111" s="28">
        <v>0.98699999999999999</v>
      </c>
      <c r="J111" s="28">
        <v>0.98</v>
      </c>
      <c r="K111" s="28">
        <v>0.97199999999999998</v>
      </c>
      <c r="L111" s="28">
        <v>0.96299999999999997</v>
      </c>
      <c r="M111" s="28">
        <v>0.95399999999999996</v>
      </c>
      <c r="N111" s="144">
        <f t="shared" si="9"/>
        <v>0.94299999999999995</v>
      </c>
      <c r="O111" s="28">
        <v>0.93200000000000005</v>
      </c>
      <c r="P111" s="144">
        <f t="shared" si="10"/>
        <v>0.92</v>
      </c>
      <c r="Q111" s="28">
        <v>0.90700000000000003</v>
      </c>
      <c r="R111" s="144">
        <f t="shared" si="11"/>
        <v>0.89300000000000002</v>
      </c>
      <c r="S111" s="28">
        <v>0.878</v>
      </c>
      <c r="T111" s="144">
        <f t="shared" si="8"/>
        <v>0.86099999999999999</v>
      </c>
      <c r="U111" s="28">
        <v>0.84399999999999997</v>
      </c>
      <c r="V111" s="144">
        <f t="shared" si="7"/>
        <v>0.82499999999999996</v>
      </c>
      <c r="W111" s="29">
        <v>0.80500000000000005</v>
      </c>
    </row>
    <row r="112" spans="2:23" s="46" customFormat="1" ht="18.75" customHeight="1" x14ac:dyDescent="0.25">
      <c r="B112" s="188" t="s">
        <v>165</v>
      </c>
      <c r="C112" s="5">
        <v>4946</v>
      </c>
      <c r="D112" s="5"/>
      <c r="E112" s="5"/>
      <c r="F112" s="100">
        <v>1</v>
      </c>
      <c r="G112" s="16">
        <v>0.99399999999999999</v>
      </c>
      <c r="H112" s="16">
        <v>0.98699999999999999</v>
      </c>
      <c r="I112" s="16">
        <v>0.97799999999999998</v>
      </c>
      <c r="J112" s="16">
        <v>0.96799999999999997</v>
      </c>
      <c r="K112" s="16">
        <v>0.95799999999999996</v>
      </c>
      <c r="L112" s="16">
        <v>0.94499999999999995</v>
      </c>
      <c r="M112" s="16">
        <v>0.93200000000000005</v>
      </c>
      <c r="N112" s="145">
        <f t="shared" si="9"/>
        <v>0.91700000000000004</v>
      </c>
      <c r="O112" s="16">
        <v>0.90100000000000002</v>
      </c>
      <c r="P112" s="145">
        <f t="shared" si="10"/>
        <v>0.86099999999999999</v>
      </c>
      <c r="Q112" s="16">
        <v>0.82</v>
      </c>
      <c r="R112" s="145">
        <f t="shared" si="11"/>
        <v>0.82</v>
      </c>
      <c r="S112" s="16">
        <v>0.82</v>
      </c>
      <c r="T112" s="145">
        <f t="shared" si="8"/>
        <v>0.79500000000000004</v>
      </c>
      <c r="U112" s="16">
        <v>0.76900000000000002</v>
      </c>
      <c r="V112" s="145">
        <f t="shared" si="7"/>
        <v>0.74</v>
      </c>
      <c r="W112" s="17">
        <v>0.71</v>
      </c>
    </row>
    <row r="113" spans="2:23" s="46" customFormat="1" ht="18.75" customHeight="1" x14ac:dyDescent="0.25">
      <c r="B113" s="184" t="s">
        <v>166</v>
      </c>
      <c r="C113" s="3">
        <v>3717</v>
      </c>
      <c r="D113" s="3"/>
      <c r="E113" s="3"/>
      <c r="F113" s="96">
        <v>1</v>
      </c>
      <c r="G113" s="19">
        <v>0.99399999999999999</v>
      </c>
      <c r="H113" s="19">
        <v>0.98699999999999999</v>
      </c>
      <c r="I113" s="198">
        <v>0.97799999999999998</v>
      </c>
      <c r="J113" s="19">
        <v>0.96899999999999997</v>
      </c>
      <c r="K113" s="19">
        <v>0.95799999999999996</v>
      </c>
      <c r="L113" s="19">
        <v>0.94599999999999995</v>
      </c>
      <c r="M113" s="19">
        <v>0.93300000000000005</v>
      </c>
      <c r="N113" s="143">
        <f t="shared" si="9"/>
        <v>0.91800000000000004</v>
      </c>
      <c r="O113" s="19">
        <v>0.90300000000000002</v>
      </c>
      <c r="P113" s="143">
        <f t="shared" si="10"/>
        <v>0.86299999999999999</v>
      </c>
      <c r="Q113" s="19">
        <v>0.82299999999999995</v>
      </c>
      <c r="R113" s="143">
        <f t="shared" si="11"/>
        <v>0.82299999999999995</v>
      </c>
      <c r="S113" s="19">
        <v>0.82299999999999995</v>
      </c>
      <c r="T113" s="143">
        <f t="shared" si="8"/>
        <v>0.79800000000000004</v>
      </c>
      <c r="U113" s="19">
        <v>0.77200000000000002</v>
      </c>
      <c r="V113" s="143">
        <f t="shared" si="7"/>
        <v>0.74399999999999999</v>
      </c>
      <c r="W113" s="20">
        <v>0.71499999999999997</v>
      </c>
    </row>
    <row r="114" spans="2:23" s="46" customFormat="1" ht="18.75" customHeight="1" thickBot="1" x14ac:dyDescent="0.3">
      <c r="B114" s="187" t="s">
        <v>167</v>
      </c>
      <c r="C114" s="10">
        <v>2431</v>
      </c>
      <c r="D114" s="10"/>
      <c r="E114" s="10"/>
      <c r="F114" s="97">
        <v>1</v>
      </c>
      <c r="G114" s="22">
        <v>0.995</v>
      </c>
      <c r="H114" s="22">
        <v>0.98799999999999999</v>
      </c>
      <c r="I114" s="22">
        <v>0.98</v>
      </c>
      <c r="J114" s="22">
        <v>0.97099999999999997</v>
      </c>
      <c r="K114" s="22">
        <v>0.96099999999999997</v>
      </c>
      <c r="L114" s="22">
        <v>0.94899999999999995</v>
      </c>
      <c r="M114" s="22">
        <v>0.93700000000000006</v>
      </c>
      <c r="N114" s="141">
        <f t="shared" si="9"/>
        <v>0.92300000000000004</v>
      </c>
      <c r="O114" s="22">
        <v>0.90800000000000003</v>
      </c>
      <c r="P114" s="141">
        <f t="shared" si="10"/>
        <v>0.871</v>
      </c>
      <c r="Q114" s="22">
        <v>0.83299999999999996</v>
      </c>
      <c r="R114" s="141">
        <f t="shared" si="11"/>
        <v>0.83299999999999996</v>
      </c>
      <c r="S114" s="22">
        <v>0.83299999999999996</v>
      </c>
      <c r="T114" s="141">
        <f t="shared" si="8"/>
        <v>0.80900000000000005</v>
      </c>
      <c r="U114" s="22">
        <v>0.78500000000000003</v>
      </c>
      <c r="V114" s="141">
        <f t="shared" si="7"/>
        <v>0.75800000000000001</v>
      </c>
      <c r="W114" s="23">
        <v>0.73099999999999998</v>
      </c>
    </row>
    <row r="115" spans="2:23" s="46" customFormat="1" ht="18.75" customHeight="1" x14ac:dyDescent="0.25">
      <c r="B115" s="189" t="s">
        <v>168</v>
      </c>
      <c r="C115" s="12">
        <v>4316</v>
      </c>
      <c r="D115" s="12"/>
      <c r="E115" s="12"/>
      <c r="F115" s="98">
        <v>0.998</v>
      </c>
      <c r="G115" s="25">
        <v>0.99</v>
      </c>
      <c r="H115" s="25">
        <v>0.98</v>
      </c>
      <c r="I115" s="25">
        <v>0.96899999999999997</v>
      </c>
      <c r="J115" s="25">
        <v>0.95699999999999996</v>
      </c>
      <c r="K115" s="25">
        <v>0.94299999999999995</v>
      </c>
      <c r="L115" s="25">
        <v>0.92700000000000005</v>
      </c>
      <c r="M115" s="25">
        <v>0.91</v>
      </c>
      <c r="N115" s="142">
        <f t="shared" si="9"/>
        <v>0.88900000000000001</v>
      </c>
      <c r="O115" s="25">
        <v>0.86799999999999999</v>
      </c>
      <c r="P115" s="142">
        <f t="shared" si="10"/>
        <v>0.84299999999999997</v>
      </c>
      <c r="Q115" s="25">
        <v>0.81799999999999995</v>
      </c>
      <c r="R115" s="142">
        <f t="shared" si="11"/>
        <v>0.78800000000000003</v>
      </c>
      <c r="S115" s="25">
        <v>0.75800000000000001</v>
      </c>
      <c r="T115" s="142">
        <f t="shared" si="8"/>
        <v>0.72399999999999998</v>
      </c>
      <c r="U115" s="25">
        <v>0.68899999999999995</v>
      </c>
      <c r="V115" s="142">
        <f t="shared" si="7"/>
        <v>0.65300000000000002</v>
      </c>
      <c r="W115" s="26">
        <v>0.61699999999999999</v>
      </c>
    </row>
    <row r="116" spans="2:23" s="46" customFormat="1" ht="18.75" customHeight="1" x14ac:dyDescent="0.25">
      <c r="B116" s="184" t="s">
        <v>169</v>
      </c>
      <c r="C116" s="3">
        <v>3245</v>
      </c>
      <c r="D116" s="3"/>
      <c r="E116" s="3"/>
      <c r="F116" s="96">
        <v>0.998</v>
      </c>
      <c r="G116" s="19">
        <v>0.99</v>
      </c>
      <c r="H116" s="19">
        <v>0.98099999999999998</v>
      </c>
      <c r="I116" s="19">
        <v>0.97</v>
      </c>
      <c r="J116" s="19">
        <v>0.95799999999999996</v>
      </c>
      <c r="K116" s="19">
        <v>0.94399999999999995</v>
      </c>
      <c r="L116" s="19">
        <v>0.92800000000000005</v>
      </c>
      <c r="M116" s="19">
        <v>0.91100000000000003</v>
      </c>
      <c r="N116" s="143">
        <f t="shared" si="9"/>
        <v>0.89100000000000001</v>
      </c>
      <c r="O116" s="19">
        <v>0.871</v>
      </c>
      <c r="P116" s="143">
        <f t="shared" si="10"/>
        <v>0.84599999999999997</v>
      </c>
      <c r="Q116" s="19">
        <v>0.82099999999999995</v>
      </c>
      <c r="R116" s="143">
        <f t="shared" si="11"/>
        <v>0.79200000000000004</v>
      </c>
      <c r="S116" s="19">
        <v>0.76200000000000001</v>
      </c>
      <c r="T116" s="143">
        <f t="shared" si="8"/>
        <v>0.72899999999999998</v>
      </c>
      <c r="U116" s="19">
        <v>0.69499999999999995</v>
      </c>
      <c r="V116" s="143">
        <f t="shared" si="7"/>
        <v>0.65900000000000003</v>
      </c>
      <c r="W116" s="20">
        <v>0.623</v>
      </c>
    </row>
    <row r="117" spans="2:23" s="46" customFormat="1" ht="18.75" customHeight="1" thickBot="1" x14ac:dyDescent="0.3">
      <c r="B117" s="190" t="s">
        <v>170</v>
      </c>
      <c r="C117" s="14">
        <v>2211</v>
      </c>
      <c r="D117" s="14"/>
      <c r="E117" s="14"/>
      <c r="F117" s="99">
        <v>0.998</v>
      </c>
      <c r="G117" s="28">
        <v>0.99</v>
      </c>
      <c r="H117" s="28">
        <v>0.98099999999999998</v>
      </c>
      <c r="I117" s="28">
        <v>0.97099999999999997</v>
      </c>
      <c r="J117" s="28">
        <v>0.95899999999999996</v>
      </c>
      <c r="K117" s="28">
        <v>0.94499999999999995</v>
      </c>
      <c r="L117" s="28">
        <v>0.93</v>
      </c>
      <c r="M117" s="28">
        <v>0.91300000000000003</v>
      </c>
      <c r="N117" s="144">
        <f t="shared" si="9"/>
        <v>0.89300000000000002</v>
      </c>
      <c r="O117" s="28">
        <v>0.873</v>
      </c>
      <c r="P117" s="144">
        <f t="shared" si="10"/>
        <v>0.84899999999999998</v>
      </c>
      <c r="Q117" s="28">
        <v>0.82399999999999995</v>
      </c>
      <c r="R117" s="144">
        <f t="shared" si="11"/>
        <v>0.79500000000000004</v>
      </c>
      <c r="S117" s="28">
        <v>0.76600000000000001</v>
      </c>
      <c r="T117" s="144">
        <f t="shared" si="8"/>
        <v>0.73299999999999998</v>
      </c>
      <c r="U117" s="28">
        <v>0.7</v>
      </c>
      <c r="V117" s="144">
        <f t="shared" si="7"/>
        <v>0.66500000000000004</v>
      </c>
      <c r="W117" s="29">
        <v>0.629</v>
      </c>
    </row>
    <row r="118" spans="2:23" s="46" customFormat="1" ht="18.75" customHeight="1" x14ac:dyDescent="0.25">
      <c r="B118" s="188" t="s">
        <v>171</v>
      </c>
      <c r="C118" s="5">
        <v>3906</v>
      </c>
      <c r="D118" s="5"/>
      <c r="E118" s="5"/>
      <c r="F118" s="100">
        <v>0.996</v>
      </c>
      <c r="G118" s="16">
        <v>0.98599999999999999</v>
      </c>
      <c r="H118" s="16">
        <v>0.97499999999999998</v>
      </c>
      <c r="I118" s="16">
        <v>0.96199999999999997</v>
      </c>
      <c r="J118" s="16">
        <v>0.94699999999999995</v>
      </c>
      <c r="K118" s="16">
        <v>0.93</v>
      </c>
      <c r="L118" s="16">
        <v>0.91100000000000003</v>
      </c>
      <c r="M118" s="16">
        <v>0.89</v>
      </c>
      <c r="N118" s="145">
        <f t="shared" si="9"/>
        <v>0.86499999999999999</v>
      </c>
      <c r="O118" s="16">
        <v>0.83899999999999997</v>
      </c>
      <c r="P118" s="145">
        <f t="shared" si="10"/>
        <v>0.80800000000000005</v>
      </c>
      <c r="Q118" s="16">
        <v>0.77700000000000002</v>
      </c>
      <c r="R118" s="145">
        <f t="shared" si="11"/>
        <v>0.74099999999999999</v>
      </c>
      <c r="S118" s="16">
        <v>0.70399999999999996</v>
      </c>
      <c r="T118" s="145">
        <f t="shared" si="8"/>
        <v>0.66400000000000003</v>
      </c>
      <c r="U118" s="16">
        <v>0.624</v>
      </c>
      <c r="V118" s="145">
        <f t="shared" si="7"/>
        <v>0.58499999999999996</v>
      </c>
      <c r="W118" s="17">
        <v>0.54500000000000004</v>
      </c>
    </row>
    <row r="119" spans="2:23" s="46" customFormat="1" ht="18.75" customHeight="1" x14ac:dyDescent="0.25">
      <c r="B119" s="184" t="s">
        <v>172</v>
      </c>
      <c r="C119" s="3">
        <v>2955</v>
      </c>
      <c r="D119" s="3"/>
      <c r="E119" s="3"/>
      <c r="F119" s="96">
        <v>0.996</v>
      </c>
      <c r="G119" s="19">
        <v>0.98599999999999999</v>
      </c>
      <c r="H119" s="19">
        <v>0.97599999999999998</v>
      </c>
      <c r="I119" s="19">
        <v>0.96299999999999997</v>
      </c>
      <c r="J119" s="19">
        <v>0.94799999999999995</v>
      </c>
      <c r="K119" s="19">
        <v>0.93200000000000005</v>
      </c>
      <c r="L119" s="19">
        <v>0.91300000000000003</v>
      </c>
      <c r="M119" s="19">
        <v>0.89200000000000002</v>
      </c>
      <c r="N119" s="143">
        <f t="shared" si="9"/>
        <v>0.86699999999999999</v>
      </c>
      <c r="O119" s="19">
        <v>0.84199999999999997</v>
      </c>
      <c r="P119" s="143">
        <f t="shared" si="10"/>
        <v>0.81200000000000006</v>
      </c>
      <c r="Q119" s="19">
        <v>0.78100000000000003</v>
      </c>
      <c r="R119" s="143">
        <f t="shared" si="11"/>
        <v>0.745</v>
      </c>
      <c r="S119" s="19">
        <v>0.70899999999999996</v>
      </c>
      <c r="T119" s="143">
        <f t="shared" si="8"/>
        <v>0.67</v>
      </c>
      <c r="U119" s="19">
        <v>0.63100000000000001</v>
      </c>
      <c r="V119" s="143">
        <f t="shared" si="7"/>
        <v>0.59199999999999997</v>
      </c>
      <c r="W119" s="20">
        <v>0.55200000000000005</v>
      </c>
    </row>
    <row r="120" spans="2:23" s="46" customFormat="1" ht="18.75" customHeight="1" x14ac:dyDescent="0.25">
      <c r="B120" s="184" t="s">
        <v>173</v>
      </c>
      <c r="C120" s="3">
        <v>2010</v>
      </c>
      <c r="D120" s="3"/>
      <c r="E120" s="3"/>
      <c r="F120" s="203">
        <v>0.996</v>
      </c>
      <c r="G120" s="19">
        <v>0.98699999999999999</v>
      </c>
      <c r="H120" s="19">
        <v>0.97599999999999998</v>
      </c>
      <c r="I120" s="19">
        <v>0.96399999999999997</v>
      </c>
      <c r="J120" s="19">
        <v>0.94899999999999995</v>
      </c>
      <c r="K120" s="19">
        <v>0.93300000000000005</v>
      </c>
      <c r="L120" s="19">
        <v>0.91500000000000004</v>
      </c>
      <c r="M120" s="19">
        <v>0.89400000000000002</v>
      </c>
      <c r="N120" s="143">
        <f t="shared" si="9"/>
        <v>0.87</v>
      </c>
      <c r="O120" s="19">
        <v>0.84499999999999997</v>
      </c>
      <c r="P120" s="143">
        <f t="shared" si="10"/>
        <v>0.81499999999999995</v>
      </c>
      <c r="Q120" s="19">
        <v>0.78500000000000003</v>
      </c>
      <c r="R120" s="143">
        <f t="shared" si="11"/>
        <v>0.75</v>
      </c>
      <c r="S120" s="19">
        <v>0.71499999999999997</v>
      </c>
      <c r="T120" s="143">
        <f t="shared" si="8"/>
        <v>0.67600000000000005</v>
      </c>
      <c r="U120" s="19">
        <v>0.63700000000000001</v>
      </c>
      <c r="V120" s="143">
        <f t="shared" si="7"/>
        <v>0.59799999999999998</v>
      </c>
      <c r="W120" s="20">
        <v>0.55900000000000005</v>
      </c>
    </row>
    <row r="121" spans="2:23" s="46" customFormat="1" ht="18.75" customHeight="1" thickBot="1" x14ac:dyDescent="0.3">
      <c r="B121" s="187" t="s">
        <v>174</v>
      </c>
      <c r="C121" s="10">
        <v>1411</v>
      </c>
      <c r="D121" s="10"/>
      <c r="E121" s="10"/>
      <c r="F121" s="97">
        <v>0.997</v>
      </c>
      <c r="G121" s="22">
        <v>0.98899999999999999</v>
      </c>
      <c r="H121" s="22">
        <v>0.97899999999999998</v>
      </c>
      <c r="I121" s="22">
        <v>0.96699999999999997</v>
      </c>
      <c r="J121" s="22">
        <v>0.95399999999999996</v>
      </c>
      <c r="K121" s="22">
        <v>0.93899999999999995</v>
      </c>
      <c r="L121" s="22">
        <v>0.92200000000000004</v>
      </c>
      <c r="M121" s="22">
        <v>0.90300000000000002</v>
      </c>
      <c r="N121" s="141">
        <f t="shared" si="9"/>
        <v>0.88100000000000001</v>
      </c>
      <c r="O121" s="22">
        <v>0.85899999999999999</v>
      </c>
      <c r="P121" s="141">
        <f t="shared" si="10"/>
        <v>0.83199999999999996</v>
      </c>
      <c r="Q121" s="22">
        <v>0.80500000000000005</v>
      </c>
      <c r="R121" s="141">
        <f t="shared" si="11"/>
        <v>0.77300000000000002</v>
      </c>
      <c r="S121" s="22">
        <v>0.74</v>
      </c>
      <c r="T121" s="141">
        <f t="shared" si="8"/>
        <v>0.70399999999999996</v>
      </c>
      <c r="U121" s="22">
        <v>0.66800000000000004</v>
      </c>
      <c r="V121" s="141">
        <f t="shared" si="7"/>
        <v>0.63100000000000001</v>
      </c>
      <c r="W121" s="23">
        <v>0.59299999999999997</v>
      </c>
    </row>
    <row r="122" spans="2:23" s="46" customFormat="1" ht="18.75" customHeight="1" x14ac:dyDescent="0.25">
      <c r="B122" s="189" t="s">
        <v>175</v>
      </c>
      <c r="C122" s="12">
        <v>3276</v>
      </c>
      <c r="D122" s="12"/>
      <c r="E122" s="12"/>
      <c r="F122" s="98">
        <v>0.99</v>
      </c>
      <c r="G122" s="25">
        <v>0.97799999999999998</v>
      </c>
      <c r="H122" s="25">
        <v>0.96299999999999997</v>
      </c>
      <c r="I122" s="25">
        <v>0.94499999999999995</v>
      </c>
      <c r="J122" s="25">
        <v>0.92400000000000004</v>
      </c>
      <c r="K122" s="25">
        <v>0.9</v>
      </c>
      <c r="L122" s="25">
        <v>0.873</v>
      </c>
      <c r="M122" s="25">
        <v>0.84099999999999997</v>
      </c>
      <c r="N122" s="142">
        <f t="shared" si="9"/>
        <v>0.80400000000000005</v>
      </c>
      <c r="O122" s="25">
        <v>0.76600000000000001</v>
      </c>
      <c r="P122" s="142">
        <f t="shared" si="10"/>
        <v>0.72099999999999997</v>
      </c>
      <c r="Q122" s="25">
        <v>0.67600000000000005</v>
      </c>
      <c r="R122" s="142">
        <f t="shared" si="11"/>
        <v>0.629</v>
      </c>
      <c r="S122" s="25">
        <v>0.58099999999999996</v>
      </c>
      <c r="T122" s="142">
        <f t="shared" si="8"/>
        <v>0.53700000000000003</v>
      </c>
      <c r="U122" s="25">
        <v>0.49199999999999999</v>
      </c>
      <c r="V122" s="142">
        <f t="shared" si="7"/>
        <v>0.45400000000000001</v>
      </c>
      <c r="W122" s="26">
        <v>0.41499999999999998</v>
      </c>
    </row>
    <row r="123" spans="2:23" s="46" customFormat="1" ht="18.75" customHeight="1" x14ac:dyDescent="0.25">
      <c r="B123" s="184" t="s">
        <v>176</v>
      </c>
      <c r="C123" s="3">
        <v>2429</v>
      </c>
      <c r="D123" s="3"/>
      <c r="E123" s="3"/>
      <c r="F123" s="96">
        <v>0.99099999999999999</v>
      </c>
      <c r="G123" s="19">
        <v>0.97799999999999998</v>
      </c>
      <c r="H123" s="19">
        <v>0.96399999999999997</v>
      </c>
      <c r="I123" s="19">
        <v>0.94599999999999995</v>
      </c>
      <c r="J123" s="19">
        <v>0.92600000000000005</v>
      </c>
      <c r="K123" s="19">
        <v>0.90200000000000002</v>
      </c>
      <c r="L123" s="19">
        <v>0.876</v>
      </c>
      <c r="M123" s="19">
        <v>0.84499999999999997</v>
      </c>
      <c r="N123" s="143">
        <f t="shared" si="9"/>
        <v>0.80900000000000005</v>
      </c>
      <c r="O123" s="19">
        <v>0.77200000000000002</v>
      </c>
      <c r="P123" s="143">
        <f t="shared" si="10"/>
        <v>0.72799999999999998</v>
      </c>
      <c r="Q123" s="19">
        <v>0.68400000000000005</v>
      </c>
      <c r="R123" s="143">
        <f t="shared" si="11"/>
        <v>0.63700000000000001</v>
      </c>
      <c r="S123" s="19">
        <v>0.59</v>
      </c>
      <c r="T123" s="143">
        <f t="shared" si="8"/>
        <v>0.54600000000000004</v>
      </c>
      <c r="U123" s="19">
        <v>0.501</v>
      </c>
      <c r="V123" s="143">
        <f t="shared" si="7"/>
        <v>0.46200000000000002</v>
      </c>
      <c r="W123" s="20">
        <v>0.42299999999999999</v>
      </c>
    </row>
    <row r="124" spans="2:23" s="46" customFormat="1" ht="18.75" customHeight="1" x14ac:dyDescent="0.25">
      <c r="B124" s="184" t="s">
        <v>177</v>
      </c>
      <c r="C124" s="3">
        <v>1688</v>
      </c>
      <c r="D124" s="3"/>
      <c r="E124" s="3"/>
      <c r="F124" s="96">
        <v>0.99099999999999999</v>
      </c>
      <c r="G124" s="19">
        <v>0.97899999999999998</v>
      </c>
      <c r="H124" s="19">
        <v>0.96399999999999997</v>
      </c>
      <c r="I124" s="19">
        <v>0.94699999999999995</v>
      </c>
      <c r="J124" s="19">
        <v>0.92700000000000005</v>
      </c>
      <c r="K124" s="19">
        <v>0.90500000000000003</v>
      </c>
      <c r="L124" s="19">
        <v>0.878</v>
      </c>
      <c r="M124" s="19">
        <v>0.84899999999999998</v>
      </c>
      <c r="N124" s="143">
        <f t="shared" si="9"/>
        <v>0.81299999999999994</v>
      </c>
      <c r="O124" s="19">
        <v>0.77700000000000002</v>
      </c>
      <c r="P124" s="143">
        <f t="shared" si="10"/>
        <v>0.73399999999999999</v>
      </c>
      <c r="Q124" s="19">
        <v>0.69099999999999995</v>
      </c>
      <c r="R124" s="143">
        <f t="shared" si="11"/>
        <v>0.64500000000000002</v>
      </c>
      <c r="S124" s="19">
        <v>0.59799999999999998</v>
      </c>
      <c r="T124" s="143">
        <f t="shared" si="8"/>
        <v>0.55400000000000005</v>
      </c>
      <c r="U124" s="19">
        <v>0.50900000000000001</v>
      </c>
      <c r="V124" s="143">
        <f t="shared" si="7"/>
        <v>0.47</v>
      </c>
      <c r="W124" s="20">
        <v>0.43099999999999999</v>
      </c>
    </row>
    <row r="125" spans="2:23" s="46" customFormat="1" ht="18.75" customHeight="1" thickBot="1" x14ac:dyDescent="0.3">
      <c r="B125" s="190" t="s">
        <v>178</v>
      </c>
      <c r="C125" s="14">
        <v>1276</v>
      </c>
      <c r="D125" s="14"/>
      <c r="E125" s="14"/>
      <c r="F125" s="99">
        <v>0.99099999999999999</v>
      </c>
      <c r="G125" s="28">
        <v>0.97899999999999998</v>
      </c>
      <c r="H125" s="28">
        <v>0.96499999999999997</v>
      </c>
      <c r="I125" s="28">
        <v>0.94799999999999995</v>
      </c>
      <c r="J125" s="28">
        <v>0.92800000000000005</v>
      </c>
      <c r="K125" s="28">
        <v>0.90600000000000003</v>
      </c>
      <c r="L125" s="28">
        <v>0.88</v>
      </c>
      <c r="M125" s="28">
        <v>0.85099999999999998</v>
      </c>
      <c r="N125" s="144">
        <f t="shared" si="9"/>
        <v>0.81599999999999995</v>
      </c>
      <c r="O125" s="28">
        <v>0.78</v>
      </c>
      <c r="P125" s="144">
        <f t="shared" si="10"/>
        <v>0.73799999999999999</v>
      </c>
      <c r="Q125" s="28">
        <v>0.69499999999999995</v>
      </c>
      <c r="R125" s="144">
        <f t="shared" si="11"/>
        <v>0.64900000000000002</v>
      </c>
      <c r="S125" s="28">
        <v>0.60199999999999998</v>
      </c>
      <c r="T125" s="144">
        <f t="shared" si="8"/>
        <v>0.55800000000000005</v>
      </c>
      <c r="U125" s="28">
        <v>0.51300000000000001</v>
      </c>
      <c r="V125" s="144">
        <f t="shared" si="7"/>
        <v>0.47499999999999998</v>
      </c>
      <c r="W125" s="29">
        <v>0.436</v>
      </c>
    </row>
    <row r="126" spans="2:23" s="46" customFormat="1" ht="18.75" customHeight="1" x14ac:dyDescent="0.25">
      <c r="B126" s="188" t="s">
        <v>179</v>
      </c>
      <c r="C126" s="5">
        <v>2592</v>
      </c>
      <c r="D126" s="5"/>
      <c r="E126" s="5"/>
      <c r="F126" s="100">
        <v>0.98099999999999998</v>
      </c>
      <c r="G126" s="16">
        <v>0.96199999999999997</v>
      </c>
      <c r="H126" s="16">
        <v>0.93899999999999995</v>
      </c>
      <c r="I126" s="16">
        <v>0.91100000000000003</v>
      </c>
      <c r="J126" s="16">
        <v>0.878</v>
      </c>
      <c r="K126" s="16">
        <v>0.83799999999999997</v>
      </c>
      <c r="L126" s="16">
        <v>0.79200000000000004</v>
      </c>
      <c r="M126" s="16">
        <v>0.74</v>
      </c>
      <c r="N126" s="145">
        <f t="shared" si="9"/>
        <v>0.68100000000000005</v>
      </c>
      <c r="O126" s="16">
        <v>0.622</v>
      </c>
      <c r="P126" s="145">
        <f t="shared" si="10"/>
        <v>0.56399999999999995</v>
      </c>
      <c r="Q126" s="16">
        <v>0.50600000000000001</v>
      </c>
      <c r="R126" s="145">
        <f t="shared" si="11"/>
        <v>0.45800000000000002</v>
      </c>
      <c r="S126" s="16">
        <v>0.40899999999999997</v>
      </c>
      <c r="T126" s="145">
        <f t="shared" si="8"/>
        <v>0.371</v>
      </c>
      <c r="U126" s="16">
        <v>0.33300000000000002</v>
      </c>
      <c r="V126" s="145">
        <f t="shared" si="7"/>
        <v>0.30399999999999999</v>
      </c>
      <c r="W126" s="17">
        <v>0.27500000000000002</v>
      </c>
    </row>
    <row r="127" spans="2:23" s="46" customFormat="1" ht="18.75" customHeight="1" x14ac:dyDescent="0.25">
      <c r="B127" s="184" t="s">
        <v>180</v>
      </c>
      <c r="C127" s="3">
        <v>1710</v>
      </c>
      <c r="D127" s="3"/>
      <c r="E127" s="3"/>
      <c r="F127" s="96">
        <v>0.98199999999999998</v>
      </c>
      <c r="G127" s="19">
        <v>0.96399999999999997</v>
      </c>
      <c r="H127" s="19">
        <v>0.94099999999999995</v>
      </c>
      <c r="I127" s="19">
        <v>0.91400000000000003</v>
      </c>
      <c r="J127" s="19">
        <v>0.88300000000000001</v>
      </c>
      <c r="K127" s="19">
        <v>0.84499999999999997</v>
      </c>
      <c r="L127" s="19">
        <v>0.80100000000000005</v>
      </c>
      <c r="M127" s="19">
        <v>0.751</v>
      </c>
      <c r="N127" s="143">
        <f t="shared" si="9"/>
        <v>0.69399999999999995</v>
      </c>
      <c r="O127" s="19">
        <v>0.63600000000000001</v>
      </c>
      <c r="P127" s="143">
        <f t="shared" si="10"/>
        <v>0.57899999999999996</v>
      </c>
      <c r="Q127" s="19">
        <v>0.52100000000000002</v>
      </c>
      <c r="R127" s="143">
        <f t="shared" si="11"/>
        <v>0.47199999999999998</v>
      </c>
      <c r="S127" s="19">
        <v>0.42299999999999999</v>
      </c>
      <c r="T127" s="143">
        <f t="shared" si="8"/>
        <v>0.38400000000000001</v>
      </c>
      <c r="U127" s="19">
        <v>0.34499999999999997</v>
      </c>
      <c r="V127" s="143">
        <f t="shared" si="7"/>
        <v>0.315</v>
      </c>
      <c r="W127" s="20">
        <v>0.28499999999999998</v>
      </c>
    </row>
    <row r="128" spans="2:23" s="46" customFormat="1" ht="18.75" customHeight="1" x14ac:dyDescent="0.25">
      <c r="B128" s="184" t="s">
        <v>181</v>
      </c>
      <c r="C128" s="3">
        <v>1348</v>
      </c>
      <c r="D128" s="3"/>
      <c r="E128" s="3"/>
      <c r="F128" s="96">
        <v>0.98199999999999998</v>
      </c>
      <c r="G128" s="19">
        <v>0.96399999999999997</v>
      </c>
      <c r="H128" s="19">
        <v>0.94199999999999995</v>
      </c>
      <c r="I128" s="19">
        <v>0.91600000000000004</v>
      </c>
      <c r="J128" s="19">
        <v>0.88500000000000001</v>
      </c>
      <c r="K128" s="198">
        <v>0.84799999999999998</v>
      </c>
      <c r="L128" s="19">
        <v>0.80400000000000005</v>
      </c>
      <c r="M128" s="19">
        <v>0.755</v>
      </c>
      <c r="N128" s="143">
        <f t="shared" si="9"/>
        <v>0.69899999999999995</v>
      </c>
      <c r="O128" s="19">
        <v>0.64200000000000002</v>
      </c>
      <c r="P128" s="143">
        <f t="shared" si="10"/>
        <v>0.58499999999999996</v>
      </c>
      <c r="Q128" s="19">
        <v>0.52800000000000002</v>
      </c>
      <c r="R128" s="143">
        <f t="shared" si="11"/>
        <v>0.47899999999999998</v>
      </c>
      <c r="S128" s="19">
        <v>0.42899999999999999</v>
      </c>
      <c r="T128" s="143">
        <f t="shared" si="8"/>
        <v>0.39</v>
      </c>
      <c r="U128" s="19">
        <v>0.35</v>
      </c>
      <c r="V128" s="143">
        <f t="shared" si="7"/>
        <v>0.32</v>
      </c>
      <c r="W128" s="20">
        <v>0.28999999999999998</v>
      </c>
    </row>
    <row r="129" spans="2:23" s="46" customFormat="1" ht="18.75" customHeight="1" thickBot="1" x14ac:dyDescent="0.3">
      <c r="B129" s="187" t="s">
        <v>182</v>
      </c>
      <c r="C129" s="10">
        <v>1017</v>
      </c>
      <c r="D129" s="10"/>
      <c r="E129" s="10"/>
      <c r="F129" s="97">
        <v>0.98199999999999998</v>
      </c>
      <c r="G129" s="22">
        <v>0.96499999999999997</v>
      </c>
      <c r="H129" s="22">
        <v>0.94299999999999995</v>
      </c>
      <c r="I129" s="22">
        <v>0.91700000000000004</v>
      </c>
      <c r="J129" s="22">
        <v>0.88600000000000001</v>
      </c>
      <c r="K129" s="22">
        <v>0.85</v>
      </c>
      <c r="L129" s="22">
        <v>0.80800000000000005</v>
      </c>
      <c r="M129" s="22">
        <v>0.75900000000000001</v>
      </c>
      <c r="N129" s="141">
        <f t="shared" si="9"/>
        <v>0.70399999999999996</v>
      </c>
      <c r="O129" s="22">
        <v>0.64800000000000002</v>
      </c>
      <c r="P129" s="141">
        <f t="shared" si="10"/>
        <v>0.59099999999999997</v>
      </c>
      <c r="Q129" s="22">
        <v>0.53400000000000003</v>
      </c>
      <c r="R129" s="141">
        <f t="shared" si="11"/>
        <v>0.48399999999999999</v>
      </c>
      <c r="S129" s="22">
        <v>0.434</v>
      </c>
      <c r="T129" s="141">
        <f t="shared" si="8"/>
        <v>0.39500000000000002</v>
      </c>
      <c r="U129" s="22">
        <v>0.35499999999999998</v>
      </c>
      <c r="V129" s="141">
        <f t="shared" si="7"/>
        <v>0.32500000000000001</v>
      </c>
      <c r="W129" s="23">
        <v>0.29399999999999998</v>
      </c>
    </row>
    <row r="130" spans="2:23" s="46" customFormat="1" ht="18.75" customHeight="1" x14ac:dyDescent="0.25">
      <c r="B130" s="189" t="s">
        <v>183</v>
      </c>
      <c r="C130" s="12">
        <v>1134</v>
      </c>
      <c r="D130" s="12"/>
      <c r="E130" s="12"/>
      <c r="F130" s="98">
        <v>0.96499999999999997</v>
      </c>
      <c r="G130" s="25">
        <v>0.93500000000000005</v>
      </c>
      <c r="H130" s="25">
        <v>0.89800000000000002</v>
      </c>
      <c r="I130" s="25">
        <v>0.85099999999999998</v>
      </c>
      <c r="J130" s="25">
        <v>0.79300000000000004</v>
      </c>
      <c r="K130" s="25">
        <v>0.72499999999999998</v>
      </c>
      <c r="L130" s="25">
        <v>0.64900000000000002</v>
      </c>
      <c r="M130" s="25">
        <v>0.57299999999999995</v>
      </c>
      <c r="N130" s="142">
        <f t="shared" si="9"/>
        <v>0.505</v>
      </c>
      <c r="O130" s="25">
        <v>0.436</v>
      </c>
      <c r="P130" s="142">
        <f t="shared" si="10"/>
        <v>0.38600000000000001</v>
      </c>
      <c r="Q130" s="25">
        <v>0.33500000000000002</v>
      </c>
      <c r="R130" s="142">
        <f t="shared" si="11"/>
        <v>0.29899999999999999</v>
      </c>
      <c r="S130" s="25">
        <v>0.26200000000000001</v>
      </c>
      <c r="T130" s="142">
        <f t="shared" si="8"/>
        <v>0.23599999999999999</v>
      </c>
      <c r="U130" s="25">
        <v>0.21</v>
      </c>
      <c r="V130" s="142">
        <f t="shared" si="7"/>
        <v>0.191</v>
      </c>
      <c r="W130" s="26">
        <v>0.17199999999999999</v>
      </c>
    </row>
    <row r="131" spans="2:23" s="46" customFormat="1" ht="18.75" customHeight="1" x14ac:dyDescent="0.25">
      <c r="B131" s="184" t="s">
        <v>184</v>
      </c>
      <c r="C131" s="3">
        <v>1027</v>
      </c>
      <c r="D131" s="3"/>
      <c r="E131" s="3"/>
      <c r="F131" s="96">
        <v>0.96499999999999997</v>
      </c>
      <c r="G131" s="19">
        <v>0.93600000000000005</v>
      </c>
      <c r="H131" s="19">
        <v>0.89900000000000002</v>
      </c>
      <c r="I131" s="19">
        <v>0.85299999999999998</v>
      </c>
      <c r="J131" s="19">
        <v>0.79600000000000004</v>
      </c>
      <c r="K131" s="19">
        <v>0.72799999999999998</v>
      </c>
      <c r="L131" s="19">
        <v>0.65300000000000002</v>
      </c>
      <c r="M131" s="19">
        <v>0.57599999999999996</v>
      </c>
      <c r="N131" s="143">
        <f t="shared" si="9"/>
        <v>0.50800000000000001</v>
      </c>
      <c r="O131" s="19">
        <v>0.44</v>
      </c>
      <c r="P131" s="143">
        <f t="shared" si="10"/>
        <v>0.38900000000000001</v>
      </c>
      <c r="Q131" s="19">
        <v>0.33800000000000002</v>
      </c>
      <c r="R131" s="143">
        <f t="shared" si="11"/>
        <v>0.30199999999999999</v>
      </c>
      <c r="S131" s="19">
        <v>0.26500000000000001</v>
      </c>
      <c r="T131" s="143">
        <f t="shared" si="8"/>
        <v>0.23899999999999999</v>
      </c>
      <c r="U131" s="19">
        <v>0.21199999999999999</v>
      </c>
      <c r="V131" s="143">
        <f t="shared" si="7"/>
        <v>0.193</v>
      </c>
      <c r="W131" s="20">
        <v>0.17399999999999999</v>
      </c>
    </row>
    <row r="132" spans="2:23" s="46" customFormat="1" ht="18.75" customHeight="1" thickBot="1" x14ac:dyDescent="0.3">
      <c r="B132" s="190" t="s">
        <v>185</v>
      </c>
      <c r="C132" s="14">
        <v>778</v>
      </c>
      <c r="D132" s="14"/>
      <c r="E132" s="14"/>
      <c r="F132" s="99">
        <v>0.96599999999999997</v>
      </c>
      <c r="G132" s="28">
        <v>0.93700000000000006</v>
      </c>
      <c r="H132" s="28">
        <v>0.90100000000000002</v>
      </c>
      <c r="I132" s="28">
        <v>0.85499999999999998</v>
      </c>
      <c r="J132" s="28">
        <v>0.79900000000000004</v>
      </c>
      <c r="K132" s="28">
        <v>0.73299999999999998</v>
      </c>
      <c r="L132" s="28">
        <v>0.65900000000000003</v>
      </c>
      <c r="M132" s="28">
        <v>0.58299999999999996</v>
      </c>
      <c r="N132" s="144">
        <f t="shared" si="9"/>
        <v>0.51500000000000001</v>
      </c>
      <c r="O132" s="28">
        <v>0.44600000000000001</v>
      </c>
      <c r="P132" s="144">
        <f t="shared" si="10"/>
        <v>0.39500000000000002</v>
      </c>
      <c r="Q132" s="28">
        <v>0.34300000000000003</v>
      </c>
      <c r="R132" s="144">
        <f t="shared" si="11"/>
        <v>0.30599999999999999</v>
      </c>
      <c r="S132" s="28">
        <v>0.26900000000000002</v>
      </c>
      <c r="T132" s="144">
        <f t="shared" si="8"/>
        <v>0.24299999999999999</v>
      </c>
      <c r="U132" s="28">
        <v>0.216</v>
      </c>
      <c r="V132" s="144">
        <f t="shared" si="7"/>
        <v>0.19700000000000001</v>
      </c>
      <c r="W132" s="29">
        <v>0.17699999999999999</v>
      </c>
    </row>
    <row r="133" spans="2:23" s="46" customFormat="1" ht="18.75" customHeight="1" x14ac:dyDescent="0.25">
      <c r="B133" s="188" t="s">
        <v>186</v>
      </c>
      <c r="C133" s="5">
        <v>643</v>
      </c>
      <c r="D133" s="5"/>
      <c r="E133" s="5"/>
      <c r="F133" s="100">
        <v>0.91900000000000004</v>
      </c>
      <c r="G133" s="16">
        <v>0.85299999999999998</v>
      </c>
      <c r="H133" s="16">
        <v>0.76400000000000001</v>
      </c>
      <c r="I133" s="204">
        <v>0.65500000000000003</v>
      </c>
      <c r="J133" s="16">
        <v>0.54200000000000004</v>
      </c>
      <c r="K133" s="16">
        <v>0.442</v>
      </c>
      <c r="L133" s="16">
        <v>0.36199999999999999</v>
      </c>
      <c r="M133" s="16">
        <v>0.3</v>
      </c>
      <c r="N133" s="145">
        <f t="shared" si="9"/>
        <v>0.25700000000000001</v>
      </c>
      <c r="O133" s="16">
        <v>0.21299999999999999</v>
      </c>
      <c r="P133" s="145">
        <f t="shared" si="10"/>
        <v>0.186</v>
      </c>
      <c r="Q133" s="16">
        <v>0.159</v>
      </c>
      <c r="R133" s="145">
        <f t="shared" si="11"/>
        <v>0.14099999999999999</v>
      </c>
      <c r="S133" s="16">
        <v>0.123</v>
      </c>
      <c r="T133" s="145">
        <f t="shared" si="8"/>
        <v>0.111</v>
      </c>
      <c r="U133" s="16">
        <v>9.8000000000000004E-2</v>
      </c>
      <c r="V133" s="145">
        <f t="shared" si="7"/>
        <v>8.8999999999999996E-2</v>
      </c>
      <c r="W133" s="17">
        <v>0.08</v>
      </c>
    </row>
    <row r="134" spans="2:23" s="46" customFormat="1" ht="18.75" customHeight="1" thickBot="1" x14ac:dyDescent="0.3">
      <c r="B134" s="187" t="s">
        <v>187</v>
      </c>
      <c r="C134" s="10">
        <v>520</v>
      </c>
      <c r="D134" s="10"/>
      <c r="E134" s="10"/>
      <c r="F134" s="97">
        <v>0.92100000000000004</v>
      </c>
      <c r="G134" s="22">
        <v>0.85699999999999998</v>
      </c>
      <c r="H134" s="22">
        <v>0.77100000000000002</v>
      </c>
      <c r="I134" s="22">
        <v>0.66400000000000003</v>
      </c>
      <c r="J134" s="22">
        <v>0.55100000000000005</v>
      </c>
      <c r="K134" s="22">
        <v>0.45100000000000001</v>
      </c>
      <c r="L134" s="22">
        <v>0.37</v>
      </c>
      <c r="M134" s="22">
        <v>0.307</v>
      </c>
      <c r="N134" s="141">
        <f t="shared" si="9"/>
        <v>0.26300000000000001</v>
      </c>
      <c r="O134" s="22">
        <v>0.219</v>
      </c>
      <c r="P134" s="141">
        <f t="shared" si="10"/>
        <v>0.191</v>
      </c>
      <c r="Q134" s="22">
        <v>0.16300000000000001</v>
      </c>
      <c r="R134" s="141">
        <f t="shared" si="11"/>
        <v>0.14499999999999999</v>
      </c>
      <c r="S134" s="22">
        <v>0.126</v>
      </c>
      <c r="T134" s="141">
        <f t="shared" si="8"/>
        <v>0.113</v>
      </c>
      <c r="U134" s="22">
        <v>0.1</v>
      </c>
      <c r="V134" s="141">
        <f t="shared" si="7"/>
        <v>9.0999999999999998E-2</v>
      </c>
      <c r="W134" s="23">
        <v>8.2000000000000003E-2</v>
      </c>
    </row>
    <row r="135" spans="2:23" s="46" customFormat="1" ht="18.75" customHeight="1" x14ac:dyDescent="0.25">
      <c r="B135" s="189" t="s">
        <v>188</v>
      </c>
      <c r="C135" s="12">
        <v>602</v>
      </c>
      <c r="D135" s="12"/>
      <c r="E135" s="12"/>
      <c r="F135" s="98">
        <v>0.89500000000000002</v>
      </c>
      <c r="G135" s="25">
        <v>0.80800000000000005</v>
      </c>
      <c r="H135" s="25">
        <v>0.69099999999999995</v>
      </c>
      <c r="I135" s="25">
        <v>0.56100000000000005</v>
      </c>
      <c r="J135" s="25">
        <v>0.44600000000000001</v>
      </c>
      <c r="K135" s="25">
        <v>0.35599999999999998</v>
      </c>
      <c r="L135" s="25">
        <v>0.28699999999999998</v>
      </c>
      <c r="M135" s="25">
        <v>0.23599999999999999</v>
      </c>
      <c r="N135" s="142">
        <f t="shared" si="9"/>
        <v>0.20200000000000001</v>
      </c>
      <c r="O135" s="25">
        <v>0.16700000000000001</v>
      </c>
      <c r="P135" s="142">
        <f t="shared" si="10"/>
        <v>0.14599999999999999</v>
      </c>
      <c r="Q135" s="25">
        <v>0.124</v>
      </c>
      <c r="R135" s="142">
        <f t="shared" si="11"/>
        <v>0.11</v>
      </c>
      <c r="S135" s="25">
        <v>9.6000000000000002E-2</v>
      </c>
      <c r="T135" s="142">
        <f t="shared" si="8"/>
        <v>8.5999999999999993E-2</v>
      </c>
      <c r="U135" s="25">
        <v>7.5999999999999998E-2</v>
      </c>
      <c r="V135" s="142">
        <f t="shared" si="7"/>
        <v>6.9000000000000006E-2</v>
      </c>
      <c r="W135" s="26">
        <v>6.2E-2</v>
      </c>
    </row>
    <row r="136" spans="2:23" s="46" customFormat="1" ht="18.75" customHeight="1" thickBot="1" x14ac:dyDescent="0.3">
      <c r="B136" s="191" t="s">
        <v>189</v>
      </c>
      <c r="C136" s="126">
        <v>387</v>
      </c>
      <c r="D136" s="126"/>
      <c r="E136" s="126"/>
      <c r="F136" s="131">
        <v>0.9</v>
      </c>
      <c r="G136" s="132">
        <v>0.81699999999999995</v>
      </c>
      <c r="H136" s="132">
        <v>0.70599999999999996</v>
      </c>
      <c r="I136" s="132">
        <v>0.57899999999999996</v>
      </c>
      <c r="J136" s="132">
        <v>0.46300000000000002</v>
      </c>
      <c r="K136" s="132">
        <v>0.37</v>
      </c>
      <c r="L136" s="132">
        <v>0.3</v>
      </c>
      <c r="M136" s="132">
        <v>0.247</v>
      </c>
      <c r="N136" s="202">
        <f t="shared" si="9"/>
        <v>0.21099999999999999</v>
      </c>
      <c r="O136" s="132">
        <v>0.17499999999999999</v>
      </c>
      <c r="P136" s="202">
        <f t="shared" si="10"/>
        <v>0.153</v>
      </c>
      <c r="Q136" s="132">
        <v>0.13</v>
      </c>
      <c r="R136" s="202">
        <f t="shared" si="11"/>
        <v>0.115</v>
      </c>
      <c r="S136" s="132">
        <v>0.1</v>
      </c>
      <c r="T136" s="202">
        <f t="shared" si="8"/>
        <v>0.09</v>
      </c>
      <c r="U136" s="132">
        <v>0.08</v>
      </c>
      <c r="V136" s="202">
        <f t="shared" si="7"/>
        <v>7.2999999999999995E-2</v>
      </c>
      <c r="W136" s="133">
        <v>6.5000000000000002E-2</v>
      </c>
    </row>
    <row r="137" spans="2:23" s="46" customFormat="1" ht="18.75" customHeight="1" thickTop="1" x14ac:dyDescent="0.25"/>
    <row r="138" spans="2:23" s="46" customFormat="1" ht="18.75" customHeight="1" x14ac:dyDescent="0.25"/>
    <row r="139" spans="2:23" s="46" customFormat="1" ht="18.75" customHeight="1" x14ac:dyDescent="0.25"/>
    <row r="140" spans="2:23" s="46" customFormat="1" ht="18.75" customHeight="1" x14ac:dyDescent="0.25"/>
    <row r="141" spans="2:23" s="46" customFormat="1" ht="18.75" customHeight="1" x14ac:dyDescent="0.25"/>
    <row r="142" spans="2:23" s="46" customFormat="1" ht="18.75" customHeight="1" x14ac:dyDescent="0.25"/>
    <row r="143" spans="2:23" s="46" customFormat="1" ht="18.75" customHeight="1" x14ac:dyDescent="0.25"/>
    <row r="145" spans="7:10" ht="18.75" customHeight="1" x14ac:dyDescent="0.25">
      <c r="G145" s="30" t="s">
        <v>10</v>
      </c>
      <c r="I145" s="1">
        <v>4</v>
      </c>
    </row>
    <row r="146" spans="7:10" ht="18.75" customHeight="1" x14ac:dyDescent="0.25">
      <c r="H146" s="1">
        <f>FLOOR(I145,0.5)</f>
        <v>4</v>
      </c>
      <c r="J146" s="1">
        <f>IF(FLOOR(I145,0.5)=I145,CEILING(I145,0.5)+0.5,CEILING(I145,0.5))</f>
        <v>4.5</v>
      </c>
    </row>
    <row r="147" spans="7:10" ht="18.75" customHeight="1" x14ac:dyDescent="0.25">
      <c r="H147" s="33">
        <f>HLOOKUP(FLOOR(I145,0.5),B4:W32,MATCH(G145,B4:B32,0),FALSE)</f>
        <v>0.96</v>
      </c>
      <c r="I147" s="33">
        <f>ROUNDDOWN(H147+(J147-H147)*((I145-FLOOR(I145,0.5))/(IF(FLOOR(I145,0.5)=I145,CEILING(I145,0.5)+0.5,CEILING(I145,0.5))-FLOOR(I145,0.5))),3)</f>
        <v>0.96</v>
      </c>
      <c r="J147" s="33">
        <f>HLOOKUP(IF(FLOOR(I145,0.5)=I145,CEILING(I145,0.5)+0.5,CEILING(I145,0.5)),B4:W32,MATCH(G145,B4:B32,0),FALSE)</f>
        <v>0.94899999999999995</v>
      </c>
    </row>
    <row r="149" spans="7:10" ht="18.75" customHeight="1" x14ac:dyDescent="0.25">
      <c r="I149" s="33">
        <f>ROUNDDOWN(HLOOKUP(FLOOR($I$145,0.5),$B$4:$W$32,MATCH($G$145,$B$4:$B$32,0),FALSE)+(HLOOKUP(IF(FLOOR($I$145,0.5)=$I$145,CEILING($I$145,0.5)+0.5,CEILING($I$145,0.5)),$B$4:$W$32,MATCH($G$145,$B$4:$B$32,0),FALSE)-HLOOKUP(FLOOR($I$145,0.5),$B$4:$W$32,MATCH($G$145,$B$4:$B$32,0),FALSE))*(($I$145-FLOOR($I$145,0.5))/(IF(FLOOR($I$145,0.5)=$I$145,CEILING($I$145,0.5)+0.5,CEILING($I$145,0.5))-FLOOR($I$145,0.5))),3)</f>
        <v>0.96</v>
      </c>
    </row>
  </sheetData>
  <sheetProtection sheet="1" objects="1" scenarios="1"/>
  <mergeCells count="4">
    <mergeCell ref="B2:W2"/>
    <mergeCell ref="F3:W3"/>
    <mergeCell ref="B3:B4"/>
    <mergeCell ref="C3:C4"/>
  </mergeCells>
  <pageMargins left="0.7" right="0.7" top="0.75" bottom="0.75" header="0.3" footer="0.3"/>
  <pageSetup paperSize="9" orientation="portrait" r:id="rId1"/>
  <headerFooter>
    <oddFooter>&amp;L777 Moorhouse Avenue, Addington, Christchurch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903">
    <tabColor theme="3" tint="0.39997558519241921"/>
  </sheetPr>
  <dimension ref="B2:W167"/>
  <sheetViews>
    <sheetView workbookViewId="0">
      <pane ySplit="4" topLeftCell="A116" activePane="bottomLeft" state="frozen"/>
      <selection pane="bottomLeft" activeCell="B2" sqref="B2:W2"/>
    </sheetView>
  </sheetViews>
  <sheetFormatPr defaultRowHeight="18.75" customHeight="1" x14ac:dyDescent="0.25"/>
  <cols>
    <col min="1" max="1" width="5" style="1" customWidth="1"/>
    <col min="2" max="2" width="20.140625" style="1" bestFit="1" customWidth="1"/>
    <col min="3" max="23" width="8.5703125" style="1" customWidth="1"/>
    <col min="24" max="16384" width="9.140625" style="1"/>
  </cols>
  <sheetData>
    <row r="2" spans="2:23" ht="18.75" customHeight="1" thickBot="1" x14ac:dyDescent="0.3">
      <c r="B2" s="251" t="s">
        <v>190</v>
      </c>
      <c r="C2" s="251"/>
      <c r="D2" s="251"/>
      <c r="E2" s="251"/>
      <c r="F2" s="251"/>
      <c r="G2" s="251"/>
      <c r="H2" s="251"/>
      <c r="I2" s="251"/>
      <c r="J2" s="251"/>
      <c r="K2" s="251"/>
      <c r="L2" s="251"/>
      <c r="M2" s="251"/>
      <c r="N2" s="251"/>
      <c r="O2" s="251"/>
      <c r="P2" s="251"/>
      <c r="Q2" s="251"/>
      <c r="R2" s="251"/>
      <c r="S2" s="251"/>
      <c r="T2" s="251"/>
      <c r="U2" s="251"/>
      <c r="V2" s="251"/>
      <c r="W2" s="251"/>
    </row>
    <row r="3" spans="2:23" ht="18.75" customHeight="1" thickTop="1" thickBot="1" x14ac:dyDescent="0.3">
      <c r="B3" s="252" t="s">
        <v>30</v>
      </c>
      <c r="C3" s="254"/>
      <c r="D3" s="31"/>
      <c r="E3" s="31"/>
      <c r="F3" s="248" t="s">
        <v>32</v>
      </c>
      <c r="G3" s="249"/>
      <c r="H3" s="249"/>
      <c r="I3" s="249"/>
      <c r="J3" s="249"/>
      <c r="K3" s="249"/>
      <c r="L3" s="249"/>
      <c r="M3" s="249"/>
      <c r="N3" s="249"/>
      <c r="O3" s="249"/>
      <c r="P3" s="249"/>
      <c r="Q3" s="249"/>
      <c r="R3" s="249"/>
      <c r="S3" s="249"/>
      <c r="T3" s="249"/>
      <c r="U3" s="249"/>
      <c r="V3" s="249"/>
      <c r="W3" s="250"/>
    </row>
    <row r="4" spans="2:23" ht="18.75" customHeight="1" thickBot="1" x14ac:dyDescent="0.3">
      <c r="B4" s="253"/>
      <c r="C4" s="255"/>
      <c r="D4" s="32"/>
      <c r="E4" s="32"/>
      <c r="F4" s="6">
        <v>1.5</v>
      </c>
      <c r="G4" s="7">
        <v>2</v>
      </c>
      <c r="H4" s="7">
        <v>2.5</v>
      </c>
      <c r="I4" s="7">
        <v>3</v>
      </c>
      <c r="J4" s="7">
        <v>3.5</v>
      </c>
      <c r="K4" s="7">
        <v>4</v>
      </c>
      <c r="L4" s="7">
        <v>4.5</v>
      </c>
      <c r="M4" s="7">
        <v>5</v>
      </c>
      <c r="N4" s="7">
        <v>5.5</v>
      </c>
      <c r="O4" s="7">
        <v>6</v>
      </c>
      <c r="P4" s="7">
        <v>6.5</v>
      </c>
      <c r="Q4" s="7">
        <v>7</v>
      </c>
      <c r="R4" s="7">
        <v>7.5</v>
      </c>
      <c r="S4" s="7">
        <v>8</v>
      </c>
      <c r="T4" s="7">
        <v>8.5</v>
      </c>
      <c r="U4" s="7">
        <v>9</v>
      </c>
      <c r="V4" s="7">
        <v>9.5</v>
      </c>
      <c r="W4" s="8">
        <v>10</v>
      </c>
    </row>
    <row r="5" spans="2:23" ht="18.75" customHeight="1" x14ac:dyDescent="0.25">
      <c r="B5" s="4" t="s">
        <v>2</v>
      </c>
      <c r="C5" s="5"/>
      <c r="D5" s="5"/>
      <c r="E5" s="5"/>
      <c r="F5" s="15">
        <v>0.93899999999999995</v>
      </c>
      <c r="G5" s="16">
        <v>0.89800000000000002</v>
      </c>
      <c r="H5" s="16">
        <v>0.85099999999999998</v>
      </c>
      <c r="I5" s="16">
        <v>0.79500000000000004</v>
      </c>
      <c r="J5" s="16">
        <v>0.73</v>
      </c>
      <c r="K5" s="16">
        <v>0.65800000000000003</v>
      </c>
      <c r="L5" s="16">
        <v>0.58499999999999996</v>
      </c>
      <c r="M5" s="16">
        <v>0.51500000000000001</v>
      </c>
      <c r="N5" s="70">
        <f>ROUND((M5+O5)/2,3)</f>
        <v>0.45600000000000002</v>
      </c>
      <c r="O5" s="16">
        <v>0.39600000000000002</v>
      </c>
      <c r="P5" s="70">
        <f>ROUND((O5+Q5)/2,3)</f>
        <v>0.35299999999999998</v>
      </c>
      <c r="Q5" s="16">
        <v>0.309</v>
      </c>
      <c r="R5" s="70">
        <f>ROUND((Q5+S5)/2,3)</f>
        <v>0.27700000000000002</v>
      </c>
      <c r="S5" s="16">
        <v>0.245</v>
      </c>
      <c r="T5" s="70">
        <f>ROUND((S5+U5)/2,3)</f>
        <v>0.222</v>
      </c>
      <c r="U5" s="16">
        <v>0.19900000000000001</v>
      </c>
      <c r="V5" s="70">
        <f>ROUND((U5+W5)/2,3)</f>
        <v>0.182</v>
      </c>
      <c r="W5" s="17">
        <v>0.16400000000000001</v>
      </c>
    </row>
    <row r="6" spans="2:23" ht="18.75" customHeight="1" x14ac:dyDescent="0.25">
      <c r="B6" s="2" t="s">
        <v>3</v>
      </c>
      <c r="C6" s="3"/>
      <c r="D6" s="3"/>
      <c r="E6" s="3"/>
      <c r="F6" s="18">
        <v>0.93799999999999994</v>
      </c>
      <c r="G6" s="19">
        <v>0.89700000000000002</v>
      </c>
      <c r="H6" s="16">
        <v>0.84899999999999998</v>
      </c>
      <c r="I6" s="19">
        <v>0.79300000000000004</v>
      </c>
      <c r="J6" s="19">
        <v>0.72699999999999998</v>
      </c>
      <c r="K6" s="19">
        <v>0.65500000000000003</v>
      </c>
      <c r="L6" s="19">
        <v>0.58099999999999996</v>
      </c>
      <c r="M6" s="19">
        <v>0.51100000000000001</v>
      </c>
      <c r="N6" s="71">
        <f t="shared" ref="N6:N45" si="0">ROUND((M6+O6)/2,3)</f>
        <v>0.45200000000000001</v>
      </c>
      <c r="O6" s="19">
        <v>0.39300000000000002</v>
      </c>
      <c r="P6" s="71">
        <f t="shared" ref="P6:P45" si="1">ROUND((O6+Q6)/2,3)</f>
        <v>0.35</v>
      </c>
      <c r="Q6" s="19">
        <v>0.30599999999999999</v>
      </c>
      <c r="R6" s="71">
        <f t="shared" ref="R6:R45" si="2">ROUND((Q6+S6)/2,3)</f>
        <v>0.27500000000000002</v>
      </c>
      <c r="S6" s="19">
        <v>0.24299999999999999</v>
      </c>
      <c r="T6" s="71">
        <f t="shared" ref="T6:T45" si="3">ROUND((S6+U6)/2,3)</f>
        <v>0.22</v>
      </c>
      <c r="U6" s="19">
        <v>0.19700000000000001</v>
      </c>
      <c r="V6" s="71">
        <f t="shared" ref="V6:V45" si="4">ROUND((U6+W6)/2,3)</f>
        <v>0.18</v>
      </c>
      <c r="W6" s="20">
        <v>0.16200000000000001</v>
      </c>
    </row>
    <row r="7" spans="2:23" ht="18.75" customHeight="1" thickBot="1" x14ac:dyDescent="0.3">
      <c r="B7" s="9" t="s">
        <v>4</v>
      </c>
      <c r="C7" s="10"/>
      <c r="D7" s="10"/>
      <c r="E7" s="10"/>
      <c r="F7" s="21">
        <v>0.93400000000000005</v>
      </c>
      <c r="G7" s="22">
        <v>0.89</v>
      </c>
      <c r="H7" s="34">
        <v>0.83899999999999997</v>
      </c>
      <c r="I7" s="22">
        <v>0.77800000000000002</v>
      </c>
      <c r="J7" s="22">
        <v>0.70799999999999996</v>
      </c>
      <c r="K7" s="22">
        <v>0.63200000000000001</v>
      </c>
      <c r="L7" s="22">
        <v>0.55600000000000005</v>
      </c>
      <c r="M7" s="22">
        <v>0.48499999999999999</v>
      </c>
      <c r="N7" s="72">
        <f t="shared" si="0"/>
        <v>0.42799999999999999</v>
      </c>
      <c r="O7" s="22">
        <v>0.37</v>
      </c>
      <c r="P7" s="72">
        <f t="shared" si="1"/>
        <v>0.32800000000000001</v>
      </c>
      <c r="Q7" s="22">
        <v>0.28599999999999998</v>
      </c>
      <c r="R7" s="72">
        <f t="shared" si="2"/>
        <v>0.25700000000000001</v>
      </c>
      <c r="S7" s="22">
        <v>0.22700000000000001</v>
      </c>
      <c r="T7" s="72">
        <f t="shared" si="3"/>
        <v>0.20499999999999999</v>
      </c>
      <c r="U7" s="22">
        <v>0.183</v>
      </c>
      <c r="V7" s="72">
        <f t="shared" si="4"/>
        <v>0.16700000000000001</v>
      </c>
      <c r="W7" s="23">
        <v>0.151</v>
      </c>
    </row>
    <row r="8" spans="2:23" ht="18.75" customHeight="1" x14ac:dyDescent="0.25">
      <c r="B8" s="11" t="s">
        <v>5</v>
      </c>
      <c r="C8" s="12"/>
      <c r="D8" s="12"/>
      <c r="E8" s="12"/>
      <c r="F8" s="24">
        <v>0.92400000000000004</v>
      </c>
      <c r="G8" s="25">
        <v>0.875</v>
      </c>
      <c r="H8" s="25">
        <v>0.81599999999999995</v>
      </c>
      <c r="I8" s="25">
        <v>0.745</v>
      </c>
      <c r="J8" s="25">
        <v>0.66500000000000004</v>
      </c>
      <c r="K8" s="25">
        <v>0.58199999999999996</v>
      </c>
      <c r="L8" s="25">
        <v>0.503</v>
      </c>
      <c r="M8" s="25">
        <v>0.434</v>
      </c>
      <c r="N8" s="73">
        <f t="shared" si="0"/>
        <v>0.38</v>
      </c>
      <c r="O8" s="25">
        <v>0.32600000000000001</v>
      </c>
      <c r="P8" s="73">
        <f t="shared" si="1"/>
        <v>0.28799999999999998</v>
      </c>
      <c r="Q8" s="25">
        <v>0.25</v>
      </c>
      <c r="R8" s="73">
        <f t="shared" si="2"/>
        <v>0.224</v>
      </c>
      <c r="S8" s="25">
        <v>0.19700000000000001</v>
      </c>
      <c r="T8" s="73">
        <f t="shared" si="3"/>
        <v>0.17799999999999999</v>
      </c>
      <c r="U8" s="25">
        <v>0.159</v>
      </c>
      <c r="V8" s="73">
        <f t="shared" si="4"/>
        <v>0.14499999999999999</v>
      </c>
      <c r="W8" s="26">
        <v>0.13100000000000001</v>
      </c>
    </row>
    <row r="9" spans="2:23" ht="18.75" customHeight="1" thickBot="1" x14ac:dyDescent="0.3">
      <c r="B9" s="13" t="s">
        <v>6</v>
      </c>
      <c r="C9" s="14"/>
      <c r="D9" s="14"/>
      <c r="E9" s="14"/>
      <c r="F9" s="27">
        <v>0.92200000000000004</v>
      </c>
      <c r="G9" s="28">
        <v>0.872</v>
      </c>
      <c r="H9" s="35">
        <v>0.81200000000000006</v>
      </c>
      <c r="I9" s="28">
        <v>0.74</v>
      </c>
      <c r="J9" s="28">
        <v>0.65900000000000003</v>
      </c>
      <c r="K9" s="28">
        <v>0.57499999999999996</v>
      </c>
      <c r="L9" s="28">
        <v>0.496</v>
      </c>
      <c r="M9" s="28">
        <v>0.42699999999999999</v>
      </c>
      <c r="N9" s="74">
        <f t="shared" si="0"/>
        <v>0.374</v>
      </c>
      <c r="O9" s="28">
        <v>0.32</v>
      </c>
      <c r="P9" s="74">
        <f t="shared" si="1"/>
        <v>0.28299999999999997</v>
      </c>
      <c r="Q9" s="28">
        <v>0.246</v>
      </c>
      <c r="R9" s="74">
        <f t="shared" si="2"/>
        <v>0.22</v>
      </c>
      <c r="S9" s="28">
        <v>0.193</v>
      </c>
      <c r="T9" s="74">
        <f t="shared" si="3"/>
        <v>0.17499999999999999</v>
      </c>
      <c r="U9" s="28">
        <v>0.156</v>
      </c>
      <c r="V9" s="74">
        <f t="shared" si="4"/>
        <v>0.14199999999999999</v>
      </c>
      <c r="W9" s="29">
        <v>0.128</v>
      </c>
    </row>
    <row r="10" spans="2:23" ht="18.75" customHeight="1" x14ac:dyDescent="0.25">
      <c r="B10" s="4" t="s">
        <v>7</v>
      </c>
      <c r="C10" s="5"/>
      <c r="D10" s="5"/>
      <c r="E10" s="5"/>
      <c r="F10" s="15">
        <v>0.91100000000000003</v>
      </c>
      <c r="G10" s="16">
        <v>0.85399999999999998</v>
      </c>
      <c r="H10" s="16">
        <v>0.78400000000000003</v>
      </c>
      <c r="I10" s="16">
        <v>0.70099999999999996</v>
      </c>
      <c r="J10" s="16">
        <v>0.61099999999999999</v>
      </c>
      <c r="K10" s="16">
        <v>0.52300000000000002</v>
      </c>
      <c r="L10" s="16">
        <v>0.44500000000000001</v>
      </c>
      <c r="M10" s="16">
        <v>0.379</v>
      </c>
      <c r="N10" s="70">
        <f t="shared" si="0"/>
        <v>0.33</v>
      </c>
      <c r="O10" s="16">
        <v>0.28000000000000003</v>
      </c>
      <c r="P10" s="70">
        <f t="shared" si="1"/>
        <v>0.247</v>
      </c>
      <c r="Q10" s="16">
        <v>0.214</v>
      </c>
      <c r="R10" s="70">
        <f t="shared" si="2"/>
        <v>0.191</v>
      </c>
      <c r="S10" s="16">
        <v>0.16800000000000001</v>
      </c>
      <c r="T10" s="70">
        <f t="shared" si="3"/>
        <v>0.152</v>
      </c>
      <c r="U10" s="16">
        <v>0.13500000000000001</v>
      </c>
      <c r="V10" s="70">
        <f t="shared" si="4"/>
        <v>0.123</v>
      </c>
      <c r="W10" s="17">
        <v>0.111</v>
      </c>
    </row>
    <row r="11" spans="2:23" ht="18.75" customHeight="1" x14ac:dyDescent="0.25">
      <c r="B11" s="2" t="s">
        <v>8</v>
      </c>
      <c r="C11" s="3"/>
      <c r="D11" s="3"/>
      <c r="E11" s="3"/>
      <c r="F11" s="18">
        <v>0.91200000000000003</v>
      </c>
      <c r="G11" s="19">
        <v>0.85599999999999998</v>
      </c>
      <c r="H11" s="19">
        <v>0.78700000000000003</v>
      </c>
      <c r="I11" s="19">
        <v>0.70499999999999996</v>
      </c>
      <c r="J11" s="19">
        <v>0.61499999999999999</v>
      </c>
      <c r="K11" s="19">
        <v>0.52700000000000002</v>
      </c>
      <c r="L11" s="19">
        <v>0.44900000000000001</v>
      </c>
      <c r="M11" s="19">
        <v>0.38300000000000001</v>
      </c>
      <c r="N11" s="71">
        <f t="shared" si="0"/>
        <v>0.33300000000000002</v>
      </c>
      <c r="O11" s="19">
        <v>0.28299999999999997</v>
      </c>
      <c r="P11" s="71">
        <f t="shared" si="1"/>
        <v>0.25</v>
      </c>
      <c r="Q11" s="19">
        <v>0.216</v>
      </c>
      <c r="R11" s="71">
        <f t="shared" si="2"/>
        <v>0.193</v>
      </c>
      <c r="S11" s="19">
        <v>0.17</v>
      </c>
      <c r="T11" s="71">
        <f t="shared" si="3"/>
        <v>0.153</v>
      </c>
      <c r="U11" s="19">
        <v>0.13600000000000001</v>
      </c>
      <c r="V11" s="71">
        <f t="shared" si="4"/>
        <v>0.124</v>
      </c>
      <c r="W11" s="20">
        <v>0.112</v>
      </c>
    </row>
    <row r="12" spans="2:23" ht="18.75" customHeight="1" thickBot="1" x14ac:dyDescent="0.3">
      <c r="B12" s="9" t="s">
        <v>9</v>
      </c>
      <c r="C12" s="10"/>
      <c r="D12" s="10"/>
      <c r="E12" s="10"/>
      <c r="F12" s="21">
        <v>0.91200000000000003</v>
      </c>
      <c r="G12" s="22">
        <v>0.85499999999999998</v>
      </c>
      <c r="H12" s="22">
        <v>0.78700000000000003</v>
      </c>
      <c r="I12" s="22">
        <v>0.70399999999999996</v>
      </c>
      <c r="J12" s="22">
        <v>0.61499999999999999</v>
      </c>
      <c r="K12" s="22">
        <v>0.52700000000000002</v>
      </c>
      <c r="L12" s="22">
        <v>0.44900000000000001</v>
      </c>
      <c r="M12" s="22">
        <v>0.38200000000000001</v>
      </c>
      <c r="N12" s="72">
        <f t="shared" si="0"/>
        <v>0.33300000000000002</v>
      </c>
      <c r="O12" s="22">
        <v>0.28299999999999997</v>
      </c>
      <c r="P12" s="72">
        <f t="shared" si="1"/>
        <v>0.25</v>
      </c>
      <c r="Q12" s="22">
        <v>0.216</v>
      </c>
      <c r="R12" s="72">
        <f t="shared" si="2"/>
        <v>0.193</v>
      </c>
      <c r="S12" s="22">
        <v>0.17</v>
      </c>
      <c r="T12" s="72">
        <f t="shared" si="3"/>
        <v>0.153</v>
      </c>
      <c r="U12" s="22">
        <v>0.13600000000000001</v>
      </c>
      <c r="V12" s="72">
        <f t="shared" si="4"/>
        <v>0.124</v>
      </c>
      <c r="W12" s="23">
        <v>0.112</v>
      </c>
    </row>
    <row r="13" spans="2:23" ht="18.75" customHeight="1" x14ac:dyDescent="0.25">
      <c r="B13" s="11" t="s">
        <v>10</v>
      </c>
      <c r="C13" s="12"/>
      <c r="D13" s="12"/>
      <c r="E13" s="12"/>
      <c r="F13" s="24">
        <v>0.90400000000000003</v>
      </c>
      <c r="G13" s="25">
        <v>0.84399999999999997</v>
      </c>
      <c r="H13" s="25">
        <v>0.76800000000000002</v>
      </c>
      <c r="I13" s="25">
        <v>0.67900000000000005</v>
      </c>
      <c r="J13" s="25">
        <v>0.58499999999999996</v>
      </c>
      <c r="K13" s="25">
        <v>0.496</v>
      </c>
      <c r="L13" s="25">
        <v>0.41899999999999998</v>
      </c>
      <c r="M13" s="25">
        <v>0.35599999999999998</v>
      </c>
      <c r="N13" s="73">
        <f t="shared" si="0"/>
        <v>0.309</v>
      </c>
      <c r="O13" s="25">
        <v>0.26200000000000001</v>
      </c>
      <c r="P13" s="73">
        <f t="shared" si="1"/>
        <v>0.23100000000000001</v>
      </c>
      <c r="Q13" s="25">
        <v>0.19900000000000001</v>
      </c>
      <c r="R13" s="73">
        <f t="shared" si="2"/>
        <v>0.17799999999999999</v>
      </c>
      <c r="S13" s="25">
        <v>0.156</v>
      </c>
      <c r="T13" s="73">
        <f t="shared" si="3"/>
        <v>0.14099999999999999</v>
      </c>
      <c r="U13" s="25">
        <v>0.125</v>
      </c>
      <c r="V13" s="73">
        <f t="shared" si="4"/>
        <v>0.114</v>
      </c>
      <c r="W13" s="26">
        <v>0.10299999999999999</v>
      </c>
    </row>
    <row r="14" spans="2:23" ht="18.75" customHeight="1" thickBot="1" x14ac:dyDescent="0.3">
      <c r="B14" s="13" t="s">
        <v>11</v>
      </c>
      <c r="C14" s="14"/>
      <c r="D14" s="14"/>
      <c r="E14" s="14"/>
      <c r="F14" s="27">
        <v>0.89600000000000002</v>
      </c>
      <c r="G14" s="28">
        <v>0.83</v>
      </c>
      <c r="H14" s="28">
        <v>0.748</v>
      </c>
      <c r="I14" s="28">
        <v>0.65200000000000002</v>
      </c>
      <c r="J14" s="28">
        <v>0.55400000000000005</v>
      </c>
      <c r="K14" s="28">
        <v>0.46500000000000002</v>
      </c>
      <c r="L14" s="28">
        <v>0.39</v>
      </c>
      <c r="M14" s="28">
        <v>0.32900000000000001</v>
      </c>
      <c r="N14" s="74">
        <f t="shared" si="0"/>
        <v>0.28499999999999998</v>
      </c>
      <c r="O14" s="28">
        <v>0.24099999999999999</v>
      </c>
      <c r="P14" s="74">
        <f t="shared" si="1"/>
        <v>0.21199999999999999</v>
      </c>
      <c r="Q14" s="28">
        <v>0.183</v>
      </c>
      <c r="R14" s="74">
        <f t="shared" si="2"/>
        <v>0.16300000000000001</v>
      </c>
      <c r="S14" s="28">
        <v>0.14299999999999999</v>
      </c>
      <c r="T14" s="74">
        <f t="shared" si="3"/>
        <v>0.129</v>
      </c>
      <c r="U14" s="28">
        <v>0.115</v>
      </c>
      <c r="V14" s="74">
        <f t="shared" si="4"/>
        <v>0.105</v>
      </c>
      <c r="W14" s="29">
        <v>9.4E-2</v>
      </c>
    </row>
    <row r="15" spans="2:23" ht="18.75" customHeight="1" x14ac:dyDescent="0.25">
      <c r="B15" s="4" t="s">
        <v>12</v>
      </c>
      <c r="C15" s="5"/>
      <c r="D15" s="5"/>
      <c r="E15" s="5"/>
      <c r="F15" s="15">
        <v>0.89600000000000002</v>
      </c>
      <c r="G15" s="16">
        <v>0.83</v>
      </c>
      <c r="H15" s="16">
        <v>0.748</v>
      </c>
      <c r="I15" s="16">
        <v>0.65200000000000002</v>
      </c>
      <c r="J15" s="16">
        <v>0.55400000000000005</v>
      </c>
      <c r="K15" s="16">
        <v>0.46500000000000002</v>
      </c>
      <c r="L15" s="16">
        <v>0.39</v>
      </c>
      <c r="M15" s="16">
        <v>0.32900000000000001</v>
      </c>
      <c r="N15" s="70">
        <f t="shared" si="0"/>
        <v>0.28499999999999998</v>
      </c>
      <c r="O15" s="16">
        <v>0.24099999999999999</v>
      </c>
      <c r="P15" s="70">
        <f t="shared" si="1"/>
        <v>0.21199999999999999</v>
      </c>
      <c r="Q15" s="16">
        <v>0.182</v>
      </c>
      <c r="R15" s="70">
        <f t="shared" si="2"/>
        <v>0.16300000000000001</v>
      </c>
      <c r="S15" s="16">
        <v>0.14299999999999999</v>
      </c>
      <c r="T15" s="70">
        <f t="shared" si="3"/>
        <v>0.129</v>
      </c>
      <c r="U15" s="16">
        <v>0.114</v>
      </c>
      <c r="V15" s="70">
        <f t="shared" si="4"/>
        <v>0.104</v>
      </c>
      <c r="W15" s="17">
        <v>9.4E-2</v>
      </c>
    </row>
    <row r="16" spans="2:23" ht="18.75" customHeight="1" x14ac:dyDescent="0.25">
      <c r="B16" s="2" t="s">
        <v>13</v>
      </c>
      <c r="C16" s="3"/>
      <c r="D16" s="3"/>
      <c r="E16" s="3"/>
      <c r="F16" s="18">
        <v>0.89700000000000002</v>
      </c>
      <c r="G16" s="19">
        <v>0.83099999999999996</v>
      </c>
      <c r="H16" s="19">
        <v>0.749</v>
      </c>
      <c r="I16" s="19">
        <v>0.65400000000000003</v>
      </c>
      <c r="J16" s="19">
        <v>0.55600000000000005</v>
      </c>
      <c r="K16" s="19">
        <v>0.46700000000000003</v>
      </c>
      <c r="L16" s="19">
        <v>0.39200000000000002</v>
      </c>
      <c r="M16" s="19">
        <v>0.33100000000000002</v>
      </c>
      <c r="N16" s="71">
        <f t="shared" si="0"/>
        <v>0.28699999999999998</v>
      </c>
      <c r="O16" s="19">
        <v>0.24199999999999999</v>
      </c>
      <c r="P16" s="71">
        <f t="shared" si="1"/>
        <v>0.21299999999999999</v>
      </c>
      <c r="Q16" s="19">
        <v>0.184</v>
      </c>
      <c r="R16" s="71">
        <f t="shared" si="2"/>
        <v>0.16400000000000001</v>
      </c>
      <c r="S16" s="19">
        <v>0.14399999999999999</v>
      </c>
      <c r="T16" s="71">
        <f t="shared" si="3"/>
        <v>0.13</v>
      </c>
      <c r="U16" s="19">
        <v>0.115</v>
      </c>
      <c r="V16" s="71">
        <f t="shared" si="4"/>
        <v>0.105</v>
      </c>
      <c r="W16" s="20">
        <v>9.5000000000000001E-2</v>
      </c>
    </row>
    <row r="17" spans="2:23" ht="18.75" customHeight="1" thickBot="1" x14ac:dyDescent="0.3">
      <c r="B17" s="9" t="s">
        <v>14</v>
      </c>
      <c r="C17" s="10"/>
      <c r="D17" s="10"/>
      <c r="E17" s="10"/>
      <c r="F17" s="21">
        <v>0.89</v>
      </c>
      <c r="G17" s="22">
        <v>0.82</v>
      </c>
      <c r="H17" s="22">
        <v>0.73199999999999998</v>
      </c>
      <c r="I17" s="22">
        <v>0.63100000000000001</v>
      </c>
      <c r="J17" s="22">
        <v>0.53100000000000003</v>
      </c>
      <c r="K17" s="22">
        <v>0.442</v>
      </c>
      <c r="L17" s="22">
        <v>0.36899999999999999</v>
      </c>
      <c r="M17" s="22">
        <v>0.31</v>
      </c>
      <c r="N17" s="72">
        <f t="shared" si="0"/>
        <v>0.26800000000000002</v>
      </c>
      <c r="O17" s="22">
        <v>0.22600000000000001</v>
      </c>
      <c r="P17" s="72">
        <f t="shared" si="1"/>
        <v>0.19900000000000001</v>
      </c>
      <c r="Q17" s="22">
        <v>0.17100000000000001</v>
      </c>
      <c r="R17" s="72">
        <f t="shared" si="2"/>
        <v>0.153</v>
      </c>
      <c r="S17" s="22">
        <v>0.13400000000000001</v>
      </c>
      <c r="T17" s="72">
        <f t="shared" si="3"/>
        <v>0.121</v>
      </c>
      <c r="U17" s="22">
        <v>0.107</v>
      </c>
      <c r="V17" s="72">
        <f t="shared" si="4"/>
        <v>9.8000000000000004E-2</v>
      </c>
      <c r="W17" s="23">
        <v>8.7999999999999995E-2</v>
      </c>
    </row>
    <row r="18" spans="2:23" ht="18.75" customHeight="1" x14ac:dyDescent="0.25">
      <c r="B18" s="11" t="s">
        <v>15</v>
      </c>
      <c r="C18" s="12"/>
      <c r="D18" s="12"/>
      <c r="E18" s="12"/>
      <c r="F18" s="24">
        <v>0.89700000000000002</v>
      </c>
      <c r="G18" s="25">
        <v>0.83099999999999996</v>
      </c>
      <c r="H18" s="25">
        <v>0.749</v>
      </c>
      <c r="I18" s="25">
        <v>0.65300000000000002</v>
      </c>
      <c r="J18" s="25">
        <v>0.55500000000000005</v>
      </c>
      <c r="K18" s="25">
        <v>0.46600000000000003</v>
      </c>
      <c r="L18" s="25">
        <v>0.39100000000000001</v>
      </c>
      <c r="M18" s="25">
        <v>0.33</v>
      </c>
      <c r="N18" s="73">
        <f t="shared" si="0"/>
        <v>0.28599999999999998</v>
      </c>
      <c r="O18" s="25">
        <v>0.24199999999999999</v>
      </c>
      <c r="P18" s="73">
        <f t="shared" si="1"/>
        <v>0.21299999999999999</v>
      </c>
      <c r="Q18" s="25">
        <v>0.183</v>
      </c>
      <c r="R18" s="73">
        <f t="shared" si="2"/>
        <v>0.16300000000000001</v>
      </c>
      <c r="S18" s="25">
        <v>0.14299999999999999</v>
      </c>
      <c r="T18" s="73">
        <f t="shared" si="3"/>
        <v>0.129</v>
      </c>
      <c r="U18" s="25">
        <v>0.115</v>
      </c>
      <c r="V18" s="73">
        <f t="shared" si="4"/>
        <v>0.105</v>
      </c>
      <c r="W18" s="26">
        <v>9.4E-2</v>
      </c>
    </row>
    <row r="19" spans="2:23" ht="18.75" customHeight="1" x14ac:dyDescent="0.25">
      <c r="B19" s="2" t="s">
        <v>16</v>
      </c>
      <c r="C19" s="3"/>
      <c r="D19" s="3"/>
      <c r="E19" s="3"/>
      <c r="F19" s="18">
        <v>0.89100000000000001</v>
      </c>
      <c r="G19" s="19">
        <v>0.82199999999999995</v>
      </c>
      <c r="H19" s="19">
        <v>0.73499999999999999</v>
      </c>
      <c r="I19" s="19">
        <v>0.63500000000000001</v>
      </c>
      <c r="J19" s="19">
        <v>0.53500000000000003</v>
      </c>
      <c r="K19" s="19">
        <v>0.44600000000000001</v>
      </c>
      <c r="L19" s="19">
        <v>0.373</v>
      </c>
      <c r="M19" s="19">
        <v>0.314</v>
      </c>
      <c r="N19" s="71">
        <f t="shared" si="0"/>
        <v>0.27200000000000002</v>
      </c>
      <c r="O19" s="19">
        <v>0.22900000000000001</v>
      </c>
      <c r="P19" s="71">
        <f t="shared" si="1"/>
        <v>0.20100000000000001</v>
      </c>
      <c r="Q19" s="19">
        <v>0.17299999999999999</v>
      </c>
      <c r="R19" s="71">
        <f t="shared" si="2"/>
        <v>0.154</v>
      </c>
      <c r="S19" s="19">
        <v>0.13500000000000001</v>
      </c>
      <c r="T19" s="71">
        <f t="shared" si="3"/>
        <v>0.122</v>
      </c>
      <c r="U19" s="19">
        <v>0.109</v>
      </c>
      <c r="V19" s="71">
        <f t="shared" si="4"/>
        <v>9.9000000000000005E-2</v>
      </c>
      <c r="W19" s="20">
        <v>8.8999999999999996E-2</v>
      </c>
    </row>
    <row r="20" spans="2:23" ht="18.75" customHeight="1" thickBot="1" x14ac:dyDescent="0.3">
      <c r="B20" s="13" t="s">
        <v>17</v>
      </c>
      <c r="C20" s="14"/>
      <c r="D20" s="14"/>
      <c r="E20" s="14"/>
      <c r="F20" s="27">
        <v>0.86399999999999999</v>
      </c>
      <c r="G20" s="28">
        <v>0.77500000000000002</v>
      </c>
      <c r="H20" s="28">
        <v>0.66500000000000004</v>
      </c>
      <c r="I20" s="28">
        <v>0.55000000000000004</v>
      </c>
      <c r="J20" s="28">
        <v>0.44700000000000001</v>
      </c>
      <c r="K20" s="28">
        <v>0.36499999999999999</v>
      </c>
      <c r="L20" s="28">
        <v>0.3</v>
      </c>
      <c r="M20" s="28">
        <v>0.25</v>
      </c>
      <c r="N20" s="74">
        <f t="shared" si="0"/>
        <v>0.215</v>
      </c>
      <c r="O20" s="28">
        <v>0.18</v>
      </c>
      <c r="P20" s="74">
        <f t="shared" si="1"/>
        <v>0.158</v>
      </c>
      <c r="Q20" s="28">
        <v>0.13600000000000001</v>
      </c>
      <c r="R20" s="74">
        <f t="shared" si="2"/>
        <v>0.121</v>
      </c>
      <c r="S20" s="28">
        <v>0.106</v>
      </c>
      <c r="T20" s="74">
        <f t="shared" si="3"/>
        <v>9.6000000000000002E-2</v>
      </c>
      <c r="U20" s="28">
        <v>8.5000000000000006E-2</v>
      </c>
      <c r="V20" s="74">
        <f t="shared" si="4"/>
        <v>7.6999999999999999E-2</v>
      </c>
      <c r="W20" s="29">
        <v>6.9000000000000006E-2</v>
      </c>
    </row>
    <row r="21" spans="2:23" ht="18.75" customHeight="1" x14ac:dyDescent="0.25">
      <c r="B21" s="4" t="s">
        <v>18</v>
      </c>
      <c r="C21" s="5"/>
      <c r="D21" s="5"/>
      <c r="E21" s="5"/>
      <c r="F21" s="15">
        <v>0.86399999999999999</v>
      </c>
      <c r="G21" s="16">
        <v>0.77600000000000002</v>
      </c>
      <c r="H21" s="16">
        <v>0.66700000000000004</v>
      </c>
      <c r="I21" s="16">
        <v>0.55200000000000005</v>
      </c>
      <c r="J21" s="16">
        <v>0.44900000000000001</v>
      </c>
      <c r="K21" s="16">
        <v>0.36599999999999999</v>
      </c>
      <c r="L21" s="16">
        <v>0.30199999999999999</v>
      </c>
      <c r="M21" s="16">
        <v>0.252</v>
      </c>
      <c r="N21" s="70">
        <f t="shared" si="0"/>
        <v>0.217</v>
      </c>
      <c r="O21" s="16">
        <v>0.182</v>
      </c>
      <c r="P21" s="70">
        <f t="shared" si="1"/>
        <v>0.16</v>
      </c>
      <c r="Q21" s="16">
        <v>0.13700000000000001</v>
      </c>
      <c r="R21" s="70">
        <f t="shared" si="2"/>
        <v>0.122</v>
      </c>
      <c r="S21" s="16">
        <v>0.106</v>
      </c>
      <c r="T21" s="70">
        <f t="shared" si="3"/>
        <v>9.6000000000000002E-2</v>
      </c>
      <c r="U21" s="16">
        <v>8.5000000000000006E-2</v>
      </c>
      <c r="V21" s="70">
        <f t="shared" si="4"/>
        <v>7.8E-2</v>
      </c>
      <c r="W21" s="17">
        <v>7.0000000000000007E-2</v>
      </c>
    </row>
    <row r="22" spans="2:23" ht="18.75" customHeight="1" x14ac:dyDescent="0.25">
      <c r="B22" s="2" t="s">
        <v>19</v>
      </c>
      <c r="C22" s="3"/>
      <c r="D22" s="3"/>
      <c r="E22" s="3"/>
      <c r="F22" s="18">
        <v>0.85699999999999998</v>
      </c>
      <c r="G22" s="19">
        <v>0.76300000000000001</v>
      </c>
      <c r="H22" s="19">
        <v>0.64800000000000002</v>
      </c>
      <c r="I22" s="19">
        <v>0.53</v>
      </c>
      <c r="J22" s="19">
        <v>0.42799999999999999</v>
      </c>
      <c r="K22" s="19">
        <v>0.34799999999999998</v>
      </c>
      <c r="L22" s="19">
        <v>0.28599999999999998</v>
      </c>
      <c r="M22" s="19">
        <v>0.23799999999999999</v>
      </c>
      <c r="N22" s="71">
        <f t="shared" si="0"/>
        <v>0.20499999999999999</v>
      </c>
      <c r="O22" s="19">
        <v>0.17100000000000001</v>
      </c>
      <c r="P22" s="71">
        <f t="shared" si="1"/>
        <v>0.15</v>
      </c>
      <c r="Q22" s="19">
        <v>0.129</v>
      </c>
      <c r="R22" s="71">
        <f t="shared" si="2"/>
        <v>0.115</v>
      </c>
      <c r="S22" s="19">
        <v>0.1</v>
      </c>
      <c r="T22" s="71">
        <f t="shared" si="3"/>
        <v>0.09</v>
      </c>
      <c r="U22" s="19">
        <v>0.08</v>
      </c>
      <c r="V22" s="71">
        <f t="shared" si="4"/>
        <v>7.2999999999999995E-2</v>
      </c>
      <c r="W22" s="20">
        <v>6.5000000000000002E-2</v>
      </c>
    </row>
    <row r="23" spans="2:23" ht="18.75" customHeight="1" thickBot="1" x14ac:dyDescent="0.3">
      <c r="B23" s="9" t="s">
        <v>20</v>
      </c>
      <c r="C23" s="10"/>
      <c r="D23" s="10"/>
      <c r="E23" s="10"/>
      <c r="F23" s="21">
        <v>0.81299999999999994</v>
      </c>
      <c r="G23" s="22">
        <v>0.68799999999999994</v>
      </c>
      <c r="H23" s="22">
        <v>0.54900000000000004</v>
      </c>
      <c r="I23" s="22">
        <v>0.42899999999999999</v>
      </c>
      <c r="J23" s="22">
        <v>0.33600000000000002</v>
      </c>
      <c r="K23" s="22">
        <v>0.26800000000000002</v>
      </c>
      <c r="L23" s="22">
        <v>0.218</v>
      </c>
      <c r="M23" s="22">
        <v>0.18</v>
      </c>
      <c r="N23" s="72">
        <f t="shared" si="0"/>
        <v>0.155</v>
      </c>
      <c r="O23" s="22">
        <v>0.129</v>
      </c>
      <c r="P23" s="72">
        <f t="shared" si="1"/>
        <v>0.113</v>
      </c>
      <c r="Q23" s="22">
        <v>9.6000000000000002E-2</v>
      </c>
      <c r="R23" s="72">
        <f t="shared" si="2"/>
        <v>8.5999999999999993E-2</v>
      </c>
      <c r="S23" s="22">
        <v>7.4999999999999997E-2</v>
      </c>
      <c r="T23" s="72">
        <f t="shared" si="3"/>
        <v>6.8000000000000005E-2</v>
      </c>
      <c r="U23" s="22">
        <v>0.06</v>
      </c>
      <c r="V23" s="72">
        <f t="shared" si="4"/>
        <v>5.5E-2</v>
      </c>
      <c r="W23" s="23">
        <v>4.9000000000000002E-2</v>
      </c>
    </row>
    <row r="24" spans="2:23" ht="18.75" customHeight="1" x14ac:dyDescent="0.25">
      <c r="B24" s="11" t="s">
        <v>21</v>
      </c>
      <c r="C24" s="12"/>
      <c r="D24" s="12"/>
      <c r="E24" s="12"/>
      <c r="F24" s="24">
        <v>0.84399999999999997</v>
      </c>
      <c r="G24" s="25">
        <v>0.74099999999999999</v>
      </c>
      <c r="H24" s="25">
        <v>0.61699999999999999</v>
      </c>
      <c r="I24" s="25">
        <v>0.497</v>
      </c>
      <c r="J24" s="25">
        <v>0.39800000000000002</v>
      </c>
      <c r="K24" s="25">
        <v>0.32100000000000001</v>
      </c>
      <c r="L24" s="25">
        <v>0.26200000000000001</v>
      </c>
      <c r="M24" s="25">
        <v>0.218</v>
      </c>
      <c r="N24" s="73">
        <f t="shared" si="0"/>
        <v>0.187</v>
      </c>
      <c r="O24" s="25">
        <v>0.156</v>
      </c>
      <c r="P24" s="73">
        <f t="shared" si="1"/>
        <v>0.13700000000000001</v>
      </c>
      <c r="Q24" s="25">
        <v>0.11700000000000001</v>
      </c>
      <c r="R24" s="73">
        <f t="shared" si="2"/>
        <v>0.104</v>
      </c>
      <c r="S24" s="25">
        <v>9.0999999999999998E-2</v>
      </c>
      <c r="T24" s="73">
        <f t="shared" si="3"/>
        <v>8.2000000000000003E-2</v>
      </c>
      <c r="U24" s="25">
        <v>7.2999999999999995E-2</v>
      </c>
      <c r="V24" s="73">
        <f t="shared" si="4"/>
        <v>6.6000000000000003E-2</v>
      </c>
      <c r="W24" s="26">
        <v>5.8999999999999997E-2</v>
      </c>
    </row>
    <row r="25" spans="2:23" ht="18.75" customHeight="1" x14ac:dyDescent="0.25">
      <c r="B25" s="2" t="s">
        <v>22</v>
      </c>
      <c r="C25" s="3"/>
      <c r="D25" s="3"/>
      <c r="E25" s="3"/>
      <c r="F25" s="18">
        <v>0.83499999999999996</v>
      </c>
      <c r="G25" s="19">
        <v>0.72499999999999998</v>
      </c>
      <c r="H25" s="19">
        <v>0.59699999999999998</v>
      </c>
      <c r="I25" s="19">
        <v>0.47599999999999998</v>
      </c>
      <c r="J25" s="19">
        <v>0.378</v>
      </c>
      <c r="K25" s="19">
        <v>0.30399999999999999</v>
      </c>
      <c r="L25" s="19">
        <v>0.248</v>
      </c>
      <c r="M25" s="19">
        <v>0.20599999999999999</v>
      </c>
      <c r="N25" s="71">
        <f t="shared" si="0"/>
        <v>0.17699999999999999</v>
      </c>
      <c r="O25" s="19">
        <v>0.14699999999999999</v>
      </c>
      <c r="P25" s="71">
        <f t="shared" si="1"/>
        <v>0.129</v>
      </c>
      <c r="Q25" s="19">
        <v>0.11</v>
      </c>
      <c r="R25" s="71">
        <f t="shared" si="2"/>
        <v>9.8000000000000004E-2</v>
      </c>
      <c r="S25" s="19">
        <v>8.5999999999999993E-2</v>
      </c>
      <c r="T25" s="71">
        <f t="shared" si="3"/>
        <v>7.6999999999999999E-2</v>
      </c>
      <c r="U25" s="19">
        <v>6.8000000000000005E-2</v>
      </c>
      <c r="V25" s="71">
        <f t="shared" si="4"/>
        <v>6.2E-2</v>
      </c>
      <c r="W25" s="20">
        <v>5.6000000000000001E-2</v>
      </c>
    </row>
    <row r="26" spans="2:23" ht="18.75" customHeight="1" x14ac:dyDescent="0.25">
      <c r="B26" s="2" t="s">
        <v>23</v>
      </c>
      <c r="C26" s="3"/>
      <c r="D26" s="3"/>
      <c r="E26" s="3"/>
      <c r="F26" s="18">
        <v>0.83699999999999997</v>
      </c>
      <c r="G26" s="19">
        <v>0.72899999999999998</v>
      </c>
      <c r="H26" s="19">
        <v>0.60099999999999998</v>
      </c>
      <c r="I26" s="19">
        <v>0.48</v>
      </c>
      <c r="J26" s="19">
        <v>0.38200000000000001</v>
      </c>
      <c r="K26" s="19">
        <v>0.307</v>
      </c>
      <c r="L26" s="19">
        <v>0.251</v>
      </c>
      <c r="M26" s="19">
        <v>0.20799999999999999</v>
      </c>
      <c r="N26" s="71">
        <f t="shared" si="0"/>
        <v>0.17899999999999999</v>
      </c>
      <c r="O26" s="19">
        <v>0.14899999999999999</v>
      </c>
      <c r="P26" s="71">
        <f t="shared" si="1"/>
        <v>0.13100000000000001</v>
      </c>
      <c r="Q26" s="19">
        <v>0.112</v>
      </c>
      <c r="R26" s="71">
        <f t="shared" si="2"/>
        <v>0.1</v>
      </c>
      <c r="S26" s="19">
        <v>8.6999999999999994E-2</v>
      </c>
      <c r="T26" s="71">
        <f t="shared" si="3"/>
        <v>7.8E-2</v>
      </c>
      <c r="U26" s="19">
        <v>6.9000000000000006E-2</v>
      </c>
      <c r="V26" s="71">
        <f t="shared" si="4"/>
        <v>6.3E-2</v>
      </c>
      <c r="W26" s="20">
        <v>5.7000000000000002E-2</v>
      </c>
    </row>
    <row r="27" spans="2:23" ht="18.75" customHeight="1" thickBot="1" x14ac:dyDescent="0.3">
      <c r="B27" s="13" t="s">
        <v>24</v>
      </c>
      <c r="C27" s="14"/>
      <c r="D27" s="14"/>
      <c r="E27" s="14"/>
      <c r="F27" s="27">
        <v>0.70599999999999996</v>
      </c>
      <c r="G27" s="28">
        <v>0.52800000000000002</v>
      </c>
      <c r="H27" s="28">
        <v>0.38400000000000001</v>
      </c>
      <c r="I27" s="28">
        <v>0.28399999999999997</v>
      </c>
      <c r="J27" s="28">
        <v>0.217</v>
      </c>
      <c r="K27" s="28">
        <v>0.17</v>
      </c>
      <c r="L27" s="28">
        <v>0.13700000000000001</v>
      </c>
      <c r="M27" s="28">
        <v>0.112</v>
      </c>
      <c r="N27" s="74">
        <f t="shared" si="0"/>
        <v>9.6000000000000002E-2</v>
      </c>
      <c r="O27" s="28">
        <v>0.08</v>
      </c>
      <c r="P27" s="74">
        <f t="shared" si="1"/>
        <v>7.0000000000000007E-2</v>
      </c>
      <c r="Q27" s="28">
        <v>5.8999999999999997E-2</v>
      </c>
      <c r="R27" s="74">
        <f t="shared" si="2"/>
        <v>5.2999999999999999E-2</v>
      </c>
      <c r="S27" s="28">
        <v>4.5999999999999999E-2</v>
      </c>
      <c r="T27" s="74">
        <f t="shared" si="3"/>
        <v>4.1000000000000002E-2</v>
      </c>
      <c r="U27" s="28">
        <v>3.5999999999999997E-2</v>
      </c>
      <c r="V27" s="74">
        <f t="shared" si="4"/>
        <v>3.3000000000000002E-2</v>
      </c>
      <c r="W27" s="29">
        <v>0.03</v>
      </c>
    </row>
    <row r="28" spans="2:23" ht="18.75" customHeight="1" x14ac:dyDescent="0.25">
      <c r="B28" s="4" t="s">
        <v>25</v>
      </c>
      <c r="C28" s="5"/>
      <c r="D28" s="5"/>
      <c r="E28" s="5"/>
      <c r="F28" s="15">
        <v>0.67</v>
      </c>
      <c r="G28" s="16">
        <v>0.48499999999999999</v>
      </c>
      <c r="H28" s="16">
        <v>0.34599999999999997</v>
      </c>
      <c r="I28" s="16">
        <v>0.254</v>
      </c>
      <c r="J28" s="16">
        <v>0.193</v>
      </c>
      <c r="K28" s="16">
        <v>0.151</v>
      </c>
      <c r="L28" s="16">
        <v>0.121</v>
      </c>
      <c r="M28" s="16">
        <v>9.9000000000000005E-2</v>
      </c>
      <c r="N28" s="70">
        <f t="shared" si="0"/>
        <v>8.5000000000000006E-2</v>
      </c>
      <c r="O28" s="16">
        <v>7.0000000000000007E-2</v>
      </c>
      <c r="P28" s="70">
        <f t="shared" si="1"/>
        <v>6.0999999999999999E-2</v>
      </c>
      <c r="Q28" s="16">
        <v>5.1999999999999998E-2</v>
      </c>
      <c r="R28" s="70">
        <f t="shared" si="2"/>
        <v>4.5999999999999999E-2</v>
      </c>
      <c r="S28" s="16">
        <v>0.04</v>
      </c>
      <c r="T28" s="70">
        <f t="shared" si="3"/>
        <v>3.5999999999999997E-2</v>
      </c>
      <c r="U28" s="16">
        <v>3.2000000000000001E-2</v>
      </c>
      <c r="V28" s="70">
        <f t="shared" si="4"/>
        <v>2.9000000000000001E-2</v>
      </c>
      <c r="W28" s="17">
        <v>2.5999999999999999E-2</v>
      </c>
    </row>
    <row r="29" spans="2:23" ht="18.75" customHeight="1" x14ac:dyDescent="0.25">
      <c r="B29" s="2" t="s">
        <v>26</v>
      </c>
      <c r="C29" s="3"/>
      <c r="D29" s="3"/>
      <c r="E29" s="3"/>
      <c r="F29" s="18">
        <v>0.66400000000000003</v>
      </c>
      <c r="G29" s="19">
        <v>0.47799999999999998</v>
      </c>
      <c r="H29" s="19">
        <v>0.34</v>
      </c>
      <c r="I29" s="19">
        <v>0.249</v>
      </c>
      <c r="J29" s="19">
        <v>0.189</v>
      </c>
      <c r="K29" s="19">
        <v>0.14799999999999999</v>
      </c>
      <c r="L29" s="19">
        <v>0.11899999999999999</v>
      </c>
      <c r="M29" s="19">
        <v>9.8000000000000004E-2</v>
      </c>
      <c r="N29" s="71">
        <f t="shared" si="0"/>
        <v>8.4000000000000005E-2</v>
      </c>
      <c r="O29" s="19">
        <v>6.9000000000000006E-2</v>
      </c>
      <c r="P29" s="71">
        <f t="shared" si="1"/>
        <v>0.06</v>
      </c>
      <c r="Q29" s="19">
        <v>5.0999999999999997E-2</v>
      </c>
      <c r="R29" s="71">
        <f t="shared" si="2"/>
        <v>4.5999999999999999E-2</v>
      </c>
      <c r="S29" s="19">
        <v>0.04</v>
      </c>
      <c r="T29" s="71">
        <f t="shared" si="3"/>
        <v>3.5999999999999997E-2</v>
      </c>
      <c r="U29" s="19">
        <v>3.1E-2</v>
      </c>
      <c r="V29" s="71">
        <f t="shared" si="4"/>
        <v>2.9000000000000001E-2</v>
      </c>
      <c r="W29" s="20">
        <v>2.5999999999999999E-2</v>
      </c>
    </row>
    <row r="30" spans="2:23" ht="18.75" customHeight="1" thickBot="1" x14ac:dyDescent="0.3">
      <c r="B30" s="9" t="s">
        <v>27</v>
      </c>
      <c r="C30" s="10"/>
      <c r="D30" s="10"/>
      <c r="E30" s="10"/>
      <c r="F30" s="21">
        <v>0.65800000000000003</v>
      </c>
      <c r="G30" s="22">
        <v>0.47199999999999998</v>
      </c>
      <c r="H30" s="22">
        <v>0.33500000000000002</v>
      </c>
      <c r="I30" s="22">
        <v>0.245</v>
      </c>
      <c r="J30" s="22">
        <v>0.186</v>
      </c>
      <c r="K30" s="22">
        <v>0.14599999999999999</v>
      </c>
      <c r="L30" s="22">
        <v>0.11700000000000001</v>
      </c>
      <c r="M30" s="22">
        <v>9.6000000000000002E-2</v>
      </c>
      <c r="N30" s="72">
        <f t="shared" si="0"/>
        <v>8.2000000000000003E-2</v>
      </c>
      <c r="O30" s="22">
        <v>6.8000000000000005E-2</v>
      </c>
      <c r="P30" s="72">
        <f t="shared" si="1"/>
        <v>5.8999999999999997E-2</v>
      </c>
      <c r="Q30" s="22">
        <v>0.05</v>
      </c>
      <c r="R30" s="72">
        <f t="shared" si="2"/>
        <v>4.4999999999999998E-2</v>
      </c>
      <c r="S30" s="22">
        <v>3.9E-2</v>
      </c>
      <c r="T30" s="72">
        <f t="shared" si="3"/>
        <v>3.5000000000000003E-2</v>
      </c>
      <c r="U30" s="22">
        <v>3.1E-2</v>
      </c>
      <c r="V30" s="72">
        <f t="shared" si="4"/>
        <v>2.8000000000000001E-2</v>
      </c>
      <c r="W30" s="23">
        <v>2.5000000000000001E-2</v>
      </c>
    </row>
    <row r="31" spans="2:23" ht="18.75" customHeight="1" x14ac:dyDescent="0.25">
      <c r="B31" s="11" t="s">
        <v>28</v>
      </c>
      <c r="C31" s="12"/>
      <c r="D31" s="12"/>
      <c r="E31" s="12"/>
      <c r="F31" s="24">
        <v>0.54600000000000004</v>
      </c>
      <c r="G31" s="25">
        <v>0.36099999999999999</v>
      </c>
      <c r="H31" s="25">
        <v>0.248</v>
      </c>
      <c r="I31" s="25">
        <v>0.17899999999999999</v>
      </c>
      <c r="J31" s="25">
        <v>0.13400000000000001</v>
      </c>
      <c r="K31" s="25">
        <v>0.105</v>
      </c>
      <c r="L31" s="25">
        <v>8.4000000000000005E-2</v>
      </c>
      <c r="M31" s="25">
        <v>6.8000000000000005E-2</v>
      </c>
      <c r="N31" s="73">
        <f t="shared" si="0"/>
        <v>5.8000000000000003E-2</v>
      </c>
      <c r="O31" s="25">
        <v>4.8000000000000001E-2</v>
      </c>
      <c r="P31" s="73">
        <f t="shared" si="1"/>
        <v>4.2000000000000003E-2</v>
      </c>
      <c r="Q31" s="25">
        <v>3.5999999999999997E-2</v>
      </c>
      <c r="R31" s="73">
        <f t="shared" si="2"/>
        <v>3.2000000000000001E-2</v>
      </c>
      <c r="S31" s="25">
        <v>2.8000000000000001E-2</v>
      </c>
      <c r="T31" s="73">
        <f t="shared" si="3"/>
        <v>2.5000000000000001E-2</v>
      </c>
      <c r="U31" s="25">
        <v>2.1999999999999999E-2</v>
      </c>
      <c r="V31" s="73">
        <f t="shared" si="4"/>
        <v>0.02</v>
      </c>
      <c r="W31" s="26">
        <v>1.7999999999999999E-2</v>
      </c>
    </row>
    <row r="32" spans="2:23" ht="18.75" customHeight="1" thickBot="1" x14ac:dyDescent="0.3">
      <c r="B32" s="9" t="s">
        <v>29</v>
      </c>
      <c r="C32" s="10"/>
      <c r="D32" s="10"/>
      <c r="E32" s="10"/>
      <c r="F32" s="21">
        <v>0.52600000000000002</v>
      </c>
      <c r="G32" s="22">
        <v>0.34399999999999997</v>
      </c>
      <c r="H32" s="22">
        <v>0.23499999999999999</v>
      </c>
      <c r="I32" s="22">
        <v>0.16900000000000001</v>
      </c>
      <c r="J32" s="22">
        <v>0.127</v>
      </c>
      <c r="K32" s="22">
        <v>9.9000000000000005E-2</v>
      </c>
      <c r="L32" s="22">
        <v>7.9000000000000001E-2</v>
      </c>
      <c r="M32" s="22">
        <v>6.5000000000000002E-2</v>
      </c>
      <c r="N32" s="72">
        <f t="shared" si="0"/>
        <v>5.5E-2</v>
      </c>
      <c r="O32" s="22">
        <v>4.4999999999999998E-2</v>
      </c>
      <c r="P32" s="72">
        <f t="shared" si="1"/>
        <v>0.04</v>
      </c>
      <c r="Q32" s="22">
        <v>3.4000000000000002E-2</v>
      </c>
      <c r="R32" s="72">
        <f t="shared" si="2"/>
        <v>0.03</v>
      </c>
      <c r="S32" s="22">
        <v>2.5999999999999999E-2</v>
      </c>
      <c r="T32" s="72">
        <f t="shared" si="3"/>
        <v>2.4E-2</v>
      </c>
      <c r="U32" s="22">
        <v>2.1000000000000001E-2</v>
      </c>
      <c r="V32" s="72">
        <f t="shared" si="4"/>
        <v>1.9E-2</v>
      </c>
      <c r="W32" s="23">
        <v>1.7000000000000001E-2</v>
      </c>
    </row>
    <row r="33" spans="2:23" ht="18.75" customHeight="1" thickTop="1" x14ac:dyDescent="0.25">
      <c r="B33" s="79" t="s">
        <v>72</v>
      </c>
      <c r="C33" s="80"/>
      <c r="D33" s="80"/>
      <c r="E33" s="80"/>
      <c r="F33" s="92">
        <v>0.97799999999999998</v>
      </c>
      <c r="G33" s="93">
        <v>0.95499999999999996</v>
      </c>
      <c r="H33" s="93">
        <v>0.93</v>
      </c>
      <c r="I33" s="93">
        <v>0.90400000000000003</v>
      </c>
      <c r="J33" s="93">
        <v>0.875</v>
      </c>
      <c r="K33" s="93">
        <v>0.84299999999999997</v>
      </c>
      <c r="L33" s="93">
        <v>0.80700000000000005</v>
      </c>
      <c r="M33" s="93">
        <v>0.76700000000000002</v>
      </c>
      <c r="N33" s="94">
        <f t="shared" si="0"/>
        <v>0.72199999999999998</v>
      </c>
      <c r="O33" s="93">
        <v>0.67700000000000005</v>
      </c>
      <c r="P33" s="94">
        <f t="shared" si="1"/>
        <v>0.63</v>
      </c>
      <c r="Q33" s="93">
        <v>0.58299999999999996</v>
      </c>
      <c r="R33" s="94">
        <f t="shared" si="2"/>
        <v>0.53900000000000003</v>
      </c>
      <c r="S33" s="93">
        <v>0.49399999999999999</v>
      </c>
      <c r="T33" s="94">
        <f t="shared" si="3"/>
        <v>0.45600000000000002</v>
      </c>
      <c r="U33" s="93">
        <v>0.41699999999999998</v>
      </c>
      <c r="V33" s="94">
        <f t="shared" si="4"/>
        <v>0.38500000000000001</v>
      </c>
      <c r="W33" s="95">
        <v>0.35299999999999998</v>
      </c>
    </row>
    <row r="34" spans="2:23" s="46" customFormat="1" ht="18.75" customHeight="1" x14ac:dyDescent="0.25">
      <c r="B34" s="81" t="s">
        <v>73</v>
      </c>
      <c r="C34" s="3"/>
      <c r="D34" s="3"/>
      <c r="E34" s="3"/>
      <c r="F34" s="96">
        <v>0.97699999999999998</v>
      </c>
      <c r="G34" s="19">
        <v>0.95399999999999996</v>
      </c>
      <c r="H34" s="19">
        <v>0.92900000000000005</v>
      </c>
      <c r="I34" s="19">
        <v>0.90200000000000002</v>
      </c>
      <c r="J34" s="19">
        <v>0.873</v>
      </c>
      <c r="K34" s="19">
        <v>0.84</v>
      </c>
      <c r="L34" s="19">
        <v>0.80400000000000005</v>
      </c>
      <c r="M34" s="101">
        <v>0.76300000000000001</v>
      </c>
      <c r="N34" s="71">
        <f t="shared" si="0"/>
        <v>0.71799999999999997</v>
      </c>
      <c r="O34" s="19">
        <v>0.67200000000000004</v>
      </c>
      <c r="P34" s="71">
        <f t="shared" si="1"/>
        <v>0.625</v>
      </c>
      <c r="Q34" s="19">
        <v>0.57699999999999996</v>
      </c>
      <c r="R34" s="71">
        <f t="shared" si="2"/>
        <v>0.53300000000000003</v>
      </c>
      <c r="S34" s="19">
        <v>0.48799999999999999</v>
      </c>
      <c r="T34" s="71">
        <f t="shared" si="3"/>
        <v>0.45</v>
      </c>
      <c r="U34" s="19">
        <v>0.41099999999999998</v>
      </c>
      <c r="V34" s="71">
        <f t="shared" si="4"/>
        <v>0.38</v>
      </c>
      <c r="W34" s="20">
        <v>0.34799999999999998</v>
      </c>
    </row>
    <row r="35" spans="2:23" s="46" customFormat="1" ht="18.75" customHeight="1" x14ac:dyDescent="0.25">
      <c r="B35" s="81" t="s">
        <v>74</v>
      </c>
      <c r="C35" s="3"/>
      <c r="D35" s="3"/>
      <c r="E35" s="3"/>
      <c r="F35" s="96">
        <v>0.97699999999999998</v>
      </c>
      <c r="G35" s="19">
        <v>0.95299999999999996</v>
      </c>
      <c r="H35" s="19">
        <v>0.92800000000000005</v>
      </c>
      <c r="I35" s="19">
        <v>0.90100000000000002</v>
      </c>
      <c r="J35" s="19">
        <v>0.871</v>
      </c>
      <c r="K35" s="19">
        <v>0.83799999999999997</v>
      </c>
      <c r="L35" s="19">
        <v>0.8</v>
      </c>
      <c r="M35" s="19">
        <v>0.75900000000000001</v>
      </c>
      <c r="N35" s="71">
        <f t="shared" si="0"/>
        <v>0.71299999999999997</v>
      </c>
      <c r="O35" s="19">
        <v>0.66700000000000004</v>
      </c>
      <c r="P35" s="71">
        <f t="shared" si="1"/>
        <v>0.61899999999999999</v>
      </c>
      <c r="Q35" s="19">
        <v>0.57099999999999995</v>
      </c>
      <c r="R35" s="71">
        <f t="shared" si="2"/>
        <v>0.52700000000000002</v>
      </c>
      <c r="S35" s="19">
        <v>0.48199999999999998</v>
      </c>
      <c r="T35" s="71">
        <f t="shared" si="3"/>
        <v>0.44400000000000001</v>
      </c>
      <c r="U35" s="19">
        <v>0.40600000000000003</v>
      </c>
      <c r="V35" s="71">
        <f t="shared" si="4"/>
        <v>0.375</v>
      </c>
      <c r="W35" s="20">
        <v>0.34300000000000003</v>
      </c>
    </row>
    <row r="36" spans="2:23" s="46" customFormat="1" ht="18.75" customHeight="1" thickBot="1" x14ac:dyDescent="0.3">
      <c r="B36" s="83" t="s">
        <v>75</v>
      </c>
      <c r="C36" s="10"/>
      <c r="D36" s="10"/>
      <c r="E36" s="10"/>
      <c r="F36" s="97">
        <v>0.97299999999999998</v>
      </c>
      <c r="G36" s="22">
        <v>0.94799999999999995</v>
      </c>
      <c r="H36" s="22">
        <v>0.92200000000000004</v>
      </c>
      <c r="I36" s="22">
        <v>0.89300000000000002</v>
      </c>
      <c r="J36" s="22">
        <v>0.86099999999999999</v>
      </c>
      <c r="K36" s="22">
        <v>0.82399999999999995</v>
      </c>
      <c r="L36" s="22">
        <v>0.78400000000000003</v>
      </c>
      <c r="M36" s="22">
        <v>0.73899999999999999</v>
      </c>
      <c r="N36" s="72">
        <f t="shared" si="0"/>
        <v>0.69</v>
      </c>
      <c r="O36" s="22">
        <v>0.64100000000000001</v>
      </c>
      <c r="P36" s="72">
        <f t="shared" si="1"/>
        <v>0.59099999999999997</v>
      </c>
      <c r="Q36" s="22">
        <v>0.54100000000000004</v>
      </c>
      <c r="R36" s="72">
        <f t="shared" si="2"/>
        <v>0.497</v>
      </c>
      <c r="S36" s="22">
        <v>0.45200000000000001</v>
      </c>
      <c r="T36" s="72">
        <f t="shared" si="3"/>
        <v>0.41499999999999998</v>
      </c>
      <c r="U36" s="22">
        <v>0.378</v>
      </c>
      <c r="V36" s="72">
        <f t="shared" si="4"/>
        <v>0.34899999999999998</v>
      </c>
      <c r="W36" s="23">
        <v>0.31900000000000001</v>
      </c>
    </row>
    <row r="37" spans="2:23" s="46" customFormat="1" ht="18.75" customHeight="1" x14ac:dyDescent="0.25">
      <c r="B37" s="85" t="s">
        <v>76</v>
      </c>
      <c r="C37" s="12"/>
      <c r="D37" s="12"/>
      <c r="E37" s="12"/>
      <c r="F37" s="98">
        <v>0.96299999999999997</v>
      </c>
      <c r="G37" s="25">
        <v>0.93400000000000005</v>
      </c>
      <c r="H37" s="25">
        <v>0.90200000000000002</v>
      </c>
      <c r="I37" s="25">
        <v>0.86699999999999999</v>
      </c>
      <c r="J37" s="25">
        <v>0.82599999999999996</v>
      </c>
      <c r="K37" s="25">
        <v>0.78</v>
      </c>
      <c r="L37" s="25">
        <v>0.72799999999999998</v>
      </c>
      <c r="M37" s="25">
        <v>0.67300000000000004</v>
      </c>
      <c r="N37" s="73">
        <f t="shared" si="0"/>
        <v>0.61599999999999999</v>
      </c>
      <c r="O37" s="25">
        <v>0.55900000000000005</v>
      </c>
      <c r="P37" s="73">
        <f t="shared" si="1"/>
        <v>0.50800000000000001</v>
      </c>
      <c r="Q37" s="25">
        <v>0.45600000000000002</v>
      </c>
      <c r="R37" s="73">
        <f t="shared" si="2"/>
        <v>0.41399999999999998</v>
      </c>
      <c r="S37" s="25">
        <v>0.372</v>
      </c>
      <c r="T37" s="73">
        <f t="shared" si="3"/>
        <v>0.34</v>
      </c>
      <c r="U37" s="25">
        <v>0.307</v>
      </c>
      <c r="V37" s="73">
        <f t="shared" si="4"/>
        <v>0.28199999999999997</v>
      </c>
      <c r="W37" s="26">
        <v>0.25600000000000001</v>
      </c>
    </row>
    <row r="38" spans="2:23" s="46" customFormat="1" ht="18.75" customHeight="1" thickBot="1" x14ac:dyDescent="0.3">
      <c r="B38" s="86" t="s">
        <v>77</v>
      </c>
      <c r="C38" s="14"/>
      <c r="D38" s="14"/>
      <c r="E38" s="14"/>
      <c r="F38" s="99">
        <v>0.95899999999999996</v>
      </c>
      <c r="G38" s="28">
        <v>0.92900000000000005</v>
      </c>
      <c r="H38" s="28">
        <v>0.89500000000000002</v>
      </c>
      <c r="I38" s="28">
        <v>0.85599999999999998</v>
      </c>
      <c r="J38" s="28">
        <v>0.81200000000000006</v>
      </c>
      <c r="K38" s="28">
        <v>0.76100000000000001</v>
      </c>
      <c r="L38" s="28">
        <v>0.70499999999999996</v>
      </c>
      <c r="M38" s="28">
        <v>0.64600000000000002</v>
      </c>
      <c r="N38" s="74">
        <f t="shared" si="0"/>
        <v>0.58699999999999997</v>
      </c>
      <c r="O38" s="28">
        <v>0.52800000000000002</v>
      </c>
      <c r="P38" s="74">
        <f t="shared" si="1"/>
        <v>0.47799999999999998</v>
      </c>
      <c r="Q38" s="28">
        <v>0.42699999999999999</v>
      </c>
      <c r="R38" s="74">
        <f t="shared" si="2"/>
        <v>0.38700000000000001</v>
      </c>
      <c r="S38" s="28">
        <v>0.34599999999999997</v>
      </c>
      <c r="T38" s="74">
        <f t="shared" si="3"/>
        <v>0.315</v>
      </c>
      <c r="U38" s="28">
        <v>0.28399999999999997</v>
      </c>
      <c r="V38" s="74">
        <f t="shared" si="4"/>
        <v>0.26</v>
      </c>
      <c r="W38" s="29">
        <v>0.23599999999999999</v>
      </c>
    </row>
    <row r="39" spans="2:23" s="46" customFormat="1" ht="18.75" customHeight="1" x14ac:dyDescent="0.25">
      <c r="B39" s="84" t="s">
        <v>78</v>
      </c>
      <c r="C39" s="5"/>
      <c r="D39" s="5"/>
      <c r="E39" s="5"/>
      <c r="F39" s="100">
        <v>0.93700000000000006</v>
      </c>
      <c r="G39" s="16">
        <v>0.89500000000000002</v>
      </c>
      <c r="H39" s="16">
        <v>0.84599999999999997</v>
      </c>
      <c r="I39" s="16">
        <v>0.78800000000000003</v>
      </c>
      <c r="J39" s="16">
        <v>0.72099999999999997</v>
      </c>
      <c r="K39" s="16">
        <v>0.64700000000000002</v>
      </c>
      <c r="L39" s="16">
        <v>0.57299999999999995</v>
      </c>
      <c r="M39" s="16">
        <v>0.502</v>
      </c>
      <c r="N39" s="70">
        <f t="shared" si="0"/>
        <v>0.44400000000000001</v>
      </c>
      <c r="O39" s="16">
        <v>0.38500000000000001</v>
      </c>
      <c r="P39" s="70">
        <f t="shared" si="1"/>
        <v>0.34200000000000003</v>
      </c>
      <c r="Q39" s="16">
        <v>0.29899999999999999</v>
      </c>
      <c r="R39" s="70">
        <f t="shared" si="2"/>
        <v>0.26800000000000002</v>
      </c>
      <c r="S39" s="16">
        <v>0.23699999999999999</v>
      </c>
      <c r="T39" s="70">
        <f t="shared" si="3"/>
        <v>0.215</v>
      </c>
      <c r="U39" s="16">
        <v>0.192</v>
      </c>
      <c r="V39" s="70">
        <f t="shared" si="4"/>
        <v>0.17499999999999999</v>
      </c>
      <c r="W39" s="17">
        <v>0.158</v>
      </c>
    </row>
    <row r="40" spans="2:23" s="46" customFormat="1" ht="18.75" customHeight="1" x14ac:dyDescent="0.25">
      <c r="B40" s="81" t="s">
        <v>79</v>
      </c>
      <c r="C40" s="3"/>
      <c r="D40" s="3"/>
      <c r="E40" s="3"/>
      <c r="F40" s="96">
        <v>0.93600000000000005</v>
      </c>
      <c r="G40" s="19">
        <v>0.89400000000000002</v>
      </c>
      <c r="H40" s="19">
        <v>0.84499999999999997</v>
      </c>
      <c r="I40" s="19">
        <v>0.78700000000000003</v>
      </c>
      <c r="J40" s="19">
        <v>0.71899999999999997</v>
      </c>
      <c r="K40" s="19">
        <v>0.64500000000000002</v>
      </c>
      <c r="L40" s="19">
        <v>0.56999999999999995</v>
      </c>
      <c r="M40" s="19">
        <v>0.5</v>
      </c>
      <c r="N40" s="71">
        <f t="shared" si="0"/>
        <v>0.442</v>
      </c>
      <c r="O40" s="19">
        <v>0.38300000000000001</v>
      </c>
      <c r="P40" s="71">
        <f t="shared" si="1"/>
        <v>0.34</v>
      </c>
      <c r="Q40" s="19">
        <v>0.29699999999999999</v>
      </c>
      <c r="R40" s="71">
        <f t="shared" si="2"/>
        <v>0.26700000000000002</v>
      </c>
      <c r="S40" s="19">
        <v>0.23599999999999999</v>
      </c>
      <c r="T40" s="71">
        <f t="shared" si="3"/>
        <v>0.214</v>
      </c>
      <c r="U40" s="19">
        <v>0.191</v>
      </c>
      <c r="V40" s="71">
        <f t="shared" si="4"/>
        <v>0.17399999999999999</v>
      </c>
      <c r="W40" s="20">
        <v>0.157</v>
      </c>
    </row>
    <row r="41" spans="2:23" s="46" customFormat="1" ht="18.75" customHeight="1" thickBot="1" x14ac:dyDescent="0.3">
      <c r="B41" s="83" t="s">
        <v>80</v>
      </c>
      <c r="C41" s="10"/>
      <c r="D41" s="10"/>
      <c r="E41" s="10"/>
      <c r="F41" s="97">
        <v>0.93500000000000005</v>
      </c>
      <c r="G41" s="22">
        <v>0.89200000000000002</v>
      </c>
      <c r="H41" s="22">
        <v>0.84199999999999997</v>
      </c>
      <c r="I41" s="22">
        <v>0.78300000000000003</v>
      </c>
      <c r="J41" s="22">
        <v>0.71399999999999997</v>
      </c>
      <c r="K41" s="22">
        <v>0.63900000000000001</v>
      </c>
      <c r="L41" s="22">
        <v>0.56399999999999995</v>
      </c>
      <c r="M41" s="22">
        <v>0.49299999999999999</v>
      </c>
      <c r="N41" s="72">
        <f t="shared" si="0"/>
        <v>0.435</v>
      </c>
      <c r="O41" s="22">
        <v>0.377</v>
      </c>
      <c r="P41" s="72">
        <f t="shared" si="1"/>
        <v>0.33500000000000002</v>
      </c>
      <c r="Q41" s="22">
        <v>0.29199999999999998</v>
      </c>
      <c r="R41" s="72">
        <f t="shared" si="2"/>
        <v>0.26200000000000001</v>
      </c>
      <c r="S41" s="22">
        <v>0.23200000000000001</v>
      </c>
      <c r="T41" s="72">
        <f t="shared" si="3"/>
        <v>0.21</v>
      </c>
      <c r="U41" s="22">
        <v>0.187</v>
      </c>
      <c r="V41" s="72">
        <f t="shared" si="4"/>
        <v>0.17100000000000001</v>
      </c>
      <c r="W41" s="23">
        <v>0.155</v>
      </c>
    </row>
    <row r="42" spans="2:23" s="46" customFormat="1" ht="18.75" customHeight="1" x14ac:dyDescent="0.25">
      <c r="B42" s="85" t="s">
        <v>81</v>
      </c>
      <c r="C42" s="12"/>
      <c r="D42" s="12"/>
      <c r="E42" s="12"/>
      <c r="F42" s="98">
        <v>0.89400000000000002</v>
      </c>
      <c r="G42" s="25">
        <v>0.82599999999999996</v>
      </c>
      <c r="H42" s="25">
        <v>0.74099999999999999</v>
      </c>
      <c r="I42" s="25">
        <v>0.64300000000000002</v>
      </c>
      <c r="J42" s="25">
        <v>0.54400000000000004</v>
      </c>
      <c r="K42" s="25">
        <v>0.45500000000000002</v>
      </c>
      <c r="L42" s="25">
        <v>0.38100000000000001</v>
      </c>
      <c r="M42" s="25">
        <v>0.32100000000000001</v>
      </c>
      <c r="N42" s="73">
        <f t="shared" si="0"/>
        <v>0.27800000000000002</v>
      </c>
      <c r="O42" s="25">
        <v>0.23400000000000001</v>
      </c>
      <c r="P42" s="73">
        <f t="shared" si="1"/>
        <v>0.20599999999999999</v>
      </c>
      <c r="Q42" s="25">
        <v>0.17799999999999999</v>
      </c>
      <c r="R42" s="73">
        <f t="shared" si="2"/>
        <v>0.159</v>
      </c>
      <c r="S42" s="25">
        <v>0.13900000000000001</v>
      </c>
      <c r="T42" s="73">
        <f t="shared" si="3"/>
        <v>0.125</v>
      </c>
      <c r="U42" s="25">
        <v>0.111</v>
      </c>
      <c r="V42" s="73">
        <f t="shared" si="4"/>
        <v>0.10100000000000001</v>
      </c>
      <c r="W42" s="26">
        <v>9.0999999999999998E-2</v>
      </c>
    </row>
    <row r="43" spans="2:23" s="46" customFormat="1" ht="18.75" customHeight="1" x14ac:dyDescent="0.25">
      <c r="B43" s="82" t="s">
        <v>82</v>
      </c>
      <c r="C43" s="3"/>
      <c r="D43" s="3"/>
      <c r="E43" s="3"/>
      <c r="F43" s="96">
        <v>0.88600000000000001</v>
      </c>
      <c r="G43" s="19">
        <v>0.81200000000000006</v>
      </c>
      <c r="H43" s="19">
        <v>0.72</v>
      </c>
      <c r="I43" s="19">
        <v>0.61599999999999999</v>
      </c>
      <c r="J43" s="19">
        <v>0.51500000000000001</v>
      </c>
      <c r="K43" s="19">
        <v>0.42699999999999999</v>
      </c>
      <c r="L43" s="19">
        <v>0.35599999999999998</v>
      </c>
      <c r="M43" s="19">
        <v>0.29899999999999999</v>
      </c>
      <c r="N43" s="71">
        <f t="shared" si="0"/>
        <v>0.25800000000000001</v>
      </c>
      <c r="O43" s="19">
        <v>0.217</v>
      </c>
      <c r="P43" s="71">
        <f t="shared" si="1"/>
        <v>0.191</v>
      </c>
      <c r="Q43" s="19">
        <v>0.16400000000000001</v>
      </c>
      <c r="R43" s="71">
        <f t="shared" si="2"/>
        <v>0.14599999999999999</v>
      </c>
      <c r="S43" s="19">
        <v>0.128</v>
      </c>
      <c r="T43" s="71">
        <f t="shared" si="3"/>
        <v>0.11600000000000001</v>
      </c>
      <c r="U43" s="19">
        <v>0.10299999999999999</v>
      </c>
      <c r="V43" s="71">
        <f t="shared" si="4"/>
        <v>9.4E-2</v>
      </c>
      <c r="W43" s="20">
        <v>8.4000000000000005E-2</v>
      </c>
    </row>
    <row r="44" spans="2:23" s="46" customFormat="1" ht="18.75" customHeight="1" thickBot="1" x14ac:dyDescent="0.3">
      <c r="B44" s="88" t="s">
        <v>83</v>
      </c>
      <c r="C44" s="14"/>
      <c r="D44" s="14"/>
      <c r="E44" s="14"/>
      <c r="F44" s="99">
        <v>0.877</v>
      </c>
      <c r="G44" s="28">
        <v>0.79800000000000004</v>
      </c>
      <c r="H44" s="28">
        <v>0.7</v>
      </c>
      <c r="I44" s="28">
        <v>0.59099999999999997</v>
      </c>
      <c r="J44" s="28">
        <v>0.48799999999999999</v>
      </c>
      <c r="K44" s="28">
        <v>0.40200000000000002</v>
      </c>
      <c r="L44" s="28">
        <v>0.33300000000000002</v>
      </c>
      <c r="M44" s="28">
        <v>0.27900000000000003</v>
      </c>
      <c r="N44" s="74">
        <f t="shared" si="0"/>
        <v>0.24099999999999999</v>
      </c>
      <c r="O44" s="28">
        <v>0.20200000000000001</v>
      </c>
      <c r="P44" s="74">
        <f t="shared" si="1"/>
        <v>0.17699999999999999</v>
      </c>
      <c r="Q44" s="28">
        <v>0.152</v>
      </c>
      <c r="R44" s="74">
        <f t="shared" si="2"/>
        <v>0.13600000000000001</v>
      </c>
      <c r="S44" s="28">
        <v>0.11899999999999999</v>
      </c>
      <c r="T44" s="74">
        <f t="shared" si="3"/>
        <v>0.107</v>
      </c>
      <c r="U44" s="28">
        <v>9.5000000000000001E-2</v>
      </c>
      <c r="V44" s="74">
        <f t="shared" si="4"/>
        <v>8.6999999999999994E-2</v>
      </c>
      <c r="W44" s="29">
        <v>7.8E-2</v>
      </c>
    </row>
    <row r="45" spans="2:23" s="46" customFormat="1" ht="18.75" customHeight="1" thickBot="1" x14ac:dyDescent="0.3">
      <c r="B45" s="51" t="s">
        <v>84</v>
      </c>
      <c r="C45" s="50"/>
      <c r="D45" s="50"/>
      <c r="E45" s="50"/>
      <c r="F45" s="62">
        <v>0.753</v>
      </c>
      <c r="G45" s="34">
        <v>0.59299999999999997</v>
      </c>
      <c r="H45" s="34">
        <v>0.44500000000000001</v>
      </c>
      <c r="I45" s="34">
        <v>0.33500000000000002</v>
      </c>
      <c r="J45" s="34">
        <v>0.25800000000000001</v>
      </c>
      <c r="K45" s="34">
        <v>0.20399999999999999</v>
      </c>
      <c r="L45" s="34">
        <v>0.16400000000000001</v>
      </c>
      <c r="M45" s="34">
        <v>0.13500000000000001</v>
      </c>
      <c r="N45" s="76">
        <f t="shared" si="0"/>
        <v>0.11600000000000001</v>
      </c>
      <c r="O45" s="34">
        <v>9.6000000000000002E-2</v>
      </c>
      <c r="P45" s="76">
        <f t="shared" si="1"/>
        <v>8.4000000000000005E-2</v>
      </c>
      <c r="Q45" s="34">
        <v>7.0999999999999994E-2</v>
      </c>
      <c r="R45" s="76">
        <f t="shared" si="2"/>
        <v>6.3E-2</v>
      </c>
      <c r="S45" s="34">
        <v>5.5E-2</v>
      </c>
      <c r="T45" s="76">
        <f t="shared" si="3"/>
        <v>0.05</v>
      </c>
      <c r="U45" s="34">
        <v>4.3999999999999997E-2</v>
      </c>
      <c r="V45" s="76">
        <f t="shared" si="4"/>
        <v>0.04</v>
      </c>
      <c r="W45" s="63">
        <v>3.5999999999999997E-2</v>
      </c>
    </row>
    <row r="46" spans="2:23" s="46" customFormat="1" ht="18.75" customHeight="1" thickTop="1" x14ac:dyDescent="0.25">
      <c r="B46" s="89" t="s">
        <v>85</v>
      </c>
      <c r="C46" s="80"/>
      <c r="D46" s="80"/>
      <c r="E46" s="80"/>
      <c r="F46" s="92">
        <v>0.79400000000000004</v>
      </c>
      <c r="G46" s="93">
        <v>0.68200000000000005</v>
      </c>
      <c r="H46" s="93">
        <v>0.56499999999999995</v>
      </c>
      <c r="I46" s="93">
        <v>0.46</v>
      </c>
      <c r="J46" s="93">
        <v>0.374</v>
      </c>
      <c r="K46" s="93">
        <v>0.30599999999999999</v>
      </c>
      <c r="L46" s="93">
        <v>0.254</v>
      </c>
      <c r="M46" s="93">
        <v>0.21299999999999999</v>
      </c>
      <c r="N46" s="93">
        <v>0.18099999999999999</v>
      </c>
      <c r="O46" s="93">
        <v>0.156</v>
      </c>
      <c r="P46" s="93">
        <v>0.13500000000000001</v>
      </c>
      <c r="Q46" s="93">
        <v>0.11799999999999999</v>
      </c>
      <c r="R46" s="93"/>
      <c r="S46" s="93"/>
      <c r="T46" s="93"/>
      <c r="U46" s="93"/>
      <c r="V46" s="93"/>
      <c r="W46" s="95"/>
    </row>
    <row r="47" spans="2:23" s="46" customFormat="1" ht="18.75" customHeight="1" thickBot="1" x14ac:dyDescent="0.3">
      <c r="B47" s="88" t="s">
        <v>86</v>
      </c>
      <c r="C47" s="14"/>
      <c r="D47" s="14"/>
      <c r="E47" s="14"/>
      <c r="F47" s="99">
        <v>0.75600000000000001</v>
      </c>
      <c r="G47" s="28">
        <v>0.626</v>
      </c>
      <c r="H47" s="28">
        <v>0.501</v>
      </c>
      <c r="I47" s="28">
        <v>0.39700000000000002</v>
      </c>
      <c r="J47" s="28">
        <v>0.317</v>
      </c>
      <c r="K47" s="28">
        <v>0.25700000000000001</v>
      </c>
      <c r="L47" s="28">
        <v>0.21099999999999999</v>
      </c>
      <c r="M47" s="28">
        <v>0.17599999999999999</v>
      </c>
      <c r="N47" s="28">
        <v>0.14899999999999999</v>
      </c>
      <c r="O47" s="28">
        <v>0.128</v>
      </c>
      <c r="P47" s="28">
        <v>0.11</v>
      </c>
      <c r="Q47" s="28">
        <v>9.6000000000000002E-2</v>
      </c>
      <c r="R47" s="28"/>
      <c r="S47" s="28"/>
      <c r="T47" s="28"/>
      <c r="U47" s="28"/>
      <c r="V47" s="28"/>
      <c r="W47" s="29"/>
    </row>
    <row r="48" spans="2:23" s="46" customFormat="1" ht="18.75" customHeight="1" x14ac:dyDescent="0.25">
      <c r="B48" s="87" t="s">
        <v>87</v>
      </c>
      <c r="C48" s="5"/>
      <c r="D48" s="5"/>
      <c r="E48" s="5"/>
      <c r="F48" s="100">
        <v>0.76</v>
      </c>
      <c r="G48" s="16">
        <v>0.63100000000000001</v>
      </c>
      <c r="H48" s="16">
        <v>0.50600000000000001</v>
      </c>
      <c r="I48" s="16">
        <v>0.40200000000000002</v>
      </c>
      <c r="J48" s="16">
        <v>0.32100000000000001</v>
      </c>
      <c r="K48" s="16">
        <v>0.26100000000000001</v>
      </c>
      <c r="L48" s="16">
        <v>0.215</v>
      </c>
      <c r="M48" s="16">
        <v>0.17899999999999999</v>
      </c>
      <c r="N48" s="16">
        <v>0.152</v>
      </c>
      <c r="O48" s="16">
        <v>0.13</v>
      </c>
      <c r="P48" s="16">
        <v>0.112</v>
      </c>
      <c r="Q48" s="16">
        <v>9.8000000000000004E-2</v>
      </c>
      <c r="R48" s="16"/>
      <c r="S48" s="16"/>
      <c r="T48" s="16"/>
      <c r="U48" s="16"/>
      <c r="V48" s="16"/>
      <c r="W48" s="17"/>
    </row>
    <row r="49" spans="2:23" s="46" customFormat="1" ht="18.75" customHeight="1" thickBot="1" x14ac:dyDescent="0.3">
      <c r="B49" s="90" t="s">
        <v>88</v>
      </c>
      <c r="C49" s="10"/>
      <c r="D49" s="10"/>
      <c r="E49" s="10"/>
      <c r="F49" s="97">
        <v>0.68</v>
      </c>
      <c r="G49" s="22">
        <v>0.52500000000000002</v>
      </c>
      <c r="H49" s="22">
        <v>0.39700000000000002</v>
      </c>
      <c r="I49" s="22">
        <v>0.30399999999999999</v>
      </c>
      <c r="J49" s="22">
        <v>0.23699999999999999</v>
      </c>
      <c r="K49" s="22">
        <v>0.189</v>
      </c>
      <c r="L49" s="22">
        <v>0.154</v>
      </c>
      <c r="M49" s="22">
        <v>0.128</v>
      </c>
      <c r="N49" s="22">
        <v>0.107</v>
      </c>
      <c r="O49" s="22">
        <v>9.1999999999999998E-2</v>
      </c>
      <c r="P49" s="22">
        <v>7.9000000000000001E-2</v>
      </c>
      <c r="Q49" s="22">
        <v>6.9000000000000006E-2</v>
      </c>
      <c r="R49" s="22"/>
      <c r="S49" s="22"/>
      <c r="T49" s="22"/>
      <c r="U49" s="22"/>
      <c r="V49" s="22"/>
      <c r="W49" s="23"/>
    </row>
    <row r="50" spans="2:23" s="46" customFormat="1" ht="18.75" customHeight="1" x14ac:dyDescent="0.25">
      <c r="B50" s="91" t="s">
        <v>89</v>
      </c>
      <c r="C50" s="12"/>
      <c r="D50" s="12"/>
      <c r="E50" s="12"/>
      <c r="F50" s="98">
        <v>0.68600000000000005</v>
      </c>
      <c r="G50" s="25">
        <v>0.53300000000000003</v>
      </c>
      <c r="H50" s="25">
        <v>0.40500000000000003</v>
      </c>
      <c r="I50" s="25">
        <v>0.31</v>
      </c>
      <c r="J50" s="25">
        <v>0.24299999999999999</v>
      </c>
      <c r="K50" s="25">
        <v>0.19400000000000001</v>
      </c>
      <c r="L50" s="25">
        <v>0.158</v>
      </c>
      <c r="M50" s="25">
        <v>0.13100000000000001</v>
      </c>
      <c r="N50" s="25">
        <v>0.11</v>
      </c>
      <c r="O50" s="25">
        <v>9.4E-2</v>
      </c>
      <c r="P50" s="25">
        <v>8.1000000000000003E-2</v>
      </c>
      <c r="Q50" s="25">
        <v>7.0000000000000007E-2</v>
      </c>
      <c r="R50" s="25"/>
      <c r="S50" s="25"/>
      <c r="T50" s="25"/>
      <c r="U50" s="25"/>
      <c r="V50" s="25"/>
      <c r="W50" s="26"/>
    </row>
    <row r="51" spans="2:23" s="46" customFormat="1" ht="18.75" customHeight="1" thickBot="1" x14ac:dyDescent="0.3">
      <c r="B51" s="88" t="s">
        <v>90</v>
      </c>
      <c r="C51" s="14"/>
      <c r="D51" s="14"/>
      <c r="E51" s="14"/>
      <c r="F51" s="99">
        <v>0.68700000000000006</v>
      </c>
      <c r="G51" s="28">
        <v>0.53400000000000003</v>
      </c>
      <c r="H51" s="28">
        <v>0.40600000000000003</v>
      </c>
      <c r="I51" s="28">
        <v>0.311</v>
      </c>
      <c r="J51" s="28">
        <v>0.24399999999999999</v>
      </c>
      <c r="K51" s="28">
        <v>0.19500000000000001</v>
      </c>
      <c r="L51" s="28">
        <v>0.159</v>
      </c>
      <c r="M51" s="28">
        <v>0.13100000000000001</v>
      </c>
      <c r="N51" s="28">
        <v>0.111</v>
      </c>
      <c r="O51" s="28">
        <v>9.4E-2</v>
      </c>
      <c r="P51" s="28">
        <v>8.1000000000000003E-2</v>
      </c>
      <c r="Q51" s="28">
        <v>7.0999999999999994E-2</v>
      </c>
      <c r="R51" s="28"/>
      <c r="S51" s="28"/>
      <c r="T51" s="28"/>
      <c r="U51" s="28"/>
      <c r="V51" s="28"/>
      <c r="W51" s="29"/>
    </row>
    <row r="52" spans="2:23" ht="18.75" customHeight="1" thickBot="1" x14ac:dyDescent="0.3">
      <c r="B52" s="51" t="s">
        <v>91</v>
      </c>
      <c r="C52" s="50"/>
      <c r="D52" s="50"/>
      <c r="E52" s="50"/>
      <c r="F52" s="62">
        <v>0.67400000000000004</v>
      </c>
      <c r="G52" s="34">
        <v>0.51800000000000002</v>
      </c>
      <c r="H52" s="34">
        <v>0.39100000000000001</v>
      </c>
      <c r="I52" s="34">
        <v>0.29899999999999999</v>
      </c>
      <c r="J52" s="34">
        <v>0.23300000000000001</v>
      </c>
      <c r="K52" s="34">
        <v>0.186</v>
      </c>
      <c r="L52" s="34">
        <v>0.151</v>
      </c>
      <c r="M52" s="34">
        <v>0.125</v>
      </c>
      <c r="N52" s="34">
        <v>0.105</v>
      </c>
      <c r="O52" s="34">
        <v>0.09</v>
      </c>
      <c r="P52" s="34">
        <v>7.6999999999999999E-2</v>
      </c>
      <c r="Q52" s="34">
        <v>6.7000000000000004E-2</v>
      </c>
      <c r="R52" s="34"/>
      <c r="S52" s="34"/>
      <c r="T52" s="34"/>
      <c r="U52" s="34"/>
      <c r="V52" s="34"/>
      <c r="W52" s="63"/>
    </row>
    <row r="53" spans="2:23" ht="18.75" customHeight="1" thickTop="1" x14ac:dyDescent="0.25">
      <c r="B53" s="146" t="str">
        <f>'ac(x)'!B53</f>
        <v>250 x 9 SHS</v>
      </c>
      <c r="C53" s="147"/>
      <c r="D53" s="147"/>
      <c r="E53" s="147"/>
      <c r="F53" s="148">
        <f>'ac(x)'!F53</f>
        <v>0.99199999999999999</v>
      </c>
      <c r="G53" s="149">
        <f>'ac(x)'!G53</f>
        <v>0.98099999999999998</v>
      </c>
      <c r="H53" s="149">
        <f>'ac(x)'!H53</f>
        <v>0.96699999999999997</v>
      </c>
      <c r="I53" s="149">
        <f>'ac(x)'!I53</f>
        <v>0.95099999999999996</v>
      </c>
      <c r="J53" s="149">
        <f>'ac(x)'!J53</f>
        <v>0.93200000000000005</v>
      </c>
      <c r="K53" s="149">
        <f>'ac(x)'!K53</f>
        <v>0.91100000000000003</v>
      </c>
      <c r="L53" s="149">
        <f>'ac(x)'!L53</f>
        <v>0.88700000000000001</v>
      </c>
      <c r="M53" s="149">
        <f>'ac(x)'!M53</f>
        <v>0.85899999999999999</v>
      </c>
      <c r="N53" s="150">
        <f>'ac(x)'!N53</f>
        <v>0.82599999999999996</v>
      </c>
      <c r="O53" s="150">
        <f>'ac(x)'!O53</f>
        <v>0.79200000000000004</v>
      </c>
      <c r="P53" s="150">
        <f>'ac(x)'!P53</f>
        <v>0.752</v>
      </c>
      <c r="Q53" s="150">
        <f>'ac(x)'!Q53</f>
        <v>0.71199999999999997</v>
      </c>
      <c r="R53" s="150">
        <f>'ac(x)'!R53</f>
        <v>0.66700000000000004</v>
      </c>
      <c r="S53" s="150">
        <f>'ac(x)'!S53</f>
        <v>0.622</v>
      </c>
      <c r="T53" s="150">
        <f>'ac(x)'!T53</f>
        <v>0.57799999999999996</v>
      </c>
      <c r="U53" s="150">
        <f>'ac(x)'!U53</f>
        <v>0.53400000000000003</v>
      </c>
      <c r="V53" s="150">
        <f>'ac(x)'!V53</f>
        <v>0.495</v>
      </c>
      <c r="W53" s="151">
        <f>'ac(x)'!W53</f>
        <v>0.45500000000000002</v>
      </c>
    </row>
    <row r="54" spans="2:23" s="46" customFormat="1" ht="18.75" customHeight="1" thickBot="1" x14ac:dyDescent="0.3">
      <c r="B54" s="152" t="str">
        <f>'ac(x)'!B54</f>
        <v>250 x 6 SHS</v>
      </c>
      <c r="C54" s="153"/>
      <c r="D54" s="153"/>
      <c r="E54" s="153"/>
      <c r="F54" s="154">
        <f>'ac(x)'!F54</f>
        <v>0.995</v>
      </c>
      <c r="G54" s="155">
        <f>'ac(x)'!G54</f>
        <v>0.98499999999999999</v>
      </c>
      <c r="H54" s="155">
        <f>'ac(x)'!H54</f>
        <v>0.97299999999999998</v>
      </c>
      <c r="I54" s="155">
        <f>'ac(x)'!I54</f>
        <v>0.96</v>
      </c>
      <c r="J54" s="155">
        <f>'ac(x)'!J54</f>
        <v>0.94399999999999995</v>
      </c>
      <c r="K54" s="155">
        <f>'ac(x)'!K54</f>
        <v>0.92700000000000005</v>
      </c>
      <c r="L54" s="155">
        <f>'ac(x)'!L54</f>
        <v>0.90700000000000003</v>
      </c>
      <c r="M54" s="155">
        <f>'ac(x)'!M54</f>
        <v>0.88400000000000001</v>
      </c>
      <c r="N54" s="156">
        <f>'ac(x)'!N54</f>
        <v>0.85699999999999998</v>
      </c>
      <c r="O54" s="156">
        <f>'ac(x)'!O54</f>
        <v>0.83</v>
      </c>
      <c r="P54" s="156">
        <f>'ac(x)'!P54</f>
        <v>0.79700000000000004</v>
      </c>
      <c r="Q54" s="156">
        <f>'ac(x)'!Q54</f>
        <v>0.76400000000000001</v>
      </c>
      <c r="R54" s="156">
        <f>'ac(x)'!R54</f>
        <v>0.72599999999999998</v>
      </c>
      <c r="S54" s="156">
        <f>'ac(x)'!S54</f>
        <v>0.68700000000000006</v>
      </c>
      <c r="T54" s="156">
        <f>'ac(x)'!T54</f>
        <v>0.64600000000000002</v>
      </c>
      <c r="U54" s="156">
        <f>'ac(x)'!U54</f>
        <v>0.60499999999999998</v>
      </c>
      <c r="V54" s="156">
        <f>'ac(x)'!V54</f>
        <v>0.56599999999999995</v>
      </c>
      <c r="W54" s="157">
        <f>'ac(x)'!W54</f>
        <v>0.52600000000000002</v>
      </c>
    </row>
    <row r="55" spans="2:23" s="46" customFormat="1" ht="18.75" customHeight="1" x14ac:dyDescent="0.25">
      <c r="B55" s="158" t="str">
        <f>'ac(x)'!B55</f>
        <v>200 x 9 SHS</v>
      </c>
      <c r="C55" s="159"/>
      <c r="D55" s="159"/>
      <c r="E55" s="159"/>
      <c r="F55" s="160">
        <f>'ac(x)'!F55</f>
        <v>0.98299999999999998</v>
      </c>
      <c r="G55" s="161">
        <f>'ac(x)'!G55</f>
        <v>0.96599999999999997</v>
      </c>
      <c r="H55" s="161">
        <f>'ac(x)'!H55</f>
        <v>0.94499999999999995</v>
      </c>
      <c r="I55" s="161">
        <f>'ac(x)'!I55</f>
        <v>0.92</v>
      </c>
      <c r="J55" s="161">
        <f>'ac(x)'!J55</f>
        <v>0.89</v>
      </c>
      <c r="K55" s="161">
        <f>'ac(x)'!K55</f>
        <v>0.85499999999999998</v>
      </c>
      <c r="L55" s="161">
        <f>'ac(x)'!L55</f>
        <v>0.81499999999999995</v>
      </c>
      <c r="M55" s="161">
        <f>'ac(x)'!M55</f>
        <v>0.76800000000000002</v>
      </c>
      <c r="N55" s="162">
        <f>'ac(x)'!N55</f>
        <v>0.71399999999999997</v>
      </c>
      <c r="O55" s="162">
        <f>'ac(x)'!O55</f>
        <v>0.65900000000000003</v>
      </c>
      <c r="P55" s="162">
        <f>'ac(x)'!P55</f>
        <v>0.60299999999999998</v>
      </c>
      <c r="Q55" s="162">
        <f>'ac(x)'!Q55</f>
        <v>0.54600000000000004</v>
      </c>
      <c r="R55" s="162">
        <f>'ac(x)'!R55</f>
        <v>0.497</v>
      </c>
      <c r="S55" s="162">
        <f>'ac(x)'!S55</f>
        <v>0.44700000000000001</v>
      </c>
      <c r="T55" s="162">
        <f>'ac(x)'!T55</f>
        <v>0.40699999999999997</v>
      </c>
      <c r="U55" s="162">
        <f>'ac(x)'!U55</f>
        <v>0.36599999999999999</v>
      </c>
      <c r="V55" s="162">
        <f>'ac(x)'!V55</f>
        <v>0.33500000000000002</v>
      </c>
      <c r="W55" s="163">
        <f>'ac(x)'!W55</f>
        <v>0.30299999999999999</v>
      </c>
    </row>
    <row r="56" spans="2:23" s="46" customFormat="1" ht="18.75" customHeight="1" x14ac:dyDescent="0.25">
      <c r="B56" s="164" t="str">
        <f>'ac(x)'!B56</f>
        <v>200 x 6 SHS</v>
      </c>
      <c r="C56" s="165"/>
      <c r="D56" s="165"/>
      <c r="E56" s="165"/>
      <c r="F56" s="166">
        <f>'ac(x)'!F56</f>
        <v>0.98399999999999999</v>
      </c>
      <c r="G56" s="167">
        <f>'ac(x)'!G56</f>
        <v>0.96799999999999997</v>
      </c>
      <c r="H56" s="167">
        <f>'ac(x)'!H56</f>
        <v>0.94699999999999995</v>
      </c>
      <c r="I56" s="167">
        <f>'ac(x)'!I56</f>
        <v>0.92300000000000004</v>
      </c>
      <c r="J56" s="167">
        <f>'ac(x)'!J56</f>
        <v>0.89500000000000002</v>
      </c>
      <c r="K56" s="167">
        <f>'ac(x)'!K56</f>
        <v>0.86099999999999999</v>
      </c>
      <c r="L56" s="167">
        <f>'ac(x)'!L56</f>
        <v>0.82199999999999995</v>
      </c>
      <c r="M56" s="167">
        <f>'ac(x)'!M56</f>
        <v>0.77700000000000002</v>
      </c>
      <c r="N56" s="168">
        <f>'ac(x)'!N56</f>
        <v>0.72499999999999998</v>
      </c>
      <c r="O56" s="168">
        <f>'ac(x)'!O56</f>
        <v>0.67200000000000004</v>
      </c>
      <c r="P56" s="168">
        <f>'ac(x)'!P56</f>
        <v>0.61699999999999999</v>
      </c>
      <c r="Q56" s="168">
        <f>'ac(x)'!Q56</f>
        <v>0.56100000000000005</v>
      </c>
      <c r="R56" s="168">
        <f>'ac(x)'!R56</f>
        <v>0.51100000000000001</v>
      </c>
      <c r="S56" s="168">
        <f>'ac(x)'!S56</f>
        <v>0.46100000000000002</v>
      </c>
      <c r="T56" s="168">
        <f>'ac(x)'!T56</f>
        <v>0.42</v>
      </c>
      <c r="U56" s="168">
        <f>'ac(x)'!U56</f>
        <v>0.379</v>
      </c>
      <c r="V56" s="168">
        <f>'ac(x)'!V56</f>
        <v>0.34699999999999998</v>
      </c>
      <c r="W56" s="169">
        <f>'ac(x)'!W56</f>
        <v>0.314</v>
      </c>
    </row>
    <row r="57" spans="2:23" s="46" customFormat="1" ht="18.75" customHeight="1" thickBot="1" x14ac:dyDescent="0.3">
      <c r="B57" s="152" t="str">
        <f>'ac(x)'!B57</f>
        <v>200 x 5 SHS</v>
      </c>
      <c r="C57" s="153"/>
      <c r="D57" s="153"/>
      <c r="E57" s="153"/>
      <c r="F57" s="154">
        <f>'ac(x)'!F57</f>
        <v>0.98699999999999999</v>
      </c>
      <c r="G57" s="155">
        <f>'ac(x)'!G57</f>
        <v>0.97199999999999998</v>
      </c>
      <c r="H57" s="155">
        <f>'ac(x)'!H57</f>
        <v>0.95399999999999996</v>
      </c>
      <c r="I57" s="155">
        <f>'ac(x)'!I57</f>
        <v>0.93300000000000005</v>
      </c>
      <c r="J57" s="155">
        <f>'ac(x)'!J57</f>
        <v>0.90800000000000003</v>
      </c>
      <c r="K57" s="155">
        <f>'ac(x)'!K57</f>
        <v>0.878</v>
      </c>
      <c r="L57" s="155">
        <f>'ac(x)'!L57</f>
        <v>0.84499999999999997</v>
      </c>
      <c r="M57" s="155">
        <f>'ac(x)'!M57</f>
        <v>0.80600000000000005</v>
      </c>
      <c r="N57" s="156">
        <f>'ac(x)'!N57</f>
        <v>0.76</v>
      </c>
      <c r="O57" s="156">
        <f>'ac(x)'!O57</f>
        <v>0.71399999999999997</v>
      </c>
      <c r="P57" s="156">
        <f>'ac(x)'!P57</f>
        <v>0.66200000000000003</v>
      </c>
      <c r="Q57" s="156">
        <f>'ac(x)'!Q57</f>
        <v>0.60899999999999999</v>
      </c>
      <c r="R57" s="156">
        <f>'ac(x)'!R57</f>
        <v>0.55900000000000005</v>
      </c>
      <c r="S57" s="156">
        <f>'ac(x)'!S57</f>
        <v>0.50900000000000001</v>
      </c>
      <c r="T57" s="156">
        <f>'ac(x)'!T57</f>
        <v>0.46600000000000003</v>
      </c>
      <c r="U57" s="156">
        <f>'ac(x)'!U57</f>
        <v>0.42199999999999999</v>
      </c>
      <c r="V57" s="156">
        <f>'ac(x)'!V57</f>
        <v>0.38700000000000001</v>
      </c>
      <c r="W57" s="157">
        <f>'ac(x)'!W57</f>
        <v>0.35199999999999998</v>
      </c>
    </row>
    <row r="58" spans="2:23" s="46" customFormat="1" ht="18.75" customHeight="1" x14ac:dyDescent="0.25">
      <c r="B58" s="170" t="str">
        <f>'ac(x)'!B58</f>
        <v>150 x 9 SHS</v>
      </c>
      <c r="C58" s="171"/>
      <c r="D58" s="171"/>
      <c r="E58" s="171"/>
      <c r="F58" s="172">
        <f>'ac(x)'!F58</f>
        <v>0.96499999999999997</v>
      </c>
      <c r="G58" s="173">
        <f>'ac(x)'!G58</f>
        <v>0.93400000000000005</v>
      </c>
      <c r="H58" s="173">
        <f>'ac(x)'!H58</f>
        <v>0.89600000000000002</v>
      </c>
      <c r="I58" s="173">
        <f>'ac(x)'!I58</f>
        <v>0.84899999999999998</v>
      </c>
      <c r="J58" s="173">
        <f>'ac(x)'!J58</f>
        <v>0.79</v>
      </c>
      <c r="K58" s="173">
        <f>'ac(x)'!K58</f>
        <v>0.72099999999999997</v>
      </c>
      <c r="L58" s="173">
        <f>'ac(x)'!L58</f>
        <v>0.64500000000000002</v>
      </c>
      <c r="M58" s="173">
        <f>'ac(x)'!M58</f>
        <v>0.56699999999999995</v>
      </c>
      <c r="N58" s="174">
        <f>'ac(x)'!N58</f>
        <v>0.499</v>
      </c>
      <c r="O58" s="174">
        <f>'ac(x)'!O58</f>
        <v>0.43099999999999999</v>
      </c>
      <c r="P58" s="174">
        <f>'ac(x)'!P58</f>
        <v>0.38100000000000001</v>
      </c>
      <c r="Q58" s="174">
        <f>'ac(x)'!Q58</f>
        <v>0.33</v>
      </c>
      <c r="R58" s="174">
        <f>'ac(x)'!R58</f>
        <v>0.29499999999999998</v>
      </c>
      <c r="S58" s="174">
        <f>'ac(x)'!S58</f>
        <v>0.25900000000000001</v>
      </c>
      <c r="T58" s="174">
        <f>'ac(x)'!T58</f>
        <v>0.23300000000000001</v>
      </c>
      <c r="U58" s="174">
        <f>'ac(x)'!U58</f>
        <v>0.20699999999999999</v>
      </c>
      <c r="V58" s="174">
        <f>'ac(x)'!V58</f>
        <v>0.189</v>
      </c>
      <c r="W58" s="175">
        <f>'ac(x)'!W58</f>
        <v>0.17</v>
      </c>
    </row>
    <row r="59" spans="2:23" s="46" customFormat="1" ht="18.75" customHeight="1" x14ac:dyDescent="0.25">
      <c r="B59" s="164" t="str">
        <f>'ac(x)'!B59</f>
        <v>150 x 6 SHS</v>
      </c>
      <c r="C59" s="165"/>
      <c r="D59" s="165"/>
      <c r="E59" s="165"/>
      <c r="F59" s="166">
        <f>'ac(x)'!F59</f>
        <v>0.96699999999999997</v>
      </c>
      <c r="G59" s="167">
        <f>'ac(x)'!G59</f>
        <v>0.93799999999999994</v>
      </c>
      <c r="H59" s="167">
        <f>'ac(x)'!H59</f>
        <v>0.90200000000000002</v>
      </c>
      <c r="I59" s="167">
        <f>'ac(x)'!I59</f>
        <v>0.85699999999999998</v>
      </c>
      <c r="J59" s="167">
        <f>'ac(x)'!J59</f>
        <v>0.80200000000000005</v>
      </c>
      <c r="K59" s="167">
        <f>'ac(x)'!K59</f>
        <v>0.73699999999999999</v>
      </c>
      <c r="L59" s="167">
        <f>'ac(x)'!L59</f>
        <v>0.66400000000000003</v>
      </c>
      <c r="M59" s="167">
        <f>'ac(x)'!M59</f>
        <v>0.58799999999999997</v>
      </c>
      <c r="N59" s="168">
        <f>'ac(x)'!N59</f>
        <v>0.52</v>
      </c>
      <c r="O59" s="168">
        <f>'ac(x)'!O59</f>
        <v>0.45100000000000001</v>
      </c>
      <c r="P59" s="168">
        <f>'ac(x)'!P59</f>
        <v>0.39900000000000002</v>
      </c>
      <c r="Q59" s="168">
        <f>'ac(x)'!Q59</f>
        <v>0.34699999999999998</v>
      </c>
      <c r="R59" s="168">
        <f>'ac(x)'!R59</f>
        <v>0.31</v>
      </c>
      <c r="S59" s="168">
        <f>'ac(x)'!S59</f>
        <v>0.27200000000000002</v>
      </c>
      <c r="T59" s="168">
        <f>'ac(x)'!T59</f>
        <v>0.246</v>
      </c>
      <c r="U59" s="168">
        <f>'ac(x)'!U59</f>
        <v>0.219</v>
      </c>
      <c r="V59" s="168">
        <f>'ac(x)'!V59</f>
        <v>0.19900000000000001</v>
      </c>
      <c r="W59" s="169">
        <f>'ac(x)'!W59</f>
        <v>0.17899999999999999</v>
      </c>
    </row>
    <row r="60" spans="2:23" s="46" customFormat="1" ht="18.75" customHeight="1" thickBot="1" x14ac:dyDescent="0.3">
      <c r="B60" s="176" t="str">
        <f>'ac(x)'!B60</f>
        <v>150 x 5 SHS</v>
      </c>
      <c r="C60" s="177"/>
      <c r="D60" s="177"/>
      <c r="E60" s="177"/>
      <c r="F60" s="178">
        <f>'ac(x)'!F60</f>
        <v>0.96699999999999997</v>
      </c>
      <c r="G60" s="179">
        <f>'ac(x)'!G60</f>
        <v>0.93899999999999995</v>
      </c>
      <c r="H60" s="179">
        <f>'ac(x)'!H60</f>
        <v>0.90400000000000003</v>
      </c>
      <c r="I60" s="179">
        <f>'ac(x)'!I60</f>
        <v>0.86</v>
      </c>
      <c r="J60" s="179">
        <f>'ac(x)'!J60</f>
        <v>0.80600000000000005</v>
      </c>
      <c r="K60" s="179">
        <f>'ac(x)'!K60</f>
        <v>0.74199999999999999</v>
      </c>
      <c r="L60" s="179">
        <f>'ac(x)'!L60</f>
        <v>0.67</v>
      </c>
      <c r="M60" s="179">
        <f>'ac(x)'!M60</f>
        <v>0.59499999999999997</v>
      </c>
      <c r="N60" s="180">
        <f>'ac(x)'!N60</f>
        <v>0.52700000000000002</v>
      </c>
      <c r="O60" s="180">
        <f>'ac(x)'!O60</f>
        <v>0.45800000000000002</v>
      </c>
      <c r="P60" s="180">
        <f>'ac(x)'!P60</f>
        <v>0.40600000000000003</v>
      </c>
      <c r="Q60" s="180">
        <f>'ac(x)'!Q60</f>
        <v>0.35299999999999998</v>
      </c>
      <c r="R60" s="180">
        <f>'ac(x)'!R60</f>
        <v>0.315</v>
      </c>
      <c r="S60" s="180">
        <f>'ac(x)'!S60</f>
        <v>0.27700000000000002</v>
      </c>
      <c r="T60" s="180">
        <f>'ac(x)'!T60</f>
        <v>0.25</v>
      </c>
      <c r="U60" s="180">
        <f>'ac(x)'!U60</f>
        <v>0.222</v>
      </c>
      <c r="V60" s="180">
        <f>'ac(x)'!V60</f>
        <v>0.20200000000000001</v>
      </c>
      <c r="W60" s="181">
        <f>'ac(x)'!W60</f>
        <v>0.182</v>
      </c>
    </row>
    <row r="61" spans="2:23" s="46" customFormat="1" ht="18.75" customHeight="1" x14ac:dyDescent="0.25">
      <c r="B61" s="158" t="str">
        <f>'ac(x)'!B61</f>
        <v>125 x 9 SHS</v>
      </c>
      <c r="C61" s="159"/>
      <c r="D61" s="159"/>
      <c r="E61" s="159"/>
      <c r="F61" s="160">
        <f>'ac(x)'!F61</f>
        <v>0.94599999999999995</v>
      </c>
      <c r="G61" s="161">
        <f>'ac(x)'!G61</f>
        <v>0.90100000000000002</v>
      </c>
      <c r="H61" s="161">
        <f>'ac(x)'!H61</f>
        <v>0.84299999999999997</v>
      </c>
      <c r="I61" s="161">
        <f>'ac(x)'!I61</f>
        <v>0.76900000000000002</v>
      </c>
      <c r="J61" s="161">
        <f>'ac(x)'!J61</f>
        <v>0.68</v>
      </c>
      <c r="K61" s="161">
        <f>'ac(x)'!K61</f>
        <v>0.58599999999999997</v>
      </c>
      <c r="L61" s="161">
        <f>'ac(x)'!L61</f>
        <v>0.497</v>
      </c>
      <c r="M61" s="161">
        <f>'ac(x)'!M61</f>
        <v>0.42</v>
      </c>
      <c r="N61" s="162">
        <f>'ac(x)'!N61</f>
        <v>0.36299999999999999</v>
      </c>
      <c r="O61" s="162">
        <f>'ac(x)'!O61</f>
        <v>0.30499999999999999</v>
      </c>
      <c r="P61" s="162">
        <f>'ac(x)'!P61</f>
        <v>0.26700000000000002</v>
      </c>
      <c r="Q61" s="162">
        <f>'ac(x)'!Q61</f>
        <v>0.22900000000000001</v>
      </c>
      <c r="R61" s="162">
        <f>'ac(x)'!R61</f>
        <v>0.20399999999999999</v>
      </c>
      <c r="S61" s="162">
        <f>'ac(x)'!S61</f>
        <v>0.17799999999999999</v>
      </c>
      <c r="T61" s="162">
        <f>'ac(x)'!T61</f>
        <v>0.16</v>
      </c>
      <c r="U61" s="162">
        <f>'ac(x)'!U61</f>
        <v>0.14199999999999999</v>
      </c>
      <c r="V61" s="162">
        <f>'ac(x)'!V61</f>
        <v>0.129</v>
      </c>
      <c r="W61" s="163">
        <f>'ac(x)'!W61</f>
        <v>0.11600000000000001</v>
      </c>
    </row>
    <row r="62" spans="2:23" s="46" customFormat="1" ht="18.75" customHeight="1" x14ac:dyDescent="0.25">
      <c r="B62" s="164" t="str">
        <f>'ac(x)'!B62</f>
        <v>125 x 6 SHS</v>
      </c>
      <c r="C62" s="165"/>
      <c r="D62" s="165"/>
      <c r="E62" s="165"/>
      <c r="F62" s="166">
        <f>'ac(x)'!F62</f>
        <v>0.94899999999999995</v>
      </c>
      <c r="G62" s="167">
        <f>'ac(x)'!G62</f>
        <v>0.90800000000000003</v>
      </c>
      <c r="H62" s="167">
        <f>'ac(x)'!H62</f>
        <v>0.85399999999999998</v>
      </c>
      <c r="I62" s="167">
        <f>'ac(x)'!I62</f>
        <v>0.78500000000000003</v>
      </c>
      <c r="J62" s="167">
        <f>'ac(x)'!J62</f>
        <v>0.70199999999999996</v>
      </c>
      <c r="K62" s="167">
        <f>'ac(x)'!K62</f>
        <v>0.61099999999999999</v>
      </c>
      <c r="L62" s="167">
        <f>'ac(x)'!L62</f>
        <v>0.52200000000000002</v>
      </c>
      <c r="M62" s="167">
        <f>'ac(x)'!M62</f>
        <v>0.44400000000000001</v>
      </c>
      <c r="N62" s="168">
        <f>'ac(x)'!N62</f>
        <v>0.38400000000000001</v>
      </c>
      <c r="O62" s="168">
        <f>'ac(x)'!O62</f>
        <v>0.32400000000000001</v>
      </c>
      <c r="P62" s="168">
        <f>'ac(x)'!P62</f>
        <v>0.28399999999999997</v>
      </c>
      <c r="Q62" s="168">
        <f>'ac(x)'!Q62</f>
        <v>0.24399999999999999</v>
      </c>
      <c r="R62" s="168">
        <f>'ac(x)'!R62</f>
        <v>0.217</v>
      </c>
      <c r="S62" s="168">
        <f>'ac(x)'!S62</f>
        <v>0.19</v>
      </c>
      <c r="T62" s="168">
        <f>'ac(x)'!T62</f>
        <v>0.17100000000000001</v>
      </c>
      <c r="U62" s="168">
        <f>'ac(x)'!U62</f>
        <v>0.151</v>
      </c>
      <c r="V62" s="168">
        <f>'ac(x)'!V62</f>
        <v>0.13700000000000001</v>
      </c>
      <c r="W62" s="169">
        <f>'ac(x)'!W62</f>
        <v>0.123</v>
      </c>
    </row>
    <row r="63" spans="2:23" s="46" customFormat="1" ht="18.75" customHeight="1" x14ac:dyDescent="0.25">
      <c r="B63" s="164" t="str">
        <f>'ac(x)'!B63</f>
        <v>125 x 5 SHS</v>
      </c>
      <c r="C63" s="165"/>
      <c r="D63" s="165"/>
      <c r="E63" s="165"/>
      <c r="F63" s="166">
        <f>'ac(x)'!F63</f>
        <v>0.95</v>
      </c>
      <c r="G63" s="167">
        <f>'ac(x)'!G63</f>
        <v>0.91</v>
      </c>
      <c r="H63" s="167">
        <f>'ac(x)'!H63</f>
        <v>0.85699999999999998</v>
      </c>
      <c r="I63" s="167">
        <f>'ac(x)'!I63</f>
        <v>0.79</v>
      </c>
      <c r="J63" s="167">
        <f>'ac(x)'!J63</f>
        <v>0.70799999999999996</v>
      </c>
      <c r="K63" s="167">
        <f>'ac(x)'!K63</f>
        <v>0.61799999999999999</v>
      </c>
      <c r="L63" s="167">
        <f>'ac(x)'!L63</f>
        <v>0.53</v>
      </c>
      <c r="M63" s="167">
        <f>'ac(x)'!M63</f>
        <v>0.45100000000000001</v>
      </c>
      <c r="N63" s="168">
        <f>'ac(x)'!N63</f>
        <v>0.39100000000000001</v>
      </c>
      <c r="O63" s="168">
        <f>'ac(x)'!O63</f>
        <v>0.33</v>
      </c>
      <c r="P63" s="168">
        <f>'ac(x)'!P63</f>
        <v>0.28999999999999998</v>
      </c>
      <c r="Q63" s="168">
        <f>'ac(x)'!Q63</f>
        <v>0.249</v>
      </c>
      <c r="R63" s="168">
        <f>'ac(x)'!R63</f>
        <v>0.221</v>
      </c>
      <c r="S63" s="168">
        <f>'ac(x)'!S63</f>
        <v>0.193</v>
      </c>
      <c r="T63" s="168">
        <f>'ac(x)'!T63</f>
        <v>0.17399999999999999</v>
      </c>
      <c r="U63" s="168">
        <f>'ac(x)'!U63</f>
        <v>0.154</v>
      </c>
      <c r="V63" s="168">
        <f>'ac(x)'!V63</f>
        <v>0.14000000000000001</v>
      </c>
      <c r="W63" s="169">
        <f>'ac(x)'!W63</f>
        <v>0.126</v>
      </c>
    </row>
    <row r="64" spans="2:23" s="46" customFormat="1" ht="18.75" customHeight="1" thickBot="1" x14ac:dyDescent="0.3">
      <c r="B64" s="152" t="str">
        <f>'ac(x)'!B64</f>
        <v>125 x 4 SHS</v>
      </c>
      <c r="C64" s="153"/>
      <c r="D64" s="153"/>
      <c r="E64" s="153"/>
      <c r="F64" s="154">
        <f>'ac(x)'!F64</f>
        <v>0.95099999999999996</v>
      </c>
      <c r="G64" s="155">
        <f>'ac(x)'!G64</f>
        <v>0.91200000000000003</v>
      </c>
      <c r="H64" s="155">
        <f>'ac(x)'!H64</f>
        <v>0.86</v>
      </c>
      <c r="I64" s="155">
        <f>'ac(x)'!I64</f>
        <v>0.79500000000000004</v>
      </c>
      <c r="J64" s="155">
        <f>'ac(x)'!J64</f>
        <v>0.71499999999999997</v>
      </c>
      <c r="K64" s="155">
        <f>'ac(x)'!K64</f>
        <v>0.626</v>
      </c>
      <c r="L64" s="155">
        <f>'ac(x)'!L64</f>
        <v>0.53800000000000003</v>
      </c>
      <c r="M64" s="155">
        <f>'ac(x)'!M64</f>
        <v>0.45900000000000002</v>
      </c>
      <c r="N64" s="156">
        <f>'ac(x)'!N64</f>
        <v>0.39800000000000002</v>
      </c>
      <c r="O64" s="156">
        <f>'ac(x)'!O64</f>
        <v>0.33600000000000002</v>
      </c>
      <c r="P64" s="156">
        <f>'ac(x)'!P64</f>
        <v>0.29499999999999998</v>
      </c>
      <c r="Q64" s="156">
        <f>'ac(x)'!Q64</f>
        <v>0.254</v>
      </c>
      <c r="R64" s="156">
        <f>'ac(x)'!R64</f>
        <v>0.22600000000000001</v>
      </c>
      <c r="S64" s="156">
        <f>'ac(x)'!S64</f>
        <v>0.19700000000000001</v>
      </c>
      <c r="T64" s="156">
        <f>'ac(x)'!T64</f>
        <v>0.17699999999999999</v>
      </c>
      <c r="U64" s="156">
        <f>'ac(x)'!U64</f>
        <v>0.157</v>
      </c>
      <c r="V64" s="156">
        <f>'ac(x)'!V64</f>
        <v>0.14299999999999999</v>
      </c>
      <c r="W64" s="157">
        <f>'ac(x)'!W64</f>
        <v>0.128</v>
      </c>
    </row>
    <row r="65" spans="2:23" s="46" customFormat="1" ht="18.75" customHeight="1" x14ac:dyDescent="0.25">
      <c r="B65" s="170" t="str">
        <f>'ac(x)'!B65</f>
        <v>100 x 9 SHS</v>
      </c>
      <c r="C65" s="171"/>
      <c r="D65" s="171"/>
      <c r="E65" s="171"/>
      <c r="F65" s="172">
        <f>'ac(x)'!F65</f>
        <v>0.90900000000000003</v>
      </c>
      <c r="G65" s="173">
        <f>'ac(x)'!G65</f>
        <v>0.83399999999999996</v>
      </c>
      <c r="H65" s="173">
        <f>'ac(x)'!H65</f>
        <v>0.73299999999999998</v>
      </c>
      <c r="I65" s="173">
        <f>'ac(x)'!I65</f>
        <v>0.61299999999999999</v>
      </c>
      <c r="J65" s="173">
        <f>'ac(x)'!J65</f>
        <v>0.497</v>
      </c>
      <c r="K65" s="173">
        <f>'ac(x)'!K65</f>
        <v>0.4</v>
      </c>
      <c r="L65" s="173">
        <f>'ac(x)'!L65</f>
        <v>0.32600000000000001</v>
      </c>
      <c r="M65" s="173">
        <f>'ac(x)'!M65</f>
        <v>0.26900000000000002</v>
      </c>
      <c r="N65" s="174">
        <f>'ac(x)'!N65</f>
        <v>0.23</v>
      </c>
      <c r="O65" s="174">
        <f>'ac(x)'!O65</f>
        <v>0.191</v>
      </c>
      <c r="P65" s="174">
        <f>'ac(x)'!P65</f>
        <v>0.16700000000000001</v>
      </c>
      <c r="Q65" s="174">
        <f>'ac(x)'!Q65</f>
        <v>0.14199999999999999</v>
      </c>
      <c r="R65" s="174">
        <f>'ac(x)'!R65</f>
        <v>0.126</v>
      </c>
      <c r="S65" s="174">
        <f>'ac(x)'!S65</f>
        <v>0.109</v>
      </c>
      <c r="T65" s="174">
        <f>'ac(x)'!T65</f>
        <v>9.8000000000000004E-2</v>
      </c>
      <c r="U65" s="174">
        <f>'ac(x)'!U65</f>
        <v>8.6999999999999994E-2</v>
      </c>
      <c r="V65" s="174">
        <f>'ac(x)'!V65</f>
        <v>7.9000000000000001E-2</v>
      </c>
      <c r="W65" s="175">
        <f>'ac(x)'!W65</f>
        <v>7.0999999999999994E-2</v>
      </c>
    </row>
    <row r="66" spans="2:23" s="46" customFormat="1" ht="18.75" customHeight="1" x14ac:dyDescent="0.25">
      <c r="B66" s="164" t="str">
        <f>'ac(x)'!B66</f>
        <v>100 x 6 SHS</v>
      </c>
      <c r="C66" s="165"/>
      <c r="D66" s="165"/>
      <c r="E66" s="165"/>
      <c r="F66" s="166">
        <f>'ac(x)'!F66</f>
        <v>0.89200000000000002</v>
      </c>
      <c r="G66" s="167">
        <f>'ac(x)'!G66</f>
        <v>0.80200000000000005</v>
      </c>
      <c r="H66" s="167">
        <f>'ac(x)'!H66</f>
        <v>0.68200000000000005</v>
      </c>
      <c r="I66" s="167">
        <f>'ac(x)'!I66</f>
        <v>0.55100000000000005</v>
      </c>
      <c r="J66" s="167">
        <f>'ac(x)'!J66</f>
        <v>0.436</v>
      </c>
      <c r="K66" s="167">
        <f>'ac(x)'!K66</f>
        <v>0.34699999999999998</v>
      </c>
      <c r="L66" s="167">
        <f>'ac(x)'!L66</f>
        <v>0.28000000000000003</v>
      </c>
      <c r="M66" s="167">
        <f>'ac(x)'!M66</f>
        <v>0.23</v>
      </c>
      <c r="N66" s="168">
        <f>'ac(x)'!N66</f>
        <v>0.19700000000000001</v>
      </c>
      <c r="O66" s="168">
        <f>'ac(x)'!O66</f>
        <v>0.16300000000000001</v>
      </c>
      <c r="P66" s="168">
        <f>'ac(x)'!P66</f>
        <v>0.14199999999999999</v>
      </c>
      <c r="Q66" s="168">
        <f>'ac(x)'!Q66</f>
        <v>0.121</v>
      </c>
      <c r="R66" s="168">
        <f>'ac(x)'!R66</f>
        <v>0.107</v>
      </c>
      <c r="S66" s="168">
        <f>'ac(x)'!S66</f>
        <v>9.2999999999999999E-2</v>
      </c>
      <c r="T66" s="168">
        <f>'ac(x)'!T66</f>
        <v>8.4000000000000005E-2</v>
      </c>
      <c r="U66" s="168">
        <f>'ac(x)'!U66</f>
        <v>7.3999999999999996E-2</v>
      </c>
      <c r="V66" s="168">
        <f>'ac(x)'!V66</f>
        <v>6.7000000000000004E-2</v>
      </c>
      <c r="W66" s="169">
        <f>'ac(x)'!W66</f>
        <v>0.06</v>
      </c>
    </row>
    <row r="67" spans="2:23" s="46" customFormat="1" ht="18.75" customHeight="1" x14ac:dyDescent="0.25">
      <c r="B67" s="164" t="str">
        <f>'ac(x)'!B67</f>
        <v>100 x 5 SHS</v>
      </c>
      <c r="C67" s="165"/>
      <c r="D67" s="165"/>
      <c r="E67" s="165"/>
      <c r="F67" s="166">
        <f>'ac(x)'!F67</f>
        <v>0.89500000000000002</v>
      </c>
      <c r="G67" s="167">
        <f>'ac(x)'!G67</f>
        <v>0.80900000000000005</v>
      </c>
      <c r="H67" s="167">
        <f>'ac(x)'!H67</f>
        <v>0.69299999999999995</v>
      </c>
      <c r="I67" s="167">
        <f>'ac(x)'!I67</f>
        <v>0.56299999999999994</v>
      </c>
      <c r="J67" s="167">
        <f>'ac(x)'!J67</f>
        <v>0.44800000000000001</v>
      </c>
      <c r="K67" s="167">
        <f>'ac(x)'!K67</f>
        <v>0.35699999999999998</v>
      </c>
      <c r="L67" s="167">
        <f>'ac(x)'!L67</f>
        <v>0.28899999999999998</v>
      </c>
      <c r="M67" s="167">
        <f>'ac(x)'!M67</f>
        <v>0.23699999999999999</v>
      </c>
      <c r="N67" s="168">
        <f>'ac(x)'!N67</f>
        <v>0.20300000000000001</v>
      </c>
      <c r="O67" s="168">
        <f>'ac(x)'!O67</f>
        <v>0.16800000000000001</v>
      </c>
      <c r="P67" s="168">
        <f>'ac(x)'!P67</f>
        <v>0.14699999999999999</v>
      </c>
      <c r="Q67" s="168">
        <f>'ac(x)'!Q67</f>
        <v>0.125</v>
      </c>
      <c r="R67" s="168">
        <f>'ac(x)'!R67</f>
        <v>0.111</v>
      </c>
      <c r="S67" s="168">
        <f>'ac(x)'!S67</f>
        <v>9.6000000000000002E-2</v>
      </c>
      <c r="T67" s="168">
        <f>'ac(x)'!T67</f>
        <v>8.6999999999999994E-2</v>
      </c>
      <c r="U67" s="168">
        <f>'ac(x)'!U67</f>
        <v>7.6999999999999999E-2</v>
      </c>
      <c r="V67" s="168">
        <f>'ac(x)'!V67</f>
        <v>7.0000000000000007E-2</v>
      </c>
      <c r="W67" s="169">
        <f>'ac(x)'!W67</f>
        <v>6.2E-2</v>
      </c>
    </row>
    <row r="68" spans="2:23" s="46" customFormat="1" ht="18.75" customHeight="1" thickBot="1" x14ac:dyDescent="0.3">
      <c r="B68" s="176" t="str">
        <f>'ac(x)'!B68</f>
        <v>100 x 4 SHS</v>
      </c>
      <c r="C68" s="177"/>
      <c r="D68" s="177"/>
      <c r="E68" s="177"/>
      <c r="F68" s="178">
        <f>'ac(x)'!F68</f>
        <v>0.89800000000000002</v>
      </c>
      <c r="G68" s="179">
        <f>'ac(x)'!G68</f>
        <v>0.81399999999999995</v>
      </c>
      <c r="H68" s="179">
        <f>'ac(x)'!H68</f>
        <v>0.70099999999999996</v>
      </c>
      <c r="I68" s="179">
        <f>'ac(x)'!I68</f>
        <v>0.57299999999999995</v>
      </c>
      <c r="J68" s="179">
        <f>'ac(x)'!J68</f>
        <v>0.45700000000000002</v>
      </c>
      <c r="K68" s="179">
        <f>'ac(x)'!K68</f>
        <v>0.36499999999999999</v>
      </c>
      <c r="L68" s="179">
        <f>'ac(x)'!L68</f>
        <v>0.29599999999999999</v>
      </c>
      <c r="M68" s="179">
        <f>'ac(x)'!M68</f>
        <v>0.24299999999999999</v>
      </c>
      <c r="N68" s="180">
        <f>'ac(x)'!N68</f>
        <v>0.20799999999999999</v>
      </c>
      <c r="O68" s="180">
        <f>'ac(x)'!O68</f>
        <v>0.17199999999999999</v>
      </c>
      <c r="P68" s="180">
        <f>'ac(x)'!P68</f>
        <v>0.15</v>
      </c>
      <c r="Q68" s="180">
        <f>'ac(x)'!Q68</f>
        <v>0.128</v>
      </c>
      <c r="R68" s="180">
        <f>'ac(x)'!R68</f>
        <v>0.114</v>
      </c>
      <c r="S68" s="180">
        <f>'ac(x)'!S68</f>
        <v>9.9000000000000005E-2</v>
      </c>
      <c r="T68" s="180">
        <f>'ac(x)'!T68</f>
        <v>8.8999999999999996E-2</v>
      </c>
      <c r="U68" s="180">
        <f>'ac(x)'!U68</f>
        <v>7.8E-2</v>
      </c>
      <c r="V68" s="180">
        <f>'ac(x)'!V68</f>
        <v>7.0999999999999994E-2</v>
      </c>
      <c r="W68" s="181">
        <f>'ac(x)'!W68</f>
        <v>6.4000000000000001E-2</v>
      </c>
    </row>
    <row r="69" spans="2:23" s="46" customFormat="1" ht="18.75" customHeight="1" x14ac:dyDescent="0.25">
      <c r="B69" s="158" t="str">
        <f>'ac(x)'!B69</f>
        <v>89 x 6 SHS</v>
      </c>
      <c r="C69" s="159"/>
      <c r="D69" s="159"/>
      <c r="E69" s="159"/>
      <c r="F69" s="160">
        <f>'ac(x)'!F69</f>
        <v>0.89100000000000001</v>
      </c>
      <c r="G69" s="161">
        <f>'ac(x)'!G69</f>
        <v>0.80200000000000005</v>
      </c>
      <c r="H69" s="161">
        <f>'ac(x)'!H69</f>
        <v>0.68100000000000005</v>
      </c>
      <c r="I69" s="161">
        <f>'ac(x)'!I69</f>
        <v>0.55000000000000004</v>
      </c>
      <c r="J69" s="161">
        <f>'ac(x)'!J69</f>
        <v>0.435</v>
      </c>
      <c r="K69" s="161">
        <f>'ac(x)'!K69</f>
        <v>0.34599999999999997</v>
      </c>
      <c r="L69" s="161">
        <f>'ac(x)'!L69</f>
        <v>0.28000000000000003</v>
      </c>
      <c r="M69" s="161">
        <f>'ac(x)'!M69</f>
        <v>0.23</v>
      </c>
      <c r="N69" s="162">
        <f>'ac(x)'!N69</f>
        <v>0.19600000000000001</v>
      </c>
      <c r="O69" s="162">
        <f>'ac(x)'!O69</f>
        <v>0.16200000000000001</v>
      </c>
      <c r="P69" s="162">
        <f>'ac(x)'!P69</f>
        <v>0.14199999999999999</v>
      </c>
      <c r="Q69" s="162">
        <f>'ac(x)'!Q69</f>
        <v>0.121</v>
      </c>
      <c r="R69" s="162">
        <f>'ac(x)'!R69</f>
        <v>0.107</v>
      </c>
      <c r="S69" s="162">
        <f>'ac(x)'!S69</f>
        <v>9.2999999999999999E-2</v>
      </c>
      <c r="T69" s="162">
        <f>'ac(x)'!T69</f>
        <v>8.4000000000000005E-2</v>
      </c>
      <c r="U69" s="162">
        <f>'ac(x)'!U69</f>
        <v>7.3999999999999996E-2</v>
      </c>
      <c r="V69" s="162">
        <f>'ac(x)'!V69</f>
        <v>6.7000000000000004E-2</v>
      </c>
      <c r="W69" s="163">
        <f>'ac(x)'!W69</f>
        <v>0.06</v>
      </c>
    </row>
    <row r="70" spans="2:23" s="46" customFormat="1" ht="18.75" customHeight="1" x14ac:dyDescent="0.25">
      <c r="B70" s="164" t="str">
        <f>'ac(x)'!B70</f>
        <v>89 x 5 SHS</v>
      </c>
      <c r="C70" s="165"/>
      <c r="D70" s="165"/>
      <c r="E70" s="165"/>
      <c r="F70" s="166">
        <f>'ac(x)'!F70</f>
        <v>0.89500000000000002</v>
      </c>
      <c r="G70" s="167">
        <f>'ac(x)'!G70</f>
        <v>0.80800000000000005</v>
      </c>
      <c r="H70" s="167">
        <f>'ac(x)'!H70</f>
        <v>0.69099999999999995</v>
      </c>
      <c r="I70" s="167">
        <f>'ac(x)'!I70</f>
        <v>0.56100000000000005</v>
      </c>
      <c r="J70" s="167">
        <f>'ac(x)'!J70</f>
        <v>0.44600000000000001</v>
      </c>
      <c r="K70" s="167">
        <f>'ac(x)'!K70</f>
        <v>0.35599999999999998</v>
      </c>
      <c r="L70" s="167">
        <f>'ac(x)'!L70</f>
        <v>0.28699999999999998</v>
      </c>
      <c r="M70" s="167">
        <f>'ac(x)'!M70</f>
        <v>0.23599999999999999</v>
      </c>
      <c r="N70" s="168">
        <f>'ac(x)'!N70</f>
        <v>0.20200000000000001</v>
      </c>
      <c r="O70" s="168">
        <f>'ac(x)'!O70</f>
        <v>0.16700000000000001</v>
      </c>
      <c r="P70" s="168">
        <f>'ac(x)'!P70</f>
        <v>0.14599999999999999</v>
      </c>
      <c r="Q70" s="168">
        <f>'ac(x)'!Q70</f>
        <v>0.124</v>
      </c>
      <c r="R70" s="168">
        <f>'ac(x)'!R70</f>
        <v>0.11</v>
      </c>
      <c r="S70" s="168">
        <f>'ac(x)'!S70</f>
        <v>9.6000000000000002E-2</v>
      </c>
      <c r="T70" s="168">
        <f>'ac(x)'!T70</f>
        <v>8.5999999999999993E-2</v>
      </c>
      <c r="U70" s="168">
        <f>'ac(x)'!U70</f>
        <v>7.5999999999999998E-2</v>
      </c>
      <c r="V70" s="168">
        <f>'ac(x)'!V70</f>
        <v>6.9000000000000006E-2</v>
      </c>
      <c r="W70" s="169">
        <f>'ac(x)'!W70</f>
        <v>6.2E-2</v>
      </c>
    </row>
    <row r="71" spans="2:23" s="46" customFormat="1" ht="18.75" customHeight="1" thickBot="1" x14ac:dyDescent="0.3">
      <c r="B71" s="152" t="str">
        <f>'ac(x)'!B71</f>
        <v>89 x 3.5 SHS</v>
      </c>
      <c r="C71" s="153"/>
      <c r="D71" s="153"/>
      <c r="E71" s="153"/>
      <c r="F71" s="154">
        <f>'ac(x)'!F71</f>
        <v>0.9</v>
      </c>
      <c r="G71" s="155">
        <f>'ac(x)'!G71</f>
        <v>0.81699999999999995</v>
      </c>
      <c r="H71" s="155">
        <f>'ac(x)'!H71</f>
        <v>0.70599999999999996</v>
      </c>
      <c r="I71" s="155">
        <f>'ac(x)'!I71</f>
        <v>0.57899999999999996</v>
      </c>
      <c r="J71" s="155">
        <f>'ac(x)'!J71</f>
        <v>0.46300000000000002</v>
      </c>
      <c r="K71" s="155">
        <f>'ac(x)'!K71</f>
        <v>0.37</v>
      </c>
      <c r="L71" s="155">
        <f>'ac(x)'!L71</f>
        <v>0.3</v>
      </c>
      <c r="M71" s="155">
        <f>'ac(x)'!M71</f>
        <v>0.247</v>
      </c>
      <c r="N71" s="156">
        <f>'ac(x)'!N71</f>
        <v>0.21099999999999999</v>
      </c>
      <c r="O71" s="156">
        <f>'ac(x)'!O71</f>
        <v>0.17499999999999999</v>
      </c>
      <c r="P71" s="156">
        <f>'ac(x)'!P71</f>
        <v>0.153</v>
      </c>
      <c r="Q71" s="156">
        <f>'ac(x)'!Q71</f>
        <v>0.13</v>
      </c>
      <c r="R71" s="156">
        <f>'ac(x)'!R71</f>
        <v>0.115</v>
      </c>
      <c r="S71" s="156">
        <f>'ac(x)'!S71</f>
        <v>0.1</v>
      </c>
      <c r="T71" s="156">
        <f>'ac(x)'!T71</f>
        <v>0.09</v>
      </c>
      <c r="U71" s="156">
        <f>'ac(x)'!U71</f>
        <v>0.08</v>
      </c>
      <c r="V71" s="156">
        <f>'ac(x)'!V71</f>
        <v>7.2999999999999995E-2</v>
      </c>
      <c r="W71" s="157">
        <f>'ac(x)'!W71</f>
        <v>6.5000000000000002E-2</v>
      </c>
    </row>
    <row r="72" spans="2:23" s="46" customFormat="1" ht="18.75" customHeight="1" x14ac:dyDescent="0.25">
      <c r="B72" s="170" t="str">
        <f>'ac(x)'!B72</f>
        <v>75 x 6 SHS</v>
      </c>
      <c r="C72" s="171"/>
      <c r="D72" s="171"/>
      <c r="E72" s="171"/>
      <c r="F72" s="172">
        <f>'ac(x)'!F72</f>
        <v>0.79</v>
      </c>
      <c r="G72" s="173">
        <f>'ac(x)'!G72</f>
        <v>0.61799999999999999</v>
      </c>
      <c r="H72" s="173">
        <f>'ac(x)'!H72</f>
        <v>0.45100000000000001</v>
      </c>
      <c r="I72" s="173">
        <f>'ac(x)'!I72</f>
        <v>0.33</v>
      </c>
      <c r="J72" s="173">
        <f>'ac(x)'!J72</f>
        <v>0.249</v>
      </c>
      <c r="K72" s="173">
        <f>'ac(x)'!K72</f>
        <v>0.193</v>
      </c>
      <c r="L72" s="173">
        <f>'ac(x)'!L72</f>
        <v>0.154</v>
      </c>
      <c r="M72" s="173">
        <f>'ac(x)'!M72</f>
        <v>0.126</v>
      </c>
      <c r="N72" s="174">
        <f>'ac(x)'!N72</f>
        <v>0.107</v>
      </c>
      <c r="O72" s="174">
        <f>'ac(x)'!O72</f>
        <v>8.7999999999999995E-2</v>
      </c>
      <c r="P72" s="174">
        <f>'ac(x)'!P72</f>
        <v>7.6999999999999999E-2</v>
      </c>
      <c r="Q72" s="174">
        <f>'ac(x)'!Q72</f>
        <v>6.5000000000000002E-2</v>
      </c>
      <c r="R72" s="174">
        <f>'ac(x)'!R72</f>
        <v>5.8000000000000003E-2</v>
      </c>
      <c r="S72" s="174">
        <f>'ac(x)'!S72</f>
        <v>0.05</v>
      </c>
      <c r="T72" s="174">
        <f>'ac(x)'!T72</f>
        <v>4.4999999999999998E-2</v>
      </c>
      <c r="U72" s="174">
        <f>'ac(x)'!U72</f>
        <v>0.04</v>
      </c>
      <c r="V72" s="174">
        <f>'ac(x)'!V72</f>
        <v>3.6999999999999998E-2</v>
      </c>
      <c r="W72" s="175">
        <f>'ac(x)'!W72</f>
        <v>3.3000000000000002E-2</v>
      </c>
    </row>
    <row r="73" spans="2:23" s="46" customFormat="1" ht="18.75" customHeight="1" x14ac:dyDescent="0.25">
      <c r="B73" s="164" t="str">
        <f>'ac(x)'!B73</f>
        <v>75 x 5 SHS</v>
      </c>
      <c r="C73" s="165"/>
      <c r="D73" s="165"/>
      <c r="E73" s="165"/>
      <c r="F73" s="166">
        <f>'ac(x)'!F73</f>
        <v>0.79800000000000004</v>
      </c>
      <c r="G73" s="167">
        <f>'ac(x)'!G73</f>
        <v>0.63100000000000001</v>
      </c>
      <c r="H73" s="167">
        <f>'ac(x)'!H73</f>
        <v>0.46500000000000002</v>
      </c>
      <c r="I73" s="167">
        <f>'ac(x)'!I73</f>
        <v>0.34100000000000003</v>
      </c>
      <c r="J73" s="167">
        <f>'ac(x)'!J73</f>
        <v>0.25700000000000001</v>
      </c>
      <c r="K73" s="167">
        <f>'ac(x)'!K73</f>
        <v>0.2</v>
      </c>
      <c r="L73" s="167">
        <f>'ac(x)'!L73</f>
        <v>0.16</v>
      </c>
      <c r="M73" s="167">
        <f>'ac(x)'!M73</f>
        <v>0.13</v>
      </c>
      <c r="N73" s="168">
        <f>'ac(x)'!N73</f>
        <v>0.111</v>
      </c>
      <c r="O73" s="168">
        <f>'ac(x)'!O73</f>
        <v>9.1999999999999998E-2</v>
      </c>
      <c r="P73" s="168">
        <f>'ac(x)'!P73</f>
        <v>0.08</v>
      </c>
      <c r="Q73" s="168">
        <f>'ac(x)'!Q73</f>
        <v>6.8000000000000005E-2</v>
      </c>
      <c r="R73" s="168">
        <f>'ac(x)'!R73</f>
        <v>0.06</v>
      </c>
      <c r="S73" s="168">
        <f>'ac(x)'!S73</f>
        <v>5.1999999999999998E-2</v>
      </c>
      <c r="T73" s="168">
        <f>'ac(x)'!T73</f>
        <v>4.7E-2</v>
      </c>
      <c r="U73" s="168">
        <f>'ac(x)'!U73</f>
        <v>4.1000000000000002E-2</v>
      </c>
      <c r="V73" s="168">
        <f>'ac(x)'!V73</f>
        <v>3.7999999999999999E-2</v>
      </c>
      <c r="W73" s="169">
        <f>'ac(x)'!W73</f>
        <v>3.4000000000000002E-2</v>
      </c>
    </row>
    <row r="74" spans="2:23" s="46" customFormat="1" ht="18.75" customHeight="1" thickBot="1" x14ac:dyDescent="0.3">
      <c r="B74" s="176" t="str">
        <f>'ac(x)'!B74</f>
        <v>75 x 4 SHS</v>
      </c>
      <c r="C74" s="177"/>
      <c r="D74" s="177"/>
      <c r="E74" s="177"/>
      <c r="F74" s="178">
        <f>'ac(x)'!F74</f>
        <v>0.80700000000000005</v>
      </c>
      <c r="G74" s="179">
        <f>'ac(x)'!G74</f>
        <v>0.64600000000000002</v>
      </c>
      <c r="H74" s="179">
        <f>'ac(x)'!H74</f>
        <v>0.48</v>
      </c>
      <c r="I74" s="179">
        <f>'ac(x)'!I74</f>
        <v>0.35399999999999998</v>
      </c>
      <c r="J74" s="179">
        <f>'ac(x)'!J74</f>
        <v>0.26800000000000002</v>
      </c>
      <c r="K74" s="179">
        <f>'ac(x)'!K74</f>
        <v>0.20799999999999999</v>
      </c>
      <c r="L74" s="179">
        <f>'ac(x)'!L74</f>
        <v>0.16600000000000001</v>
      </c>
      <c r="M74" s="179">
        <f>'ac(x)'!M74</f>
        <v>0.13600000000000001</v>
      </c>
      <c r="N74" s="180">
        <f>'ac(x)'!N74</f>
        <v>0.11600000000000001</v>
      </c>
      <c r="O74" s="180">
        <f>'ac(x)'!O74</f>
        <v>9.5000000000000001E-2</v>
      </c>
      <c r="P74" s="180">
        <f>'ac(x)'!P74</f>
        <v>8.3000000000000004E-2</v>
      </c>
      <c r="Q74" s="180">
        <f>'ac(x)'!Q74</f>
        <v>7.0999999999999994E-2</v>
      </c>
      <c r="R74" s="180">
        <f>'ac(x)'!R74</f>
        <v>6.3E-2</v>
      </c>
      <c r="S74" s="180">
        <f>'ac(x)'!S74</f>
        <v>5.3999999999999999E-2</v>
      </c>
      <c r="T74" s="180">
        <f>'ac(x)'!T74</f>
        <v>4.9000000000000002E-2</v>
      </c>
      <c r="U74" s="180">
        <f>'ac(x)'!U74</f>
        <v>4.2999999999999997E-2</v>
      </c>
      <c r="V74" s="180">
        <f>'ac(x)'!V74</f>
        <v>3.9E-2</v>
      </c>
      <c r="W74" s="181">
        <f>'ac(x)'!W74</f>
        <v>3.5000000000000003E-2</v>
      </c>
    </row>
    <row r="75" spans="2:23" s="46" customFormat="1" ht="18.75" customHeight="1" x14ac:dyDescent="0.25">
      <c r="B75" s="158" t="str">
        <f>'ac(x)'!B75</f>
        <v>65 x 6 SHS</v>
      </c>
      <c r="C75" s="159"/>
      <c r="D75" s="159"/>
      <c r="E75" s="159"/>
      <c r="F75" s="160">
        <f>'ac(x)'!F75</f>
        <v>0.70399999999999996</v>
      </c>
      <c r="G75" s="161">
        <f>'ac(x)'!G75</f>
        <v>0.497</v>
      </c>
      <c r="H75" s="161">
        <f>'ac(x)'!H75</f>
        <v>0.34300000000000003</v>
      </c>
      <c r="I75" s="161">
        <f>'ac(x)'!I75</f>
        <v>0.246</v>
      </c>
      <c r="J75" s="161">
        <f>'ac(x)'!J75</f>
        <v>0.183</v>
      </c>
      <c r="K75" s="161">
        <f>'ac(x)'!K75</f>
        <v>0.14199999999999999</v>
      </c>
      <c r="L75" s="161">
        <f>'ac(x)'!L75</f>
        <v>0.113</v>
      </c>
      <c r="M75" s="161">
        <f>'ac(x)'!M75</f>
        <v>9.1999999999999998E-2</v>
      </c>
      <c r="N75" s="162">
        <f>'ac(x)'!N75</f>
        <v>7.9000000000000001E-2</v>
      </c>
      <c r="O75" s="162">
        <f>'ac(x)'!O75</f>
        <v>6.5000000000000002E-2</v>
      </c>
      <c r="P75" s="162">
        <f>'ac(x)'!P75</f>
        <v>5.7000000000000002E-2</v>
      </c>
      <c r="Q75" s="162">
        <f>'ac(x)'!Q75</f>
        <v>4.8000000000000001E-2</v>
      </c>
      <c r="R75" s="162">
        <f>'ac(x)'!R75</f>
        <v>4.2999999999999997E-2</v>
      </c>
      <c r="S75" s="162">
        <f>'ac(x)'!S75</f>
        <v>3.6999999999999998E-2</v>
      </c>
      <c r="T75" s="162">
        <f>'ac(x)'!T75</f>
        <v>3.3000000000000002E-2</v>
      </c>
      <c r="U75" s="162">
        <f>'ac(x)'!U75</f>
        <v>2.9000000000000001E-2</v>
      </c>
      <c r="V75" s="162">
        <f>'ac(x)'!V75</f>
        <v>2.7E-2</v>
      </c>
      <c r="W75" s="163">
        <f>'ac(x)'!W75</f>
        <v>2.4E-2</v>
      </c>
    </row>
    <row r="76" spans="2:23" s="46" customFormat="1" ht="18.75" customHeight="1" x14ac:dyDescent="0.25">
      <c r="B76" s="164" t="str">
        <f>'ac(x)'!B76</f>
        <v>65 x 5 SHS</v>
      </c>
      <c r="C76" s="165"/>
      <c r="D76" s="165"/>
      <c r="E76" s="165"/>
      <c r="F76" s="166">
        <f>'ac(x)'!F76</f>
        <v>0.71699999999999997</v>
      </c>
      <c r="G76" s="167">
        <f>'ac(x)'!G76</f>
        <v>0.51300000000000001</v>
      </c>
      <c r="H76" s="167">
        <f>'ac(x)'!H76</f>
        <v>0.35599999999999998</v>
      </c>
      <c r="I76" s="167">
        <f>'ac(x)'!I76</f>
        <v>0.255</v>
      </c>
      <c r="J76" s="167">
        <f>'ac(x)'!J76</f>
        <v>0.191</v>
      </c>
      <c r="K76" s="167">
        <f>'ac(x)'!K76</f>
        <v>0.14799999999999999</v>
      </c>
      <c r="L76" s="167">
        <f>'ac(x)'!L76</f>
        <v>0.11799999999999999</v>
      </c>
      <c r="M76" s="167">
        <f>'ac(x)'!M76</f>
        <v>9.6000000000000002E-2</v>
      </c>
      <c r="N76" s="168">
        <f>'ac(x)'!N76</f>
        <v>8.2000000000000003E-2</v>
      </c>
      <c r="O76" s="168">
        <f>'ac(x)'!O76</f>
        <v>6.7000000000000004E-2</v>
      </c>
      <c r="P76" s="168">
        <f>'ac(x)'!P76</f>
        <v>5.8999999999999997E-2</v>
      </c>
      <c r="Q76" s="168">
        <f>'ac(x)'!Q76</f>
        <v>0.05</v>
      </c>
      <c r="R76" s="168">
        <f>'ac(x)'!R76</f>
        <v>4.3999999999999997E-2</v>
      </c>
      <c r="S76" s="168">
        <f>'ac(x)'!S76</f>
        <v>3.7999999999999999E-2</v>
      </c>
      <c r="T76" s="168">
        <f>'ac(x)'!T76</f>
        <v>3.4000000000000002E-2</v>
      </c>
      <c r="U76" s="168">
        <f>'ac(x)'!U76</f>
        <v>0.03</v>
      </c>
      <c r="V76" s="168">
        <f>'ac(x)'!V76</f>
        <v>2.8000000000000001E-2</v>
      </c>
      <c r="W76" s="169">
        <f>'ac(x)'!W76</f>
        <v>2.5000000000000001E-2</v>
      </c>
    </row>
    <row r="77" spans="2:23" s="46" customFormat="1" ht="18.75" customHeight="1" x14ac:dyDescent="0.25">
      <c r="B77" s="164" t="str">
        <f>'ac(x)'!B77</f>
        <v>65 x 4 SHS</v>
      </c>
      <c r="C77" s="165"/>
      <c r="D77" s="165"/>
      <c r="E77" s="165"/>
      <c r="F77" s="166">
        <f>'ac(x)'!F77</f>
        <v>0.73099999999999998</v>
      </c>
      <c r="G77" s="167">
        <f>'ac(x)'!G77</f>
        <v>0.53200000000000003</v>
      </c>
      <c r="H77" s="167">
        <f>'ac(x)'!H77</f>
        <v>0.372</v>
      </c>
      <c r="I77" s="167">
        <f>'ac(x)'!I77</f>
        <v>0.26700000000000002</v>
      </c>
      <c r="J77" s="167">
        <f>'ac(x)'!J77</f>
        <v>0.2</v>
      </c>
      <c r="K77" s="167">
        <f>'ac(x)'!K77</f>
        <v>0.155</v>
      </c>
      <c r="L77" s="167">
        <f>'ac(x)'!L77</f>
        <v>0.123</v>
      </c>
      <c r="M77" s="167">
        <f>'ac(x)'!M77</f>
        <v>0.10100000000000001</v>
      </c>
      <c r="N77" s="168">
        <f>'ac(x)'!N77</f>
        <v>8.5999999999999993E-2</v>
      </c>
      <c r="O77" s="168">
        <f>'ac(x)'!O77</f>
        <v>7.0999999999999994E-2</v>
      </c>
      <c r="P77" s="168">
        <f>'ac(x)'!P77</f>
        <v>6.2E-2</v>
      </c>
      <c r="Q77" s="168">
        <f>'ac(x)'!Q77</f>
        <v>5.1999999999999998E-2</v>
      </c>
      <c r="R77" s="168">
        <f>'ac(x)'!R77</f>
        <v>4.5999999999999999E-2</v>
      </c>
      <c r="S77" s="168">
        <f>'ac(x)'!S77</f>
        <v>0.04</v>
      </c>
      <c r="T77" s="168">
        <f>'ac(x)'!T77</f>
        <v>3.5999999999999997E-2</v>
      </c>
      <c r="U77" s="168">
        <f>'ac(x)'!U77</f>
        <v>3.2000000000000001E-2</v>
      </c>
      <c r="V77" s="168">
        <f>'ac(x)'!V77</f>
        <v>2.9000000000000001E-2</v>
      </c>
      <c r="W77" s="169">
        <f>'ac(x)'!W77</f>
        <v>2.5999999999999999E-2</v>
      </c>
    </row>
    <row r="78" spans="2:23" s="46" customFormat="1" ht="18.75" customHeight="1" thickBot="1" x14ac:dyDescent="0.3">
      <c r="B78" s="152" t="str">
        <f>'ac(x)'!B78</f>
        <v>65 x 3 SHS</v>
      </c>
      <c r="C78" s="153"/>
      <c r="D78" s="153"/>
      <c r="E78" s="153"/>
      <c r="F78" s="154">
        <f>'ac(x)'!F78</f>
        <v>0.745</v>
      </c>
      <c r="G78" s="155">
        <f>'ac(x)'!G78</f>
        <v>0.55000000000000004</v>
      </c>
      <c r="H78" s="155">
        <f>'ac(x)'!H78</f>
        <v>0.38800000000000001</v>
      </c>
      <c r="I78" s="155">
        <f>'ac(x)'!I78</f>
        <v>0.28000000000000003</v>
      </c>
      <c r="J78" s="155">
        <f>'ac(x)'!J78</f>
        <v>0.21</v>
      </c>
      <c r="K78" s="155">
        <f>'ac(x)'!K78</f>
        <v>0.16200000000000001</v>
      </c>
      <c r="L78" s="155">
        <f>'ac(x)'!L78</f>
        <v>0.129</v>
      </c>
      <c r="M78" s="155">
        <f>'ac(x)'!M78</f>
        <v>0.106</v>
      </c>
      <c r="N78" s="156">
        <f>'ac(x)'!N78</f>
        <v>0.09</v>
      </c>
      <c r="O78" s="156">
        <f>'ac(x)'!O78</f>
        <v>7.3999999999999996E-2</v>
      </c>
      <c r="P78" s="156">
        <f>'ac(x)'!P78</f>
        <v>6.5000000000000002E-2</v>
      </c>
      <c r="Q78" s="156">
        <f>'ac(x)'!Q78</f>
        <v>5.5E-2</v>
      </c>
      <c r="R78" s="156">
        <f>'ac(x)'!R78</f>
        <v>4.9000000000000002E-2</v>
      </c>
      <c r="S78" s="156">
        <f>'ac(x)'!S78</f>
        <v>4.2000000000000003E-2</v>
      </c>
      <c r="T78" s="156">
        <f>'ac(x)'!T78</f>
        <v>3.7999999999999999E-2</v>
      </c>
      <c r="U78" s="156">
        <f>'ac(x)'!U78</f>
        <v>3.3000000000000002E-2</v>
      </c>
      <c r="V78" s="156">
        <f>'ac(x)'!V78</f>
        <v>0.03</v>
      </c>
      <c r="W78" s="157">
        <f>'ac(x)'!W78</f>
        <v>2.7E-2</v>
      </c>
    </row>
    <row r="79" spans="2:23" s="46" customFormat="1" ht="18.75" customHeight="1" x14ac:dyDescent="0.25">
      <c r="B79" s="170" t="str">
        <f>'ac(x)'!B79</f>
        <v>50 x 5 SHS</v>
      </c>
      <c r="C79" s="171"/>
      <c r="D79" s="171"/>
      <c r="E79" s="171"/>
      <c r="F79" s="172">
        <f>'ac(x)'!F79</f>
        <v>0.50800000000000001</v>
      </c>
      <c r="G79" s="173">
        <f>'ac(x)'!G79</f>
        <v>0.313</v>
      </c>
      <c r="H79" s="173">
        <f>'ac(x)'!H79</f>
        <v>0.20699999999999999</v>
      </c>
      <c r="I79" s="173">
        <f>'ac(x)'!I79</f>
        <v>0.14599999999999999</v>
      </c>
      <c r="J79" s="173">
        <f>'ac(x)'!J79</f>
        <v>0.108</v>
      </c>
      <c r="K79" s="173">
        <f>'ac(x)'!K79</f>
        <v>8.3000000000000004E-2</v>
      </c>
      <c r="L79" s="173">
        <f>'ac(x)'!L79</f>
        <v>6.6000000000000003E-2</v>
      </c>
      <c r="M79" s="173">
        <f>'ac(x)'!M79</f>
        <v>5.3999999999999999E-2</v>
      </c>
      <c r="N79" s="174">
        <f>'ac(x)'!N79</f>
        <v>4.5999999999999999E-2</v>
      </c>
      <c r="O79" s="174">
        <f>'ac(x)'!O79</f>
        <v>3.7999999999999999E-2</v>
      </c>
      <c r="P79" s="174">
        <f>'ac(x)'!P79</f>
        <v>3.3000000000000002E-2</v>
      </c>
      <c r="Q79" s="174">
        <f>'ac(x)'!Q79</f>
        <v>2.8000000000000001E-2</v>
      </c>
      <c r="R79" s="174">
        <f>'ac(x)'!R79</f>
        <v>2.5000000000000001E-2</v>
      </c>
      <c r="S79" s="174">
        <f>'ac(x)'!S79</f>
        <v>2.1000000000000001E-2</v>
      </c>
      <c r="T79" s="174">
        <f>'ac(x)'!T79</f>
        <v>1.9E-2</v>
      </c>
      <c r="U79" s="174">
        <f>'ac(x)'!U79</f>
        <v>1.7000000000000001E-2</v>
      </c>
      <c r="V79" s="174">
        <f>'ac(x)'!V79</f>
        <v>1.6E-2</v>
      </c>
      <c r="W79" s="175">
        <f>'ac(x)'!W79</f>
        <v>1.4E-2</v>
      </c>
    </row>
    <row r="80" spans="2:23" s="46" customFormat="1" ht="18.75" customHeight="1" thickBot="1" x14ac:dyDescent="0.3">
      <c r="B80" s="176" t="str">
        <f>'ac(x)'!B80</f>
        <v>50 x 4 SHS</v>
      </c>
      <c r="C80" s="177"/>
      <c r="D80" s="177"/>
      <c r="E80" s="177"/>
      <c r="F80" s="178">
        <f>'ac(x)'!F80</f>
        <v>0.52900000000000003</v>
      </c>
      <c r="G80" s="179">
        <f>'ac(x)'!G80</f>
        <v>0.32900000000000001</v>
      </c>
      <c r="H80" s="179">
        <f>'ac(x)'!H80</f>
        <v>0.218</v>
      </c>
      <c r="I80" s="179">
        <f>'ac(x)'!I80</f>
        <v>0.154</v>
      </c>
      <c r="J80" s="179">
        <f>'ac(x)'!J80</f>
        <v>0.114</v>
      </c>
      <c r="K80" s="179">
        <f>'ac(x)'!K80</f>
        <v>8.7999999999999995E-2</v>
      </c>
      <c r="L80" s="179">
        <f>'ac(x)'!L80</f>
        <v>7.0000000000000007E-2</v>
      </c>
      <c r="M80" s="179">
        <f>'ac(x)'!M80</f>
        <v>5.7000000000000002E-2</v>
      </c>
      <c r="N80" s="180">
        <f>'ac(x)'!N80</f>
        <v>4.9000000000000002E-2</v>
      </c>
      <c r="O80" s="180">
        <f>'ac(x)'!O80</f>
        <v>0.04</v>
      </c>
      <c r="P80" s="180">
        <f>'ac(x)'!P80</f>
        <v>3.5000000000000003E-2</v>
      </c>
      <c r="Q80" s="180">
        <f>'ac(x)'!Q80</f>
        <v>2.9000000000000001E-2</v>
      </c>
      <c r="R80" s="180">
        <f>'ac(x)'!R80</f>
        <v>2.5999999999999999E-2</v>
      </c>
      <c r="S80" s="180">
        <f>'ac(x)'!S80</f>
        <v>2.3E-2</v>
      </c>
      <c r="T80" s="180">
        <f>'ac(x)'!T80</f>
        <v>2.1000000000000001E-2</v>
      </c>
      <c r="U80" s="180">
        <f>'ac(x)'!U80</f>
        <v>1.7999999999999999E-2</v>
      </c>
      <c r="V80" s="180">
        <f>'ac(x)'!V80</f>
        <v>1.7000000000000001E-2</v>
      </c>
      <c r="W80" s="181">
        <f>'ac(x)'!W80</f>
        <v>1.4999999999999999E-2</v>
      </c>
    </row>
    <row r="81" spans="2:23" s="46" customFormat="1" ht="18.75" customHeight="1" thickTop="1" x14ac:dyDescent="0.25">
      <c r="B81" s="183" t="s">
        <v>134</v>
      </c>
      <c r="C81" s="80"/>
      <c r="D81" s="80"/>
      <c r="E81" s="80"/>
      <c r="F81" s="92">
        <v>0.97</v>
      </c>
      <c r="G81" s="93">
        <v>0.94299999999999995</v>
      </c>
      <c r="H81" s="93">
        <v>0.91</v>
      </c>
      <c r="I81" s="93">
        <v>0.86899999999999999</v>
      </c>
      <c r="J81" s="93">
        <v>0.81899999999999995</v>
      </c>
      <c r="K81" s="93">
        <v>0.76</v>
      </c>
      <c r="L81" s="93">
        <v>0.69199999999999995</v>
      </c>
      <c r="M81" s="93">
        <v>0.61899999999999999</v>
      </c>
      <c r="N81" s="140">
        <f t="shared" ref="N81:V96" si="5">ROUND((M81+O81)/2,3)</f>
        <v>0.55100000000000005</v>
      </c>
      <c r="O81" s="134">
        <v>0.48199999999999998</v>
      </c>
      <c r="P81" s="140">
        <f t="shared" si="5"/>
        <v>0.42799999999999999</v>
      </c>
      <c r="Q81" s="134">
        <v>0.374</v>
      </c>
      <c r="R81" s="140">
        <f t="shared" si="5"/>
        <v>0.33400000000000002</v>
      </c>
      <c r="S81" s="134">
        <v>0.29399999999999998</v>
      </c>
      <c r="T81" s="140">
        <f t="shared" si="5"/>
        <v>0.26600000000000001</v>
      </c>
      <c r="U81" s="134">
        <v>0.23699999999999999</v>
      </c>
      <c r="V81" s="140">
        <f t="shared" si="5"/>
        <v>0.216</v>
      </c>
      <c r="W81" s="95">
        <v>0.19400000000000001</v>
      </c>
    </row>
    <row r="82" spans="2:23" s="46" customFormat="1" ht="18.75" customHeight="1" x14ac:dyDescent="0.25">
      <c r="B82" s="184" t="s">
        <v>135</v>
      </c>
      <c r="C82" s="3"/>
      <c r="D82" s="3"/>
      <c r="E82" s="3"/>
      <c r="F82" s="96">
        <v>0.97399999999999998</v>
      </c>
      <c r="G82" s="19">
        <v>0.95099999999999996</v>
      </c>
      <c r="H82" s="19">
        <v>0.92300000000000004</v>
      </c>
      <c r="I82" s="19">
        <v>0.88800000000000001</v>
      </c>
      <c r="J82" s="19">
        <v>0.84499999999999997</v>
      </c>
      <c r="K82" s="19">
        <v>0.79500000000000004</v>
      </c>
      <c r="L82" s="19">
        <v>0.73599999999999999</v>
      </c>
      <c r="M82" s="19">
        <v>0.67</v>
      </c>
      <c r="N82" s="143">
        <f t="shared" si="5"/>
        <v>0.60399999999999998</v>
      </c>
      <c r="O82" s="137">
        <v>0.53800000000000003</v>
      </c>
      <c r="P82" s="143">
        <f t="shared" si="5"/>
        <v>0.48099999999999998</v>
      </c>
      <c r="Q82" s="137">
        <v>0.42299999999999999</v>
      </c>
      <c r="R82" s="143">
        <f t="shared" si="5"/>
        <v>0.38</v>
      </c>
      <c r="S82" s="137">
        <v>0.33600000000000002</v>
      </c>
      <c r="T82" s="143">
        <f t="shared" si="5"/>
        <v>0.30399999999999999</v>
      </c>
      <c r="U82" s="137">
        <v>0.27100000000000002</v>
      </c>
      <c r="V82" s="143">
        <f t="shared" si="5"/>
        <v>0.247</v>
      </c>
      <c r="W82" s="20">
        <v>0.223</v>
      </c>
    </row>
    <row r="83" spans="2:23" s="46" customFormat="1" ht="18.75" customHeight="1" thickBot="1" x14ac:dyDescent="0.3">
      <c r="B83" s="187" t="s">
        <v>136</v>
      </c>
      <c r="C83" s="10"/>
      <c r="D83" s="10"/>
      <c r="E83" s="10"/>
      <c r="F83" s="97">
        <v>0.97799999999999998</v>
      </c>
      <c r="G83" s="22">
        <v>0.95699999999999996</v>
      </c>
      <c r="H83" s="22">
        <v>0.93200000000000005</v>
      </c>
      <c r="I83" s="22">
        <v>0.90100000000000002</v>
      </c>
      <c r="J83" s="22">
        <v>0.86399999999999999</v>
      </c>
      <c r="K83" s="22">
        <v>0.81899999999999995</v>
      </c>
      <c r="L83" s="22">
        <v>0.76800000000000002</v>
      </c>
      <c r="M83" s="22">
        <v>0.70899999999999996</v>
      </c>
      <c r="N83" s="141">
        <f t="shared" si="5"/>
        <v>0.64600000000000002</v>
      </c>
      <c r="O83" s="135">
        <v>0.58299999999999996</v>
      </c>
      <c r="P83" s="141">
        <f t="shared" si="5"/>
        <v>0.52500000000000002</v>
      </c>
      <c r="Q83" s="135">
        <v>0.46700000000000003</v>
      </c>
      <c r="R83" s="141">
        <f t="shared" si="5"/>
        <v>0.42099999999999999</v>
      </c>
      <c r="S83" s="135">
        <v>0.374</v>
      </c>
      <c r="T83" s="141">
        <f t="shared" si="5"/>
        <v>0.33900000000000002</v>
      </c>
      <c r="U83" s="135">
        <v>0.30299999999999999</v>
      </c>
      <c r="V83" s="141">
        <f t="shared" si="5"/>
        <v>0.27700000000000002</v>
      </c>
      <c r="W83" s="23">
        <v>0.25</v>
      </c>
    </row>
    <row r="84" spans="2:23" s="46" customFormat="1" ht="18.75" customHeight="1" x14ac:dyDescent="0.25">
      <c r="B84" s="189" t="s">
        <v>137</v>
      </c>
      <c r="C84" s="12"/>
      <c r="D84" s="12"/>
      <c r="E84" s="12"/>
      <c r="F84" s="98">
        <v>0.92600000000000005</v>
      </c>
      <c r="G84" s="25">
        <v>0.86499999999999999</v>
      </c>
      <c r="H84" s="25">
        <v>0.78400000000000003</v>
      </c>
      <c r="I84" s="25">
        <v>0.68200000000000005</v>
      </c>
      <c r="J84" s="25">
        <v>0.57299999999999995</v>
      </c>
      <c r="K84" s="25">
        <v>0.47199999999999998</v>
      </c>
      <c r="L84" s="25">
        <v>0.38900000000000001</v>
      </c>
      <c r="M84" s="25">
        <v>0.32300000000000001</v>
      </c>
      <c r="N84" s="142">
        <f t="shared" si="5"/>
        <v>0.27700000000000002</v>
      </c>
      <c r="O84" s="136">
        <v>0.23</v>
      </c>
      <c r="P84" s="142">
        <f t="shared" si="5"/>
        <v>0.20100000000000001</v>
      </c>
      <c r="Q84" s="136">
        <v>0.17199999999999999</v>
      </c>
      <c r="R84" s="142">
        <f t="shared" si="5"/>
        <v>0.153</v>
      </c>
      <c r="S84" s="136">
        <v>0.13300000000000001</v>
      </c>
      <c r="T84" s="142">
        <f t="shared" si="5"/>
        <v>0.12</v>
      </c>
      <c r="U84" s="136">
        <v>0.106</v>
      </c>
      <c r="V84" s="142">
        <f t="shared" si="5"/>
        <v>9.6000000000000002E-2</v>
      </c>
      <c r="W84" s="26">
        <v>8.5999999999999993E-2</v>
      </c>
    </row>
    <row r="85" spans="2:23" s="46" customFormat="1" ht="18.75" customHeight="1" x14ac:dyDescent="0.25">
      <c r="B85" s="184" t="s">
        <v>138</v>
      </c>
      <c r="C85" s="3"/>
      <c r="D85" s="3"/>
      <c r="E85" s="3"/>
      <c r="F85" s="96">
        <v>0.93100000000000005</v>
      </c>
      <c r="G85" s="19">
        <v>0.875</v>
      </c>
      <c r="H85" s="19">
        <v>0.8</v>
      </c>
      <c r="I85" s="19">
        <v>0.70399999999999996</v>
      </c>
      <c r="J85" s="19">
        <v>0.59799999999999998</v>
      </c>
      <c r="K85" s="19">
        <v>0.498</v>
      </c>
      <c r="L85" s="19">
        <v>0.41199999999999998</v>
      </c>
      <c r="M85" s="19">
        <v>0.34300000000000003</v>
      </c>
      <c r="N85" s="143">
        <f t="shared" si="5"/>
        <v>0.29499999999999998</v>
      </c>
      <c r="O85" s="137">
        <v>0.246</v>
      </c>
      <c r="P85" s="143">
        <f t="shared" si="5"/>
        <v>0.215</v>
      </c>
      <c r="Q85" s="137">
        <v>0.184</v>
      </c>
      <c r="R85" s="143">
        <f t="shared" si="5"/>
        <v>0.16300000000000001</v>
      </c>
      <c r="S85" s="137">
        <v>0.14199999999999999</v>
      </c>
      <c r="T85" s="143">
        <f t="shared" si="5"/>
        <v>0.128</v>
      </c>
      <c r="U85" s="137">
        <v>0.113</v>
      </c>
      <c r="V85" s="143">
        <f t="shared" si="5"/>
        <v>0.10299999999999999</v>
      </c>
      <c r="W85" s="20">
        <v>9.1999999999999998E-2</v>
      </c>
    </row>
    <row r="86" spans="2:23" s="46" customFormat="1" ht="18.75" customHeight="1" x14ac:dyDescent="0.25">
      <c r="B86" s="184" t="s">
        <v>139</v>
      </c>
      <c r="C86" s="3"/>
      <c r="D86" s="3"/>
      <c r="E86" s="3"/>
      <c r="F86" s="96">
        <v>0.93799999999999994</v>
      </c>
      <c r="G86" s="19">
        <v>0.88700000000000001</v>
      </c>
      <c r="H86" s="19">
        <v>0.82</v>
      </c>
      <c r="I86" s="19">
        <v>0.73499999999999999</v>
      </c>
      <c r="J86" s="19">
        <v>0.63500000000000001</v>
      </c>
      <c r="K86" s="19">
        <v>0.53600000000000003</v>
      </c>
      <c r="L86" s="19">
        <v>0.44800000000000001</v>
      </c>
      <c r="M86" s="19">
        <v>0.375</v>
      </c>
      <c r="N86" s="143">
        <f t="shared" si="5"/>
        <v>0.32300000000000001</v>
      </c>
      <c r="O86" s="137">
        <v>0.27</v>
      </c>
      <c r="P86" s="143">
        <f t="shared" si="5"/>
        <v>0.23599999999999999</v>
      </c>
      <c r="Q86" s="137">
        <v>0.20200000000000001</v>
      </c>
      <c r="R86" s="143">
        <f t="shared" si="5"/>
        <v>0.18</v>
      </c>
      <c r="S86" s="137">
        <v>0.157</v>
      </c>
      <c r="T86" s="143">
        <f t="shared" si="5"/>
        <v>0.14099999999999999</v>
      </c>
      <c r="U86" s="137">
        <v>0.125</v>
      </c>
      <c r="V86" s="143">
        <f t="shared" si="5"/>
        <v>0.114</v>
      </c>
      <c r="W86" s="20">
        <v>0.10199999999999999</v>
      </c>
    </row>
    <row r="87" spans="2:23" s="46" customFormat="1" ht="18.75" customHeight="1" thickBot="1" x14ac:dyDescent="0.3">
      <c r="B87" s="190" t="s">
        <v>140</v>
      </c>
      <c r="C87" s="14"/>
      <c r="D87" s="14"/>
      <c r="E87" s="14"/>
      <c r="F87" s="99">
        <v>0.94799999999999995</v>
      </c>
      <c r="G87" s="28">
        <v>0.90500000000000003</v>
      </c>
      <c r="H87" s="28">
        <v>0.84899999999999998</v>
      </c>
      <c r="I87" s="28">
        <v>0.77800000000000002</v>
      </c>
      <c r="J87" s="28">
        <v>0.69199999999999995</v>
      </c>
      <c r="K87" s="28">
        <v>0.59899999999999998</v>
      </c>
      <c r="L87" s="28">
        <v>0.51</v>
      </c>
      <c r="M87" s="28">
        <v>0.433</v>
      </c>
      <c r="N87" s="144">
        <f t="shared" si="5"/>
        <v>0.374</v>
      </c>
      <c r="O87" s="138">
        <v>0.315</v>
      </c>
      <c r="P87" s="144">
        <f t="shared" si="5"/>
        <v>0.27600000000000002</v>
      </c>
      <c r="Q87" s="138">
        <v>0.23699999999999999</v>
      </c>
      <c r="R87" s="144">
        <f t="shared" si="5"/>
        <v>0.21099999999999999</v>
      </c>
      <c r="S87" s="138">
        <v>0.184</v>
      </c>
      <c r="T87" s="144">
        <f t="shared" si="5"/>
        <v>0.16600000000000001</v>
      </c>
      <c r="U87" s="138">
        <v>0.14699999999999999</v>
      </c>
      <c r="V87" s="144">
        <f t="shared" si="5"/>
        <v>0.13400000000000001</v>
      </c>
      <c r="W87" s="29">
        <v>0.12</v>
      </c>
    </row>
    <row r="88" spans="2:23" s="46" customFormat="1" ht="18.75" customHeight="1" x14ac:dyDescent="0.25">
      <c r="B88" s="188" t="s">
        <v>141</v>
      </c>
      <c r="C88" s="5"/>
      <c r="D88" s="5"/>
      <c r="E88" s="5"/>
      <c r="F88" s="100">
        <v>0.83</v>
      </c>
      <c r="G88" s="16">
        <v>0.68700000000000006</v>
      </c>
      <c r="H88" s="16">
        <v>0.52600000000000002</v>
      </c>
      <c r="I88" s="16">
        <v>0.39400000000000002</v>
      </c>
      <c r="J88" s="16">
        <v>0.29899999999999999</v>
      </c>
      <c r="K88" s="16">
        <v>0.23400000000000001</v>
      </c>
      <c r="L88" s="16">
        <v>0.187</v>
      </c>
      <c r="M88" s="16">
        <v>0.153</v>
      </c>
      <c r="N88" s="145">
        <f t="shared" si="5"/>
        <v>0.13</v>
      </c>
      <c r="O88" s="139">
        <v>0.107</v>
      </c>
      <c r="P88" s="145">
        <f t="shared" si="5"/>
        <v>9.4E-2</v>
      </c>
      <c r="Q88" s="139">
        <v>0.08</v>
      </c>
      <c r="R88" s="145">
        <f t="shared" si="5"/>
        <v>7.0999999999999994E-2</v>
      </c>
      <c r="S88" s="139">
        <v>6.0999999999999999E-2</v>
      </c>
      <c r="T88" s="145">
        <f t="shared" si="5"/>
        <v>5.5E-2</v>
      </c>
      <c r="U88" s="139">
        <v>4.9000000000000002E-2</v>
      </c>
      <c r="V88" s="145">
        <f t="shared" si="5"/>
        <v>4.4999999999999998E-2</v>
      </c>
      <c r="W88" s="17">
        <v>0.04</v>
      </c>
    </row>
    <row r="89" spans="2:23" s="46" customFormat="1" ht="18.75" customHeight="1" x14ac:dyDescent="0.25">
      <c r="B89" s="184" t="s">
        <v>142</v>
      </c>
      <c r="C89" s="3"/>
      <c r="D89" s="3"/>
      <c r="E89" s="3"/>
      <c r="F89" s="96">
        <v>0.84099999999999997</v>
      </c>
      <c r="G89" s="19">
        <v>0.70699999999999996</v>
      </c>
      <c r="H89" s="19">
        <v>0.55000000000000004</v>
      </c>
      <c r="I89" s="19">
        <v>0.41499999999999998</v>
      </c>
      <c r="J89" s="19">
        <v>0.317</v>
      </c>
      <c r="K89" s="19">
        <v>0.248</v>
      </c>
      <c r="L89" s="19">
        <v>0.19900000000000001</v>
      </c>
      <c r="M89" s="19">
        <v>0.16200000000000001</v>
      </c>
      <c r="N89" s="143">
        <f t="shared" si="5"/>
        <v>0.13800000000000001</v>
      </c>
      <c r="O89" s="137">
        <v>0.114</v>
      </c>
      <c r="P89" s="143">
        <f t="shared" si="5"/>
        <v>0.1</v>
      </c>
      <c r="Q89" s="137">
        <v>8.5000000000000006E-2</v>
      </c>
      <c r="R89" s="143">
        <f t="shared" si="5"/>
        <v>7.4999999999999997E-2</v>
      </c>
      <c r="S89" s="137">
        <v>6.5000000000000002E-2</v>
      </c>
      <c r="T89" s="143">
        <f t="shared" si="5"/>
        <v>5.8999999999999997E-2</v>
      </c>
      <c r="U89" s="137">
        <v>5.1999999999999998E-2</v>
      </c>
      <c r="V89" s="143">
        <f t="shared" si="5"/>
        <v>4.7E-2</v>
      </c>
      <c r="W89" s="20">
        <v>4.2000000000000003E-2</v>
      </c>
    </row>
    <row r="90" spans="2:23" s="46" customFormat="1" ht="18.75" customHeight="1" thickBot="1" x14ac:dyDescent="0.3">
      <c r="B90" s="187" t="s">
        <v>143</v>
      </c>
      <c r="C90" s="10"/>
      <c r="D90" s="10"/>
      <c r="E90" s="10"/>
      <c r="F90" s="97">
        <v>0.871</v>
      </c>
      <c r="G90" s="22">
        <v>0.76300000000000001</v>
      </c>
      <c r="H90" s="22">
        <v>0.624</v>
      </c>
      <c r="I90" s="22">
        <v>0.48699999999999999</v>
      </c>
      <c r="J90" s="22">
        <v>0.378</v>
      </c>
      <c r="K90" s="22">
        <v>0.29799999999999999</v>
      </c>
      <c r="L90" s="22">
        <v>0.24</v>
      </c>
      <c r="M90" s="22">
        <v>0.19600000000000001</v>
      </c>
      <c r="N90" s="141">
        <f t="shared" si="5"/>
        <v>0.16700000000000001</v>
      </c>
      <c r="O90" s="135">
        <v>0.13800000000000001</v>
      </c>
      <c r="P90" s="141">
        <f t="shared" si="5"/>
        <v>0.121</v>
      </c>
      <c r="Q90" s="135">
        <v>0.10299999999999999</v>
      </c>
      <c r="R90" s="141">
        <f t="shared" si="5"/>
        <v>9.0999999999999998E-2</v>
      </c>
      <c r="S90" s="135">
        <v>7.9000000000000001E-2</v>
      </c>
      <c r="T90" s="141">
        <f t="shared" si="5"/>
        <v>7.0999999999999994E-2</v>
      </c>
      <c r="U90" s="135">
        <v>6.3E-2</v>
      </c>
      <c r="V90" s="141">
        <f t="shared" si="5"/>
        <v>5.7000000000000002E-2</v>
      </c>
      <c r="W90" s="199">
        <v>5.0999999999999997E-2</v>
      </c>
    </row>
    <row r="91" spans="2:23" s="46" customFormat="1" ht="18.75" customHeight="1" x14ac:dyDescent="0.25">
      <c r="B91" s="189" t="s">
        <v>144</v>
      </c>
      <c r="C91" s="12"/>
      <c r="D91" s="12"/>
      <c r="E91" s="12"/>
      <c r="F91" s="98">
        <v>0.873</v>
      </c>
      <c r="G91" s="25">
        <v>0.76700000000000002</v>
      </c>
      <c r="H91" s="25">
        <v>0.63</v>
      </c>
      <c r="I91" s="25">
        <v>0.49299999999999999</v>
      </c>
      <c r="J91" s="25">
        <v>0.38400000000000001</v>
      </c>
      <c r="K91" s="25">
        <v>0.30199999999999999</v>
      </c>
      <c r="L91" s="25">
        <v>0.24299999999999999</v>
      </c>
      <c r="M91" s="25">
        <v>0.19900000000000001</v>
      </c>
      <c r="N91" s="142">
        <f t="shared" si="5"/>
        <v>0.17</v>
      </c>
      <c r="O91" s="136">
        <v>0.14099999999999999</v>
      </c>
      <c r="P91" s="142">
        <f t="shared" si="5"/>
        <v>0.123</v>
      </c>
      <c r="Q91" s="136">
        <v>0.104</v>
      </c>
      <c r="R91" s="142">
        <f t="shared" si="5"/>
        <v>9.1999999999999998E-2</v>
      </c>
      <c r="S91" s="136">
        <v>0.08</v>
      </c>
      <c r="T91" s="142">
        <f t="shared" si="5"/>
        <v>7.1999999999999995E-2</v>
      </c>
      <c r="U91" s="136">
        <v>6.4000000000000001E-2</v>
      </c>
      <c r="V91" s="142">
        <f t="shared" si="5"/>
        <v>5.8000000000000003E-2</v>
      </c>
      <c r="W91" s="26">
        <v>5.1999999999999998E-2</v>
      </c>
    </row>
    <row r="92" spans="2:23" s="46" customFormat="1" ht="18.75" customHeight="1" thickBot="1" x14ac:dyDescent="0.3">
      <c r="B92" s="190" t="s">
        <v>145</v>
      </c>
      <c r="C92" s="14"/>
      <c r="D92" s="14"/>
      <c r="E92" s="14"/>
      <c r="F92" s="99">
        <v>0.877</v>
      </c>
      <c r="G92" s="28">
        <v>0.77500000000000002</v>
      </c>
      <c r="H92" s="28">
        <v>0.64100000000000001</v>
      </c>
      <c r="I92" s="28">
        <v>0.505</v>
      </c>
      <c r="J92" s="28">
        <v>0.39400000000000002</v>
      </c>
      <c r="K92" s="28">
        <v>0.311</v>
      </c>
      <c r="L92" s="28">
        <v>0.251</v>
      </c>
      <c r="M92" s="28">
        <v>0.20599999999999999</v>
      </c>
      <c r="N92" s="144">
        <f t="shared" si="5"/>
        <v>0.17599999999999999</v>
      </c>
      <c r="O92" s="138">
        <v>0.14499999999999999</v>
      </c>
      <c r="P92" s="144">
        <f t="shared" si="5"/>
        <v>0.127</v>
      </c>
      <c r="Q92" s="138">
        <v>0.108</v>
      </c>
      <c r="R92" s="144">
        <f t="shared" si="5"/>
        <v>9.6000000000000002E-2</v>
      </c>
      <c r="S92" s="138">
        <v>8.3000000000000004E-2</v>
      </c>
      <c r="T92" s="144">
        <f t="shared" si="5"/>
        <v>7.4999999999999997E-2</v>
      </c>
      <c r="U92" s="138">
        <v>6.6000000000000003E-2</v>
      </c>
      <c r="V92" s="144">
        <f t="shared" si="5"/>
        <v>0.06</v>
      </c>
      <c r="W92" s="29">
        <v>5.3999999999999999E-2</v>
      </c>
    </row>
    <row r="93" spans="2:23" s="46" customFormat="1" ht="18.75" customHeight="1" x14ac:dyDescent="0.25">
      <c r="B93" s="188" t="s">
        <v>146</v>
      </c>
      <c r="C93" s="5"/>
      <c r="D93" s="5"/>
      <c r="E93" s="5"/>
      <c r="F93" s="100">
        <v>0.92</v>
      </c>
      <c r="G93" s="16">
        <v>0.85499999999999998</v>
      </c>
      <c r="H93" s="16">
        <v>0.76700000000000002</v>
      </c>
      <c r="I93" s="16">
        <v>0.65800000000000003</v>
      </c>
      <c r="J93" s="16">
        <v>0.54500000000000004</v>
      </c>
      <c r="K93" s="16">
        <v>0.44600000000000001</v>
      </c>
      <c r="L93" s="16">
        <v>0.36499999999999999</v>
      </c>
      <c r="M93" s="16">
        <v>0.30199999999999999</v>
      </c>
      <c r="N93" s="145">
        <f t="shared" si="5"/>
        <v>0.25900000000000001</v>
      </c>
      <c r="O93" s="139">
        <v>0.215</v>
      </c>
      <c r="P93" s="145">
        <f t="shared" si="5"/>
        <v>0.188</v>
      </c>
      <c r="Q93" s="139">
        <v>0.16</v>
      </c>
      <c r="R93" s="145">
        <f t="shared" si="5"/>
        <v>0.14199999999999999</v>
      </c>
      <c r="S93" s="139">
        <v>0.124</v>
      </c>
      <c r="T93" s="145">
        <f t="shared" si="5"/>
        <v>0.112</v>
      </c>
      <c r="U93" s="139">
        <v>9.9000000000000005E-2</v>
      </c>
      <c r="V93" s="145">
        <f t="shared" si="5"/>
        <v>0.09</v>
      </c>
      <c r="W93" s="17">
        <v>0.08</v>
      </c>
    </row>
    <row r="94" spans="2:23" s="46" customFormat="1" ht="18.75" customHeight="1" x14ac:dyDescent="0.25">
      <c r="B94" s="184" t="s">
        <v>147</v>
      </c>
      <c r="C94" s="3"/>
      <c r="D94" s="3"/>
      <c r="E94" s="3"/>
      <c r="F94" s="96">
        <v>0.92600000000000005</v>
      </c>
      <c r="G94" s="19">
        <v>0.86599999999999999</v>
      </c>
      <c r="H94" s="19">
        <v>0.78500000000000003</v>
      </c>
      <c r="I94" s="19">
        <v>0.68400000000000005</v>
      </c>
      <c r="J94" s="19">
        <v>0.57399999999999995</v>
      </c>
      <c r="K94" s="19">
        <v>0.47399999999999998</v>
      </c>
      <c r="L94" s="19">
        <v>0.39</v>
      </c>
      <c r="M94" s="19">
        <v>0.32400000000000001</v>
      </c>
      <c r="N94" s="143">
        <f t="shared" si="5"/>
        <v>0.27800000000000002</v>
      </c>
      <c r="O94" s="137">
        <v>0.23100000000000001</v>
      </c>
      <c r="P94" s="143">
        <f t="shared" si="5"/>
        <v>0.20200000000000001</v>
      </c>
      <c r="Q94" s="137">
        <v>0.17299999999999999</v>
      </c>
      <c r="R94" s="143">
        <f t="shared" si="5"/>
        <v>0.154</v>
      </c>
      <c r="S94" s="137">
        <v>0.13400000000000001</v>
      </c>
      <c r="T94" s="143">
        <f t="shared" si="5"/>
        <v>0.12</v>
      </c>
      <c r="U94" s="137">
        <v>0.106</v>
      </c>
      <c r="V94" s="143">
        <f t="shared" si="5"/>
        <v>9.7000000000000003E-2</v>
      </c>
      <c r="W94" s="20">
        <v>8.6999999999999994E-2</v>
      </c>
    </row>
    <row r="95" spans="2:23" s="46" customFormat="1" ht="18.75" customHeight="1" x14ac:dyDescent="0.25">
      <c r="B95" s="184" t="s">
        <v>148</v>
      </c>
      <c r="C95" s="3"/>
      <c r="D95" s="3"/>
      <c r="E95" s="3"/>
      <c r="F95" s="96">
        <v>0.92700000000000005</v>
      </c>
      <c r="G95" s="19">
        <v>0.86899999999999999</v>
      </c>
      <c r="H95" s="19">
        <v>0.79</v>
      </c>
      <c r="I95" s="19">
        <v>0.69</v>
      </c>
      <c r="J95" s="19">
        <v>0.58199999999999996</v>
      </c>
      <c r="K95" s="19">
        <v>0.48099999999999998</v>
      </c>
      <c r="L95" s="19">
        <v>0.39700000000000002</v>
      </c>
      <c r="M95" s="19">
        <v>0.33</v>
      </c>
      <c r="N95" s="143">
        <f t="shared" si="5"/>
        <v>0.28299999999999997</v>
      </c>
      <c r="O95" s="137">
        <v>0.23599999999999999</v>
      </c>
      <c r="P95" s="143">
        <f t="shared" si="5"/>
        <v>0.20599999999999999</v>
      </c>
      <c r="Q95" s="137">
        <v>0.17599999999999999</v>
      </c>
      <c r="R95" s="143">
        <f t="shared" si="5"/>
        <v>0.156</v>
      </c>
      <c r="S95" s="137">
        <v>0.13600000000000001</v>
      </c>
      <c r="T95" s="143">
        <f t="shared" si="5"/>
        <v>0.122</v>
      </c>
      <c r="U95" s="200">
        <v>0.108</v>
      </c>
      <c r="V95" s="143">
        <f t="shared" si="5"/>
        <v>9.8000000000000004E-2</v>
      </c>
      <c r="W95" s="20">
        <v>8.7999999999999995E-2</v>
      </c>
    </row>
    <row r="96" spans="2:23" s="46" customFormat="1" ht="18.75" customHeight="1" thickBot="1" x14ac:dyDescent="0.3">
      <c r="B96" s="187" t="s">
        <v>149</v>
      </c>
      <c r="C96" s="10"/>
      <c r="D96" s="10"/>
      <c r="E96" s="10"/>
      <c r="F96" s="97">
        <v>0.93100000000000005</v>
      </c>
      <c r="G96" s="22">
        <v>0.876</v>
      </c>
      <c r="H96" s="22">
        <v>0.80200000000000005</v>
      </c>
      <c r="I96" s="22">
        <v>0.70699999999999996</v>
      </c>
      <c r="J96" s="22">
        <v>0.60199999999999998</v>
      </c>
      <c r="K96" s="22">
        <v>0.501</v>
      </c>
      <c r="L96" s="22">
        <v>0.41499999999999998</v>
      </c>
      <c r="M96" s="22">
        <v>0.34599999999999997</v>
      </c>
      <c r="N96" s="141">
        <f t="shared" si="5"/>
        <v>0.29699999999999999</v>
      </c>
      <c r="O96" s="135">
        <v>0.248</v>
      </c>
      <c r="P96" s="141">
        <f t="shared" si="5"/>
        <v>0.217</v>
      </c>
      <c r="Q96" s="201">
        <v>0.185</v>
      </c>
      <c r="R96" s="141">
        <f t="shared" si="5"/>
        <v>0.16400000000000001</v>
      </c>
      <c r="S96" s="135">
        <v>0.14299999999999999</v>
      </c>
      <c r="T96" s="141">
        <f t="shared" si="5"/>
        <v>0.129</v>
      </c>
      <c r="U96" s="135">
        <v>0.114</v>
      </c>
      <c r="V96" s="141">
        <f t="shared" si="5"/>
        <v>0.104</v>
      </c>
      <c r="W96" s="23">
        <v>9.2999999999999999E-2</v>
      </c>
    </row>
    <row r="97" spans="2:23" s="46" customFormat="1" ht="18.75" customHeight="1" x14ac:dyDescent="0.25">
      <c r="B97" s="189" t="s">
        <v>150</v>
      </c>
      <c r="C97" s="12"/>
      <c r="D97" s="12"/>
      <c r="E97" s="12"/>
      <c r="F97" s="98">
        <v>0.59899999999999998</v>
      </c>
      <c r="G97" s="25">
        <v>0.38800000000000001</v>
      </c>
      <c r="H97" s="25">
        <v>0.26</v>
      </c>
      <c r="I97" s="25">
        <v>0.184</v>
      </c>
      <c r="J97" s="25">
        <v>0.13700000000000001</v>
      </c>
      <c r="K97" s="25">
        <v>0.106</v>
      </c>
      <c r="L97" s="25">
        <v>8.4000000000000005E-2</v>
      </c>
      <c r="M97" s="25">
        <v>6.8000000000000005E-2</v>
      </c>
      <c r="N97" s="142">
        <f t="shared" ref="N97:N108" si="6">ROUND((M97+O97)/2,3)</f>
        <v>5.8000000000000003E-2</v>
      </c>
      <c r="O97" s="136">
        <v>4.8000000000000001E-2</v>
      </c>
      <c r="P97" s="142">
        <f t="shared" ref="P97:P108" si="7">ROUND((O97+Q97)/2,3)</f>
        <v>4.2000000000000003E-2</v>
      </c>
      <c r="Q97" s="136">
        <v>3.5000000000000003E-2</v>
      </c>
      <c r="R97" s="142">
        <f t="shared" ref="R97:R108" si="8">ROUND((Q97+S97)/2,3)</f>
        <v>3.1E-2</v>
      </c>
      <c r="S97" s="136">
        <v>2.7E-2</v>
      </c>
      <c r="T97" s="142">
        <f t="shared" ref="T97:T108" si="9">ROUND((S97+U97)/2,3)</f>
        <v>2.5000000000000001E-2</v>
      </c>
      <c r="U97" s="136">
        <v>2.1999999999999999E-2</v>
      </c>
      <c r="V97" s="142">
        <f t="shared" ref="V97:V108" si="10">ROUND((U97+W97)/2,3)</f>
        <v>0.02</v>
      </c>
      <c r="W97" s="26">
        <v>1.7999999999999999E-2</v>
      </c>
    </row>
    <row r="98" spans="2:23" s="46" customFormat="1" ht="18.75" customHeight="1" x14ac:dyDescent="0.25">
      <c r="B98" s="184" t="s">
        <v>151</v>
      </c>
      <c r="C98" s="3"/>
      <c r="D98" s="3"/>
      <c r="E98" s="3"/>
      <c r="F98" s="96">
        <v>0.61399999999999999</v>
      </c>
      <c r="G98" s="19">
        <v>0.40200000000000002</v>
      </c>
      <c r="H98" s="19">
        <v>0.27</v>
      </c>
      <c r="I98" s="19">
        <v>0.191</v>
      </c>
      <c r="J98" s="19">
        <v>0.14199999999999999</v>
      </c>
      <c r="K98" s="19">
        <v>0.11</v>
      </c>
      <c r="L98" s="19">
        <v>8.6999999999999994E-2</v>
      </c>
      <c r="M98" s="19">
        <v>7.0999999999999994E-2</v>
      </c>
      <c r="N98" s="143">
        <f t="shared" si="6"/>
        <v>6.0999999999999999E-2</v>
      </c>
      <c r="O98" s="137">
        <v>0.05</v>
      </c>
      <c r="P98" s="143">
        <f t="shared" si="7"/>
        <v>4.3999999999999997E-2</v>
      </c>
      <c r="Q98" s="137">
        <v>3.6999999999999998E-2</v>
      </c>
      <c r="R98" s="143">
        <f t="shared" si="8"/>
        <v>3.3000000000000002E-2</v>
      </c>
      <c r="S98" s="137">
        <v>2.8000000000000001E-2</v>
      </c>
      <c r="T98" s="143">
        <f t="shared" si="9"/>
        <v>2.5000000000000001E-2</v>
      </c>
      <c r="U98" s="137">
        <v>2.1999999999999999E-2</v>
      </c>
      <c r="V98" s="143">
        <f t="shared" si="10"/>
        <v>0.02</v>
      </c>
      <c r="W98" s="20">
        <v>1.7999999999999999E-2</v>
      </c>
    </row>
    <row r="99" spans="2:23" s="46" customFormat="1" ht="18.75" customHeight="1" thickBot="1" x14ac:dyDescent="0.3">
      <c r="B99" s="190" t="s">
        <v>152</v>
      </c>
      <c r="C99" s="14"/>
      <c r="D99" s="14"/>
      <c r="E99" s="14"/>
      <c r="F99" s="99">
        <v>0.67700000000000005</v>
      </c>
      <c r="G99" s="197">
        <v>0.46500000000000002</v>
      </c>
      <c r="H99" s="28">
        <v>0.318</v>
      </c>
      <c r="I99" s="28">
        <v>0.22700000000000001</v>
      </c>
      <c r="J99" s="28">
        <v>0.16900000000000001</v>
      </c>
      <c r="K99" s="28">
        <v>0.13100000000000001</v>
      </c>
      <c r="L99" s="28">
        <v>0.104</v>
      </c>
      <c r="M99" s="28">
        <v>8.5000000000000006E-2</v>
      </c>
      <c r="N99" s="144">
        <f t="shared" si="6"/>
        <v>7.1999999999999995E-2</v>
      </c>
      <c r="O99" s="138">
        <v>5.8999999999999997E-2</v>
      </c>
      <c r="P99" s="144">
        <f t="shared" si="7"/>
        <v>5.1999999999999998E-2</v>
      </c>
      <c r="Q99" s="138">
        <v>4.3999999999999997E-2</v>
      </c>
      <c r="R99" s="144">
        <f t="shared" si="8"/>
        <v>3.9E-2</v>
      </c>
      <c r="S99" s="138">
        <v>3.4000000000000002E-2</v>
      </c>
      <c r="T99" s="144">
        <f t="shared" si="9"/>
        <v>3.1E-2</v>
      </c>
      <c r="U99" s="138">
        <v>2.7E-2</v>
      </c>
      <c r="V99" s="144">
        <f t="shared" si="10"/>
        <v>2.5000000000000001E-2</v>
      </c>
      <c r="W99" s="29">
        <v>2.1999999999999999E-2</v>
      </c>
    </row>
    <row r="100" spans="2:23" s="46" customFormat="1" ht="18.75" customHeight="1" x14ac:dyDescent="0.25">
      <c r="B100" s="188" t="s">
        <v>153</v>
      </c>
      <c r="C100" s="5"/>
      <c r="D100" s="5"/>
      <c r="E100" s="5"/>
      <c r="F100" s="100">
        <v>0.82099999999999995</v>
      </c>
      <c r="G100" s="16">
        <v>0.67</v>
      </c>
      <c r="H100" s="16">
        <v>0.50600000000000001</v>
      </c>
      <c r="I100" s="16">
        <v>0.376</v>
      </c>
      <c r="J100" s="16">
        <v>0.28499999999999998</v>
      </c>
      <c r="K100" s="16">
        <v>0.222</v>
      </c>
      <c r="L100" s="16">
        <v>0.17799999999999999</v>
      </c>
      <c r="M100" s="16">
        <v>0.14499999999999999</v>
      </c>
      <c r="N100" s="145">
        <f t="shared" si="6"/>
        <v>0.124</v>
      </c>
      <c r="O100" s="139">
        <v>0.10199999999999999</v>
      </c>
      <c r="P100" s="145">
        <f t="shared" si="7"/>
        <v>8.8999999999999996E-2</v>
      </c>
      <c r="Q100" s="139">
        <v>7.5999999999999998E-2</v>
      </c>
      <c r="R100" s="145">
        <f t="shared" si="8"/>
        <v>6.7000000000000004E-2</v>
      </c>
      <c r="S100" s="139">
        <v>5.8000000000000003E-2</v>
      </c>
      <c r="T100" s="145">
        <f t="shared" si="9"/>
        <v>5.1999999999999998E-2</v>
      </c>
      <c r="U100" s="139">
        <v>4.5999999999999999E-2</v>
      </c>
      <c r="V100" s="145">
        <f t="shared" si="10"/>
        <v>4.2000000000000003E-2</v>
      </c>
      <c r="W100" s="17">
        <v>3.7999999999999999E-2</v>
      </c>
    </row>
    <row r="101" spans="2:23" s="46" customFormat="1" ht="18.75" customHeight="1" x14ac:dyDescent="0.25">
      <c r="B101" s="184" t="s">
        <v>154</v>
      </c>
      <c r="C101" s="3"/>
      <c r="D101" s="3"/>
      <c r="E101" s="3"/>
      <c r="F101" s="96">
        <v>0.82699999999999996</v>
      </c>
      <c r="G101" s="19">
        <v>0.68100000000000005</v>
      </c>
      <c r="H101" s="19">
        <v>0.51900000000000002</v>
      </c>
      <c r="I101" s="19">
        <v>0.38700000000000001</v>
      </c>
      <c r="J101" s="19">
        <v>0.29399999999999998</v>
      </c>
      <c r="K101" s="19">
        <v>0.23</v>
      </c>
      <c r="L101" s="19">
        <v>0.184</v>
      </c>
      <c r="M101" s="19">
        <v>0.15</v>
      </c>
      <c r="N101" s="143">
        <f t="shared" si="6"/>
        <v>0.128</v>
      </c>
      <c r="O101" s="137">
        <v>0.105</v>
      </c>
      <c r="P101" s="143">
        <f t="shared" si="7"/>
        <v>9.1999999999999998E-2</v>
      </c>
      <c r="Q101" s="137">
        <v>7.8E-2</v>
      </c>
      <c r="R101" s="143">
        <f t="shared" si="8"/>
        <v>6.9000000000000006E-2</v>
      </c>
      <c r="S101" s="137">
        <v>0.06</v>
      </c>
      <c r="T101" s="143">
        <f t="shared" si="9"/>
        <v>5.3999999999999999E-2</v>
      </c>
      <c r="U101" s="137">
        <v>4.8000000000000001E-2</v>
      </c>
      <c r="V101" s="143">
        <f t="shared" si="10"/>
        <v>4.3999999999999997E-2</v>
      </c>
      <c r="W101" s="20">
        <v>3.9E-2</v>
      </c>
    </row>
    <row r="102" spans="2:23" s="46" customFormat="1" ht="18.75" customHeight="1" thickBot="1" x14ac:dyDescent="0.3">
      <c r="B102" s="187" t="s">
        <v>155</v>
      </c>
      <c r="C102" s="10"/>
      <c r="D102" s="10"/>
      <c r="E102" s="10"/>
      <c r="F102" s="97">
        <v>0.83299999999999996</v>
      </c>
      <c r="G102" s="22">
        <v>0.69199999999999995</v>
      </c>
      <c r="H102" s="22">
        <v>0.53100000000000003</v>
      </c>
      <c r="I102" s="22">
        <v>0.39800000000000002</v>
      </c>
      <c r="J102" s="22">
        <v>0.30299999999999999</v>
      </c>
      <c r="K102" s="22">
        <v>0.23699999999999999</v>
      </c>
      <c r="L102" s="22">
        <v>0.189</v>
      </c>
      <c r="M102" s="22">
        <v>0.155</v>
      </c>
      <c r="N102" s="141">
        <f t="shared" si="6"/>
        <v>0.13200000000000001</v>
      </c>
      <c r="O102" s="135">
        <v>0.109</v>
      </c>
      <c r="P102" s="141">
        <f t="shared" si="7"/>
        <v>9.5000000000000001E-2</v>
      </c>
      <c r="Q102" s="135">
        <v>8.1000000000000003E-2</v>
      </c>
      <c r="R102" s="141">
        <f t="shared" si="8"/>
        <v>7.1999999999999995E-2</v>
      </c>
      <c r="S102" s="201">
        <v>6.2E-2</v>
      </c>
      <c r="T102" s="141">
        <f t="shared" si="9"/>
        <v>5.6000000000000001E-2</v>
      </c>
      <c r="U102" s="135">
        <v>4.9000000000000002E-2</v>
      </c>
      <c r="V102" s="141">
        <f t="shared" si="10"/>
        <v>4.4999999999999998E-2</v>
      </c>
      <c r="W102" s="23">
        <v>0.04</v>
      </c>
    </row>
    <row r="103" spans="2:23" s="46" customFormat="1" ht="18.75" customHeight="1" x14ac:dyDescent="0.25">
      <c r="B103" s="189" t="s">
        <v>156</v>
      </c>
      <c r="C103" s="12"/>
      <c r="D103" s="12"/>
      <c r="E103" s="12"/>
      <c r="F103" s="98">
        <v>0.56499999999999995</v>
      </c>
      <c r="G103" s="25">
        <v>0.35899999999999999</v>
      </c>
      <c r="H103" s="25">
        <v>0.23799999999999999</v>
      </c>
      <c r="I103" s="25">
        <v>0.16900000000000001</v>
      </c>
      <c r="J103" s="25">
        <v>0.125</v>
      </c>
      <c r="K103" s="25">
        <v>9.7000000000000003E-2</v>
      </c>
      <c r="L103" s="25">
        <v>7.6999999999999999E-2</v>
      </c>
      <c r="M103" s="25">
        <v>6.3E-2</v>
      </c>
      <c r="N103" s="142">
        <f t="shared" si="6"/>
        <v>5.3999999999999999E-2</v>
      </c>
      <c r="O103" s="136">
        <v>4.3999999999999997E-2</v>
      </c>
      <c r="P103" s="142">
        <f t="shared" si="7"/>
        <v>3.7999999999999999E-2</v>
      </c>
      <c r="Q103" s="136">
        <v>3.2000000000000001E-2</v>
      </c>
      <c r="R103" s="142">
        <f t="shared" si="8"/>
        <v>2.9000000000000001E-2</v>
      </c>
      <c r="S103" s="136">
        <v>2.5000000000000001E-2</v>
      </c>
      <c r="T103" s="142">
        <f t="shared" si="9"/>
        <v>2.3E-2</v>
      </c>
      <c r="U103" s="136">
        <v>0.02</v>
      </c>
      <c r="V103" s="142">
        <f t="shared" si="10"/>
        <v>1.7999999999999999E-2</v>
      </c>
      <c r="W103" s="26">
        <v>1.6E-2</v>
      </c>
    </row>
    <row r="104" spans="2:23" s="46" customFormat="1" ht="18.75" customHeight="1" x14ac:dyDescent="0.25">
      <c r="B104" s="184" t="s">
        <v>157</v>
      </c>
      <c r="C104" s="3"/>
      <c r="D104" s="3"/>
      <c r="E104" s="3"/>
      <c r="F104" s="96">
        <v>0.58399999999999996</v>
      </c>
      <c r="G104" s="195">
        <v>0.375</v>
      </c>
      <c r="H104" s="19">
        <v>0.25</v>
      </c>
      <c r="I104" s="19">
        <v>0.17699999999999999</v>
      </c>
      <c r="J104" s="19">
        <v>0.13200000000000001</v>
      </c>
      <c r="K104" s="19">
        <v>0.10199999999999999</v>
      </c>
      <c r="L104" s="19">
        <v>8.1000000000000003E-2</v>
      </c>
      <c r="M104" s="19">
        <v>6.6000000000000003E-2</v>
      </c>
      <c r="N104" s="143">
        <f t="shared" si="6"/>
        <v>5.6000000000000001E-2</v>
      </c>
      <c r="O104" s="137">
        <v>4.5999999999999999E-2</v>
      </c>
      <c r="P104" s="143">
        <f t="shared" si="7"/>
        <v>0.04</v>
      </c>
      <c r="Q104" s="137">
        <v>3.4000000000000002E-2</v>
      </c>
      <c r="R104" s="143">
        <f t="shared" si="8"/>
        <v>0.03</v>
      </c>
      <c r="S104" s="137">
        <v>2.5999999999999999E-2</v>
      </c>
      <c r="T104" s="143">
        <f t="shared" si="9"/>
        <v>2.4E-2</v>
      </c>
      <c r="U104" s="137">
        <v>2.1000000000000001E-2</v>
      </c>
      <c r="V104" s="143">
        <f t="shared" si="10"/>
        <v>1.9E-2</v>
      </c>
      <c r="W104" s="20">
        <v>1.7000000000000001E-2</v>
      </c>
    </row>
    <row r="105" spans="2:23" s="46" customFormat="1" ht="18.75" customHeight="1" thickBot="1" x14ac:dyDescent="0.3">
      <c r="B105" s="190" t="s">
        <v>158</v>
      </c>
      <c r="C105" s="14"/>
      <c r="D105" s="14"/>
      <c r="E105" s="14"/>
      <c r="F105" s="99">
        <v>0.60299999999999998</v>
      </c>
      <c r="G105" s="28">
        <v>0.39200000000000002</v>
      </c>
      <c r="H105" s="28">
        <v>0.26200000000000001</v>
      </c>
      <c r="I105" s="28">
        <v>0.186</v>
      </c>
      <c r="J105" s="28">
        <v>0.13800000000000001</v>
      </c>
      <c r="K105" s="28">
        <v>0.107</v>
      </c>
      <c r="L105" s="28">
        <v>8.5000000000000006E-2</v>
      </c>
      <c r="M105" s="28">
        <v>6.9000000000000006E-2</v>
      </c>
      <c r="N105" s="144">
        <f t="shared" si="6"/>
        <v>5.8999999999999997E-2</v>
      </c>
      <c r="O105" s="138">
        <v>4.8000000000000001E-2</v>
      </c>
      <c r="P105" s="144">
        <f t="shared" si="7"/>
        <v>4.2000000000000003E-2</v>
      </c>
      <c r="Q105" s="138">
        <v>3.5999999999999997E-2</v>
      </c>
      <c r="R105" s="144">
        <f t="shared" si="8"/>
        <v>3.2000000000000001E-2</v>
      </c>
      <c r="S105" s="138">
        <v>2.8000000000000001E-2</v>
      </c>
      <c r="T105" s="144">
        <f t="shared" si="9"/>
        <v>2.5000000000000001E-2</v>
      </c>
      <c r="U105" s="138">
        <v>2.1999999999999999E-2</v>
      </c>
      <c r="V105" s="144">
        <f t="shared" si="10"/>
        <v>0.02</v>
      </c>
      <c r="W105" s="29">
        <v>1.7999999999999999E-2</v>
      </c>
    </row>
    <row r="106" spans="2:23" s="46" customFormat="1" ht="18.75" customHeight="1" x14ac:dyDescent="0.25">
      <c r="B106" s="188" t="s">
        <v>159</v>
      </c>
      <c r="C106" s="5"/>
      <c r="D106" s="5"/>
      <c r="E106" s="5"/>
      <c r="F106" s="100">
        <v>0.53700000000000003</v>
      </c>
      <c r="G106" s="16">
        <v>0.33600000000000002</v>
      </c>
      <c r="H106" s="16">
        <v>0.222</v>
      </c>
      <c r="I106" s="16">
        <v>0.157</v>
      </c>
      <c r="J106" s="16">
        <v>0.11700000000000001</v>
      </c>
      <c r="K106" s="16">
        <v>0.09</v>
      </c>
      <c r="L106" s="16">
        <v>7.1999999999999995E-2</v>
      </c>
      <c r="M106" s="16">
        <v>5.8000000000000003E-2</v>
      </c>
      <c r="N106" s="145">
        <f t="shared" si="6"/>
        <v>0.05</v>
      </c>
      <c r="O106" s="139">
        <v>4.1000000000000002E-2</v>
      </c>
      <c r="P106" s="145">
        <f t="shared" si="7"/>
        <v>3.5999999999999997E-2</v>
      </c>
      <c r="Q106" s="139">
        <v>0.03</v>
      </c>
      <c r="R106" s="145">
        <f t="shared" si="8"/>
        <v>2.7E-2</v>
      </c>
      <c r="S106" s="139">
        <v>2.3E-2</v>
      </c>
      <c r="T106" s="145">
        <f t="shared" si="9"/>
        <v>2.1000000000000001E-2</v>
      </c>
      <c r="U106" s="139">
        <v>1.7999999999999999E-2</v>
      </c>
      <c r="V106" s="145">
        <f t="shared" si="10"/>
        <v>1.7000000000000001E-2</v>
      </c>
      <c r="W106" s="17">
        <v>1.4999999999999999E-2</v>
      </c>
    </row>
    <row r="107" spans="2:23" s="46" customFormat="1" ht="18.75" customHeight="1" x14ac:dyDescent="0.25">
      <c r="B107" s="184" t="s">
        <v>160</v>
      </c>
      <c r="C107" s="3"/>
      <c r="D107" s="3"/>
      <c r="E107" s="3"/>
      <c r="F107" s="96">
        <v>0.55700000000000005</v>
      </c>
      <c r="G107" s="19">
        <v>0.35199999999999998</v>
      </c>
      <c r="H107" s="19">
        <v>0.23400000000000001</v>
      </c>
      <c r="I107" s="19">
        <v>0.16500000000000001</v>
      </c>
      <c r="J107" s="19">
        <v>0.123</v>
      </c>
      <c r="K107" s="19">
        <v>9.5000000000000001E-2</v>
      </c>
      <c r="L107" s="19">
        <v>7.4999999999999997E-2</v>
      </c>
      <c r="M107" s="19">
        <v>6.0999999999999999E-2</v>
      </c>
      <c r="N107" s="143">
        <f t="shared" si="6"/>
        <v>5.1999999999999998E-2</v>
      </c>
      <c r="O107" s="137">
        <v>4.2999999999999997E-2</v>
      </c>
      <c r="P107" s="143">
        <f t="shared" si="7"/>
        <v>3.7999999999999999E-2</v>
      </c>
      <c r="Q107" s="137">
        <v>3.2000000000000001E-2</v>
      </c>
      <c r="R107" s="143">
        <f t="shared" si="8"/>
        <v>2.8000000000000001E-2</v>
      </c>
      <c r="S107" s="137">
        <v>2.4E-2</v>
      </c>
      <c r="T107" s="143">
        <f t="shared" si="9"/>
        <v>2.1999999999999999E-2</v>
      </c>
      <c r="U107" s="137">
        <v>1.9E-2</v>
      </c>
      <c r="V107" s="143">
        <f t="shared" si="10"/>
        <v>1.7999999999999999E-2</v>
      </c>
      <c r="W107" s="20">
        <v>1.6E-2</v>
      </c>
    </row>
    <row r="108" spans="2:23" s="46" customFormat="1" ht="18.75" customHeight="1" thickBot="1" x14ac:dyDescent="0.3">
      <c r="B108" s="187" t="s">
        <v>161</v>
      </c>
      <c r="C108" s="10"/>
      <c r="D108" s="10"/>
      <c r="E108" s="10"/>
      <c r="F108" s="97">
        <v>0.57699999999999996</v>
      </c>
      <c r="G108" s="22">
        <v>0.36799999999999999</v>
      </c>
      <c r="H108" s="22">
        <v>0.246</v>
      </c>
      <c r="I108" s="22">
        <v>0.17399999999999999</v>
      </c>
      <c r="J108" s="22">
        <v>0.129</v>
      </c>
      <c r="K108" s="22">
        <v>0.1</v>
      </c>
      <c r="L108" s="22">
        <v>7.9000000000000001E-2</v>
      </c>
      <c r="M108" s="22">
        <v>6.5000000000000002E-2</v>
      </c>
      <c r="N108" s="141">
        <f t="shared" si="6"/>
        <v>5.5E-2</v>
      </c>
      <c r="O108" s="135">
        <v>4.4999999999999998E-2</v>
      </c>
      <c r="P108" s="141">
        <f t="shared" si="7"/>
        <v>3.9E-2</v>
      </c>
      <c r="Q108" s="135">
        <v>3.3000000000000002E-2</v>
      </c>
      <c r="R108" s="141">
        <f t="shared" si="8"/>
        <v>0.03</v>
      </c>
      <c r="S108" s="135">
        <v>2.5999999999999999E-2</v>
      </c>
      <c r="T108" s="141">
        <f t="shared" si="9"/>
        <v>2.3E-2</v>
      </c>
      <c r="U108" s="135">
        <v>0.02</v>
      </c>
      <c r="V108" s="141">
        <f t="shared" si="10"/>
        <v>1.9E-2</v>
      </c>
      <c r="W108" s="23">
        <v>1.7000000000000001E-2</v>
      </c>
    </row>
    <row r="109" spans="2:23" s="46" customFormat="1" ht="18.75" customHeight="1" thickTop="1" x14ac:dyDescent="0.25">
      <c r="B109" s="183" t="s">
        <v>162</v>
      </c>
      <c r="C109" s="80"/>
      <c r="D109" s="80"/>
      <c r="E109" s="80"/>
      <c r="F109" s="148">
        <f>'ac(x)'!F109</f>
        <v>1</v>
      </c>
      <c r="G109" s="149">
        <f>'ac(x)'!G109</f>
        <v>0.997</v>
      </c>
      <c r="H109" s="149">
        <f>'ac(x)'!H109</f>
        <v>0.99099999999999999</v>
      </c>
      <c r="I109" s="149">
        <f>'ac(x)'!I109</f>
        <v>0.98399999999999999</v>
      </c>
      <c r="J109" s="149">
        <f>'ac(x)'!J109</f>
        <v>0.97599999999999998</v>
      </c>
      <c r="K109" s="149">
        <f>'ac(x)'!K109</f>
        <v>0.96699999999999997</v>
      </c>
      <c r="L109" s="149">
        <f>'ac(x)'!L109</f>
        <v>0.95799999999999996</v>
      </c>
      <c r="M109" s="149">
        <f>'ac(x)'!M109</f>
        <v>0.94699999999999995</v>
      </c>
      <c r="N109" s="150">
        <f>'ac(x)'!N109</f>
        <v>0.93500000000000005</v>
      </c>
      <c r="O109" s="150">
        <f>'ac(x)'!O109</f>
        <v>0.92300000000000004</v>
      </c>
      <c r="P109" s="150">
        <f>'ac(x)'!P109</f>
        <v>0.90900000000000003</v>
      </c>
      <c r="Q109" s="150">
        <f>'ac(x)'!Q109</f>
        <v>0.89400000000000002</v>
      </c>
      <c r="R109" s="150">
        <f>'ac(x)'!R109</f>
        <v>0.878</v>
      </c>
      <c r="S109" s="150">
        <f>'ac(x)'!S109</f>
        <v>0.86099999999999999</v>
      </c>
      <c r="T109" s="150">
        <f>'ac(x)'!T109</f>
        <v>0.84199999999999997</v>
      </c>
      <c r="U109" s="150">
        <f>'ac(x)'!U109</f>
        <v>0.82199999999999995</v>
      </c>
      <c r="V109" s="150">
        <f>'ac(x)'!V109</f>
        <v>0.8</v>
      </c>
      <c r="W109" s="151">
        <f>'ac(x)'!W109</f>
        <v>0.77700000000000002</v>
      </c>
    </row>
    <row r="110" spans="2:23" s="46" customFormat="1" ht="18.75" customHeight="1" x14ac:dyDescent="0.25">
      <c r="B110" s="184" t="s">
        <v>163</v>
      </c>
      <c r="C110" s="3"/>
      <c r="D110" s="3"/>
      <c r="E110" s="3"/>
      <c r="F110" s="166">
        <f>'ac(x)'!F110</f>
        <v>1</v>
      </c>
      <c r="G110" s="167">
        <f>'ac(x)'!G110</f>
        <v>0.998</v>
      </c>
      <c r="H110" s="167">
        <f>'ac(x)'!H110</f>
        <v>0.99099999999999999</v>
      </c>
      <c r="I110" s="167">
        <f>'ac(x)'!I110</f>
        <v>0.98399999999999999</v>
      </c>
      <c r="J110" s="167">
        <f>'ac(x)'!J110</f>
        <v>0.97699999999999998</v>
      </c>
      <c r="K110" s="167">
        <f>'ac(x)'!K110</f>
        <v>0.96799999999999997</v>
      </c>
      <c r="L110" s="167">
        <f>'ac(x)'!L110</f>
        <v>0.95799999999999996</v>
      </c>
      <c r="M110" s="167">
        <f>'ac(x)'!M110</f>
        <v>0.94799999999999995</v>
      </c>
      <c r="N110" s="168">
        <f>'ac(x)'!N110</f>
        <v>0.93600000000000005</v>
      </c>
      <c r="O110" s="168">
        <f>'ac(x)'!O110</f>
        <v>0.92400000000000004</v>
      </c>
      <c r="P110" s="168">
        <f>'ac(x)'!P110</f>
        <v>0.91</v>
      </c>
      <c r="Q110" s="168">
        <f>'ac(x)'!Q110</f>
        <v>0.89600000000000002</v>
      </c>
      <c r="R110" s="168">
        <f>'ac(x)'!R110</f>
        <v>0.88</v>
      </c>
      <c r="S110" s="168">
        <f>'ac(x)'!S110</f>
        <v>0.86299999999999999</v>
      </c>
      <c r="T110" s="168">
        <f>'ac(x)'!T110</f>
        <v>0.84399999999999997</v>
      </c>
      <c r="U110" s="168">
        <f>'ac(x)'!U110</f>
        <v>0.82399999999999995</v>
      </c>
      <c r="V110" s="168">
        <f>'ac(x)'!V110</f>
        <v>0.80200000000000005</v>
      </c>
      <c r="W110" s="169">
        <f>'ac(x)'!W110</f>
        <v>0.78</v>
      </c>
    </row>
    <row r="111" spans="2:23" s="46" customFormat="1" ht="18.75" customHeight="1" thickBot="1" x14ac:dyDescent="0.3">
      <c r="B111" s="190" t="s">
        <v>164</v>
      </c>
      <c r="C111" s="14"/>
      <c r="D111" s="14"/>
      <c r="E111" s="14"/>
      <c r="F111" s="154">
        <f>'ac(x)'!F111</f>
        <v>1</v>
      </c>
      <c r="G111" s="155">
        <f>'ac(x)'!G111</f>
        <v>0.999</v>
      </c>
      <c r="H111" s="155">
        <f>'ac(x)'!H111</f>
        <v>0.99299999999999999</v>
      </c>
      <c r="I111" s="155">
        <f>'ac(x)'!I111</f>
        <v>0.98699999999999999</v>
      </c>
      <c r="J111" s="155">
        <f>'ac(x)'!J111</f>
        <v>0.98</v>
      </c>
      <c r="K111" s="155">
        <f>'ac(x)'!K111</f>
        <v>0.97199999999999998</v>
      </c>
      <c r="L111" s="155">
        <f>'ac(x)'!L111</f>
        <v>0.96299999999999997</v>
      </c>
      <c r="M111" s="155">
        <f>'ac(x)'!M111</f>
        <v>0.95399999999999996</v>
      </c>
      <c r="N111" s="156">
        <f>'ac(x)'!N111</f>
        <v>0.94299999999999995</v>
      </c>
      <c r="O111" s="156">
        <f>'ac(x)'!O111</f>
        <v>0.93200000000000005</v>
      </c>
      <c r="P111" s="156">
        <f>'ac(x)'!P111</f>
        <v>0.92</v>
      </c>
      <c r="Q111" s="156">
        <f>'ac(x)'!Q111</f>
        <v>0.90700000000000003</v>
      </c>
      <c r="R111" s="156">
        <f>'ac(x)'!R111</f>
        <v>0.89300000000000002</v>
      </c>
      <c r="S111" s="156">
        <f>'ac(x)'!S111</f>
        <v>0.878</v>
      </c>
      <c r="T111" s="156">
        <f>'ac(x)'!T111</f>
        <v>0.86099999999999999</v>
      </c>
      <c r="U111" s="156">
        <f>'ac(x)'!U111</f>
        <v>0.84399999999999997</v>
      </c>
      <c r="V111" s="156">
        <f>'ac(x)'!V111</f>
        <v>0.82499999999999996</v>
      </c>
      <c r="W111" s="157">
        <f>'ac(x)'!W111</f>
        <v>0.80500000000000005</v>
      </c>
    </row>
    <row r="112" spans="2:23" s="46" customFormat="1" ht="18.75" customHeight="1" x14ac:dyDescent="0.25">
      <c r="B112" s="188" t="s">
        <v>165</v>
      </c>
      <c r="C112" s="5"/>
      <c r="D112" s="5"/>
      <c r="E112" s="5"/>
      <c r="F112" s="172">
        <f>'ac(x)'!F112</f>
        <v>1</v>
      </c>
      <c r="G112" s="173">
        <f>'ac(x)'!G112</f>
        <v>0.99399999999999999</v>
      </c>
      <c r="H112" s="173">
        <f>'ac(x)'!H112</f>
        <v>0.98699999999999999</v>
      </c>
      <c r="I112" s="173">
        <f>'ac(x)'!I112</f>
        <v>0.97799999999999998</v>
      </c>
      <c r="J112" s="173">
        <f>'ac(x)'!J112</f>
        <v>0.96799999999999997</v>
      </c>
      <c r="K112" s="173">
        <f>'ac(x)'!K112</f>
        <v>0.95799999999999996</v>
      </c>
      <c r="L112" s="173">
        <f>'ac(x)'!L112</f>
        <v>0.94499999999999995</v>
      </c>
      <c r="M112" s="173">
        <f>'ac(x)'!M112</f>
        <v>0.93200000000000005</v>
      </c>
      <c r="N112" s="174">
        <f>'ac(x)'!N112</f>
        <v>0.91700000000000004</v>
      </c>
      <c r="O112" s="174">
        <f>'ac(x)'!O112</f>
        <v>0.90100000000000002</v>
      </c>
      <c r="P112" s="174">
        <f>'ac(x)'!P112</f>
        <v>0.86099999999999999</v>
      </c>
      <c r="Q112" s="174">
        <f>'ac(x)'!Q112</f>
        <v>0.82</v>
      </c>
      <c r="R112" s="174">
        <f>'ac(x)'!R112</f>
        <v>0.82</v>
      </c>
      <c r="S112" s="174">
        <f>'ac(x)'!S112</f>
        <v>0.82</v>
      </c>
      <c r="T112" s="174">
        <f>'ac(x)'!T112</f>
        <v>0.79500000000000004</v>
      </c>
      <c r="U112" s="174">
        <f>'ac(x)'!U112</f>
        <v>0.76900000000000002</v>
      </c>
      <c r="V112" s="174">
        <f>'ac(x)'!V112</f>
        <v>0.74</v>
      </c>
      <c r="W112" s="175">
        <f>'ac(x)'!W112</f>
        <v>0.71</v>
      </c>
    </row>
    <row r="113" spans="2:23" s="46" customFormat="1" ht="18.75" customHeight="1" x14ac:dyDescent="0.25">
      <c r="B113" s="184" t="s">
        <v>166</v>
      </c>
      <c r="C113" s="3"/>
      <c r="D113" s="3"/>
      <c r="E113" s="3"/>
      <c r="F113" s="166">
        <f>'ac(x)'!F113</f>
        <v>1</v>
      </c>
      <c r="G113" s="167">
        <f>'ac(x)'!G113</f>
        <v>0.99399999999999999</v>
      </c>
      <c r="H113" s="167">
        <f>'ac(x)'!H113</f>
        <v>0.98699999999999999</v>
      </c>
      <c r="I113" s="167">
        <f>'ac(x)'!I113</f>
        <v>0.97799999999999998</v>
      </c>
      <c r="J113" s="167">
        <f>'ac(x)'!J113</f>
        <v>0.96899999999999997</v>
      </c>
      <c r="K113" s="167">
        <f>'ac(x)'!K113</f>
        <v>0.95799999999999996</v>
      </c>
      <c r="L113" s="167">
        <f>'ac(x)'!L113</f>
        <v>0.94599999999999995</v>
      </c>
      <c r="M113" s="167">
        <f>'ac(x)'!M113</f>
        <v>0.93300000000000005</v>
      </c>
      <c r="N113" s="168">
        <f>'ac(x)'!N113</f>
        <v>0.91800000000000004</v>
      </c>
      <c r="O113" s="168">
        <f>'ac(x)'!O113</f>
        <v>0.90300000000000002</v>
      </c>
      <c r="P113" s="168">
        <f>'ac(x)'!P113</f>
        <v>0.86299999999999999</v>
      </c>
      <c r="Q113" s="168">
        <f>'ac(x)'!Q113</f>
        <v>0.82299999999999995</v>
      </c>
      <c r="R113" s="168">
        <f>'ac(x)'!R113</f>
        <v>0.82299999999999995</v>
      </c>
      <c r="S113" s="168">
        <f>'ac(x)'!S113</f>
        <v>0.82299999999999995</v>
      </c>
      <c r="T113" s="168">
        <f>'ac(x)'!T113</f>
        <v>0.79800000000000004</v>
      </c>
      <c r="U113" s="168">
        <f>'ac(x)'!U113</f>
        <v>0.77200000000000002</v>
      </c>
      <c r="V113" s="168">
        <f>'ac(x)'!V113</f>
        <v>0.74399999999999999</v>
      </c>
      <c r="W113" s="169">
        <f>'ac(x)'!W113</f>
        <v>0.71499999999999997</v>
      </c>
    </row>
    <row r="114" spans="2:23" s="46" customFormat="1" ht="18.75" customHeight="1" thickBot="1" x14ac:dyDescent="0.3">
      <c r="B114" s="187" t="s">
        <v>167</v>
      </c>
      <c r="C114" s="10"/>
      <c r="D114" s="10"/>
      <c r="E114" s="10"/>
      <c r="F114" s="178">
        <f>'ac(x)'!F114</f>
        <v>1</v>
      </c>
      <c r="G114" s="179">
        <f>'ac(x)'!G114</f>
        <v>0.995</v>
      </c>
      <c r="H114" s="179">
        <f>'ac(x)'!H114</f>
        <v>0.98799999999999999</v>
      </c>
      <c r="I114" s="179">
        <f>'ac(x)'!I114</f>
        <v>0.98</v>
      </c>
      <c r="J114" s="179">
        <f>'ac(x)'!J114</f>
        <v>0.97099999999999997</v>
      </c>
      <c r="K114" s="179">
        <f>'ac(x)'!K114</f>
        <v>0.96099999999999997</v>
      </c>
      <c r="L114" s="179">
        <f>'ac(x)'!L114</f>
        <v>0.94899999999999995</v>
      </c>
      <c r="M114" s="179">
        <f>'ac(x)'!M114</f>
        <v>0.93700000000000006</v>
      </c>
      <c r="N114" s="180">
        <f>'ac(x)'!N114</f>
        <v>0.92300000000000004</v>
      </c>
      <c r="O114" s="180">
        <f>'ac(x)'!O114</f>
        <v>0.90800000000000003</v>
      </c>
      <c r="P114" s="180">
        <f>'ac(x)'!P114</f>
        <v>0.871</v>
      </c>
      <c r="Q114" s="180">
        <f>'ac(x)'!Q114</f>
        <v>0.83299999999999996</v>
      </c>
      <c r="R114" s="180">
        <f>'ac(x)'!R114</f>
        <v>0.83299999999999996</v>
      </c>
      <c r="S114" s="180">
        <f>'ac(x)'!S114</f>
        <v>0.83299999999999996</v>
      </c>
      <c r="T114" s="180">
        <f>'ac(x)'!T114</f>
        <v>0.80900000000000005</v>
      </c>
      <c r="U114" s="180">
        <f>'ac(x)'!U114</f>
        <v>0.78500000000000003</v>
      </c>
      <c r="V114" s="180">
        <f>'ac(x)'!V114</f>
        <v>0.75800000000000001</v>
      </c>
      <c r="W114" s="181">
        <f>'ac(x)'!W114</f>
        <v>0.73099999999999998</v>
      </c>
    </row>
    <row r="115" spans="2:23" s="46" customFormat="1" ht="18.75" customHeight="1" x14ac:dyDescent="0.25">
      <c r="B115" s="189" t="s">
        <v>168</v>
      </c>
      <c r="C115" s="12"/>
      <c r="D115" s="12"/>
      <c r="E115" s="12"/>
      <c r="F115" s="160">
        <f>'ac(x)'!F115</f>
        <v>0.998</v>
      </c>
      <c r="G115" s="161">
        <f>'ac(x)'!G115</f>
        <v>0.99</v>
      </c>
      <c r="H115" s="161">
        <f>'ac(x)'!H115</f>
        <v>0.98</v>
      </c>
      <c r="I115" s="161">
        <f>'ac(x)'!I115</f>
        <v>0.96899999999999997</v>
      </c>
      <c r="J115" s="161">
        <f>'ac(x)'!J115</f>
        <v>0.95699999999999996</v>
      </c>
      <c r="K115" s="161">
        <f>'ac(x)'!K115</f>
        <v>0.94299999999999995</v>
      </c>
      <c r="L115" s="161">
        <f>'ac(x)'!L115</f>
        <v>0.92700000000000005</v>
      </c>
      <c r="M115" s="161">
        <f>'ac(x)'!M115</f>
        <v>0.91</v>
      </c>
      <c r="N115" s="162">
        <f>'ac(x)'!N115</f>
        <v>0.88900000000000001</v>
      </c>
      <c r="O115" s="162">
        <f>'ac(x)'!O115</f>
        <v>0.86799999999999999</v>
      </c>
      <c r="P115" s="162">
        <f>'ac(x)'!P115</f>
        <v>0.84299999999999997</v>
      </c>
      <c r="Q115" s="162">
        <f>'ac(x)'!Q115</f>
        <v>0.81799999999999995</v>
      </c>
      <c r="R115" s="162">
        <f>'ac(x)'!R115</f>
        <v>0.78800000000000003</v>
      </c>
      <c r="S115" s="162">
        <f>'ac(x)'!S115</f>
        <v>0.75800000000000001</v>
      </c>
      <c r="T115" s="162">
        <f>'ac(x)'!T115</f>
        <v>0.72399999999999998</v>
      </c>
      <c r="U115" s="162">
        <f>'ac(x)'!U115</f>
        <v>0.68899999999999995</v>
      </c>
      <c r="V115" s="162">
        <f>'ac(x)'!V115</f>
        <v>0.65300000000000002</v>
      </c>
      <c r="W115" s="163">
        <f>'ac(x)'!W115</f>
        <v>0.61699999999999999</v>
      </c>
    </row>
    <row r="116" spans="2:23" s="46" customFormat="1" ht="18.75" customHeight="1" x14ac:dyDescent="0.25">
      <c r="B116" s="184" t="s">
        <v>169</v>
      </c>
      <c r="C116" s="3"/>
      <c r="D116" s="3"/>
      <c r="E116" s="3"/>
      <c r="F116" s="166">
        <f>'ac(x)'!F116</f>
        <v>0.998</v>
      </c>
      <c r="G116" s="167">
        <f>'ac(x)'!G116</f>
        <v>0.99</v>
      </c>
      <c r="H116" s="167">
        <f>'ac(x)'!H116</f>
        <v>0.98099999999999998</v>
      </c>
      <c r="I116" s="167">
        <f>'ac(x)'!I116</f>
        <v>0.97</v>
      </c>
      <c r="J116" s="167">
        <f>'ac(x)'!J116</f>
        <v>0.95799999999999996</v>
      </c>
      <c r="K116" s="167">
        <f>'ac(x)'!K116</f>
        <v>0.94399999999999995</v>
      </c>
      <c r="L116" s="167">
        <f>'ac(x)'!L116</f>
        <v>0.92800000000000005</v>
      </c>
      <c r="M116" s="167">
        <f>'ac(x)'!M116</f>
        <v>0.91100000000000003</v>
      </c>
      <c r="N116" s="168">
        <f>'ac(x)'!N116</f>
        <v>0.89100000000000001</v>
      </c>
      <c r="O116" s="168">
        <f>'ac(x)'!O116</f>
        <v>0.871</v>
      </c>
      <c r="P116" s="168">
        <f>'ac(x)'!P116</f>
        <v>0.84599999999999997</v>
      </c>
      <c r="Q116" s="168">
        <f>'ac(x)'!Q116</f>
        <v>0.82099999999999995</v>
      </c>
      <c r="R116" s="168">
        <f>'ac(x)'!R116</f>
        <v>0.79200000000000004</v>
      </c>
      <c r="S116" s="168">
        <f>'ac(x)'!S116</f>
        <v>0.76200000000000001</v>
      </c>
      <c r="T116" s="168">
        <f>'ac(x)'!T116</f>
        <v>0.72899999999999998</v>
      </c>
      <c r="U116" s="168">
        <f>'ac(x)'!U116</f>
        <v>0.69499999999999995</v>
      </c>
      <c r="V116" s="168">
        <f>'ac(x)'!V116</f>
        <v>0.65900000000000003</v>
      </c>
      <c r="W116" s="169">
        <f>'ac(x)'!W116</f>
        <v>0.623</v>
      </c>
    </row>
    <row r="117" spans="2:23" s="46" customFormat="1" ht="18.75" customHeight="1" thickBot="1" x14ac:dyDescent="0.3">
      <c r="B117" s="190" t="s">
        <v>170</v>
      </c>
      <c r="C117" s="14"/>
      <c r="D117" s="14"/>
      <c r="E117" s="14"/>
      <c r="F117" s="154">
        <f>'ac(x)'!F117</f>
        <v>0.998</v>
      </c>
      <c r="G117" s="155">
        <f>'ac(x)'!G117</f>
        <v>0.99</v>
      </c>
      <c r="H117" s="155">
        <f>'ac(x)'!H117</f>
        <v>0.98099999999999998</v>
      </c>
      <c r="I117" s="155">
        <f>'ac(x)'!I117</f>
        <v>0.97099999999999997</v>
      </c>
      <c r="J117" s="155">
        <f>'ac(x)'!J117</f>
        <v>0.95899999999999996</v>
      </c>
      <c r="K117" s="155">
        <f>'ac(x)'!K117</f>
        <v>0.94499999999999995</v>
      </c>
      <c r="L117" s="155">
        <f>'ac(x)'!L117</f>
        <v>0.93</v>
      </c>
      <c r="M117" s="155">
        <f>'ac(x)'!M117</f>
        <v>0.91300000000000003</v>
      </c>
      <c r="N117" s="156">
        <f>'ac(x)'!N117</f>
        <v>0.89300000000000002</v>
      </c>
      <c r="O117" s="156">
        <f>'ac(x)'!O117</f>
        <v>0.873</v>
      </c>
      <c r="P117" s="156">
        <f>'ac(x)'!P117</f>
        <v>0.84899999999999998</v>
      </c>
      <c r="Q117" s="156">
        <f>'ac(x)'!Q117</f>
        <v>0.82399999999999995</v>
      </c>
      <c r="R117" s="156">
        <f>'ac(x)'!R117</f>
        <v>0.79500000000000004</v>
      </c>
      <c r="S117" s="156">
        <f>'ac(x)'!S117</f>
        <v>0.76600000000000001</v>
      </c>
      <c r="T117" s="156">
        <f>'ac(x)'!T117</f>
        <v>0.73299999999999998</v>
      </c>
      <c r="U117" s="156">
        <f>'ac(x)'!U117</f>
        <v>0.7</v>
      </c>
      <c r="V117" s="156">
        <f>'ac(x)'!V117</f>
        <v>0.66500000000000004</v>
      </c>
      <c r="W117" s="157">
        <f>'ac(x)'!W117</f>
        <v>0.629</v>
      </c>
    </row>
    <row r="118" spans="2:23" s="46" customFormat="1" ht="18.75" customHeight="1" x14ac:dyDescent="0.25">
      <c r="B118" s="188" t="s">
        <v>171</v>
      </c>
      <c r="C118" s="5"/>
      <c r="D118" s="5"/>
      <c r="E118" s="5"/>
      <c r="F118" s="172">
        <f>'ac(x)'!F118</f>
        <v>0.996</v>
      </c>
      <c r="G118" s="173">
        <f>'ac(x)'!G118</f>
        <v>0.98599999999999999</v>
      </c>
      <c r="H118" s="173">
        <f>'ac(x)'!H118</f>
        <v>0.97499999999999998</v>
      </c>
      <c r="I118" s="173">
        <f>'ac(x)'!I118</f>
        <v>0.96199999999999997</v>
      </c>
      <c r="J118" s="173">
        <f>'ac(x)'!J118</f>
        <v>0.94699999999999995</v>
      </c>
      <c r="K118" s="173">
        <f>'ac(x)'!K118</f>
        <v>0.93</v>
      </c>
      <c r="L118" s="173">
        <f>'ac(x)'!L118</f>
        <v>0.91100000000000003</v>
      </c>
      <c r="M118" s="173">
        <f>'ac(x)'!M118</f>
        <v>0.89</v>
      </c>
      <c r="N118" s="174">
        <f>'ac(x)'!N118</f>
        <v>0.86499999999999999</v>
      </c>
      <c r="O118" s="174">
        <f>'ac(x)'!O118</f>
        <v>0.83899999999999997</v>
      </c>
      <c r="P118" s="174">
        <f>'ac(x)'!P118</f>
        <v>0.80800000000000005</v>
      </c>
      <c r="Q118" s="174">
        <f>'ac(x)'!Q118</f>
        <v>0.77700000000000002</v>
      </c>
      <c r="R118" s="174">
        <f>'ac(x)'!R118</f>
        <v>0.74099999999999999</v>
      </c>
      <c r="S118" s="174">
        <f>'ac(x)'!S118</f>
        <v>0.70399999999999996</v>
      </c>
      <c r="T118" s="174">
        <f>'ac(x)'!T118</f>
        <v>0.66400000000000003</v>
      </c>
      <c r="U118" s="174">
        <f>'ac(x)'!U118</f>
        <v>0.624</v>
      </c>
      <c r="V118" s="174">
        <f>'ac(x)'!V118</f>
        <v>0.58499999999999996</v>
      </c>
      <c r="W118" s="175">
        <f>'ac(x)'!W118</f>
        <v>0.54500000000000004</v>
      </c>
    </row>
    <row r="119" spans="2:23" s="46" customFormat="1" ht="18.75" customHeight="1" x14ac:dyDescent="0.25">
      <c r="B119" s="184" t="s">
        <v>172</v>
      </c>
      <c r="C119" s="3"/>
      <c r="D119" s="3"/>
      <c r="E119" s="3"/>
      <c r="F119" s="166">
        <f>'ac(x)'!F119</f>
        <v>0.996</v>
      </c>
      <c r="G119" s="167">
        <f>'ac(x)'!G119</f>
        <v>0.98599999999999999</v>
      </c>
      <c r="H119" s="167">
        <f>'ac(x)'!H119</f>
        <v>0.97599999999999998</v>
      </c>
      <c r="I119" s="167">
        <f>'ac(x)'!I119</f>
        <v>0.96299999999999997</v>
      </c>
      <c r="J119" s="167">
        <f>'ac(x)'!J119</f>
        <v>0.94799999999999995</v>
      </c>
      <c r="K119" s="167">
        <f>'ac(x)'!K119</f>
        <v>0.93200000000000005</v>
      </c>
      <c r="L119" s="167">
        <f>'ac(x)'!L119</f>
        <v>0.91300000000000003</v>
      </c>
      <c r="M119" s="167">
        <f>'ac(x)'!M119</f>
        <v>0.89200000000000002</v>
      </c>
      <c r="N119" s="168">
        <f>'ac(x)'!N119</f>
        <v>0.86699999999999999</v>
      </c>
      <c r="O119" s="168">
        <f>'ac(x)'!O119</f>
        <v>0.84199999999999997</v>
      </c>
      <c r="P119" s="168">
        <f>'ac(x)'!P119</f>
        <v>0.81200000000000006</v>
      </c>
      <c r="Q119" s="168">
        <f>'ac(x)'!Q119</f>
        <v>0.78100000000000003</v>
      </c>
      <c r="R119" s="168">
        <f>'ac(x)'!R119</f>
        <v>0.745</v>
      </c>
      <c r="S119" s="168">
        <f>'ac(x)'!S119</f>
        <v>0.70899999999999996</v>
      </c>
      <c r="T119" s="168">
        <f>'ac(x)'!T119</f>
        <v>0.67</v>
      </c>
      <c r="U119" s="168">
        <f>'ac(x)'!U119</f>
        <v>0.63100000000000001</v>
      </c>
      <c r="V119" s="168">
        <f>'ac(x)'!V119</f>
        <v>0.59199999999999997</v>
      </c>
      <c r="W119" s="169">
        <f>'ac(x)'!W119</f>
        <v>0.55200000000000005</v>
      </c>
    </row>
    <row r="120" spans="2:23" s="46" customFormat="1" ht="18.75" customHeight="1" x14ac:dyDescent="0.25">
      <c r="B120" s="184" t="s">
        <v>173</v>
      </c>
      <c r="C120" s="3"/>
      <c r="D120" s="3"/>
      <c r="E120" s="3"/>
      <c r="F120" s="166">
        <f>'ac(x)'!F120</f>
        <v>0.996</v>
      </c>
      <c r="G120" s="167">
        <f>'ac(x)'!G120</f>
        <v>0.98699999999999999</v>
      </c>
      <c r="H120" s="167">
        <f>'ac(x)'!H120</f>
        <v>0.97599999999999998</v>
      </c>
      <c r="I120" s="167">
        <f>'ac(x)'!I120</f>
        <v>0.96399999999999997</v>
      </c>
      <c r="J120" s="167">
        <f>'ac(x)'!J120</f>
        <v>0.94899999999999995</v>
      </c>
      <c r="K120" s="167">
        <f>'ac(x)'!K120</f>
        <v>0.93300000000000005</v>
      </c>
      <c r="L120" s="167">
        <f>'ac(x)'!L120</f>
        <v>0.91500000000000004</v>
      </c>
      <c r="M120" s="167">
        <f>'ac(x)'!M120</f>
        <v>0.89400000000000002</v>
      </c>
      <c r="N120" s="168">
        <f>'ac(x)'!N120</f>
        <v>0.87</v>
      </c>
      <c r="O120" s="168">
        <f>'ac(x)'!O120</f>
        <v>0.84499999999999997</v>
      </c>
      <c r="P120" s="168">
        <f>'ac(x)'!P120</f>
        <v>0.81499999999999995</v>
      </c>
      <c r="Q120" s="168">
        <f>'ac(x)'!Q120</f>
        <v>0.78500000000000003</v>
      </c>
      <c r="R120" s="168">
        <f>'ac(x)'!R120</f>
        <v>0.75</v>
      </c>
      <c r="S120" s="168">
        <f>'ac(x)'!S120</f>
        <v>0.71499999999999997</v>
      </c>
      <c r="T120" s="168">
        <f>'ac(x)'!T120</f>
        <v>0.67600000000000005</v>
      </c>
      <c r="U120" s="168">
        <f>'ac(x)'!U120</f>
        <v>0.63700000000000001</v>
      </c>
      <c r="V120" s="168">
        <f>'ac(x)'!V120</f>
        <v>0.59799999999999998</v>
      </c>
      <c r="W120" s="169">
        <f>'ac(x)'!W120</f>
        <v>0.55900000000000005</v>
      </c>
    </row>
    <row r="121" spans="2:23" s="46" customFormat="1" ht="18.75" customHeight="1" thickBot="1" x14ac:dyDescent="0.3">
      <c r="B121" s="187" t="s">
        <v>174</v>
      </c>
      <c r="C121" s="10"/>
      <c r="D121" s="10"/>
      <c r="E121" s="10"/>
      <c r="F121" s="178">
        <f>'ac(x)'!F121</f>
        <v>0.997</v>
      </c>
      <c r="G121" s="179">
        <f>'ac(x)'!G121</f>
        <v>0.98899999999999999</v>
      </c>
      <c r="H121" s="179">
        <f>'ac(x)'!H121</f>
        <v>0.97899999999999998</v>
      </c>
      <c r="I121" s="179">
        <f>'ac(x)'!I121</f>
        <v>0.96699999999999997</v>
      </c>
      <c r="J121" s="179">
        <f>'ac(x)'!J121</f>
        <v>0.95399999999999996</v>
      </c>
      <c r="K121" s="179">
        <f>'ac(x)'!K121</f>
        <v>0.93899999999999995</v>
      </c>
      <c r="L121" s="179">
        <f>'ac(x)'!L121</f>
        <v>0.92200000000000004</v>
      </c>
      <c r="M121" s="179">
        <f>'ac(x)'!M121</f>
        <v>0.90300000000000002</v>
      </c>
      <c r="N121" s="180">
        <f>'ac(x)'!N121</f>
        <v>0.88100000000000001</v>
      </c>
      <c r="O121" s="180">
        <f>'ac(x)'!O121</f>
        <v>0.85899999999999999</v>
      </c>
      <c r="P121" s="180">
        <f>'ac(x)'!P121</f>
        <v>0.83199999999999996</v>
      </c>
      <c r="Q121" s="180">
        <f>'ac(x)'!Q121</f>
        <v>0.80500000000000005</v>
      </c>
      <c r="R121" s="180">
        <f>'ac(x)'!R121</f>
        <v>0.77300000000000002</v>
      </c>
      <c r="S121" s="180">
        <f>'ac(x)'!S121</f>
        <v>0.74</v>
      </c>
      <c r="T121" s="180">
        <f>'ac(x)'!T121</f>
        <v>0.70399999999999996</v>
      </c>
      <c r="U121" s="180">
        <f>'ac(x)'!U121</f>
        <v>0.66800000000000004</v>
      </c>
      <c r="V121" s="180">
        <f>'ac(x)'!V121</f>
        <v>0.63100000000000001</v>
      </c>
      <c r="W121" s="181">
        <f>'ac(x)'!W121</f>
        <v>0.59299999999999997</v>
      </c>
    </row>
    <row r="122" spans="2:23" s="46" customFormat="1" ht="18.75" customHeight="1" x14ac:dyDescent="0.25">
      <c r="B122" s="189" t="s">
        <v>175</v>
      </c>
      <c r="C122" s="12"/>
      <c r="D122" s="12"/>
      <c r="E122" s="12"/>
      <c r="F122" s="160">
        <f>'ac(x)'!F122</f>
        <v>0.99</v>
      </c>
      <c r="G122" s="161">
        <f>'ac(x)'!G122</f>
        <v>0.97799999999999998</v>
      </c>
      <c r="H122" s="161">
        <f>'ac(x)'!H122</f>
        <v>0.96299999999999997</v>
      </c>
      <c r="I122" s="161">
        <f>'ac(x)'!I122</f>
        <v>0.94499999999999995</v>
      </c>
      <c r="J122" s="161">
        <f>'ac(x)'!J122</f>
        <v>0.92400000000000004</v>
      </c>
      <c r="K122" s="161">
        <f>'ac(x)'!K122</f>
        <v>0.9</v>
      </c>
      <c r="L122" s="161">
        <f>'ac(x)'!L122</f>
        <v>0.873</v>
      </c>
      <c r="M122" s="161">
        <f>'ac(x)'!M122</f>
        <v>0.84099999999999997</v>
      </c>
      <c r="N122" s="162">
        <f>'ac(x)'!N122</f>
        <v>0.80400000000000005</v>
      </c>
      <c r="O122" s="162">
        <f>'ac(x)'!O122</f>
        <v>0.76600000000000001</v>
      </c>
      <c r="P122" s="162">
        <f>'ac(x)'!P122</f>
        <v>0.72099999999999997</v>
      </c>
      <c r="Q122" s="162">
        <f>'ac(x)'!Q122</f>
        <v>0.67600000000000005</v>
      </c>
      <c r="R122" s="162">
        <f>'ac(x)'!R122</f>
        <v>0.629</v>
      </c>
      <c r="S122" s="162">
        <f>'ac(x)'!S122</f>
        <v>0.58099999999999996</v>
      </c>
      <c r="T122" s="162">
        <f>'ac(x)'!T122</f>
        <v>0.53700000000000003</v>
      </c>
      <c r="U122" s="162">
        <f>'ac(x)'!U122</f>
        <v>0.49199999999999999</v>
      </c>
      <c r="V122" s="162">
        <f>'ac(x)'!V122</f>
        <v>0.45400000000000001</v>
      </c>
      <c r="W122" s="163">
        <f>'ac(x)'!W122</f>
        <v>0.41499999999999998</v>
      </c>
    </row>
    <row r="123" spans="2:23" s="46" customFormat="1" ht="18.75" customHeight="1" x14ac:dyDescent="0.25">
      <c r="B123" s="184" t="s">
        <v>176</v>
      </c>
      <c r="C123" s="3"/>
      <c r="D123" s="3"/>
      <c r="E123" s="3"/>
      <c r="F123" s="166">
        <f>'ac(x)'!F123</f>
        <v>0.99099999999999999</v>
      </c>
      <c r="G123" s="167">
        <f>'ac(x)'!G123</f>
        <v>0.97799999999999998</v>
      </c>
      <c r="H123" s="167">
        <f>'ac(x)'!H123</f>
        <v>0.96399999999999997</v>
      </c>
      <c r="I123" s="167">
        <f>'ac(x)'!I123</f>
        <v>0.94599999999999995</v>
      </c>
      <c r="J123" s="167">
        <f>'ac(x)'!J123</f>
        <v>0.92600000000000005</v>
      </c>
      <c r="K123" s="167">
        <f>'ac(x)'!K123</f>
        <v>0.90200000000000002</v>
      </c>
      <c r="L123" s="167">
        <f>'ac(x)'!L123</f>
        <v>0.876</v>
      </c>
      <c r="M123" s="167">
        <f>'ac(x)'!M123</f>
        <v>0.84499999999999997</v>
      </c>
      <c r="N123" s="168">
        <f>'ac(x)'!N123</f>
        <v>0.80900000000000005</v>
      </c>
      <c r="O123" s="168">
        <f>'ac(x)'!O123</f>
        <v>0.77200000000000002</v>
      </c>
      <c r="P123" s="168">
        <f>'ac(x)'!P123</f>
        <v>0.72799999999999998</v>
      </c>
      <c r="Q123" s="168">
        <f>'ac(x)'!Q123</f>
        <v>0.68400000000000005</v>
      </c>
      <c r="R123" s="168">
        <f>'ac(x)'!R123</f>
        <v>0.63700000000000001</v>
      </c>
      <c r="S123" s="168">
        <f>'ac(x)'!S123</f>
        <v>0.59</v>
      </c>
      <c r="T123" s="168">
        <f>'ac(x)'!T123</f>
        <v>0.54600000000000004</v>
      </c>
      <c r="U123" s="168">
        <f>'ac(x)'!U123</f>
        <v>0.501</v>
      </c>
      <c r="V123" s="168">
        <f>'ac(x)'!V123</f>
        <v>0.46200000000000002</v>
      </c>
      <c r="W123" s="169">
        <f>'ac(x)'!W123</f>
        <v>0.42299999999999999</v>
      </c>
    </row>
    <row r="124" spans="2:23" s="46" customFormat="1" ht="18.75" customHeight="1" x14ac:dyDescent="0.25">
      <c r="B124" s="184" t="s">
        <v>177</v>
      </c>
      <c r="C124" s="3"/>
      <c r="D124" s="3"/>
      <c r="E124" s="3"/>
      <c r="F124" s="166">
        <f>'ac(x)'!F124</f>
        <v>0.99099999999999999</v>
      </c>
      <c r="G124" s="167">
        <f>'ac(x)'!G124</f>
        <v>0.97899999999999998</v>
      </c>
      <c r="H124" s="167">
        <f>'ac(x)'!H124</f>
        <v>0.96399999999999997</v>
      </c>
      <c r="I124" s="167">
        <f>'ac(x)'!I124</f>
        <v>0.94699999999999995</v>
      </c>
      <c r="J124" s="167">
        <f>'ac(x)'!J124</f>
        <v>0.92700000000000005</v>
      </c>
      <c r="K124" s="167">
        <f>'ac(x)'!K124</f>
        <v>0.90500000000000003</v>
      </c>
      <c r="L124" s="167">
        <f>'ac(x)'!L124</f>
        <v>0.878</v>
      </c>
      <c r="M124" s="167">
        <f>'ac(x)'!M124</f>
        <v>0.84899999999999998</v>
      </c>
      <c r="N124" s="168">
        <f>'ac(x)'!N124</f>
        <v>0.81299999999999994</v>
      </c>
      <c r="O124" s="168">
        <f>'ac(x)'!O124</f>
        <v>0.77700000000000002</v>
      </c>
      <c r="P124" s="168">
        <f>'ac(x)'!P124</f>
        <v>0.73399999999999999</v>
      </c>
      <c r="Q124" s="168">
        <f>'ac(x)'!Q124</f>
        <v>0.69099999999999995</v>
      </c>
      <c r="R124" s="168">
        <f>'ac(x)'!R124</f>
        <v>0.64500000000000002</v>
      </c>
      <c r="S124" s="168">
        <f>'ac(x)'!S124</f>
        <v>0.59799999999999998</v>
      </c>
      <c r="T124" s="168">
        <f>'ac(x)'!T124</f>
        <v>0.55400000000000005</v>
      </c>
      <c r="U124" s="168">
        <f>'ac(x)'!U124</f>
        <v>0.50900000000000001</v>
      </c>
      <c r="V124" s="168">
        <f>'ac(x)'!V124</f>
        <v>0.47</v>
      </c>
      <c r="W124" s="169">
        <f>'ac(x)'!W124</f>
        <v>0.43099999999999999</v>
      </c>
    </row>
    <row r="125" spans="2:23" s="46" customFormat="1" ht="18.75" customHeight="1" thickBot="1" x14ac:dyDescent="0.3">
      <c r="B125" s="190" t="s">
        <v>178</v>
      </c>
      <c r="C125" s="14"/>
      <c r="D125" s="14"/>
      <c r="E125" s="14"/>
      <c r="F125" s="154">
        <f>'ac(x)'!F125</f>
        <v>0.99099999999999999</v>
      </c>
      <c r="G125" s="155">
        <f>'ac(x)'!G125</f>
        <v>0.97899999999999998</v>
      </c>
      <c r="H125" s="155">
        <f>'ac(x)'!H125</f>
        <v>0.96499999999999997</v>
      </c>
      <c r="I125" s="155">
        <f>'ac(x)'!I125</f>
        <v>0.94799999999999995</v>
      </c>
      <c r="J125" s="155">
        <f>'ac(x)'!J125</f>
        <v>0.92800000000000005</v>
      </c>
      <c r="K125" s="155">
        <f>'ac(x)'!K125</f>
        <v>0.90600000000000003</v>
      </c>
      <c r="L125" s="155">
        <f>'ac(x)'!L125</f>
        <v>0.88</v>
      </c>
      <c r="M125" s="155">
        <f>'ac(x)'!M125</f>
        <v>0.85099999999999998</v>
      </c>
      <c r="N125" s="156">
        <f>'ac(x)'!N125</f>
        <v>0.81599999999999995</v>
      </c>
      <c r="O125" s="156">
        <f>'ac(x)'!O125</f>
        <v>0.78</v>
      </c>
      <c r="P125" s="156">
        <f>'ac(x)'!P125</f>
        <v>0.73799999999999999</v>
      </c>
      <c r="Q125" s="156">
        <f>'ac(x)'!Q125</f>
        <v>0.69499999999999995</v>
      </c>
      <c r="R125" s="156">
        <f>'ac(x)'!R125</f>
        <v>0.64900000000000002</v>
      </c>
      <c r="S125" s="156">
        <f>'ac(x)'!S125</f>
        <v>0.60199999999999998</v>
      </c>
      <c r="T125" s="156">
        <f>'ac(x)'!T125</f>
        <v>0.55800000000000005</v>
      </c>
      <c r="U125" s="156">
        <f>'ac(x)'!U125</f>
        <v>0.51300000000000001</v>
      </c>
      <c r="V125" s="156">
        <f>'ac(x)'!V125</f>
        <v>0.47499999999999998</v>
      </c>
      <c r="W125" s="157">
        <f>'ac(x)'!W125</f>
        <v>0.436</v>
      </c>
    </row>
    <row r="126" spans="2:23" s="46" customFormat="1" ht="18.75" customHeight="1" x14ac:dyDescent="0.25">
      <c r="B126" s="188" t="s">
        <v>179</v>
      </c>
      <c r="C126" s="5"/>
      <c r="D126" s="5"/>
      <c r="E126" s="5"/>
      <c r="F126" s="172">
        <f>'ac(x)'!F126</f>
        <v>0.98099999999999998</v>
      </c>
      <c r="G126" s="173">
        <f>'ac(x)'!G126</f>
        <v>0.96199999999999997</v>
      </c>
      <c r="H126" s="173">
        <f>'ac(x)'!H126</f>
        <v>0.93899999999999995</v>
      </c>
      <c r="I126" s="173">
        <f>'ac(x)'!I126</f>
        <v>0.91100000000000003</v>
      </c>
      <c r="J126" s="173">
        <f>'ac(x)'!J126</f>
        <v>0.878</v>
      </c>
      <c r="K126" s="173">
        <f>'ac(x)'!K126</f>
        <v>0.83799999999999997</v>
      </c>
      <c r="L126" s="173">
        <f>'ac(x)'!L126</f>
        <v>0.79200000000000004</v>
      </c>
      <c r="M126" s="173">
        <f>'ac(x)'!M126</f>
        <v>0.74</v>
      </c>
      <c r="N126" s="174">
        <f>'ac(x)'!N126</f>
        <v>0.68100000000000005</v>
      </c>
      <c r="O126" s="174">
        <f>'ac(x)'!O126</f>
        <v>0.622</v>
      </c>
      <c r="P126" s="174">
        <f>'ac(x)'!P126</f>
        <v>0.56399999999999995</v>
      </c>
      <c r="Q126" s="174">
        <f>'ac(x)'!Q126</f>
        <v>0.50600000000000001</v>
      </c>
      <c r="R126" s="174">
        <f>'ac(x)'!R126</f>
        <v>0.45800000000000002</v>
      </c>
      <c r="S126" s="174">
        <f>'ac(x)'!S126</f>
        <v>0.40899999999999997</v>
      </c>
      <c r="T126" s="174">
        <f>'ac(x)'!T126</f>
        <v>0.371</v>
      </c>
      <c r="U126" s="174">
        <f>'ac(x)'!U126</f>
        <v>0.33300000000000002</v>
      </c>
      <c r="V126" s="174">
        <f>'ac(x)'!V126</f>
        <v>0.30399999999999999</v>
      </c>
      <c r="W126" s="175">
        <f>'ac(x)'!W126</f>
        <v>0.27500000000000002</v>
      </c>
    </row>
    <row r="127" spans="2:23" s="46" customFormat="1" ht="18.75" customHeight="1" x14ac:dyDescent="0.25">
      <c r="B127" s="184" t="s">
        <v>180</v>
      </c>
      <c r="C127" s="3"/>
      <c r="D127" s="3"/>
      <c r="E127" s="3"/>
      <c r="F127" s="166">
        <f>'ac(x)'!F127</f>
        <v>0.98199999999999998</v>
      </c>
      <c r="G127" s="167">
        <f>'ac(x)'!G127</f>
        <v>0.96399999999999997</v>
      </c>
      <c r="H127" s="167">
        <f>'ac(x)'!H127</f>
        <v>0.94099999999999995</v>
      </c>
      <c r="I127" s="167">
        <f>'ac(x)'!I127</f>
        <v>0.91400000000000003</v>
      </c>
      <c r="J127" s="167">
        <f>'ac(x)'!J127</f>
        <v>0.88300000000000001</v>
      </c>
      <c r="K127" s="167">
        <f>'ac(x)'!K127</f>
        <v>0.84499999999999997</v>
      </c>
      <c r="L127" s="167">
        <f>'ac(x)'!L127</f>
        <v>0.80100000000000005</v>
      </c>
      <c r="M127" s="167">
        <f>'ac(x)'!M127</f>
        <v>0.751</v>
      </c>
      <c r="N127" s="168">
        <f>'ac(x)'!N127</f>
        <v>0.69399999999999995</v>
      </c>
      <c r="O127" s="168">
        <f>'ac(x)'!O127</f>
        <v>0.63600000000000001</v>
      </c>
      <c r="P127" s="168">
        <f>'ac(x)'!P127</f>
        <v>0.57899999999999996</v>
      </c>
      <c r="Q127" s="168">
        <f>'ac(x)'!Q127</f>
        <v>0.52100000000000002</v>
      </c>
      <c r="R127" s="168">
        <f>'ac(x)'!R127</f>
        <v>0.47199999999999998</v>
      </c>
      <c r="S127" s="168">
        <f>'ac(x)'!S127</f>
        <v>0.42299999999999999</v>
      </c>
      <c r="T127" s="168">
        <f>'ac(x)'!T127</f>
        <v>0.38400000000000001</v>
      </c>
      <c r="U127" s="168">
        <f>'ac(x)'!U127</f>
        <v>0.34499999999999997</v>
      </c>
      <c r="V127" s="168">
        <f>'ac(x)'!V127</f>
        <v>0.315</v>
      </c>
      <c r="W127" s="169">
        <f>'ac(x)'!W127</f>
        <v>0.28499999999999998</v>
      </c>
    </row>
    <row r="128" spans="2:23" s="46" customFormat="1" ht="18.75" customHeight="1" x14ac:dyDescent="0.25">
      <c r="B128" s="184" t="s">
        <v>181</v>
      </c>
      <c r="C128" s="3"/>
      <c r="D128" s="3"/>
      <c r="E128" s="3"/>
      <c r="F128" s="166">
        <f>'ac(x)'!F128</f>
        <v>0.98199999999999998</v>
      </c>
      <c r="G128" s="167">
        <f>'ac(x)'!G128</f>
        <v>0.96399999999999997</v>
      </c>
      <c r="H128" s="167">
        <f>'ac(x)'!H128</f>
        <v>0.94199999999999995</v>
      </c>
      <c r="I128" s="167">
        <f>'ac(x)'!I128</f>
        <v>0.91600000000000004</v>
      </c>
      <c r="J128" s="167">
        <f>'ac(x)'!J128</f>
        <v>0.88500000000000001</v>
      </c>
      <c r="K128" s="167">
        <f>'ac(x)'!K128</f>
        <v>0.84799999999999998</v>
      </c>
      <c r="L128" s="167">
        <f>'ac(x)'!L128</f>
        <v>0.80400000000000005</v>
      </c>
      <c r="M128" s="167">
        <f>'ac(x)'!M128</f>
        <v>0.755</v>
      </c>
      <c r="N128" s="168">
        <f>'ac(x)'!N128</f>
        <v>0.69899999999999995</v>
      </c>
      <c r="O128" s="168">
        <f>'ac(x)'!O128</f>
        <v>0.64200000000000002</v>
      </c>
      <c r="P128" s="168">
        <f>'ac(x)'!P128</f>
        <v>0.58499999999999996</v>
      </c>
      <c r="Q128" s="168">
        <f>'ac(x)'!Q128</f>
        <v>0.52800000000000002</v>
      </c>
      <c r="R128" s="168">
        <f>'ac(x)'!R128</f>
        <v>0.47899999999999998</v>
      </c>
      <c r="S128" s="168">
        <f>'ac(x)'!S128</f>
        <v>0.42899999999999999</v>
      </c>
      <c r="T128" s="168">
        <f>'ac(x)'!T128</f>
        <v>0.39</v>
      </c>
      <c r="U128" s="168">
        <f>'ac(x)'!U128</f>
        <v>0.35</v>
      </c>
      <c r="V128" s="168">
        <f>'ac(x)'!V128</f>
        <v>0.32</v>
      </c>
      <c r="W128" s="169">
        <f>'ac(x)'!W128</f>
        <v>0.28999999999999998</v>
      </c>
    </row>
    <row r="129" spans="2:23" s="46" customFormat="1" ht="18.75" customHeight="1" thickBot="1" x14ac:dyDescent="0.3">
      <c r="B129" s="187" t="s">
        <v>182</v>
      </c>
      <c r="C129" s="10"/>
      <c r="D129" s="10"/>
      <c r="E129" s="10"/>
      <c r="F129" s="178">
        <f>'ac(x)'!F129</f>
        <v>0.98199999999999998</v>
      </c>
      <c r="G129" s="179">
        <f>'ac(x)'!G129</f>
        <v>0.96499999999999997</v>
      </c>
      <c r="H129" s="179">
        <f>'ac(x)'!H129</f>
        <v>0.94299999999999995</v>
      </c>
      <c r="I129" s="179">
        <f>'ac(x)'!I129</f>
        <v>0.91700000000000004</v>
      </c>
      <c r="J129" s="179">
        <f>'ac(x)'!J129</f>
        <v>0.88600000000000001</v>
      </c>
      <c r="K129" s="179">
        <f>'ac(x)'!K129</f>
        <v>0.85</v>
      </c>
      <c r="L129" s="179">
        <f>'ac(x)'!L129</f>
        <v>0.80800000000000005</v>
      </c>
      <c r="M129" s="179">
        <f>'ac(x)'!M129</f>
        <v>0.75900000000000001</v>
      </c>
      <c r="N129" s="180">
        <f>'ac(x)'!N129</f>
        <v>0.70399999999999996</v>
      </c>
      <c r="O129" s="180">
        <f>'ac(x)'!O129</f>
        <v>0.64800000000000002</v>
      </c>
      <c r="P129" s="180">
        <f>'ac(x)'!P129</f>
        <v>0.59099999999999997</v>
      </c>
      <c r="Q129" s="180">
        <f>'ac(x)'!Q129</f>
        <v>0.53400000000000003</v>
      </c>
      <c r="R129" s="180">
        <f>'ac(x)'!R129</f>
        <v>0.48399999999999999</v>
      </c>
      <c r="S129" s="180">
        <f>'ac(x)'!S129</f>
        <v>0.434</v>
      </c>
      <c r="T129" s="180">
        <f>'ac(x)'!T129</f>
        <v>0.39500000000000002</v>
      </c>
      <c r="U129" s="180">
        <f>'ac(x)'!U129</f>
        <v>0.35499999999999998</v>
      </c>
      <c r="V129" s="180">
        <f>'ac(x)'!V129</f>
        <v>0.32500000000000001</v>
      </c>
      <c r="W129" s="181">
        <f>'ac(x)'!W129</f>
        <v>0.29399999999999998</v>
      </c>
    </row>
    <row r="130" spans="2:23" s="46" customFormat="1" ht="18.75" customHeight="1" x14ac:dyDescent="0.25">
      <c r="B130" s="189" t="s">
        <v>183</v>
      </c>
      <c r="C130" s="12"/>
      <c r="D130" s="12"/>
      <c r="E130" s="12"/>
      <c r="F130" s="160">
        <f>'ac(x)'!F130</f>
        <v>0.96499999999999997</v>
      </c>
      <c r="G130" s="161">
        <f>'ac(x)'!G130</f>
        <v>0.93500000000000005</v>
      </c>
      <c r="H130" s="161">
        <f>'ac(x)'!H130</f>
        <v>0.89800000000000002</v>
      </c>
      <c r="I130" s="161">
        <f>'ac(x)'!I130</f>
        <v>0.85099999999999998</v>
      </c>
      <c r="J130" s="161">
        <f>'ac(x)'!J130</f>
        <v>0.79300000000000004</v>
      </c>
      <c r="K130" s="161">
        <f>'ac(x)'!K130</f>
        <v>0.72499999999999998</v>
      </c>
      <c r="L130" s="161">
        <f>'ac(x)'!L130</f>
        <v>0.64900000000000002</v>
      </c>
      <c r="M130" s="161">
        <f>'ac(x)'!M130</f>
        <v>0.57299999999999995</v>
      </c>
      <c r="N130" s="162">
        <f>'ac(x)'!N130</f>
        <v>0.505</v>
      </c>
      <c r="O130" s="162">
        <f>'ac(x)'!O130</f>
        <v>0.436</v>
      </c>
      <c r="P130" s="162">
        <f>'ac(x)'!P130</f>
        <v>0.38600000000000001</v>
      </c>
      <c r="Q130" s="162">
        <f>'ac(x)'!Q130</f>
        <v>0.33500000000000002</v>
      </c>
      <c r="R130" s="162">
        <f>'ac(x)'!R130</f>
        <v>0.29899999999999999</v>
      </c>
      <c r="S130" s="162">
        <f>'ac(x)'!S130</f>
        <v>0.26200000000000001</v>
      </c>
      <c r="T130" s="162">
        <f>'ac(x)'!T130</f>
        <v>0.23599999999999999</v>
      </c>
      <c r="U130" s="162">
        <f>'ac(x)'!U130</f>
        <v>0.21</v>
      </c>
      <c r="V130" s="162">
        <f>'ac(x)'!V130</f>
        <v>0.191</v>
      </c>
      <c r="W130" s="163">
        <f>'ac(x)'!W130</f>
        <v>0.17199999999999999</v>
      </c>
    </row>
    <row r="131" spans="2:23" s="46" customFormat="1" ht="18.75" customHeight="1" x14ac:dyDescent="0.25">
      <c r="B131" s="184" t="s">
        <v>184</v>
      </c>
      <c r="C131" s="3"/>
      <c r="D131" s="3"/>
      <c r="E131" s="3"/>
      <c r="F131" s="166">
        <f>'ac(x)'!F131</f>
        <v>0.96499999999999997</v>
      </c>
      <c r="G131" s="167">
        <f>'ac(x)'!G131</f>
        <v>0.93600000000000005</v>
      </c>
      <c r="H131" s="167">
        <f>'ac(x)'!H131</f>
        <v>0.89900000000000002</v>
      </c>
      <c r="I131" s="167">
        <f>'ac(x)'!I131</f>
        <v>0.85299999999999998</v>
      </c>
      <c r="J131" s="167">
        <f>'ac(x)'!J131</f>
        <v>0.79600000000000004</v>
      </c>
      <c r="K131" s="167">
        <f>'ac(x)'!K131</f>
        <v>0.72799999999999998</v>
      </c>
      <c r="L131" s="167">
        <f>'ac(x)'!L131</f>
        <v>0.65300000000000002</v>
      </c>
      <c r="M131" s="167">
        <f>'ac(x)'!M131</f>
        <v>0.57599999999999996</v>
      </c>
      <c r="N131" s="168">
        <f>'ac(x)'!N131</f>
        <v>0.50800000000000001</v>
      </c>
      <c r="O131" s="168">
        <f>'ac(x)'!O131</f>
        <v>0.44</v>
      </c>
      <c r="P131" s="168">
        <f>'ac(x)'!P131</f>
        <v>0.38900000000000001</v>
      </c>
      <c r="Q131" s="168">
        <f>'ac(x)'!Q131</f>
        <v>0.33800000000000002</v>
      </c>
      <c r="R131" s="168">
        <f>'ac(x)'!R131</f>
        <v>0.30199999999999999</v>
      </c>
      <c r="S131" s="168">
        <f>'ac(x)'!S131</f>
        <v>0.26500000000000001</v>
      </c>
      <c r="T131" s="168">
        <f>'ac(x)'!T131</f>
        <v>0.23899999999999999</v>
      </c>
      <c r="U131" s="168">
        <f>'ac(x)'!U131</f>
        <v>0.21199999999999999</v>
      </c>
      <c r="V131" s="168">
        <f>'ac(x)'!V131</f>
        <v>0.193</v>
      </c>
      <c r="W131" s="169">
        <f>'ac(x)'!W131</f>
        <v>0.17399999999999999</v>
      </c>
    </row>
    <row r="132" spans="2:23" s="46" customFormat="1" ht="18.75" customHeight="1" thickBot="1" x14ac:dyDescent="0.3">
      <c r="B132" s="190" t="s">
        <v>185</v>
      </c>
      <c r="C132" s="14"/>
      <c r="D132" s="14"/>
      <c r="E132" s="14"/>
      <c r="F132" s="154">
        <f>'ac(x)'!F132</f>
        <v>0.96599999999999997</v>
      </c>
      <c r="G132" s="155">
        <f>'ac(x)'!G132</f>
        <v>0.93700000000000006</v>
      </c>
      <c r="H132" s="155">
        <f>'ac(x)'!H132</f>
        <v>0.90100000000000002</v>
      </c>
      <c r="I132" s="155">
        <f>'ac(x)'!I132</f>
        <v>0.85499999999999998</v>
      </c>
      <c r="J132" s="155">
        <f>'ac(x)'!J132</f>
        <v>0.79900000000000004</v>
      </c>
      <c r="K132" s="155">
        <f>'ac(x)'!K132</f>
        <v>0.73299999999999998</v>
      </c>
      <c r="L132" s="155">
        <f>'ac(x)'!L132</f>
        <v>0.65900000000000003</v>
      </c>
      <c r="M132" s="155">
        <f>'ac(x)'!M132</f>
        <v>0.58299999999999996</v>
      </c>
      <c r="N132" s="156">
        <f>'ac(x)'!N132</f>
        <v>0.51500000000000001</v>
      </c>
      <c r="O132" s="156">
        <f>'ac(x)'!O132</f>
        <v>0.44600000000000001</v>
      </c>
      <c r="P132" s="156">
        <f>'ac(x)'!P132</f>
        <v>0.39500000000000002</v>
      </c>
      <c r="Q132" s="156">
        <f>'ac(x)'!Q132</f>
        <v>0.34300000000000003</v>
      </c>
      <c r="R132" s="156">
        <f>'ac(x)'!R132</f>
        <v>0.30599999999999999</v>
      </c>
      <c r="S132" s="156">
        <f>'ac(x)'!S132</f>
        <v>0.26900000000000002</v>
      </c>
      <c r="T132" s="156">
        <f>'ac(x)'!T132</f>
        <v>0.24299999999999999</v>
      </c>
      <c r="U132" s="156">
        <f>'ac(x)'!U132</f>
        <v>0.216</v>
      </c>
      <c r="V132" s="156">
        <f>'ac(x)'!V132</f>
        <v>0.19700000000000001</v>
      </c>
      <c r="W132" s="157">
        <f>'ac(x)'!W132</f>
        <v>0.17699999999999999</v>
      </c>
    </row>
    <row r="133" spans="2:23" s="46" customFormat="1" ht="18.75" customHeight="1" x14ac:dyDescent="0.25">
      <c r="B133" s="188" t="s">
        <v>186</v>
      </c>
      <c r="C133" s="5"/>
      <c r="D133" s="5"/>
      <c r="E133" s="5"/>
      <c r="F133" s="172">
        <f>'ac(x)'!F133</f>
        <v>0.91900000000000004</v>
      </c>
      <c r="G133" s="173">
        <f>'ac(x)'!G133</f>
        <v>0.85299999999999998</v>
      </c>
      <c r="H133" s="173">
        <f>'ac(x)'!H133</f>
        <v>0.76400000000000001</v>
      </c>
      <c r="I133" s="173">
        <f>'ac(x)'!I133</f>
        <v>0.65500000000000003</v>
      </c>
      <c r="J133" s="173">
        <f>'ac(x)'!J133</f>
        <v>0.54200000000000004</v>
      </c>
      <c r="K133" s="173">
        <f>'ac(x)'!K133</f>
        <v>0.442</v>
      </c>
      <c r="L133" s="173">
        <f>'ac(x)'!L133</f>
        <v>0.36199999999999999</v>
      </c>
      <c r="M133" s="173">
        <f>'ac(x)'!M133</f>
        <v>0.3</v>
      </c>
      <c r="N133" s="174">
        <f>'ac(x)'!N133</f>
        <v>0.25700000000000001</v>
      </c>
      <c r="O133" s="174">
        <f>'ac(x)'!O133</f>
        <v>0.21299999999999999</v>
      </c>
      <c r="P133" s="174">
        <f>'ac(x)'!P133</f>
        <v>0.186</v>
      </c>
      <c r="Q133" s="174">
        <f>'ac(x)'!Q133</f>
        <v>0.159</v>
      </c>
      <c r="R133" s="174">
        <f>'ac(x)'!R133</f>
        <v>0.14099999999999999</v>
      </c>
      <c r="S133" s="174">
        <f>'ac(x)'!S133</f>
        <v>0.123</v>
      </c>
      <c r="T133" s="174">
        <f>'ac(x)'!T133</f>
        <v>0.111</v>
      </c>
      <c r="U133" s="174">
        <f>'ac(x)'!U133</f>
        <v>9.8000000000000004E-2</v>
      </c>
      <c r="V133" s="174">
        <f>'ac(x)'!V133</f>
        <v>8.8999999999999996E-2</v>
      </c>
      <c r="W133" s="175">
        <f>'ac(x)'!W133</f>
        <v>0.08</v>
      </c>
    </row>
    <row r="134" spans="2:23" s="46" customFormat="1" ht="18.75" customHeight="1" thickBot="1" x14ac:dyDescent="0.3">
      <c r="B134" s="187" t="s">
        <v>187</v>
      </c>
      <c r="C134" s="10"/>
      <c r="D134" s="10"/>
      <c r="E134" s="10"/>
      <c r="F134" s="178">
        <f>'ac(x)'!F134</f>
        <v>0.92100000000000004</v>
      </c>
      <c r="G134" s="179">
        <f>'ac(x)'!G134</f>
        <v>0.85699999999999998</v>
      </c>
      <c r="H134" s="179">
        <f>'ac(x)'!H134</f>
        <v>0.77100000000000002</v>
      </c>
      <c r="I134" s="179">
        <f>'ac(x)'!I134</f>
        <v>0.66400000000000003</v>
      </c>
      <c r="J134" s="179">
        <f>'ac(x)'!J134</f>
        <v>0.55100000000000005</v>
      </c>
      <c r="K134" s="179">
        <f>'ac(x)'!K134</f>
        <v>0.45100000000000001</v>
      </c>
      <c r="L134" s="179">
        <f>'ac(x)'!L134</f>
        <v>0.37</v>
      </c>
      <c r="M134" s="179">
        <f>'ac(x)'!M134</f>
        <v>0.307</v>
      </c>
      <c r="N134" s="180">
        <f>'ac(x)'!N134</f>
        <v>0.26300000000000001</v>
      </c>
      <c r="O134" s="180">
        <f>'ac(x)'!O134</f>
        <v>0.219</v>
      </c>
      <c r="P134" s="180">
        <f>'ac(x)'!P134</f>
        <v>0.191</v>
      </c>
      <c r="Q134" s="180">
        <f>'ac(x)'!Q134</f>
        <v>0.16300000000000001</v>
      </c>
      <c r="R134" s="180">
        <f>'ac(x)'!R134</f>
        <v>0.14499999999999999</v>
      </c>
      <c r="S134" s="180">
        <f>'ac(x)'!S134</f>
        <v>0.126</v>
      </c>
      <c r="T134" s="180">
        <f>'ac(x)'!T134</f>
        <v>0.113</v>
      </c>
      <c r="U134" s="180">
        <f>'ac(x)'!U134</f>
        <v>0.1</v>
      </c>
      <c r="V134" s="180">
        <f>'ac(x)'!V134</f>
        <v>9.0999999999999998E-2</v>
      </c>
      <c r="W134" s="181">
        <f>'ac(x)'!W134</f>
        <v>8.2000000000000003E-2</v>
      </c>
    </row>
    <row r="135" spans="2:23" s="46" customFormat="1" ht="18.75" customHeight="1" x14ac:dyDescent="0.25">
      <c r="B135" s="189" t="s">
        <v>188</v>
      </c>
      <c r="C135" s="12"/>
      <c r="D135" s="12"/>
      <c r="E135" s="12"/>
      <c r="F135" s="160">
        <f>'ac(x)'!F135</f>
        <v>0.89500000000000002</v>
      </c>
      <c r="G135" s="161">
        <f>'ac(x)'!G135</f>
        <v>0.80800000000000005</v>
      </c>
      <c r="H135" s="161">
        <f>'ac(x)'!H135</f>
        <v>0.69099999999999995</v>
      </c>
      <c r="I135" s="161">
        <f>'ac(x)'!I135</f>
        <v>0.56100000000000005</v>
      </c>
      <c r="J135" s="161">
        <f>'ac(x)'!J135</f>
        <v>0.44600000000000001</v>
      </c>
      <c r="K135" s="161">
        <f>'ac(x)'!K135</f>
        <v>0.35599999999999998</v>
      </c>
      <c r="L135" s="161">
        <f>'ac(x)'!L135</f>
        <v>0.28699999999999998</v>
      </c>
      <c r="M135" s="161">
        <f>'ac(x)'!M135</f>
        <v>0.23599999999999999</v>
      </c>
      <c r="N135" s="162">
        <f>'ac(x)'!N135</f>
        <v>0.20200000000000001</v>
      </c>
      <c r="O135" s="162">
        <f>'ac(x)'!O135</f>
        <v>0.16700000000000001</v>
      </c>
      <c r="P135" s="162">
        <f>'ac(x)'!P135</f>
        <v>0.14599999999999999</v>
      </c>
      <c r="Q135" s="162">
        <f>'ac(x)'!Q135</f>
        <v>0.124</v>
      </c>
      <c r="R135" s="162">
        <f>'ac(x)'!R135</f>
        <v>0.11</v>
      </c>
      <c r="S135" s="162">
        <f>'ac(x)'!S135</f>
        <v>9.6000000000000002E-2</v>
      </c>
      <c r="T135" s="162">
        <f>'ac(x)'!T135</f>
        <v>8.5999999999999993E-2</v>
      </c>
      <c r="U135" s="162">
        <f>'ac(x)'!U135</f>
        <v>7.5999999999999998E-2</v>
      </c>
      <c r="V135" s="162">
        <f>'ac(x)'!V135</f>
        <v>6.9000000000000006E-2</v>
      </c>
      <c r="W135" s="163">
        <f>'ac(x)'!W135</f>
        <v>6.2E-2</v>
      </c>
    </row>
    <row r="136" spans="2:23" s="46" customFormat="1" ht="18.75" customHeight="1" thickBot="1" x14ac:dyDescent="0.3">
      <c r="B136" s="191" t="s">
        <v>189</v>
      </c>
      <c r="C136" s="126"/>
      <c r="D136" s="126"/>
      <c r="E136" s="126"/>
      <c r="F136" s="205">
        <f>'ac(x)'!F136</f>
        <v>0.9</v>
      </c>
      <c r="G136" s="206">
        <f>'ac(x)'!G136</f>
        <v>0.81699999999999995</v>
      </c>
      <c r="H136" s="206">
        <f>'ac(x)'!H136</f>
        <v>0.70599999999999996</v>
      </c>
      <c r="I136" s="206">
        <f>'ac(x)'!I136</f>
        <v>0.57899999999999996</v>
      </c>
      <c r="J136" s="206">
        <f>'ac(x)'!J136</f>
        <v>0.46300000000000002</v>
      </c>
      <c r="K136" s="206">
        <f>'ac(x)'!K136</f>
        <v>0.37</v>
      </c>
      <c r="L136" s="206">
        <f>'ac(x)'!L136</f>
        <v>0.3</v>
      </c>
      <c r="M136" s="206">
        <f>'ac(x)'!M136</f>
        <v>0.247</v>
      </c>
      <c r="N136" s="207">
        <f>'ac(x)'!N136</f>
        <v>0.21099999999999999</v>
      </c>
      <c r="O136" s="207">
        <f>'ac(x)'!O136</f>
        <v>0.17499999999999999</v>
      </c>
      <c r="P136" s="207">
        <f>'ac(x)'!P136</f>
        <v>0.153</v>
      </c>
      <c r="Q136" s="207">
        <f>'ac(x)'!Q136</f>
        <v>0.13</v>
      </c>
      <c r="R136" s="207">
        <f>'ac(x)'!R136</f>
        <v>0.115</v>
      </c>
      <c r="S136" s="207">
        <f>'ac(x)'!S136</f>
        <v>0.1</v>
      </c>
      <c r="T136" s="207">
        <f>'ac(x)'!T136</f>
        <v>0.09</v>
      </c>
      <c r="U136" s="207">
        <f>'ac(x)'!U136</f>
        <v>0.08</v>
      </c>
      <c r="V136" s="207">
        <f>'ac(x)'!V136</f>
        <v>7.2999999999999995E-2</v>
      </c>
      <c r="W136" s="208">
        <f>'ac(x)'!W136</f>
        <v>6.5000000000000002E-2</v>
      </c>
    </row>
    <row r="137" spans="2:23" s="46" customFormat="1" ht="18.75" customHeight="1" thickTop="1" x14ac:dyDescent="0.25"/>
    <row r="138" spans="2:23" s="46" customFormat="1" ht="18.75" customHeight="1" x14ac:dyDescent="0.25"/>
    <row r="139" spans="2:23" s="46" customFormat="1" ht="18.75" customHeight="1" x14ac:dyDescent="0.25"/>
    <row r="140" spans="2:23" s="46" customFormat="1" ht="18.75" customHeight="1" x14ac:dyDescent="0.25"/>
    <row r="141" spans="2:23" s="46" customFormat="1" ht="18.75" customHeight="1" x14ac:dyDescent="0.25"/>
    <row r="142" spans="2:23" s="46" customFormat="1" ht="18.75" customHeight="1" x14ac:dyDescent="0.25"/>
    <row r="143" spans="2:23" s="46" customFormat="1" ht="18.75" customHeight="1" x14ac:dyDescent="0.25"/>
    <row r="144" spans="2:23" s="46" customFormat="1" ht="18.75" customHeight="1" x14ac:dyDescent="0.25"/>
    <row r="145" s="46" customFormat="1" ht="18.75" customHeight="1" x14ac:dyDescent="0.25"/>
    <row r="146" s="46" customFormat="1" ht="18.75" customHeight="1" x14ac:dyDescent="0.25"/>
    <row r="147" s="46" customFormat="1" ht="18.75" customHeight="1" x14ac:dyDescent="0.25"/>
    <row r="148" s="46" customFormat="1" ht="18.75" customHeight="1" x14ac:dyDescent="0.25"/>
    <row r="149" s="46" customFormat="1" ht="18.75" customHeight="1" x14ac:dyDescent="0.25"/>
    <row r="150" s="46" customFormat="1" ht="18.75" customHeight="1" x14ac:dyDescent="0.25"/>
    <row r="151" s="46" customFormat="1" ht="18.75" customHeight="1" x14ac:dyDescent="0.25"/>
    <row r="152" s="46" customFormat="1" ht="18.75" customHeight="1" x14ac:dyDescent="0.25"/>
    <row r="153" s="46" customFormat="1" ht="18.75" customHeight="1" x14ac:dyDescent="0.25"/>
    <row r="154" s="46" customFormat="1" ht="18.75" customHeight="1" x14ac:dyDescent="0.25"/>
    <row r="155" s="46" customFormat="1" ht="18.75" customHeight="1" x14ac:dyDescent="0.25"/>
    <row r="156" s="46" customFormat="1" ht="18.75" customHeight="1" x14ac:dyDescent="0.25"/>
    <row r="157" s="46" customFormat="1" ht="18.75" customHeight="1" x14ac:dyDescent="0.25"/>
    <row r="158" s="46" customFormat="1" ht="18.75" customHeight="1" x14ac:dyDescent="0.25"/>
    <row r="159" s="46" customFormat="1" ht="18.75" customHeight="1" x14ac:dyDescent="0.25"/>
    <row r="160" s="46" customFormat="1" ht="18.75" customHeight="1" x14ac:dyDescent="0.25"/>
    <row r="161" spans="7:10" s="46" customFormat="1" ht="18.75" customHeight="1" x14ac:dyDescent="0.25"/>
    <row r="162" spans="7:10" s="46" customFormat="1" ht="18.75" customHeight="1" x14ac:dyDescent="0.25"/>
    <row r="163" spans="7:10" ht="18.75" customHeight="1" x14ac:dyDescent="0.25">
      <c r="G163" s="30" t="s">
        <v>10</v>
      </c>
      <c r="I163" s="1">
        <v>4.0999999999999996</v>
      </c>
    </row>
    <row r="164" spans="7:10" ht="18.75" customHeight="1" x14ac:dyDescent="0.25">
      <c r="H164" s="1">
        <f>FLOOR(I163,0.5)</f>
        <v>4</v>
      </c>
      <c r="J164" s="1">
        <f>IF(FLOOR(I163,0.5)=I163,CEILING(I163,0.5)+0.5,CEILING(I163,0.5))</f>
        <v>4.5</v>
      </c>
    </row>
    <row r="165" spans="7:10" ht="18.75" customHeight="1" x14ac:dyDescent="0.25">
      <c r="H165" s="33">
        <f>HLOOKUP(FLOOR(I163,0.5),B4:W32,MATCH(G163,B4:B32,0),FALSE)</f>
        <v>0.496</v>
      </c>
      <c r="I165" s="33">
        <f>ROUNDDOWN(H165+(J165-H165)*((I163-FLOOR(I163,0.5))/(IF(FLOOR(I163,0.5)=I163,CEILING(I163,0.5)+0.5,CEILING(I163,0.5))-FLOOR(I163,0.5))),3)</f>
        <v>0.48</v>
      </c>
      <c r="J165" s="33">
        <f>HLOOKUP(IF(FLOOR(I163,0.5)=I163,CEILING(I163,0.5)+0.5,CEILING(I163,0.5)),B4:W32,MATCH(G163,B4:B32,0),FALSE)</f>
        <v>0.41899999999999998</v>
      </c>
    </row>
    <row r="167" spans="7:10" ht="18.75" customHeight="1" x14ac:dyDescent="0.25">
      <c r="I167" s="33">
        <f>ROUNDDOWN(HLOOKUP(FLOOR($I$163,0.5),$B$4:$W$32,MATCH($G$163,$B$4:$B$32,0),FALSE)+(HLOOKUP(IF(FLOOR($I$163,0.5)=$I$163,CEILING($I$163,0.5)+0.5,CEILING($I$163,0.5)),$B$4:$W$32,MATCH($G$163,$B$4:$B$32,0),FALSE)-HLOOKUP(FLOOR($I$163,0.5),$B$4:$W$32,MATCH($G$163,$B$4:$B$32,0),FALSE))*(($I$163-FLOOR($I$163,0.5))/(IF(FLOOR($I$163,0.5)=$I$163,CEILING($I$163,0.5)+0.5,CEILING($I$163,0.5))-FLOOR($I$163,0.5))),3)</f>
        <v>0.48</v>
      </c>
    </row>
  </sheetData>
  <sheetProtection sheet="1" objects="1" scenarios="1"/>
  <mergeCells count="4">
    <mergeCell ref="B2:W2"/>
    <mergeCell ref="F3:W3"/>
    <mergeCell ref="B3:B4"/>
    <mergeCell ref="C3:C4"/>
  </mergeCells>
  <pageMargins left="0.7" right="0.7" top="0.75" bottom="0.75" header="0.3" footer="0.3"/>
  <pageSetup paperSize="9" orientation="portrait" r:id="rId1"/>
  <headerFooter>
    <oddFooter>&amp;L333 Moorhouse Avenue, Addington, Christchurch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904">
    <tabColor theme="3" tint="0.39997558519241921"/>
  </sheetPr>
  <dimension ref="C3:W51"/>
  <sheetViews>
    <sheetView workbookViewId="0">
      <selection activeCell="W13" sqref="W13"/>
    </sheetView>
  </sheetViews>
  <sheetFormatPr defaultRowHeight="15" x14ac:dyDescent="0.25"/>
  <cols>
    <col min="1" max="4" width="9.140625" style="37"/>
    <col min="5" max="5" width="9.140625" style="102"/>
    <col min="6" max="6" width="9.140625" style="37"/>
    <col min="7" max="7" width="9.140625" style="102"/>
    <col min="8" max="16384" width="9.140625" style="37"/>
  </cols>
  <sheetData>
    <row r="3" spans="3:23" ht="18.75" x14ac:dyDescent="0.25">
      <c r="C3" s="257" t="s">
        <v>41</v>
      </c>
      <c r="D3" s="257"/>
      <c r="E3" s="257"/>
      <c r="F3" s="257"/>
      <c r="G3" s="257"/>
      <c r="H3" s="257"/>
      <c r="I3" s="257"/>
      <c r="L3" s="258" t="s">
        <v>42</v>
      </c>
      <c r="M3" s="258"/>
      <c r="N3" s="258"/>
      <c r="O3" s="258"/>
      <c r="P3" s="258"/>
      <c r="R3" s="258" t="s">
        <v>98</v>
      </c>
      <c r="S3" s="258"/>
      <c r="T3" s="258"/>
      <c r="U3" s="258"/>
      <c r="V3" s="258"/>
      <c r="W3" s="258"/>
    </row>
    <row r="4" spans="3:23" x14ac:dyDescent="0.25">
      <c r="C4" s="256" t="s">
        <v>33</v>
      </c>
      <c r="D4" s="256"/>
      <c r="E4" s="256"/>
      <c r="F4" s="256"/>
      <c r="G4" s="256"/>
      <c r="H4" s="256"/>
      <c r="I4" s="256"/>
      <c r="L4" s="259" t="s">
        <v>38</v>
      </c>
      <c r="M4" s="259"/>
      <c r="N4" s="259"/>
      <c r="O4" s="259"/>
      <c r="P4" s="259"/>
      <c r="R4" s="40" t="s">
        <v>99</v>
      </c>
      <c r="S4" s="259" t="s">
        <v>100</v>
      </c>
      <c r="T4" s="259"/>
      <c r="U4" s="259"/>
      <c r="V4" s="259"/>
      <c r="W4" s="259"/>
    </row>
    <row r="5" spans="3:23" ht="15.75" x14ac:dyDescent="0.25">
      <c r="C5" s="44" t="s">
        <v>40</v>
      </c>
      <c r="L5" s="258" t="s">
        <v>44</v>
      </c>
      <c r="M5" s="258"/>
      <c r="N5" s="258"/>
      <c r="O5" s="258"/>
      <c r="P5" s="258"/>
      <c r="R5" s="40"/>
      <c r="S5" s="37" t="s">
        <v>96</v>
      </c>
      <c r="T5" s="37" t="s">
        <v>50</v>
      </c>
      <c r="U5" s="37" t="s">
        <v>97</v>
      </c>
      <c r="V5" s="37" t="s">
        <v>0</v>
      </c>
      <c r="W5" s="37" t="s">
        <v>71</v>
      </c>
    </row>
    <row r="6" spans="3:23" s="39" customFormat="1" x14ac:dyDescent="0.25">
      <c r="C6" s="43"/>
      <c r="D6" s="38">
        <v>1</v>
      </c>
      <c r="E6" s="103">
        <v>1.5</v>
      </c>
      <c r="F6" s="38">
        <v>2</v>
      </c>
      <c r="G6" s="103">
        <v>2.5</v>
      </c>
      <c r="H6" s="38">
        <v>3</v>
      </c>
      <c r="I6" s="38">
        <v>4</v>
      </c>
      <c r="M6" s="39">
        <v>1</v>
      </c>
      <c r="N6" s="39">
        <v>2</v>
      </c>
      <c r="O6" s="39">
        <v>3</v>
      </c>
      <c r="P6" s="39">
        <v>4</v>
      </c>
      <c r="R6" s="39">
        <v>0</v>
      </c>
      <c r="S6" s="39">
        <v>1.89</v>
      </c>
      <c r="T6" s="105">
        <f>S6</f>
        <v>1.89</v>
      </c>
      <c r="U6" s="39">
        <v>2.36</v>
      </c>
      <c r="V6" s="39">
        <v>3</v>
      </c>
      <c r="W6" s="39">
        <v>3</v>
      </c>
    </row>
    <row r="7" spans="3:23" x14ac:dyDescent="0.25">
      <c r="C7" s="38">
        <v>3</v>
      </c>
      <c r="D7" s="38">
        <v>0.99</v>
      </c>
      <c r="E7" s="103">
        <f>ROUND((D7+F7)/2,2)</f>
        <v>0.95</v>
      </c>
      <c r="F7" s="38">
        <v>0.91</v>
      </c>
      <c r="G7" s="103">
        <f>ROUND((F7+H7)/2,2)</f>
        <v>0.87</v>
      </c>
      <c r="H7" s="38">
        <v>0.83</v>
      </c>
      <c r="I7" s="38">
        <v>0.75</v>
      </c>
      <c r="L7" s="41" t="s">
        <v>34</v>
      </c>
      <c r="M7" s="37">
        <v>25</v>
      </c>
      <c r="N7" s="37">
        <v>100</v>
      </c>
      <c r="O7" s="37">
        <v>250</v>
      </c>
      <c r="P7" s="37">
        <v>1000</v>
      </c>
      <c r="R7" s="37">
        <v>0.1</v>
      </c>
      <c r="S7" s="37">
        <v>1.89</v>
      </c>
      <c r="T7" s="105">
        <f t="shared" ref="T7:T23" si="0">S7</f>
        <v>1.89</v>
      </c>
      <c r="U7" s="37">
        <v>2.36</v>
      </c>
      <c r="V7" s="37">
        <v>3</v>
      </c>
      <c r="W7" s="37">
        <v>3</v>
      </c>
    </row>
    <row r="8" spans="3:23" x14ac:dyDescent="0.25">
      <c r="C8" s="38">
        <v>4</v>
      </c>
      <c r="D8" s="42">
        <v>1.02</v>
      </c>
      <c r="E8" s="103">
        <f t="shared" ref="E8:E27" si="1">ROUND((D8+F8)/2,2)</f>
        <v>0.97</v>
      </c>
      <c r="F8" s="42">
        <v>0.91</v>
      </c>
      <c r="G8" s="103">
        <f t="shared" ref="G8:G27" si="2">ROUND((F8+H8)/2,2)</f>
        <v>0.87</v>
      </c>
      <c r="H8" s="42">
        <v>0.83</v>
      </c>
      <c r="I8" s="42">
        <v>0.75</v>
      </c>
      <c r="K8" s="42"/>
      <c r="L8" s="41" t="s">
        <v>35</v>
      </c>
      <c r="M8" s="37">
        <v>25</v>
      </c>
      <c r="N8" s="37">
        <v>250</v>
      </c>
      <c r="O8" s="37">
        <v>500</v>
      </c>
      <c r="P8" s="37">
        <v>1000</v>
      </c>
      <c r="R8" s="37">
        <v>0.2</v>
      </c>
      <c r="S8" s="37">
        <v>1.89</v>
      </c>
      <c r="T8" s="105">
        <f t="shared" si="0"/>
        <v>1.89</v>
      </c>
      <c r="U8" s="37">
        <v>2.36</v>
      </c>
      <c r="V8" s="37">
        <v>3</v>
      </c>
      <c r="W8" s="37">
        <v>3</v>
      </c>
    </row>
    <row r="9" spans="3:23" x14ac:dyDescent="0.25">
      <c r="C9" s="38">
        <v>5</v>
      </c>
      <c r="D9" s="38">
        <v>1.05</v>
      </c>
      <c r="E9" s="103">
        <f t="shared" si="1"/>
        <v>0.98</v>
      </c>
      <c r="F9" s="42">
        <v>0.91</v>
      </c>
      <c r="G9" s="103">
        <f t="shared" si="2"/>
        <v>0.87</v>
      </c>
      <c r="H9" s="42">
        <v>0.83</v>
      </c>
      <c r="I9" s="42">
        <v>0.75</v>
      </c>
      <c r="L9" s="41" t="s">
        <v>36</v>
      </c>
      <c r="M9" s="37">
        <v>50</v>
      </c>
      <c r="N9" s="37">
        <v>250</v>
      </c>
      <c r="O9" s="37">
        <v>500</v>
      </c>
      <c r="P9" s="37">
        <v>100</v>
      </c>
      <c r="R9" s="104">
        <v>0.3</v>
      </c>
      <c r="S9" s="37">
        <v>1.89</v>
      </c>
      <c r="T9" s="105">
        <f t="shared" si="0"/>
        <v>1.89</v>
      </c>
      <c r="U9" s="37">
        <v>2.36</v>
      </c>
      <c r="V9" s="37">
        <v>3</v>
      </c>
      <c r="W9" s="37">
        <v>3</v>
      </c>
    </row>
    <row r="10" spans="3:23" x14ac:dyDescent="0.25">
      <c r="C10" s="38">
        <v>6</v>
      </c>
      <c r="D10" s="38">
        <v>1.06</v>
      </c>
      <c r="E10" s="103">
        <f t="shared" si="1"/>
        <v>1</v>
      </c>
      <c r="F10" s="38">
        <v>0.93</v>
      </c>
      <c r="G10" s="103">
        <f t="shared" si="2"/>
        <v>0.88</v>
      </c>
      <c r="H10" s="42">
        <v>0.83</v>
      </c>
      <c r="I10" s="42">
        <v>0.75</v>
      </c>
      <c r="L10" s="41" t="s">
        <v>37</v>
      </c>
      <c r="M10" s="37">
        <v>100</v>
      </c>
      <c r="N10" s="37">
        <v>500</v>
      </c>
      <c r="O10" s="37">
        <v>1000</v>
      </c>
      <c r="P10" s="37">
        <v>2500</v>
      </c>
      <c r="R10" s="104">
        <v>0.4</v>
      </c>
      <c r="S10" s="37">
        <v>1.89</v>
      </c>
      <c r="T10" s="105">
        <f t="shared" si="0"/>
        <v>1.89</v>
      </c>
      <c r="U10" s="37">
        <v>2.36</v>
      </c>
      <c r="V10" s="37">
        <v>3</v>
      </c>
      <c r="W10" s="37">
        <v>3</v>
      </c>
    </row>
    <row r="11" spans="3:23" x14ac:dyDescent="0.25">
      <c r="C11" s="38">
        <v>7</v>
      </c>
      <c r="D11" s="38">
        <v>1.08</v>
      </c>
      <c r="E11" s="103">
        <f t="shared" si="1"/>
        <v>1.02</v>
      </c>
      <c r="F11" s="38">
        <v>0.95</v>
      </c>
      <c r="G11" s="103">
        <f t="shared" si="2"/>
        <v>0.89</v>
      </c>
      <c r="H11" s="42">
        <v>0.83</v>
      </c>
      <c r="I11" s="42">
        <v>0.75</v>
      </c>
      <c r="L11" s="41" t="s">
        <v>39</v>
      </c>
      <c r="M11" s="37">
        <v>250</v>
      </c>
      <c r="N11" s="37">
        <v>1000</v>
      </c>
      <c r="O11" s="37">
        <v>2500</v>
      </c>
      <c r="P11" s="37" t="s">
        <v>43</v>
      </c>
      <c r="R11" s="104">
        <v>0.5</v>
      </c>
      <c r="S11" s="37">
        <v>1.6</v>
      </c>
      <c r="T11" s="105">
        <f t="shared" si="0"/>
        <v>1.6</v>
      </c>
      <c r="U11" s="37">
        <v>2</v>
      </c>
      <c r="V11" s="37">
        <v>3</v>
      </c>
      <c r="W11" s="37">
        <v>3</v>
      </c>
    </row>
    <row r="12" spans="3:23" x14ac:dyDescent="0.25">
      <c r="C12" s="38">
        <v>8</v>
      </c>
      <c r="D12" s="38">
        <v>1.0900000000000001</v>
      </c>
      <c r="E12" s="103">
        <f t="shared" si="1"/>
        <v>1.03</v>
      </c>
      <c r="F12" s="38">
        <v>0.97</v>
      </c>
      <c r="G12" s="103">
        <f t="shared" si="2"/>
        <v>0.9</v>
      </c>
      <c r="H12" s="42">
        <v>0.83</v>
      </c>
      <c r="I12" s="42">
        <v>0.75</v>
      </c>
      <c r="R12" s="104">
        <v>0.6</v>
      </c>
      <c r="S12" s="37">
        <v>1.4</v>
      </c>
      <c r="T12" s="105">
        <f t="shared" si="0"/>
        <v>1.4</v>
      </c>
      <c r="U12" s="37">
        <v>1.74</v>
      </c>
      <c r="V12" s="37">
        <v>2.84</v>
      </c>
      <c r="W12" s="37">
        <v>3</v>
      </c>
    </row>
    <row r="13" spans="3:23" x14ac:dyDescent="0.25">
      <c r="C13" s="38">
        <v>9</v>
      </c>
      <c r="D13" s="38">
        <v>1.1100000000000001</v>
      </c>
      <c r="E13" s="103">
        <f t="shared" si="1"/>
        <v>1.05</v>
      </c>
      <c r="F13" s="38">
        <v>0.99</v>
      </c>
      <c r="G13" s="103">
        <f t="shared" si="2"/>
        <v>0.91</v>
      </c>
      <c r="H13" s="42">
        <v>0.83</v>
      </c>
      <c r="I13" s="42">
        <v>0.75</v>
      </c>
      <c r="L13" s="259" t="s">
        <v>45</v>
      </c>
      <c r="M13" s="259"/>
      <c r="N13" s="259"/>
      <c r="R13" s="104">
        <v>0.7</v>
      </c>
      <c r="S13" s="37">
        <v>1.24</v>
      </c>
      <c r="T13" s="105">
        <f t="shared" si="0"/>
        <v>1.24</v>
      </c>
      <c r="U13" s="37">
        <v>1.55</v>
      </c>
      <c r="V13" s="37">
        <v>2.5299999999999998</v>
      </c>
      <c r="W13" s="37">
        <v>3</v>
      </c>
    </row>
    <row r="14" spans="3:23" ht="19.5" x14ac:dyDescent="0.25">
      <c r="C14" s="38">
        <v>10</v>
      </c>
      <c r="D14" s="38">
        <v>1.1200000000000001</v>
      </c>
      <c r="E14" s="103">
        <f t="shared" si="1"/>
        <v>1.06</v>
      </c>
      <c r="F14" s="38">
        <v>1</v>
      </c>
      <c r="G14" s="103">
        <f t="shared" si="2"/>
        <v>0.92</v>
      </c>
      <c r="H14" s="42">
        <v>0.83</v>
      </c>
      <c r="I14" s="42">
        <v>0.75</v>
      </c>
      <c r="M14" s="37" t="s">
        <v>46</v>
      </c>
      <c r="R14" s="104">
        <v>0.8</v>
      </c>
      <c r="S14" s="37">
        <v>1.1200000000000001</v>
      </c>
      <c r="T14" s="105">
        <f t="shared" si="0"/>
        <v>1.1200000000000001</v>
      </c>
      <c r="U14" s="37">
        <v>1.41</v>
      </c>
      <c r="V14" s="37">
        <v>2.29</v>
      </c>
      <c r="W14" s="37">
        <v>3</v>
      </c>
    </row>
    <row r="15" spans="3:23" x14ac:dyDescent="0.25">
      <c r="C15" s="38">
        <v>11</v>
      </c>
      <c r="D15" s="38">
        <v>1.1299999999999999</v>
      </c>
      <c r="E15" s="103">
        <f t="shared" si="1"/>
        <v>1.07</v>
      </c>
      <c r="F15" s="38">
        <v>1.01</v>
      </c>
      <c r="G15" s="103">
        <f t="shared" si="2"/>
        <v>0.93</v>
      </c>
      <c r="H15" s="38">
        <v>0.84</v>
      </c>
      <c r="I15" s="42">
        <v>0.75</v>
      </c>
      <c r="L15" s="37">
        <v>2500</v>
      </c>
      <c r="M15" s="37">
        <v>1.8</v>
      </c>
      <c r="R15" s="104">
        <v>0.9</v>
      </c>
      <c r="S15" s="37">
        <v>1.03</v>
      </c>
      <c r="T15" s="105">
        <f t="shared" si="0"/>
        <v>1.03</v>
      </c>
      <c r="U15" s="37">
        <v>1.29</v>
      </c>
      <c r="V15" s="37">
        <v>2.09</v>
      </c>
      <c r="W15" s="37">
        <v>3</v>
      </c>
    </row>
    <row r="16" spans="3:23" x14ac:dyDescent="0.25">
      <c r="C16" s="38">
        <v>12</v>
      </c>
      <c r="D16" s="38">
        <v>1.1399999999999999</v>
      </c>
      <c r="E16" s="103">
        <f t="shared" si="1"/>
        <v>1.08</v>
      </c>
      <c r="F16" s="38">
        <v>1.02</v>
      </c>
      <c r="G16" s="103">
        <f t="shared" si="2"/>
        <v>0.94</v>
      </c>
      <c r="H16" s="38">
        <v>0.86</v>
      </c>
      <c r="I16" s="42">
        <v>0.75</v>
      </c>
      <c r="L16" s="37">
        <v>2000</v>
      </c>
      <c r="M16" s="37">
        <v>1.7</v>
      </c>
      <c r="R16" s="104">
        <v>1</v>
      </c>
      <c r="S16" s="37">
        <v>0.95</v>
      </c>
      <c r="T16" s="105">
        <f t="shared" si="0"/>
        <v>0.95</v>
      </c>
      <c r="U16" s="37">
        <v>1.19</v>
      </c>
      <c r="V16" s="37">
        <v>1.93</v>
      </c>
      <c r="W16" s="37">
        <v>3</v>
      </c>
    </row>
    <row r="17" spans="3:23" x14ac:dyDescent="0.25">
      <c r="C17" s="38">
        <v>13</v>
      </c>
      <c r="D17" s="38">
        <v>1.1399999999999999</v>
      </c>
      <c r="E17" s="103">
        <f t="shared" si="1"/>
        <v>1.0900000000000001</v>
      </c>
      <c r="F17" s="38">
        <v>1.03</v>
      </c>
      <c r="G17" s="103">
        <f t="shared" si="2"/>
        <v>0.95</v>
      </c>
      <c r="H17" s="38">
        <v>0.87</v>
      </c>
      <c r="I17" s="42">
        <v>0.75</v>
      </c>
      <c r="L17" s="37">
        <v>1000</v>
      </c>
      <c r="M17" s="37">
        <v>1.3</v>
      </c>
      <c r="R17" s="37">
        <v>1.5</v>
      </c>
      <c r="S17" s="37">
        <v>0.7</v>
      </c>
      <c r="T17" s="105">
        <f t="shared" si="0"/>
        <v>0.7</v>
      </c>
      <c r="U17" s="37">
        <v>0.88</v>
      </c>
      <c r="V17" s="37">
        <v>1.43</v>
      </c>
      <c r="W17" s="37">
        <v>2.21</v>
      </c>
    </row>
    <row r="18" spans="3:23" x14ac:dyDescent="0.25">
      <c r="C18" s="38">
        <v>14</v>
      </c>
      <c r="D18" s="38">
        <v>1.1499999999999999</v>
      </c>
      <c r="E18" s="103">
        <f t="shared" si="1"/>
        <v>1.1000000000000001</v>
      </c>
      <c r="F18" s="38">
        <v>1.04</v>
      </c>
      <c r="G18" s="103">
        <f t="shared" si="2"/>
        <v>0.96</v>
      </c>
      <c r="H18" s="38">
        <v>0.88</v>
      </c>
      <c r="I18" s="42">
        <v>0.75</v>
      </c>
      <c r="L18" s="37">
        <v>500</v>
      </c>
      <c r="M18" s="37">
        <v>1</v>
      </c>
      <c r="R18" s="37">
        <v>2</v>
      </c>
      <c r="S18" s="37">
        <v>0.53</v>
      </c>
      <c r="T18" s="105">
        <f t="shared" si="0"/>
        <v>0.53</v>
      </c>
      <c r="U18" s="37">
        <v>0.66</v>
      </c>
      <c r="V18" s="37">
        <v>1.07</v>
      </c>
      <c r="W18" s="37">
        <v>1.66</v>
      </c>
    </row>
    <row r="19" spans="3:23" x14ac:dyDescent="0.25">
      <c r="C19" s="38">
        <v>15</v>
      </c>
      <c r="D19" s="38">
        <v>1.1599999999999999</v>
      </c>
      <c r="E19" s="103">
        <f t="shared" si="1"/>
        <v>1.1100000000000001</v>
      </c>
      <c r="F19" s="38">
        <v>1.05</v>
      </c>
      <c r="G19" s="103">
        <f t="shared" si="2"/>
        <v>0.97</v>
      </c>
      <c r="H19" s="38">
        <v>0.89</v>
      </c>
      <c r="I19" s="42">
        <v>0.75</v>
      </c>
      <c r="L19" s="37">
        <v>250</v>
      </c>
      <c r="M19" s="37">
        <v>0.75</v>
      </c>
      <c r="R19" s="37">
        <v>2.5</v>
      </c>
      <c r="S19" s="37">
        <v>0.42</v>
      </c>
      <c r="T19" s="105">
        <f t="shared" si="0"/>
        <v>0.42</v>
      </c>
      <c r="U19" s="37">
        <v>0.53</v>
      </c>
      <c r="V19" s="37">
        <v>0.86</v>
      </c>
      <c r="W19" s="37">
        <v>1.33</v>
      </c>
    </row>
    <row r="20" spans="3:23" x14ac:dyDescent="0.25">
      <c r="C20" s="38">
        <v>16</v>
      </c>
      <c r="D20" s="38">
        <v>1.1599999999999999</v>
      </c>
      <c r="E20" s="103">
        <f t="shared" si="1"/>
        <v>1.1100000000000001</v>
      </c>
      <c r="F20" s="38">
        <v>1.05</v>
      </c>
      <c r="G20" s="103">
        <f t="shared" si="2"/>
        <v>0.98</v>
      </c>
      <c r="H20" s="38">
        <v>0.9</v>
      </c>
      <c r="I20" s="42">
        <v>0.75</v>
      </c>
      <c r="L20" s="37">
        <v>100</v>
      </c>
      <c r="M20" s="37">
        <v>0.5</v>
      </c>
      <c r="R20" s="37">
        <v>3</v>
      </c>
      <c r="S20" s="37">
        <v>0.35</v>
      </c>
      <c r="T20" s="105">
        <f t="shared" si="0"/>
        <v>0.35</v>
      </c>
      <c r="U20" s="37">
        <v>0.44</v>
      </c>
      <c r="V20" s="37">
        <v>0.71</v>
      </c>
      <c r="W20" s="37">
        <v>1.1100000000000001</v>
      </c>
    </row>
    <row r="21" spans="3:23" x14ac:dyDescent="0.25">
      <c r="C21" s="38">
        <v>17</v>
      </c>
      <c r="D21" s="38">
        <v>1.17</v>
      </c>
      <c r="E21" s="103">
        <f t="shared" si="1"/>
        <v>1.1200000000000001</v>
      </c>
      <c r="F21" s="38">
        <v>1.06</v>
      </c>
      <c r="G21" s="103">
        <f t="shared" si="2"/>
        <v>0.99</v>
      </c>
      <c r="H21" s="38">
        <v>0.91</v>
      </c>
      <c r="I21" s="42">
        <v>0.75</v>
      </c>
      <c r="L21" s="37">
        <v>50</v>
      </c>
      <c r="M21" s="37">
        <v>0.35</v>
      </c>
      <c r="R21" s="37">
        <v>3.5</v>
      </c>
      <c r="S21" s="37">
        <v>0.26</v>
      </c>
      <c r="T21" s="105">
        <f t="shared" si="0"/>
        <v>0.26</v>
      </c>
      <c r="U21" s="37">
        <v>0.32</v>
      </c>
      <c r="V21" s="37">
        <v>0.52</v>
      </c>
      <c r="W21" s="37">
        <v>0.81</v>
      </c>
    </row>
    <row r="22" spans="3:23" x14ac:dyDescent="0.25">
      <c r="C22" s="38">
        <v>18</v>
      </c>
      <c r="D22" s="38">
        <v>1.18</v>
      </c>
      <c r="E22" s="103">
        <f t="shared" si="1"/>
        <v>1.1299999999999999</v>
      </c>
      <c r="F22" s="38">
        <v>1.07</v>
      </c>
      <c r="G22" s="103">
        <f t="shared" si="2"/>
        <v>1</v>
      </c>
      <c r="H22" s="38">
        <v>0.92</v>
      </c>
      <c r="I22" s="42">
        <v>0.75</v>
      </c>
      <c r="L22" s="37">
        <v>25</v>
      </c>
      <c r="M22" s="37">
        <v>0.25</v>
      </c>
      <c r="R22" s="37">
        <v>4</v>
      </c>
      <c r="S22" s="37">
        <v>0.2</v>
      </c>
      <c r="T22" s="105">
        <f t="shared" si="0"/>
        <v>0.2</v>
      </c>
      <c r="U22" s="37">
        <v>0.25</v>
      </c>
      <c r="V22" s="37">
        <v>0.4</v>
      </c>
      <c r="W22" s="37">
        <v>0.62</v>
      </c>
    </row>
    <row r="23" spans="3:23" x14ac:dyDescent="0.25">
      <c r="C23" s="38">
        <v>19</v>
      </c>
      <c r="D23" s="38">
        <v>1.18</v>
      </c>
      <c r="E23" s="103">
        <f t="shared" si="1"/>
        <v>1.1299999999999999</v>
      </c>
      <c r="F23" s="38">
        <v>1.08</v>
      </c>
      <c r="G23" s="103">
        <f t="shared" si="2"/>
        <v>1.01</v>
      </c>
      <c r="H23" s="38">
        <v>0.93</v>
      </c>
      <c r="I23" s="42">
        <v>0.75</v>
      </c>
      <c r="L23" s="37">
        <v>20</v>
      </c>
      <c r="M23" s="37">
        <v>0.2</v>
      </c>
      <c r="R23" s="37">
        <v>4.5</v>
      </c>
      <c r="S23" s="37">
        <v>0.16</v>
      </c>
      <c r="T23" s="105">
        <f t="shared" si="0"/>
        <v>0.16</v>
      </c>
      <c r="U23" s="37">
        <v>0.2</v>
      </c>
      <c r="V23" s="37">
        <v>0.32</v>
      </c>
      <c r="W23" s="37">
        <v>0.49</v>
      </c>
    </row>
    <row r="24" spans="3:23" x14ac:dyDescent="0.25">
      <c r="C24" s="38">
        <v>20</v>
      </c>
      <c r="D24" s="38">
        <v>1.19</v>
      </c>
      <c r="E24" s="103">
        <f t="shared" si="1"/>
        <v>1.1399999999999999</v>
      </c>
      <c r="F24" s="38">
        <v>1.08</v>
      </c>
      <c r="G24" s="103">
        <f t="shared" si="2"/>
        <v>1.01</v>
      </c>
      <c r="H24" s="38">
        <v>0.94</v>
      </c>
      <c r="I24" s="42">
        <v>0.75</v>
      </c>
    </row>
    <row r="25" spans="3:23" x14ac:dyDescent="0.25">
      <c r="C25" s="38">
        <v>30</v>
      </c>
      <c r="D25" s="38">
        <v>1.22</v>
      </c>
      <c r="E25" s="103">
        <f t="shared" si="1"/>
        <v>1.17</v>
      </c>
      <c r="F25" s="38">
        <v>1.1200000000000001</v>
      </c>
      <c r="G25" s="103">
        <f t="shared" si="2"/>
        <v>1.06</v>
      </c>
      <c r="H25" s="38">
        <v>1</v>
      </c>
      <c r="I25" s="38">
        <v>0.8</v>
      </c>
    </row>
    <row r="26" spans="3:23" x14ac:dyDescent="0.25">
      <c r="C26" s="38">
        <v>40</v>
      </c>
      <c r="D26" s="38">
        <v>1.24</v>
      </c>
      <c r="E26" s="103">
        <f t="shared" si="1"/>
        <v>1.2</v>
      </c>
      <c r="F26" s="38">
        <v>1.1599999999999999</v>
      </c>
      <c r="G26" s="103">
        <f t="shared" si="2"/>
        <v>1.1000000000000001</v>
      </c>
      <c r="H26" s="38">
        <v>1.04</v>
      </c>
      <c r="I26" s="38">
        <v>0.85</v>
      </c>
    </row>
    <row r="27" spans="3:23" x14ac:dyDescent="0.25">
      <c r="C27" s="38">
        <v>50</v>
      </c>
      <c r="D27" s="38">
        <v>1.25</v>
      </c>
      <c r="E27" s="103">
        <f t="shared" si="1"/>
        <v>1.22</v>
      </c>
      <c r="F27" s="38">
        <v>1.18</v>
      </c>
      <c r="G27" s="103">
        <f t="shared" si="2"/>
        <v>1.1299999999999999</v>
      </c>
      <c r="H27" s="38">
        <v>1.07</v>
      </c>
      <c r="I27" s="38">
        <v>0.9</v>
      </c>
    </row>
    <row r="30" spans="3:23" x14ac:dyDescent="0.25">
      <c r="L30" s="259"/>
      <c r="M30" s="259"/>
    </row>
    <row r="32" spans="3:23" x14ac:dyDescent="0.25">
      <c r="L32" s="259"/>
      <c r="M32" s="259"/>
    </row>
    <row r="33" spans="3:3" x14ac:dyDescent="0.25">
      <c r="C33" s="45" t="s">
        <v>57</v>
      </c>
    </row>
    <row r="35" spans="3:3" x14ac:dyDescent="0.25">
      <c r="C35" s="45" t="s">
        <v>58</v>
      </c>
    </row>
    <row r="36" spans="3:3" x14ac:dyDescent="0.25">
      <c r="C36" s="45" t="s">
        <v>59</v>
      </c>
    </row>
    <row r="37" spans="3:3" x14ac:dyDescent="0.25">
      <c r="C37" s="45" t="s">
        <v>60</v>
      </c>
    </row>
    <row r="38" spans="3:3" x14ac:dyDescent="0.25">
      <c r="C38" s="45" t="s">
        <v>61</v>
      </c>
    </row>
    <row r="39" spans="3:3" x14ac:dyDescent="0.25">
      <c r="C39" s="45" t="s">
        <v>62</v>
      </c>
    </row>
    <row r="40" spans="3:3" x14ac:dyDescent="0.25">
      <c r="C40" s="45" t="s">
        <v>63</v>
      </c>
    </row>
    <row r="41" spans="3:3" x14ac:dyDescent="0.25">
      <c r="C41" s="45" t="s">
        <v>64</v>
      </c>
    </row>
    <row r="42" spans="3:3" x14ac:dyDescent="0.25">
      <c r="C42" s="45" t="s">
        <v>65</v>
      </c>
    </row>
    <row r="43" spans="3:3" x14ac:dyDescent="0.25">
      <c r="C43" s="45" t="s">
        <v>66</v>
      </c>
    </row>
    <row r="44" spans="3:3" x14ac:dyDescent="0.25">
      <c r="C44" s="45" t="s">
        <v>67</v>
      </c>
    </row>
    <row r="45" spans="3:3" x14ac:dyDescent="0.25">
      <c r="C45" s="45" t="s">
        <v>68</v>
      </c>
    </row>
    <row r="46" spans="3:3" x14ac:dyDescent="0.25">
      <c r="C46" s="45" t="s">
        <v>69</v>
      </c>
    </row>
    <row r="47" spans="3:3" x14ac:dyDescent="0.25">
      <c r="C47" s="45" t="s">
        <v>70</v>
      </c>
    </row>
    <row r="48" spans="3:3" x14ac:dyDescent="0.25">
      <c r="C48" s="45"/>
    </row>
    <row r="49" spans="3:3" x14ac:dyDescent="0.25">
      <c r="C49" s="45"/>
    </row>
    <row r="50" spans="3:3" x14ac:dyDescent="0.25">
      <c r="C50" s="45"/>
    </row>
    <row r="51" spans="3:3" x14ac:dyDescent="0.25">
      <c r="C51" s="45"/>
    </row>
  </sheetData>
  <mergeCells count="10">
    <mergeCell ref="R3:W3"/>
    <mergeCell ref="S4:W4"/>
    <mergeCell ref="L32:M32"/>
    <mergeCell ref="L30:M30"/>
    <mergeCell ref="L13:N13"/>
    <mergeCell ref="C4:I4"/>
    <mergeCell ref="C3:I3"/>
    <mergeCell ref="L3:P3"/>
    <mergeCell ref="L5:P5"/>
    <mergeCell ref="L4:P4"/>
  </mergeCells>
  <pageMargins left="0.7" right="0.7" top="0.75" bottom="0.75" header="0.3" footer="0.3"/>
  <pageSetup paperSize="9" orientation="portrait" r:id="rId1"/>
  <headerFooter>
    <oddFooter>&amp;L130 Moorhouse Avenue, Addington, Christchurch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Title</vt:lpstr>
      <vt:lpstr>1.</vt:lpstr>
      <vt:lpstr>as(x)</vt:lpstr>
      <vt:lpstr>ac(x)</vt:lpstr>
      <vt:lpstr>ac(y)</vt:lpstr>
      <vt:lpstr>Data</vt:lpstr>
      <vt:lpstr>'1.'!Print_Area</vt:lpstr>
      <vt:lpstr>Title!Print_Area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Daniil Timin</dc:creator>
  <cp:lastModifiedBy>Daniil Timin</cp:lastModifiedBy>
  <cp:lastPrinted>2020-06-04T05:03:39Z</cp:lastPrinted>
  <dcterms:created xsi:type="dcterms:W3CDTF">2012-06-16T19:16:44Z</dcterms:created>
  <dcterms:modified xsi:type="dcterms:W3CDTF">2022-02-07T13:12:40Z</dcterms:modified>
</cp:coreProperties>
</file>