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saudaalishaeva/Downloads/"/>
    </mc:Choice>
  </mc:AlternateContent>
  <xr:revisionPtr revIDLastSave="0" documentId="13_ncr:1_{AA19F035-565D-0545-8FE8-B83655AD41EA}" xr6:coauthVersionLast="45" xr6:coauthVersionMax="45" xr10:uidLastSave="{00000000-0000-0000-0000-000000000000}"/>
  <bookViews>
    <workbookView xWindow="0" yWindow="460" windowWidth="28800" windowHeight="16160" xr2:uid="{00000000-000D-0000-FFFF-FFFF00000000}"/>
  </bookViews>
  <sheets>
    <sheet name="Summary" sheetId="1" r:id="rId1"/>
    <sheet name="by method" sheetId="2" r:id="rId2"/>
    <sheet name="by site" sheetId="3" r:id="rId3"/>
    <sheet name="Detailed" sheetId="4" r:id="rId4"/>
  </sheets>
  <definedNames>
    <definedName name="_xlnm._FilterDatabase" localSheetId="0" hidden="1">Summary!$A$1:$N$20</definedName>
    <definedName name="Z_1873FFDB_39CA_437E_BC77_D881877EFF4D_.wvu.FilterData" localSheetId="1" hidden="1">'by method'!$A$21:$R$22</definedName>
    <definedName name="Z_1873FFDB_39CA_437E_BC77_D881877EFF4D_.wvu.FilterData" localSheetId="2" hidden="1">'by site'!$A$21:$R$22</definedName>
    <definedName name="Z_1873FFDB_39CA_437E_BC77_D881877EFF4D_.wvu.FilterData" localSheetId="0" hidden="1">Summary!$A$21:$P$21</definedName>
    <definedName name="Z_85A89C68_15B6_40E0_B082_6391C0C5CE0C_.wvu.FilterData" localSheetId="1" hidden="1">'by method'!$A$21:$R$22</definedName>
    <definedName name="Z_85A89C68_15B6_40E0_B082_6391C0C5CE0C_.wvu.FilterData" localSheetId="2" hidden="1">'by site'!$A$21:$R$22</definedName>
    <definedName name="Z_85A89C68_15B6_40E0_B082_6391C0C5CE0C_.wvu.FilterData" localSheetId="0" hidden="1">Summary!$A$21:$P$21</definedName>
    <definedName name="Z_BB0C0563_7A06_41B5_8B7A_6A4A875FAC32_.wvu.FilterData" localSheetId="1" hidden="1">'by method'!$A$2:$R$20</definedName>
    <definedName name="Z_BB0C0563_7A06_41B5_8B7A_6A4A875FAC32_.wvu.FilterData" localSheetId="2" hidden="1">'by site'!$A$3:$R$20</definedName>
    <definedName name="Z_BB0C0563_7A06_41B5_8B7A_6A4A875FAC32_.wvu.FilterData" localSheetId="0" hidden="1">Summary!$A$1:$N$20</definedName>
    <definedName name="Z_C0A74346_38DC_4B8E_8C4A_C79DA441CF98_.wvu.FilterData" localSheetId="1" hidden="1">'by method'!$T$4:$V$5</definedName>
    <definedName name="Z_C0A74346_38DC_4B8E_8C4A_C79DA441CF98_.wvu.FilterData" localSheetId="2" hidden="1">'by site'!$T$5:$V$6</definedName>
    <definedName name="Z_C0A74346_38DC_4B8E_8C4A_C79DA441CF98_.wvu.FilterData" localSheetId="0" hidden="1">Summary!$P$3:$R$4</definedName>
    <definedName name="Z_F3F0513B_9F47_401B_8349_FE04944E3177_.wvu.FilterData" localSheetId="1" hidden="1">'by method'!$A$3:$R$20</definedName>
    <definedName name="Z_F3F0513B_9F47_401B_8349_FE04944E3177_.wvu.FilterData" localSheetId="2" hidden="1">'by site'!$A$4:$R$20</definedName>
    <definedName name="Z_F3F0513B_9F47_401B_8349_FE04944E3177_.wvu.FilterData" localSheetId="0" hidden="1">Summary!$A$2:$N$20</definedName>
  </definedNames>
  <calcPr calcId="191029"/>
  <customWorkbookViews>
    <customWorkbookView name="Filter 4" guid="{1873FFDB-39CA-437E-BC77-D881877EFF4D}" maximized="1" windowWidth="0" windowHeight="0" activeSheetId="0"/>
    <customWorkbookView name="Filter 2" guid="{F3F0513B-9F47-401B-8349-FE04944E3177}" maximized="1" windowWidth="0" windowHeight="0" activeSheetId="0"/>
    <customWorkbookView name="Filter 3" guid="{85A89C68-15B6-40E0-B082-6391C0C5CE0C}" maximized="1" windowWidth="0" windowHeight="0" activeSheetId="0"/>
    <customWorkbookView name="Filter 1" guid="{C0A74346-38DC-4B8E-8C4A-C79DA441CF98}" maximized="1" windowWidth="0" windowHeight="0" activeSheetId="0"/>
    <customWorkbookView name="Samp. Method" guid="{BB0C0563-7A06-41B5-8B7A-6A4A875FAC3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" l="1"/>
  <c r="L12" i="4" l="1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Q20" i="3"/>
  <c r="R20" i="3" s="1"/>
  <c r="Q19" i="3"/>
  <c r="R19" i="3" s="1"/>
  <c r="H19" i="3"/>
  <c r="Q18" i="3"/>
  <c r="R18" i="3" s="1"/>
  <c r="Q17" i="3"/>
  <c r="R17" i="3" s="1"/>
  <c r="H17" i="3"/>
  <c r="Q16" i="3"/>
  <c r="Q15" i="3"/>
  <c r="R15" i="3" s="1"/>
  <c r="H15" i="3"/>
  <c r="Q14" i="3"/>
  <c r="R14" i="3" s="1"/>
  <c r="R13" i="3"/>
  <c r="Q13" i="3"/>
  <c r="H13" i="3"/>
  <c r="Q12" i="3"/>
  <c r="R12" i="3" s="1"/>
  <c r="U4" i="3" s="1"/>
  <c r="H12" i="3"/>
  <c r="R11" i="3"/>
  <c r="Q11" i="3"/>
  <c r="R10" i="3"/>
  <c r="Q10" i="3"/>
  <c r="R9" i="3"/>
  <c r="Q9" i="3"/>
  <c r="H9" i="3"/>
  <c r="Q8" i="3"/>
  <c r="R8" i="3" s="1"/>
  <c r="H8" i="3"/>
  <c r="R7" i="3"/>
  <c r="Q7" i="3"/>
  <c r="Q6" i="3"/>
  <c r="Q5" i="3"/>
  <c r="R5" i="3" s="1"/>
  <c r="H5" i="3"/>
  <c r="Q4" i="3"/>
  <c r="R4" i="3" s="1"/>
  <c r="R3" i="3"/>
  <c r="Q3" i="3"/>
  <c r="H3" i="3"/>
  <c r="Q2" i="3"/>
  <c r="R2" i="3" s="1"/>
  <c r="U3" i="3" s="1"/>
  <c r="H2" i="3"/>
  <c r="Q20" i="2"/>
  <c r="R20" i="2" s="1"/>
  <c r="R19" i="2"/>
  <c r="Q19" i="2"/>
  <c r="Q18" i="2"/>
  <c r="R18" i="2" s="1"/>
  <c r="V16" i="2" s="1"/>
  <c r="R17" i="2"/>
  <c r="Q17" i="2"/>
  <c r="H17" i="2"/>
  <c r="R16" i="2"/>
  <c r="Q16" i="2"/>
  <c r="H16" i="2"/>
  <c r="Q15" i="2"/>
  <c r="R15" i="2" s="1"/>
  <c r="H15" i="2"/>
  <c r="Q14" i="2"/>
  <c r="R14" i="2" s="1"/>
  <c r="R13" i="2"/>
  <c r="Q13" i="2"/>
  <c r="Q12" i="2"/>
  <c r="R12" i="2" s="1"/>
  <c r="U4" i="2" s="1"/>
  <c r="H12" i="2"/>
  <c r="Q11" i="2"/>
  <c r="Q10" i="2"/>
  <c r="Q9" i="2"/>
  <c r="R9" i="2" s="1"/>
  <c r="H9" i="2"/>
  <c r="Q8" i="2"/>
  <c r="R8" i="2" s="1"/>
  <c r="H8" i="2"/>
  <c r="Q7" i="2"/>
  <c r="R7" i="2" s="1"/>
  <c r="Q6" i="2"/>
  <c r="R6" i="2" s="1"/>
  <c r="Q5" i="2"/>
  <c r="R5" i="2" s="1"/>
  <c r="H5" i="2"/>
  <c r="Q4" i="2"/>
  <c r="R4" i="2" s="1"/>
  <c r="H4" i="2"/>
  <c r="Q3" i="2"/>
  <c r="R3" i="2" s="1"/>
  <c r="H3" i="2"/>
  <c r="R2" i="2"/>
  <c r="U3" i="2" s="1"/>
  <c r="Q2" i="2"/>
  <c r="H2" i="2"/>
  <c r="M20" i="1"/>
  <c r="N20" i="1" s="1"/>
  <c r="M19" i="1"/>
  <c r="M18" i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</calcChain>
</file>

<file path=xl/sharedStrings.xml><?xml version="1.0" encoding="utf-8"?>
<sst xmlns="http://schemas.openxmlformats.org/spreadsheetml/2006/main" count="458" uniqueCount="58">
  <si>
    <t>Date</t>
  </si>
  <si>
    <t>Type</t>
  </si>
  <si>
    <t>Sky</t>
  </si>
  <si>
    <t>Period</t>
  </si>
  <si>
    <t>Sub-period</t>
  </si>
  <si>
    <t>Starting hour</t>
  </si>
  <si>
    <t>Ending hour</t>
  </si>
  <si>
    <t>Duration</t>
  </si>
  <si>
    <t>Temperature (mean °C)</t>
  </si>
  <si>
    <t>Humidity (mean %)</t>
  </si>
  <si>
    <t>Precipitation rate (mean mm)</t>
  </si>
  <si>
    <t>Wind (mean km/h)</t>
  </si>
  <si>
    <t>Site</t>
  </si>
  <si>
    <t>Sample</t>
  </si>
  <si>
    <t>Female</t>
  </si>
  <si>
    <t>Male</t>
  </si>
  <si>
    <t>Total</t>
  </si>
  <si>
    <t>Ratio (m/total)</t>
  </si>
  <si>
    <t>Light trapping</t>
  </si>
  <si>
    <t>Pitch black, cloudy</t>
  </si>
  <si>
    <t>"Evening"</t>
  </si>
  <si>
    <t>After midnight</t>
  </si>
  <si>
    <t>A</t>
  </si>
  <si>
    <t>-</t>
  </si>
  <si>
    <t>B</t>
  </si>
  <si>
    <t>Light trap mean ratio:</t>
  </si>
  <si>
    <t>Before midnight</t>
  </si>
  <si>
    <t>Sweep netting</t>
  </si>
  <si>
    <t>Day</t>
  </si>
  <si>
    <t>"Morning"</t>
  </si>
  <si>
    <t>Afternoon</t>
  </si>
  <si>
    <t>Site A Mean Ratio:</t>
  </si>
  <si>
    <t>Bright moon</t>
  </si>
  <si>
    <t>Site B Mean Ratio:</t>
  </si>
  <si>
    <t>Morning</t>
  </si>
  <si>
    <t>Overnight</t>
  </si>
  <si>
    <t>Peak activity</t>
  </si>
  <si>
    <t>Day - cloudy</t>
  </si>
  <si>
    <t>Netting trap mean ratio:</t>
  </si>
  <si>
    <t>Site A mean ratio:</t>
  </si>
  <si>
    <t>Site B mean ratio:</t>
  </si>
  <si>
    <t>Weather</t>
  </si>
  <si>
    <t>Unknown</t>
  </si>
  <si>
    <t>Ratio (m/f)</t>
  </si>
  <si>
    <t>30/09/2020</t>
  </si>
  <si>
    <t>6A</t>
  </si>
  <si>
    <t>6B</t>
  </si>
  <si>
    <t>R1</t>
  </si>
  <si>
    <t>R2B</t>
  </si>
  <si>
    <t>R2A</t>
  </si>
  <si>
    <t>Saudat I</t>
  </si>
  <si>
    <t>Temperature</t>
  </si>
  <si>
    <t>Humidity</t>
  </si>
  <si>
    <t>Precipitation_rate</t>
  </si>
  <si>
    <t>Wind</t>
  </si>
  <si>
    <t>Ratio</t>
  </si>
  <si>
    <t>Sub_period</t>
  </si>
  <si>
    <t>Minutes_duration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</si>
</sst>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0" xfId="0" applyFont="1" applyFill="1" applyAlignment="1"/>
    <xf numFmtId="164" fontId="2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/>
    <xf numFmtId="20" fontId="2" fillId="0" borderId="0" xfId="0" applyNumberFormat="1" applyFont="1" applyAlignment="1">
      <alignment horizontal="left"/>
    </xf>
    <xf numFmtId="20" fontId="2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2" fontId="2" fillId="0" borderId="0" xfId="0" applyNumberFormat="1" applyFont="1"/>
    <xf numFmtId="164" fontId="2" fillId="0" borderId="1" xfId="0" applyNumberFormat="1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2" fontId="2" fillId="0" borderId="0" xfId="0" applyNumberFormat="1" applyFont="1" applyAlignment="1"/>
    <xf numFmtId="0" fontId="3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6" fillId="2" borderId="0" xfId="0" applyFont="1" applyFill="1" applyAlignment="1"/>
    <xf numFmtId="164" fontId="2" fillId="3" borderId="0" xfId="0" applyNumberFormat="1" applyFont="1" applyFill="1" applyAlignment="1">
      <alignment vertical="top"/>
    </xf>
    <xf numFmtId="164" fontId="2" fillId="3" borderId="1" xfId="0" applyNumberFormat="1" applyFont="1" applyFill="1" applyBorder="1" applyAlignment="1">
      <alignment vertical="top"/>
    </xf>
    <xf numFmtId="164" fontId="2" fillId="4" borderId="1" xfId="0" applyNumberFormat="1" applyFont="1" applyFill="1" applyBorder="1" applyAlignment="1">
      <alignment vertical="top"/>
    </xf>
    <xf numFmtId="164" fontId="2" fillId="5" borderId="1" xfId="0" applyNumberFormat="1" applyFont="1" applyFill="1" applyBorder="1" applyAlignment="1">
      <alignment vertical="top"/>
    </xf>
    <xf numFmtId="164" fontId="2" fillId="6" borderId="1" xfId="0" applyNumberFormat="1" applyFont="1" applyFill="1" applyBorder="1" applyAlignment="1">
      <alignment vertical="top"/>
    </xf>
    <xf numFmtId="0" fontId="7" fillId="0" borderId="0" xfId="0" applyFont="1" applyAlignment="1"/>
    <xf numFmtId="1" fontId="0" fillId="0" borderId="0" xfId="0" applyNumberFormat="1" applyFont="1" applyAlignment="1"/>
    <xf numFmtId="14" fontId="7" fillId="0" borderId="0" xfId="0" applyNumberFormat="1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3"/>
  <sheetViews>
    <sheetView tabSelected="1" topLeftCell="F1" zoomScale="137" zoomScaleNormal="150" workbookViewId="0">
      <selection activeCell="F23" sqref="F23"/>
    </sheetView>
  </sheetViews>
  <sheetFormatPr baseColWidth="10" defaultColWidth="14.5" defaultRowHeight="15.75" customHeight="1" x14ac:dyDescent="0.15"/>
  <cols>
    <col min="3" max="3" width="17.5" customWidth="1"/>
    <col min="6" max="6" width="15.1640625" bestFit="1" customWidth="1"/>
  </cols>
  <sheetData>
    <row r="1" spans="1:17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3" t="s">
        <v>56</v>
      </c>
      <c r="F1" s="23" t="s">
        <v>52</v>
      </c>
      <c r="G1" s="23" t="s">
        <v>53</v>
      </c>
      <c r="H1" s="23" t="s">
        <v>54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3" t="s">
        <v>55</v>
      </c>
      <c r="O1" t="s">
        <v>57</v>
      </c>
      <c r="P1" s="23" t="s">
        <v>51</v>
      </c>
    </row>
    <row r="2" spans="1:17" ht="15.75" customHeight="1" x14ac:dyDescent="0.15">
      <c r="A2" s="24">
        <v>44102</v>
      </c>
      <c r="B2" s="4" t="s">
        <v>18</v>
      </c>
      <c r="C2" s="5" t="s">
        <v>19</v>
      </c>
      <c r="D2" s="4" t="s">
        <v>20</v>
      </c>
      <c r="E2" s="6" t="s">
        <v>21</v>
      </c>
      <c r="F2" s="6">
        <v>100</v>
      </c>
      <c r="G2" s="6">
        <v>1</v>
      </c>
      <c r="H2" s="6">
        <v>18</v>
      </c>
      <c r="I2" s="6" t="s">
        <v>22</v>
      </c>
      <c r="J2" s="4" t="s">
        <v>23</v>
      </c>
      <c r="K2" s="9">
        <v>10</v>
      </c>
      <c r="L2" s="9">
        <v>25</v>
      </c>
      <c r="M2" s="6">
        <f t="shared" ref="M2:M21" si="0">SUM(K2:L2)</f>
        <v>35</v>
      </c>
      <c r="N2" s="10">
        <f t="shared" ref="N2:N17" si="1">L2/M2</f>
        <v>0.7142857142857143</v>
      </c>
      <c r="O2">
        <v>180</v>
      </c>
      <c r="P2" s="6">
        <v>13</v>
      </c>
    </row>
    <row r="3" spans="1:17" ht="15.75" customHeight="1" x14ac:dyDescent="0.15">
      <c r="A3" s="25">
        <v>44102</v>
      </c>
      <c r="B3" s="4" t="s">
        <v>18</v>
      </c>
      <c r="C3" s="12" t="s">
        <v>19</v>
      </c>
      <c r="D3" s="4" t="s">
        <v>20</v>
      </c>
      <c r="E3" s="6" t="s">
        <v>21</v>
      </c>
      <c r="F3" s="6">
        <v>100</v>
      </c>
      <c r="G3" s="6">
        <v>1</v>
      </c>
      <c r="H3" s="6">
        <v>18</v>
      </c>
      <c r="I3" s="6" t="s">
        <v>24</v>
      </c>
      <c r="J3" s="4" t="s">
        <v>23</v>
      </c>
      <c r="K3" s="9">
        <v>13</v>
      </c>
      <c r="L3" s="9">
        <v>10</v>
      </c>
      <c r="M3" s="6">
        <f t="shared" si="0"/>
        <v>23</v>
      </c>
      <c r="N3" s="10">
        <f t="shared" si="1"/>
        <v>0.43478260869565216</v>
      </c>
      <c r="O3">
        <v>180</v>
      </c>
      <c r="P3" s="6">
        <v>13</v>
      </c>
      <c r="Q3" s="10"/>
    </row>
    <row r="4" spans="1:17" ht="15.75" customHeight="1" x14ac:dyDescent="0.15">
      <c r="A4" s="25">
        <v>44102</v>
      </c>
      <c r="B4" s="4" t="s">
        <v>18</v>
      </c>
      <c r="C4" s="12" t="s">
        <v>19</v>
      </c>
      <c r="D4" s="4" t="s">
        <v>20</v>
      </c>
      <c r="E4" s="6" t="s">
        <v>26</v>
      </c>
      <c r="F4" s="6">
        <v>100</v>
      </c>
      <c r="G4" s="6">
        <v>0</v>
      </c>
      <c r="H4" s="6">
        <v>18</v>
      </c>
      <c r="I4" s="6" t="s">
        <v>22</v>
      </c>
      <c r="J4" s="4" t="s">
        <v>23</v>
      </c>
      <c r="K4" s="9">
        <v>30</v>
      </c>
      <c r="L4" s="9">
        <v>68</v>
      </c>
      <c r="M4" s="6">
        <f t="shared" si="0"/>
        <v>98</v>
      </c>
      <c r="N4" s="10">
        <f t="shared" si="1"/>
        <v>0.69387755102040816</v>
      </c>
      <c r="O4">
        <v>193</v>
      </c>
      <c r="P4" s="6">
        <v>13.5</v>
      </c>
      <c r="Q4" s="10"/>
    </row>
    <row r="5" spans="1:17" ht="15.75" customHeight="1" x14ac:dyDescent="0.15">
      <c r="A5" s="25">
        <v>44102</v>
      </c>
      <c r="B5" s="4" t="s">
        <v>18</v>
      </c>
      <c r="C5" s="12" t="s">
        <v>19</v>
      </c>
      <c r="D5" s="4" t="s">
        <v>20</v>
      </c>
      <c r="E5" s="6" t="s">
        <v>26</v>
      </c>
      <c r="F5" s="6">
        <v>94</v>
      </c>
      <c r="G5" s="6">
        <v>0</v>
      </c>
      <c r="H5" s="6">
        <v>1</v>
      </c>
      <c r="I5" s="6" t="s">
        <v>24</v>
      </c>
      <c r="J5" s="4" t="s">
        <v>23</v>
      </c>
      <c r="K5" s="9">
        <v>24</v>
      </c>
      <c r="L5" s="9">
        <v>43</v>
      </c>
      <c r="M5" s="6">
        <f t="shared" si="0"/>
        <v>67</v>
      </c>
      <c r="N5" s="10">
        <f t="shared" si="1"/>
        <v>0.64179104477611937</v>
      </c>
      <c r="O5">
        <v>193</v>
      </c>
      <c r="P5" s="6">
        <v>14</v>
      </c>
    </row>
    <row r="6" spans="1:17" ht="15.75" customHeight="1" x14ac:dyDescent="0.15">
      <c r="A6" s="25">
        <v>44104</v>
      </c>
      <c r="B6" s="6" t="s">
        <v>27</v>
      </c>
      <c r="C6" s="13" t="s">
        <v>28</v>
      </c>
      <c r="D6" s="6" t="s">
        <v>29</v>
      </c>
      <c r="E6" s="6" t="s">
        <v>30</v>
      </c>
      <c r="F6" s="6">
        <v>94</v>
      </c>
      <c r="G6" s="6">
        <v>0</v>
      </c>
      <c r="H6" s="6">
        <v>4</v>
      </c>
      <c r="I6" s="6" t="s">
        <v>24</v>
      </c>
      <c r="J6" s="4" t="s">
        <v>23</v>
      </c>
      <c r="K6" s="6">
        <v>27</v>
      </c>
      <c r="L6" s="6">
        <v>12</v>
      </c>
      <c r="M6" s="6">
        <f t="shared" si="0"/>
        <v>39</v>
      </c>
      <c r="N6" s="10">
        <f t="shared" si="1"/>
        <v>0.30769230769230771</v>
      </c>
      <c r="O6">
        <v>120</v>
      </c>
      <c r="P6" s="6">
        <v>15.5</v>
      </c>
      <c r="Q6" s="10"/>
    </row>
    <row r="7" spans="1:17" ht="15.75" customHeight="1" x14ac:dyDescent="0.15">
      <c r="A7" s="26">
        <v>44104</v>
      </c>
      <c r="B7" s="6" t="s">
        <v>27</v>
      </c>
      <c r="C7" s="13" t="s">
        <v>32</v>
      </c>
      <c r="D7" s="4" t="s">
        <v>20</v>
      </c>
      <c r="E7" s="6" t="s">
        <v>26</v>
      </c>
      <c r="F7" s="14">
        <v>94</v>
      </c>
      <c r="G7" s="14">
        <v>0</v>
      </c>
      <c r="H7" s="14">
        <v>5</v>
      </c>
      <c r="I7" s="4" t="s">
        <v>22</v>
      </c>
      <c r="J7" s="4" t="s">
        <v>23</v>
      </c>
      <c r="K7" s="6">
        <v>10</v>
      </c>
      <c r="L7" s="6">
        <v>20</v>
      </c>
      <c r="M7" s="6">
        <f t="shared" si="0"/>
        <v>30</v>
      </c>
      <c r="N7" s="10">
        <f t="shared" si="1"/>
        <v>0.66666666666666663</v>
      </c>
      <c r="O7">
        <v>45</v>
      </c>
      <c r="P7" s="14">
        <v>16</v>
      </c>
      <c r="Q7" s="10"/>
    </row>
    <row r="8" spans="1:17" ht="15.75" customHeight="1" x14ac:dyDescent="0.15">
      <c r="A8" s="26">
        <v>44104</v>
      </c>
      <c r="B8" s="6" t="s">
        <v>27</v>
      </c>
      <c r="C8" s="6" t="s">
        <v>32</v>
      </c>
      <c r="D8" s="15" t="s">
        <v>20</v>
      </c>
      <c r="E8" s="6" t="s">
        <v>26</v>
      </c>
      <c r="F8" s="14">
        <v>94</v>
      </c>
      <c r="G8" s="14">
        <v>0</v>
      </c>
      <c r="H8" s="14">
        <v>5</v>
      </c>
      <c r="I8" s="4" t="s">
        <v>24</v>
      </c>
      <c r="J8" s="4" t="s">
        <v>23</v>
      </c>
      <c r="K8" s="6">
        <v>12</v>
      </c>
      <c r="L8" s="6">
        <v>9</v>
      </c>
      <c r="M8" s="6">
        <f t="shared" si="0"/>
        <v>21</v>
      </c>
      <c r="N8" s="10">
        <f t="shared" si="1"/>
        <v>0.42857142857142855</v>
      </c>
      <c r="O8">
        <v>45</v>
      </c>
      <c r="P8" s="14">
        <v>16</v>
      </c>
    </row>
    <row r="9" spans="1:17" ht="15.75" customHeight="1" x14ac:dyDescent="0.15">
      <c r="A9" s="26">
        <v>44104</v>
      </c>
      <c r="B9" s="6" t="s">
        <v>27</v>
      </c>
      <c r="C9" s="6" t="s">
        <v>28</v>
      </c>
      <c r="D9" s="4" t="s">
        <v>29</v>
      </c>
      <c r="E9" s="6" t="s">
        <v>34</v>
      </c>
      <c r="F9" s="6">
        <v>94</v>
      </c>
      <c r="G9" s="6">
        <v>0</v>
      </c>
      <c r="H9" s="6">
        <v>4</v>
      </c>
      <c r="I9" s="4" t="s">
        <v>22</v>
      </c>
      <c r="J9" s="4" t="s">
        <v>23</v>
      </c>
      <c r="K9" s="6">
        <v>41</v>
      </c>
      <c r="L9" s="6">
        <v>27</v>
      </c>
      <c r="M9" s="6">
        <f t="shared" si="0"/>
        <v>68</v>
      </c>
      <c r="N9" s="10">
        <f t="shared" si="1"/>
        <v>0.39705882352941174</v>
      </c>
      <c r="O9">
        <v>90</v>
      </c>
      <c r="P9" s="6">
        <v>15.5</v>
      </c>
    </row>
    <row r="10" spans="1:17" ht="15.75" customHeight="1" x14ac:dyDescent="0.15">
      <c r="A10" s="26">
        <v>44104</v>
      </c>
      <c r="B10" s="4" t="s">
        <v>18</v>
      </c>
      <c r="C10" s="6" t="s">
        <v>32</v>
      </c>
      <c r="D10" s="4" t="s">
        <v>20</v>
      </c>
      <c r="E10" s="4" t="s">
        <v>35</v>
      </c>
      <c r="F10" s="14">
        <v>96.5</v>
      </c>
      <c r="G10" s="14">
        <v>0</v>
      </c>
      <c r="H10" s="14">
        <v>5.5</v>
      </c>
      <c r="I10" s="4" t="s">
        <v>22</v>
      </c>
      <c r="J10" s="4" t="s">
        <v>23</v>
      </c>
      <c r="K10" s="6">
        <v>1</v>
      </c>
      <c r="L10" s="6">
        <v>8</v>
      </c>
      <c r="M10" s="6">
        <f t="shared" si="0"/>
        <v>9</v>
      </c>
      <c r="N10" s="10">
        <f t="shared" si="1"/>
        <v>0.88888888888888884</v>
      </c>
      <c r="O10">
        <v>280</v>
      </c>
      <c r="P10" s="14">
        <v>16</v>
      </c>
    </row>
    <row r="11" spans="1:17" ht="15.75" customHeight="1" x14ac:dyDescent="0.15">
      <c r="A11" s="26">
        <v>44104</v>
      </c>
      <c r="B11" s="4" t="s">
        <v>18</v>
      </c>
      <c r="C11" s="6" t="s">
        <v>32</v>
      </c>
      <c r="D11" s="4" t="s">
        <v>20</v>
      </c>
      <c r="E11" s="4" t="s">
        <v>35</v>
      </c>
      <c r="F11" s="14">
        <v>96.5</v>
      </c>
      <c r="G11" s="14">
        <v>0</v>
      </c>
      <c r="H11" s="14">
        <v>5.5</v>
      </c>
      <c r="I11" s="4" t="s">
        <v>24</v>
      </c>
      <c r="J11" s="4" t="s">
        <v>23</v>
      </c>
      <c r="K11" s="6">
        <v>3</v>
      </c>
      <c r="L11" s="6">
        <v>4</v>
      </c>
      <c r="M11" s="6">
        <f t="shared" si="0"/>
        <v>7</v>
      </c>
      <c r="N11" s="10">
        <f t="shared" si="1"/>
        <v>0.5714285714285714</v>
      </c>
      <c r="O11">
        <v>270</v>
      </c>
      <c r="P11" s="14">
        <v>16</v>
      </c>
    </row>
    <row r="12" spans="1:17" ht="15.75" customHeight="1" x14ac:dyDescent="0.15">
      <c r="A12" s="26">
        <v>44104</v>
      </c>
      <c r="B12" s="4" t="s">
        <v>18</v>
      </c>
      <c r="C12" s="6" t="s">
        <v>32</v>
      </c>
      <c r="D12" s="4" t="s">
        <v>20</v>
      </c>
      <c r="E12" s="6" t="s">
        <v>36</v>
      </c>
      <c r="F12" s="14">
        <v>97</v>
      </c>
      <c r="G12" s="14">
        <v>0</v>
      </c>
      <c r="H12" s="14">
        <v>5</v>
      </c>
      <c r="I12" s="4" t="s">
        <v>22</v>
      </c>
      <c r="J12" s="4" t="s">
        <v>23</v>
      </c>
      <c r="K12" s="6">
        <v>3</v>
      </c>
      <c r="L12" s="6">
        <v>3</v>
      </c>
      <c r="M12" s="6">
        <f t="shared" si="0"/>
        <v>6</v>
      </c>
      <c r="N12" s="10">
        <f t="shared" si="1"/>
        <v>0.5</v>
      </c>
      <c r="O12">
        <v>125.00000000000001</v>
      </c>
      <c r="P12" s="14">
        <v>16</v>
      </c>
    </row>
    <row r="13" spans="1:17" ht="15.75" customHeight="1" x14ac:dyDescent="0.15">
      <c r="A13" s="26">
        <v>44104</v>
      </c>
      <c r="B13" s="4" t="s">
        <v>18</v>
      </c>
      <c r="C13" s="6" t="s">
        <v>32</v>
      </c>
      <c r="D13" s="4" t="s">
        <v>20</v>
      </c>
      <c r="E13" s="6" t="s">
        <v>36</v>
      </c>
      <c r="F13" s="14">
        <v>97</v>
      </c>
      <c r="G13" s="14">
        <v>0</v>
      </c>
      <c r="H13" s="14">
        <v>5</v>
      </c>
      <c r="I13" s="4" t="s">
        <v>24</v>
      </c>
      <c r="J13" s="4" t="s">
        <v>23</v>
      </c>
      <c r="K13" s="6">
        <v>0</v>
      </c>
      <c r="L13" s="6">
        <v>6</v>
      </c>
      <c r="M13" s="6">
        <f t="shared" si="0"/>
        <v>6</v>
      </c>
      <c r="N13" s="10">
        <f t="shared" si="1"/>
        <v>1</v>
      </c>
      <c r="O13">
        <v>125.00000000000001</v>
      </c>
      <c r="P13" s="14">
        <v>16</v>
      </c>
    </row>
    <row r="14" spans="1:17" ht="15.75" customHeight="1" x14ac:dyDescent="0.15">
      <c r="A14" s="27">
        <v>44105</v>
      </c>
      <c r="B14" s="6" t="s">
        <v>27</v>
      </c>
      <c r="C14" s="13" t="s">
        <v>28</v>
      </c>
      <c r="D14" s="6" t="s">
        <v>29</v>
      </c>
      <c r="E14" s="6" t="s">
        <v>30</v>
      </c>
      <c r="F14" s="14">
        <v>96</v>
      </c>
      <c r="G14" s="14">
        <v>0</v>
      </c>
      <c r="H14" s="14">
        <v>7.5</v>
      </c>
      <c r="I14" s="4" t="s">
        <v>22</v>
      </c>
      <c r="J14" s="4" t="s">
        <v>23</v>
      </c>
      <c r="K14" s="6">
        <v>34</v>
      </c>
      <c r="L14" s="6">
        <v>26</v>
      </c>
      <c r="M14" s="6">
        <f t="shared" si="0"/>
        <v>60</v>
      </c>
      <c r="N14" s="10">
        <f t="shared" si="1"/>
        <v>0.43333333333333335</v>
      </c>
      <c r="O14">
        <v>90</v>
      </c>
      <c r="P14" s="14">
        <v>15.5</v>
      </c>
    </row>
    <row r="15" spans="1:17" ht="15.75" customHeight="1" x14ac:dyDescent="0.15">
      <c r="A15" s="27">
        <v>44105</v>
      </c>
      <c r="B15" s="6" t="s">
        <v>27</v>
      </c>
      <c r="C15" s="13" t="s">
        <v>37</v>
      </c>
      <c r="D15" s="6" t="s">
        <v>29</v>
      </c>
      <c r="E15" s="6" t="s">
        <v>30</v>
      </c>
      <c r="F15" s="14">
        <v>96</v>
      </c>
      <c r="G15" s="14">
        <v>0</v>
      </c>
      <c r="H15" s="14">
        <v>5.5</v>
      </c>
      <c r="I15" s="4" t="s">
        <v>24</v>
      </c>
      <c r="J15" s="4" t="s">
        <v>23</v>
      </c>
      <c r="K15" s="6">
        <v>15</v>
      </c>
      <c r="L15" s="6">
        <v>14</v>
      </c>
      <c r="M15" s="6">
        <f t="shared" si="0"/>
        <v>29</v>
      </c>
      <c r="N15" s="10">
        <f t="shared" si="1"/>
        <v>0.48275862068965519</v>
      </c>
      <c r="O15">
        <v>40</v>
      </c>
      <c r="P15" s="14">
        <v>16</v>
      </c>
    </row>
    <row r="16" spans="1:17" ht="15.75" customHeight="1" x14ac:dyDescent="0.15">
      <c r="A16" s="27">
        <v>44105</v>
      </c>
      <c r="B16" s="6" t="s">
        <v>27</v>
      </c>
      <c r="C16" s="13" t="s">
        <v>32</v>
      </c>
      <c r="D16" s="4" t="s">
        <v>20</v>
      </c>
      <c r="E16" s="6" t="s">
        <v>26</v>
      </c>
      <c r="F16" s="6">
        <v>96</v>
      </c>
      <c r="G16" s="6">
        <v>0</v>
      </c>
      <c r="H16" s="6">
        <v>2</v>
      </c>
      <c r="I16" s="6" t="s">
        <v>22</v>
      </c>
      <c r="J16" s="4" t="s">
        <v>23</v>
      </c>
      <c r="K16" s="6">
        <v>7</v>
      </c>
      <c r="L16" s="6">
        <v>2</v>
      </c>
      <c r="M16" s="6">
        <f t="shared" si="0"/>
        <v>9</v>
      </c>
      <c r="N16" s="10">
        <f t="shared" si="1"/>
        <v>0.22222222222222221</v>
      </c>
      <c r="O16">
        <v>50</v>
      </c>
      <c r="P16" s="6">
        <v>12</v>
      </c>
    </row>
    <row r="17" spans="1:16" ht="15.75" customHeight="1" x14ac:dyDescent="0.15">
      <c r="A17" s="27">
        <v>44105</v>
      </c>
      <c r="B17" s="6" t="s">
        <v>27</v>
      </c>
      <c r="C17" s="6" t="s">
        <v>32</v>
      </c>
      <c r="D17" s="4" t="s">
        <v>20</v>
      </c>
      <c r="E17" s="6" t="s">
        <v>26</v>
      </c>
      <c r="F17" s="6">
        <v>96</v>
      </c>
      <c r="G17" s="6">
        <v>0</v>
      </c>
      <c r="H17" s="6">
        <v>2</v>
      </c>
      <c r="I17" s="6" t="s">
        <v>24</v>
      </c>
      <c r="J17" s="4" t="s">
        <v>23</v>
      </c>
      <c r="K17" s="6">
        <v>7</v>
      </c>
      <c r="L17" s="6">
        <v>3</v>
      </c>
      <c r="M17" s="6">
        <f t="shared" si="0"/>
        <v>10</v>
      </c>
      <c r="N17" s="10">
        <f t="shared" si="1"/>
        <v>0.3</v>
      </c>
      <c r="O17">
        <v>50</v>
      </c>
      <c r="P17" s="6">
        <v>12</v>
      </c>
    </row>
    <row r="18" spans="1:16" ht="15.75" customHeight="1" x14ac:dyDescent="0.15">
      <c r="A18" s="27">
        <v>44105</v>
      </c>
      <c r="B18" s="4" t="s">
        <v>18</v>
      </c>
      <c r="C18" s="6" t="s">
        <v>32</v>
      </c>
      <c r="D18" s="4" t="s">
        <v>20</v>
      </c>
      <c r="E18" s="4" t="s">
        <v>35</v>
      </c>
      <c r="F18" s="14">
        <v>95</v>
      </c>
      <c r="G18" s="14">
        <v>0</v>
      </c>
      <c r="H18" s="14">
        <v>1.5</v>
      </c>
      <c r="I18" s="4" t="s">
        <v>22</v>
      </c>
      <c r="J18" s="4" t="s">
        <v>23</v>
      </c>
      <c r="K18" s="6">
        <v>0</v>
      </c>
      <c r="L18" s="6">
        <v>0</v>
      </c>
      <c r="M18" s="6">
        <f t="shared" si="0"/>
        <v>0</v>
      </c>
      <c r="N18" s="16">
        <v>0</v>
      </c>
      <c r="O18">
        <v>240</v>
      </c>
      <c r="P18" s="14">
        <v>12</v>
      </c>
    </row>
    <row r="19" spans="1:16" ht="15.75" customHeight="1" x14ac:dyDescent="0.15">
      <c r="A19" s="27">
        <v>44105</v>
      </c>
      <c r="B19" s="4" t="s">
        <v>18</v>
      </c>
      <c r="C19" s="6" t="s">
        <v>32</v>
      </c>
      <c r="D19" s="4" t="s">
        <v>20</v>
      </c>
      <c r="E19" s="4" t="s">
        <v>35</v>
      </c>
      <c r="F19" s="14">
        <v>95</v>
      </c>
      <c r="G19" s="14">
        <v>0</v>
      </c>
      <c r="H19" s="14">
        <v>1.5</v>
      </c>
      <c r="I19" s="4" t="s">
        <v>24</v>
      </c>
      <c r="J19" s="4" t="s">
        <v>23</v>
      </c>
      <c r="K19" s="6">
        <v>0</v>
      </c>
      <c r="L19" s="6">
        <v>0</v>
      </c>
      <c r="M19" s="6">
        <f t="shared" si="0"/>
        <v>0</v>
      </c>
      <c r="N19" s="16">
        <v>0</v>
      </c>
      <c r="O19">
        <v>231.00000000000003</v>
      </c>
      <c r="P19" s="14">
        <v>12</v>
      </c>
    </row>
    <row r="20" spans="1:16" ht="15.75" customHeight="1" x14ac:dyDescent="0.15">
      <c r="A20" s="28">
        <v>44106</v>
      </c>
      <c r="B20" s="6" t="s">
        <v>27</v>
      </c>
      <c r="C20" s="6" t="s">
        <v>28</v>
      </c>
      <c r="D20" s="6" t="s">
        <v>29</v>
      </c>
      <c r="E20" s="6" t="s">
        <v>34</v>
      </c>
      <c r="F20" s="14">
        <v>94</v>
      </c>
      <c r="G20" s="14">
        <v>0</v>
      </c>
      <c r="H20" s="14">
        <v>6</v>
      </c>
      <c r="I20" s="4" t="s">
        <v>22</v>
      </c>
      <c r="J20" s="4" t="s">
        <v>23</v>
      </c>
      <c r="K20" s="6">
        <v>10</v>
      </c>
      <c r="L20" s="6">
        <v>2</v>
      </c>
      <c r="M20" s="6">
        <f t="shared" si="0"/>
        <v>12</v>
      </c>
      <c r="N20" s="10">
        <f>L20/M20</f>
        <v>0.16666666666666666</v>
      </c>
      <c r="O20">
        <v>38</v>
      </c>
      <c r="P20" s="14">
        <v>13</v>
      </c>
    </row>
    <row r="21" spans="1:16" ht="15.75" customHeight="1" x14ac:dyDescent="0.15">
      <c r="A21" s="31">
        <v>44106</v>
      </c>
      <c r="B21" s="29" t="s">
        <v>27</v>
      </c>
      <c r="C21" s="29" t="s">
        <v>28</v>
      </c>
      <c r="D21" s="29" t="s">
        <v>29</v>
      </c>
      <c r="E21" s="29" t="s">
        <v>34</v>
      </c>
      <c r="F21" s="14">
        <v>94</v>
      </c>
      <c r="G21" s="30">
        <v>0</v>
      </c>
      <c r="H21" s="14">
        <v>6</v>
      </c>
      <c r="I21" s="32" t="s">
        <v>24</v>
      </c>
      <c r="J21" s="32" t="s">
        <v>23</v>
      </c>
      <c r="K21" s="33">
        <v>1</v>
      </c>
      <c r="L21" s="33">
        <v>1</v>
      </c>
      <c r="M21" s="33">
        <f t="shared" si="0"/>
        <v>2</v>
      </c>
      <c r="N21">
        <v>0.5</v>
      </c>
      <c r="O21">
        <v>30</v>
      </c>
      <c r="P21" s="14">
        <v>13</v>
      </c>
    </row>
    <row r="22" spans="1:16" ht="15.75" customHeight="1" x14ac:dyDescent="0.15">
      <c r="P22" s="10"/>
    </row>
    <row r="23" spans="1:16" ht="15.75" customHeight="1" x14ac:dyDescent="0.15">
      <c r="M23" s="17"/>
    </row>
  </sheetData>
  <autoFilter ref="A1:P20" xr:uid="{00000000-0009-0000-0000-000000000000}"/>
  <customSheetViews>
    <customSheetView guid="{BB0C0563-7A06-41B5-8B7A-6A4A875FAC32}" filter="1" showAutoFilter="1">
      <pageMargins left="0.7" right="0.7" top="0.75" bottom="0.75" header="0.3" footer="0.3"/>
      <autoFilter ref="A1:R20" xr:uid="{00000000-0000-0000-0000-000000000000}"/>
    </customSheetView>
    <customSheetView guid="{F3F0513B-9F47-401B-8349-FE04944E3177}" filter="1" showAutoFilter="1">
      <pageMargins left="0.7" right="0.7" top="0.75" bottom="0.75" header="0.3" footer="0.3"/>
      <autoFilter ref="A2:R20" xr:uid="{00000000-0000-0000-0000-000000000000}"/>
    </customSheetView>
    <customSheetView guid="{1873FFDB-39CA-437E-BC77-D881877EFF4D}" filter="1" showAutoFilter="1">
      <pageMargins left="0.7" right="0.7" top="0.75" bottom="0.75" header="0.3" footer="0.3"/>
      <autoFilter ref="A21:R21" xr:uid="{00000000-0000-0000-0000-000000000000}">
        <sortState xmlns:xlrd2="http://schemas.microsoft.com/office/spreadsheetml/2017/richdata2" ref="A21:R21">
          <sortCondition ref="D21"/>
        </sortState>
      </autoFilter>
    </customSheetView>
    <customSheetView guid="{85A89C68-15B6-40E0-B082-6391C0C5CE0C}" filter="1" showAutoFilter="1">
      <pageMargins left="0.7" right="0.7" top="0.75" bottom="0.75" header="0.3" footer="0.3"/>
      <autoFilter ref="A21:R21" xr:uid="{00000000-0000-0000-0000-000000000000}"/>
    </customSheetView>
    <customSheetView guid="{C0A74346-38DC-4B8E-8C4A-C79DA441CF98}" filter="1" showAutoFilter="1">
      <pageMargins left="0.7" right="0.7" top="0.75" bottom="0.75" header="0.3" footer="0.3"/>
      <autoFilter ref="T3:V4" xr:uid="{00000000-0000-0000-0000-000000000000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3"/>
  <sheetViews>
    <sheetView workbookViewId="0"/>
  </sheetViews>
  <sheetFormatPr baseColWidth="10" defaultColWidth="14.5" defaultRowHeight="15.75" customHeight="1" x14ac:dyDescent="0.15"/>
  <cols>
    <col min="3" max="3" width="17.5" customWidth="1"/>
    <col min="20" max="20" width="21" customWidth="1"/>
  </cols>
  <sheetData>
    <row r="1" spans="1:22" ht="15.75" customHeight="1" x14ac:dyDescent="0.1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20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</row>
    <row r="2" spans="1:22" ht="15.75" customHeight="1" x14ac:dyDescent="0.15">
      <c r="A2" s="11">
        <v>44102</v>
      </c>
      <c r="B2" s="4" t="s">
        <v>18</v>
      </c>
      <c r="C2" s="5" t="s">
        <v>19</v>
      </c>
      <c r="D2" s="4" t="s">
        <v>20</v>
      </c>
      <c r="E2" s="6" t="s">
        <v>21</v>
      </c>
      <c r="F2" s="7">
        <v>5.2083333333333336E-2</v>
      </c>
      <c r="G2" s="7">
        <v>0.17708333333333334</v>
      </c>
      <c r="H2" s="8">
        <f t="shared" ref="H2:H5" si="0">G2-F2</f>
        <v>0.125</v>
      </c>
      <c r="I2" s="6">
        <v>13</v>
      </c>
      <c r="J2" s="6">
        <v>100</v>
      </c>
      <c r="K2" s="6">
        <v>1</v>
      </c>
      <c r="L2" s="6">
        <v>18</v>
      </c>
      <c r="M2" s="6" t="s">
        <v>22</v>
      </c>
      <c r="N2" s="4" t="s">
        <v>23</v>
      </c>
      <c r="O2" s="9">
        <v>10</v>
      </c>
      <c r="P2" s="9">
        <v>25</v>
      </c>
      <c r="Q2" s="6">
        <f t="shared" ref="Q2:Q20" si="1">SUM(O2:P2)</f>
        <v>35</v>
      </c>
      <c r="R2" s="10">
        <f t="shared" ref="R2:R9" si="2">P2/Q2</f>
        <v>0.7142857142857143</v>
      </c>
    </row>
    <row r="3" spans="1:22" ht="15.75" customHeight="1" x14ac:dyDescent="0.15">
      <c r="A3" s="3">
        <v>44102</v>
      </c>
      <c r="B3" s="4" t="s">
        <v>18</v>
      </c>
      <c r="C3" s="5" t="s">
        <v>19</v>
      </c>
      <c r="D3" s="4" t="s">
        <v>20</v>
      </c>
      <c r="E3" s="6" t="s">
        <v>21</v>
      </c>
      <c r="F3" s="7">
        <v>5.2083333333333336E-2</v>
      </c>
      <c r="G3" s="7">
        <v>0.17708333333333334</v>
      </c>
      <c r="H3" s="8">
        <f t="shared" si="0"/>
        <v>0.125</v>
      </c>
      <c r="I3" s="6">
        <v>13</v>
      </c>
      <c r="J3" s="6">
        <v>100</v>
      </c>
      <c r="K3" s="6">
        <v>1</v>
      </c>
      <c r="L3" s="6">
        <v>18</v>
      </c>
      <c r="M3" s="6" t="s">
        <v>24</v>
      </c>
      <c r="N3" s="4" t="s">
        <v>23</v>
      </c>
      <c r="O3" s="9">
        <v>13</v>
      </c>
      <c r="P3" s="9">
        <v>10</v>
      </c>
      <c r="Q3" s="6">
        <f t="shared" si="1"/>
        <v>23</v>
      </c>
      <c r="R3" s="10">
        <f t="shared" si="2"/>
        <v>0.43478260869565216</v>
      </c>
      <c r="T3" s="6" t="s">
        <v>25</v>
      </c>
      <c r="U3" s="10">
        <f>AVERAGE(R2:R11)</f>
        <v>0.54450543790953543</v>
      </c>
    </row>
    <row r="4" spans="1:22" ht="15.75" customHeight="1" x14ac:dyDescent="0.15">
      <c r="A4" s="11">
        <v>44102</v>
      </c>
      <c r="B4" s="4" t="s">
        <v>18</v>
      </c>
      <c r="C4" s="12" t="s">
        <v>19</v>
      </c>
      <c r="D4" s="4" t="s">
        <v>20</v>
      </c>
      <c r="E4" s="6" t="s">
        <v>26</v>
      </c>
      <c r="F4" s="7">
        <v>0.8833333333333333</v>
      </c>
      <c r="G4" s="7">
        <v>1.7361111111111112E-2</v>
      </c>
      <c r="H4" s="8">
        <f t="shared" si="0"/>
        <v>-0.86597222222222214</v>
      </c>
      <c r="I4" s="6">
        <v>13.5</v>
      </c>
      <c r="J4" s="6">
        <v>100</v>
      </c>
      <c r="K4" s="6">
        <v>0</v>
      </c>
      <c r="L4" s="6">
        <v>18</v>
      </c>
      <c r="M4" s="6" t="s">
        <v>22</v>
      </c>
      <c r="N4" s="4" t="s">
        <v>23</v>
      </c>
      <c r="O4" s="9">
        <v>30</v>
      </c>
      <c r="P4" s="9">
        <v>68</v>
      </c>
      <c r="Q4" s="6">
        <f t="shared" si="1"/>
        <v>98</v>
      </c>
      <c r="R4" s="10">
        <f t="shared" si="2"/>
        <v>0.69387755102040816</v>
      </c>
      <c r="T4" s="6" t="s">
        <v>38</v>
      </c>
      <c r="U4" s="10">
        <f>AVERAGE(R12:R20)</f>
        <v>0.37833000770796577</v>
      </c>
    </row>
    <row r="5" spans="1:22" ht="15.75" customHeight="1" x14ac:dyDescent="0.15">
      <c r="A5" s="11">
        <v>44102</v>
      </c>
      <c r="B5" s="4" t="s">
        <v>18</v>
      </c>
      <c r="C5" s="12" t="s">
        <v>19</v>
      </c>
      <c r="D5" s="4" t="s">
        <v>20</v>
      </c>
      <c r="E5" s="6" t="s">
        <v>26</v>
      </c>
      <c r="F5" s="7">
        <v>0.8833333333333333</v>
      </c>
      <c r="G5" s="7">
        <v>1.7361111111111112E-2</v>
      </c>
      <c r="H5" s="8">
        <f t="shared" si="0"/>
        <v>-0.86597222222222214</v>
      </c>
      <c r="I5" s="6">
        <v>14</v>
      </c>
      <c r="J5" s="6">
        <v>94</v>
      </c>
      <c r="K5" s="6">
        <v>0</v>
      </c>
      <c r="L5" s="6">
        <v>1</v>
      </c>
      <c r="M5" s="6" t="s">
        <v>24</v>
      </c>
      <c r="N5" s="4" t="s">
        <v>23</v>
      </c>
      <c r="O5" s="9">
        <v>24</v>
      </c>
      <c r="P5" s="9">
        <v>43</v>
      </c>
      <c r="Q5" s="6">
        <f t="shared" si="1"/>
        <v>67</v>
      </c>
      <c r="R5" s="10">
        <f t="shared" si="2"/>
        <v>0.64179104477611937</v>
      </c>
    </row>
    <row r="6" spans="1:22" ht="15.75" customHeight="1" x14ac:dyDescent="0.15">
      <c r="A6" s="11">
        <v>44104</v>
      </c>
      <c r="B6" s="4" t="s">
        <v>18</v>
      </c>
      <c r="C6" s="13" t="s">
        <v>32</v>
      </c>
      <c r="D6" s="4" t="s">
        <v>20</v>
      </c>
      <c r="E6" s="4" t="s">
        <v>35</v>
      </c>
      <c r="F6" s="7">
        <v>0.88888888888888884</v>
      </c>
      <c r="G6" s="4"/>
      <c r="H6" s="4"/>
      <c r="J6" s="4"/>
      <c r="K6" s="4"/>
      <c r="L6" s="4"/>
      <c r="M6" s="4" t="s">
        <v>22</v>
      </c>
      <c r="N6" s="4" t="s">
        <v>23</v>
      </c>
      <c r="O6" s="6">
        <v>1</v>
      </c>
      <c r="P6" s="6">
        <v>8</v>
      </c>
      <c r="Q6" s="6">
        <f t="shared" si="1"/>
        <v>9</v>
      </c>
      <c r="R6" s="10">
        <f t="shared" si="2"/>
        <v>0.88888888888888884</v>
      </c>
    </row>
    <row r="7" spans="1:22" ht="15.75" customHeight="1" x14ac:dyDescent="0.15">
      <c r="A7" s="11">
        <v>44104</v>
      </c>
      <c r="B7" s="4" t="s">
        <v>18</v>
      </c>
      <c r="C7" s="13" t="s">
        <v>32</v>
      </c>
      <c r="D7" s="4" t="s">
        <v>20</v>
      </c>
      <c r="E7" s="4" t="s">
        <v>35</v>
      </c>
      <c r="F7" s="7">
        <v>0.89583333333333337</v>
      </c>
      <c r="J7" s="4"/>
      <c r="K7" s="4"/>
      <c r="L7" s="4"/>
      <c r="M7" s="4" t="s">
        <v>24</v>
      </c>
      <c r="N7" s="4" t="s">
        <v>23</v>
      </c>
      <c r="O7" s="6">
        <v>3</v>
      </c>
      <c r="P7" s="6">
        <v>4</v>
      </c>
      <c r="Q7" s="6">
        <f t="shared" si="1"/>
        <v>7</v>
      </c>
      <c r="R7" s="10">
        <f t="shared" si="2"/>
        <v>0.5714285714285714</v>
      </c>
    </row>
    <row r="8" spans="1:22" ht="15.75" customHeight="1" x14ac:dyDescent="0.15">
      <c r="A8" s="11">
        <v>44104</v>
      </c>
      <c r="B8" s="4" t="s">
        <v>18</v>
      </c>
      <c r="C8" s="13" t="s">
        <v>32</v>
      </c>
      <c r="D8" s="4" t="s">
        <v>20</v>
      </c>
      <c r="E8" s="6" t="s">
        <v>36</v>
      </c>
      <c r="F8" s="7">
        <v>0.80208333333333337</v>
      </c>
      <c r="G8" s="7">
        <v>0.88888888888888884</v>
      </c>
      <c r="H8" s="8">
        <f t="shared" ref="H8:H9" si="3">G8-F8</f>
        <v>8.6805555555555469E-2</v>
      </c>
      <c r="I8" s="4"/>
      <c r="J8" s="4"/>
      <c r="K8" s="4"/>
      <c r="L8" s="4"/>
      <c r="M8" s="4" t="s">
        <v>22</v>
      </c>
      <c r="N8" s="4" t="s">
        <v>23</v>
      </c>
      <c r="O8" s="6">
        <v>3</v>
      </c>
      <c r="P8" s="6">
        <v>3</v>
      </c>
      <c r="Q8" s="6">
        <f t="shared" si="1"/>
        <v>6</v>
      </c>
      <c r="R8" s="10">
        <f t="shared" si="2"/>
        <v>0.5</v>
      </c>
    </row>
    <row r="9" spans="1:22" ht="15.75" customHeight="1" x14ac:dyDescent="0.15">
      <c r="A9" s="11">
        <v>44104</v>
      </c>
      <c r="B9" s="4" t="s">
        <v>18</v>
      </c>
      <c r="C9" s="6" t="s">
        <v>32</v>
      </c>
      <c r="D9" s="4" t="s">
        <v>20</v>
      </c>
      <c r="E9" s="6" t="s">
        <v>36</v>
      </c>
      <c r="F9" s="7">
        <v>0.80902777777777779</v>
      </c>
      <c r="G9" s="7">
        <v>0.89583333333333337</v>
      </c>
      <c r="H9" s="8">
        <f t="shared" si="3"/>
        <v>8.680555555555558E-2</v>
      </c>
      <c r="I9" s="4"/>
      <c r="J9" s="4"/>
      <c r="K9" s="4"/>
      <c r="L9" s="4"/>
      <c r="M9" s="4" t="s">
        <v>24</v>
      </c>
      <c r="N9" s="4" t="s">
        <v>23</v>
      </c>
      <c r="O9" s="6">
        <v>0</v>
      </c>
      <c r="P9" s="6">
        <v>6</v>
      </c>
      <c r="Q9" s="6">
        <f t="shared" si="1"/>
        <v>6</v>
      </c>
      <c r="R9" s="10">
        <f t="shared" si="2"/>
        <v>1</v>
      </c>
    </row>
    <row r="10" spans="1:22" ht="15.75" customHeight="1" x14ac:dyDescent="0.15">
      <c r="A10" s="11">
        <v>44105</v>
      </c>
      <c r="B10" s="4" t="s">
        <v>18</v>
      </c>
      <c r="C10" s="6" t="s">
        <v>32</v>
      </c>
      <c r="D10" s="4" t="s">
        <v>20</v>
      </c>
      <c r="E10" s="4" t="s">
        <v>35</v>
      </c>
      <c r="F10" s="7">
        <v>0.91666666666666663</v>
      </c>
      <c r="G10" s="4"/>
      <c r="I10" s="4"/>
      <c r="J10" s="4"/>
      <c r="K10" s="4"/>
      <c r="L10" s="4"/>
      <c r="M10" s="4" t="s">
        <v>22</v>
      </c>
      <c r="N10" s="4" t="s">
        <v>23</v>
      </c>
      <c r="O10" s="6">
        <v>0</v>
      </c>
      <c r="P10" s="6">
        <v>0</v>
      </c>
      <c r="Q10" s="6">
        <f t="shared" si="1"/>
        <v>0</v>
      </c>
      <c r="R10" s="16">
        <v>0</v>
      </c>
    </row>
    <row r="11" spans="1:22" ht="15.75" customHeight="1" x14ac:dyDescent="0.15">
      <c r="A11" s="11">
        <v>44105</v>
      </c>
      <c r="B11" s="4" t="s">
        <v>18</v>
      </c>
      <c r="C11" s="6" t="s">
        <v>32</v>
      </c>
      <c r="D11" s="4" t="s">
        <v>20</v>
      </c>
      <c r="E11" s="4" t="s">
        <v>35</v>
      </c>
      <c r="F11" s="7">
        <v>0.92291666666666672</v>
      </c>
      <c r="G11" s="21"/>
      <c r="I11" s="4"/>
      <c r="J11" s="4"/>
      <c r="K11" s="4"/>
      <c r="L11" s="4"/>
      <c r="M11" s="4" t="s">
        <v>24</v>
      </c>
      <c r="N11" s="4" t="s">
        <v>23</v>
      </c>
      <c r="O11" s="6">
        <v>0</v>
      </c>
      <c r="P11" s="6">
        <v>0</v>
      </c>
      <c r="Q11" s="6">
        <f t="shared" si="1"/>
        <v>0</v>
      </c>
      <c r="R11" s="16">
        <v>0</v>
      </c>
    </row>
    <row r="12" spans="1:22" ht="15.75" customHeight="1" x14ac:dyDescent="0.15">
      <c r="A12" s="11">
        <v>44104</v>
      </c>
      <c r="B12" s="6" t="s">
        <v>27</v>
      </c>
      <c r="C12" s="6" t="s">
        <v>28</v>
      </c>
      <c r="D12" s="6" t="s">
        <v>29</v>
      </c>
      <c r="E12" s="6" t="s">
        <v>30</v>
      </c>
      <c r="F12" s="7">
        <v>0.5</v>
      </c>
      <c r="G12" s="7">
        <v>0.58333333333333337</v>
      </c>
      <c r="H12" s="8">
        <f>G12-F12</f>
        <v>8.333333333333337E-2</v>
      </c>
      <c r="I12" s="6">
        <v>15.5</v>
      </c>
      <c r="J12" s="6">
        <v>94</v>
      </c>
      <c r="K12" s="6">
        <v>0</v>
      </c>
      <c r="L12" s="6">
        <v>4</v>
      </c>
      <c r="M12" s="6" t="s">
        <v>24</v>
      </c>
      <c r="N12" s="4" t="s">
        <v>23</v>
      </c>
      <c r="O12" s="6">
        <v>27</v>
      </c>
      <c r="P12" s="6">
        <v>12</v>
      </c>
      <c r="Q12" s="6">
        <f t="shared" si="1"/>
        <v>39</v>
      </c>
      <c r="R12" s="10">
        <f t="shared" ref="R12:R20" si="4">P12/Q12</f>
        <v>0.30769230769230771</v>
      </c>
    </row>
    <row r="13" spans="1:22" ht="15.75" customHeight="1" x14ac:dyDescent="0.15">
      <c r="A13" s="11">
        <v>44104</v>
      </c>
      <c r="B13" s="6" t="s">
        <v>27</v>
      </c>
      <c r="C13" s="6" t="s">
        <v>32</v>
      </c>
      <c r="D13" s="4" t="s">
        <v>20</v>
      </c>
      <c r="E13" s="6" t="s">
        <v>26</v>
      </c>
      <c r="F13" s="7">
        <v>0.89583333333333337</v>
      </c>
      <c r="G13" s="7"/>
      <c r="H13" s="21"/>
      <c r="I13" s="14">
        <v>16</v>
      </c>
      <c r="J13" s="14">
        <v>94</v>
      </c>
      <c r="K13" s="14">
        <v>0</v>
      </c>
      <c r="L13" s="14">
        <v>5</v>
      </c>
      <c r="M13" s="4" t="s">
        <v>22</v>
      </c>
      <c r="N13" s="4" t="s">
        <v>23</v>
      </c>
      <c r="O13" s="6">
        <v>10</v>
      </c>
      <c r="P13" s="6">
        <v>20</v>
      </c>
      <c r="Q13" s="6">
        <f t="shared" si="1"/>
        <v>30</v>
      </c>
      <c r="R13" s="10">
        <f t="shared" si="4"/>
        <v>0.66666666666666663</v>
      </c>
    </row>
    <row r="14" spans="1:22" ht="15.75" customHeight="1" x14ac:dyDescent="0.15">
      <c r="A14" s="11">
        <v>44104</v>
      </c>
      <c r="B14" s="6" t="s">
        <v>27</v>
      </c>
      <c r="C14" s="6" t="s">
        <v>32</v>
      </c>
      <c r="D14" s="4" t="s">
        <v>20</v>
      </c>
      <c r="E14" s="6" t="s">
        <v>26</v>
      </c>
      <c r="F14" s="7"/>
      <c r="G14" s="7">
        <v>0.95833333333333337</v>
      </c>
      <c r="H14" s="21"/>
      <c r="I14" s="14">
        <v>16</v>
      </c>
      <c r="J14" s="14">
        <v>94</v>
      </c>
      <c r="K14" s="14">
        <v>0</v>
      </c>
      <c r="L14" s="14">
        <v>5</v>
      </c>
      <c r="M14" s="4" t="s">
        <v>24</v>
      </c>
      <c r="N14" s="4" t="s">
        <v>23</v>
      </c>
      <c r="O14" s="6">
        <v>12</v>
      </c>
      <c r="P14" s="6">
        <v>9</v>
      </c>
      <c r="Q14" s="6">
        <f t="shared" si="1"/>
        <v>21</v>
      </c>
      <c r="R14" s="10">
        <f t="shared" si="4"/>
        <v>0.42857142857142855</v>
      </c>
    </row>
    <row r="15" spans="1:22" ht="15.75" customHeight="1" x14ac:dyDescent="0.15">
      <c r="A15" s="11">
        <v>44104</v>
      </c>
      <c r="B15" s="6" t="s">
        <v>27</v>
      </c>
      <c r="C15" s="13" t="s">
        <v>28</v>
      </c>
      <c r="D15" s="4" t="s">
        <v>29</v>
      </c>
      <c r="E15" s="6" t="s">
        <v>34</v>
      </c>
      <c r="F15" s="7">
        <v>0.40625</v>
      </c>
      <c r="G15" s="7">
        <v>0.46875</v>
      </c>
      <c r="H15" s="8">
        <f t="shared" ref="H15:H17" si="5">G15-F15</f>
        <v>6.25E-2</v>
      </c>
      <c r="I15" s="6">
        <v>15.5</v>
      </c>
      <c r="J15" s="6">
        <v>94</v>
      </c>
      <c r="K15" s="6">
        <v>0</v>
      </c>
      <c r="L15" s="6">
        <v>4</v>
      </c>
      <c r="M15" s="4" t="s">
        <v>22</v>
      </c>
      <c r="N15" s="4" t="s">
        <v>23</v>
      </c>
      <c r="O15" s="6">
        <v>41</v>
      </c>
      <c r="P15" s="6">
        <v>27</v>
      </c>
      <c r="Q15" s="6">
        <f t="shared" si="1"/>
        <v>68</v>
      </c>
      <c r="R15" s="10">
        <f t="shared" si="4"/>
        <v>0.39705882352941174</v>
      </c>
    </row>
    <row r="16" spans="1:22" ht="15.75" customHeight="1" x14ac:dyDescent="0.15">
      <c r="A16" s="11">
        <v>44105</v>
      </c>
      <c r="B16" s="6" t="s">
        <v>27</v>
      </c>
      <c r="C16" s="13" t="s">
        <v>28</v>
      </c>
      <c r="D16" s="6" t="s">
        <v>29</v>
      </c>
      <c r="E16" s="6" t="s">
        <v>30</v>
      </c>
      <c r="F16" s="7">
        <v>0.52083333333333337</v>
      </c>
      <c r="G16" s="7">
        <v>0.58333333333333337</v>
      </c>
      <c r="H16" s="8">
        <f t="shared" si="5"/>
        <v>6.25E-2</v>
      </c>
      <c r="I16" s="21"/>
      <c r="J16" s="4"/>
      <c r="K16" s="4"/>
      <c r="L16" s="4"/>
      <c r="M16" s="4" t="s">
        <v>22</v>
      </c>
      <c r="N16" s="4" t="s">
        <v>23</v>
      </c>
      <c r="O16" s="6">
        <v>34</v>
      </c>
      <c r="P16" s="6">
        <v>26</v>
      </c>
      <c r="Q16" s="6">
        <f t="shared" si="1"/>
        <v>60</v>
      </c>
      <c r="R16" s="10">
        <f t="shared" si="4"/>
        <v>0.43333333333333335</v>
      </c>
      <c r="T16" s="6" t="s">
        <v>31</v>
      </c>
      <c r="U16" s="6">
        <v>0.47</v>
      </c>
      <c r="V16" s="10">
        <f>AVERAGE(R16:R23)</f>
        <v>0.32099616858237551</v>
      </c>
    </row>
    <row r="17" spans="1:21" ht="15.75" customHeight="1" x14ac:dyDescent="0.15">
      <c r="A17" s="11">
        <v>44105</v>
      </c>
      <c r="B17" s="6" t="s">
        <v>27</v>
      </c>
      <c r="C17" s="13" t="s">
        <v>28</v>
      </c>
      <c r="D17" s="6" t="s">
        <v>29</v>
      </c>
      <c r="E17" s="6" t="s">
        <v>30</v>
      </c>
      <c r="F17" s="7">
        <v>0.625</v>
      </c>
      <c r="G17" s="7">
        <v>0.65277777777777779</v>
      </c>
      <c r="H17" s="8">
        <f t="shared" si="5"/>
        <v>2.777777777777779E-2</v>
      </c>
      <c r="I17" s="21"/>
      <c r="J17" s="4"/>
      <c r="K17" s="4"/>
      <c r="L17" s="4"/>
      <c r="M17" s="4" t="s">
        <v>24</v>
      </c>
      <c r="N17" s="4" t="s">
        <v>23</v>
      </c>
      <c r="O17" s="6">
        <v>15</v>
      </c>
      <c r="P17" s="6">
        <v>14</v>
      </c>
      <c r="Q17" s="6">
        <f t="shared" si="1"/>
        <v>29</v>
      </c>
      <c r="R17" s="10">
        <f t="shared" si="4"/>
        <v>0.48275862068965519</v>
      </c>
      <c r="T17" s="6" t="s">
        <v>33</v>
      </c>
      <c r="U17" s="6">
        <v>0.47</v>
      </c>
    </row>
    <row r="18" spans="1:21" ht="15.75" customHeight="1" x14ac:dyDescent="0.15">
      <c r="A18" s="11">
        <v>44105</v>
      </c>
      <c r="B18" s="6" t="s">
        <v>27</v>
      </c>
      <c r="C18" s="6" t="s">
        <v>32</v>
      </c>
      <c r="D18" s="4" t="s">
        <v>20</v>
      </c>
      <c r="E18" s="6" t="s">
        <v>26</v>
      </c>
      <c r="J18" s="6"/>
      <c r="K18" s="6"/>
      <c r="L18" s="6"/>
      <c r="M18" s="6" t="s">
        <v>22</v>
      </c>
      <c r="N18" s="4" t="s">
        <v>23</v>
      </c>
      <c r="O18" s="6">
        <v>7</v>
      </c>
      <c r="P18" s="6">
        <v>2</v>
      </c>
      <c r="Q18" s="6">
        <f t="shared" si="1"/>
        <v>9</v>
      </c>
      <c r="R18" s="10">
        <f t="shared" si="4"/>
        <v>0.22222222222222221</v>
      </c>
    </row>
    <row r="19" spans="1:21" ht="15.75" customHeight="1" x14ac:dyDescent="0.15">
      <c r="A19" s="11">
        <v>44105</v>
      </c>
      <c r="B19" s="6" t="s">
        <v>27</v>
      </c>
      <c r="C19" s="6" t="s">
        <v>32</v>
      </c>
      <c r="D19" s="4" t="s">
        <v>20</v>
      </c>
      <c r="E19" s="6" t="s">
        <v>26</v>
      </c>
      <c r="J19" s="6"/>
      <c r="K19" s="6"/>
      <c r="L19" s="6"/>
      <c r="M19" s="6" t="s">
        <v>24</v>
      </c>
      <c r="N19" s="4" t="s">
        <v>23</v>
      </c>
      <c r="O19" s="6">
        <v>7</v>
      </c>
      <c r="P19" s="6">
        <v>3</v>
      </c>
      <c r="Q19" s="6">
        <f t="shared" si="1"/>
        <v>10</v>
      </c>
      <c r="R19" s="10">
        <f t="shared" si="4"/>
        <v>0.3</v>
      </c>
    </row>
    <row r="20" spans="1:21" ht="15.75" customHeight="1" x14ac:dyDescent="0.15">
      <c r="A20" s="11">
        <v>44106</v>
      </c>
      <c r="B20" s="6" t="s">
        <v>27</v>
      </c>
      <c r="C20" s="6" t="s">
        <v>28</v>
      </c>
      <c r="D20" s="6" t="s">
        <v>29</v>
      </c>
      <c r="E20" s="6" t="s">
        <v>34</v>
      </c>
      <c r="F20" s="7"/>
      <c r="G20" s="7"/>
      <c r="H20" s="21"/>
      <c r="I20" s="21"/>
      <c r="J20" s="4"/>
      <c r="K20" s="4"/>
      <c r="L20" s="4"/>
      <c r="M20" s="4" t="s">
        <v>22</v>
      </c>
      <c r="N20" s="4" t="s">
        <v>23</v>
      </c>
      <c r="O20" s="6">
        <v>10</v>
      </c>
      <c r="P20" s="6">
        <v>2</v>
      </c>
      <c r="Q20" s="6">
        <f t="shared" si="1"/>
        <v>12</v>
      </c>
      <c r="R20" s="10">
        <f t="shared" si="4"/>
        <v>0.16666666666666666</v>
      </c>
    </row>
    <row r="22" spans="1:21" ht="15.75" customHeight="1" x14ac:dyDescent="0.15">
      <c r="R22" s="10"/>
    </row>
    <row r="23" spans="1:21" ht="15.75" customHeight="1" x14ac:dyDescent="0.15">
      <c r="O23" s="17"/>
    </row>
  </sheetData>
  <customSheetViews>
    <customSheetView guid="{C0A74346-38DC-4B8E-8C4A-C79DA441CF98}" filter="1" showAutoFilter="1">
      <pageMargins left="0.7" right="0.7" top="0.75" bottom="0.75" header="0.3" footer="0.3"/>
      <autoFilter ref="T4:V5" xr:uid="{00000000-0000-0000-0000-000000000000}"/>
    </customSheetView>
    <customSheetView guid="{BB0C0563-7A06-41B5-8B7A-6A4A875FAC32}" filter="1" showAutoFilter="1">
      <pageMargins left="0.7" right="0.7" top="0.75" bottom="0.75" header="0.3" footer="0.3"/>
      <autoFilter ref="A2:R20" xr:uid="{00000000-0000-0000-0000-000000000000}">
        <sortState xmlns:xlrd2="http://schemas.microsoft.com/office/spreadsheetml/2017/richdata2" ref="A2:R20">
          <sortCondition ref="B2:B20"/>
        </sortState>
      </autoFilter>
    </customSheetView>
    <customSheetView guid="{85A89C68-15B6-40E0-B082-6391C0C5CE0C}" filter="1" showAutoFilter="1">
      <pageMargins left="0.7" right="0.7" top="0.75" bottom="0.75" header="0.3" footer="0.3"/>
      <autoFilter ref="A21:R22" xr:uid="{00000000-0000-0000-0000-000000000000}"/>
    </customSheetView>
    <customSheetView guid="{1873FFDB-39CA-437E-BC77-D881877EFF4D}" filter="1" showAutoFilter="1">
      <pageMargins left="0.7" right="0.7" top="0.75" bottom="0.75" header="0.3" footer="0.3"/>
      <autoFilter ref="A21:R22" xr:uid="{00000000-0000-0000-0000-000000000000}">
        <sortState xmlns:xlrd2="http://schemas.microsoft.com/office/spreadsheetml/2017/richdata2" ref="A21:R22">
          <sortCondition ref="D21:D22"/>
        </sortState>
      </autoFilter>
    </customSheetView>
    <customSheetView guid="{F3F0513B-9F47-401B-8349-FE04944E3177}" filter="1" showAutoFilter="1">
      <pageMargins left="0.7" right="0.7" top="0.75" bottom="0.75" header="0.3" footer="0.3"/>
      <autoFilter ref="A3:R20" xr:uid="{00000000-0000-0000-0000-000000000000}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3"/>
  <sheetViews>
    <sheetView workbookViewId="0"/>
  </sheetViews>
  <sheetFormatPr baseColWidth="10" defaultColWidth="14.5" defaultRowHeight="15.75" customHeight="1" x14ac:dyDescent="0.15"/>
  <cols>
    <col min="3" max="3" width="17.5" customWidth="1"/>
    <col min="20" max="20" width="21" customWidth="1"/>
  </cols>
  <sheetData>
    <row r="1" spans="1:21" ht="15.75" customHeight="1" x14ac:dyDescent="0.1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20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</row>
    <row r="2" spans="1:21" ht="15.75" customHeight="1" x14ac:dyDescent="0.15">
      <c r="A2" s="11">
        <v>44102</v>
      </c>
      <c r="B2" s="4" t="s">
        <v>18</v>
      </c>
      <c r="C2" s="5" t="s">
        <v>19</v>
      </c>
      <c r="D2" s="4" t="s">
        <v>20</v>
      </c>
      <c r="E2" s="6" t="s">
        <v>21</v>
      </c>
      <c r="F2" s="7">
        <v>5.2083333333333336E-2</v>
      </c>
      <c r="G2" s="7">
        <v>0.17708333333333334</v>
      </c>
      <c r="H2" s="8">
        <f t="shared" ref="H2:H3" si="0">G2-F2</f>
        <v>0.125</v>
      </c>
      <c r="I2" s="6">
        <v>13</v>
      </c>
      <c r="J2" s="6">
        <v>100</v>
      </c>
      <c r="K2" s="6">
        <v>1</v>
      </c>
      <c r="L2" s="6">
        <v>18</v>
      </c>
      <c r="M2" s="6" t="s">
        <v>22</v>
      </c>
      <c r="N2" s="4" t="s">
        <v>23</v>
      </c>
      <c r="O2" s="9">
        <v>10</v>
      </c>
      <c r="P2" s="9">
        <v>25</v>
      </c>
      <c r="Q2" s="6">
        <f t="shared" ref="Q2:Q20" si="1">SUM(O2:P2)</f>
        <v>35</v>
      </c>
      <c r="R2" s="10">
        <f t="shared" ref="R2:R5" si="2">P2/Q2</f>
        <v>0.7142857142857143</v>
      </c>
    </row>
    <row r="3" spans="1:21" ht="15.75" customHeight="1" x14ac:dyDescent="0.15">
      <c r="A3" s="11">
        <v>44102</v>
      </c>
      <c r="B3" s="4" t="s">
        <v>18</v>
      </c>
      <c r="C3" s="5" t="s">
        <v>19</v>
      </c>
      <c r="D3" s="4" t="s">
        <v>20</v>
      </c>
      <c r="E3" s="6" t="s">
        <v>26</v>
      </c>
      <c r="F3" s="7">
        <v>0.8833333333333333</v>
      </c>
      <c r="G3" s="7">
        <v>1.7361111111111112E-2</v>
      </c>
      <c r="H3" s="8">
        <f t="shared" si="0"/>
        <v>-0.86597222222222214</v>
      </c>
      <c r="I3" s="6">
        <v>13.5</v>
      </c>
      <c r="J3" s="6">
        <v>100</v>
      </c>
      <c r="K3" s="6">
        <v>0</v>
      </c>
      <c r="L3" s="6">
        <v>18</v>
      </c>
      <c r="M3" s="6" t="s">
        <v>22</v>
      </c>
      <c r="N3" s="4" t="s">
        <v>23</v>
      </c>
      <c r="O3" s="9">
        <v>30</v>
      </c>
      <c r="P3" s="9">
        <v>68</v>
      </c>
      <c r="Q3" s="6">
        <f t="shared" si="1"/>
        <v>98</v>
      </c>
      <c r="R3" s="10">
        <f t="shared" si="2"/>
        <v>0.69387755102040816</v>
      </c>
      <c r="T3" s="6" t="s">
        <v>39</v>
      </c>
      <c r="U3" s="10">
        <f>AVERAGE(R2:R11)</f>
        <v>0.46829998666133121</v>
      </c>
    </row>
    <row r="4" spans="1:21" ht="15.75" customHeight="1" x14ac:dyDescent="0.15">
      <c r="A4" s="3">
        <v>44104</v>
      </c>
      <c r="B4" s="4" t="s">
        <v>18</v>
      </c>
      <c r="C4" s="6" t="s">
        <v>32</v>
      </c>
      <c r="D4" s="4" t="s">
        <v>20</v>
      </c>
      <c r="E4" s="4" t="s">
        <v>35</v>
      </c>
      <c r="F4" s="7">
        <v>0.88888888888888884</v>
      </c>
      <c r="G4" s="4"/>
      <c r="H4" s="4"/>
      <c r="J4" s="4"/>
      <c r="K4" s="4"/>
      <c r="L4" s="4"/>
      <c r="M4" s="4" t="s">
        <v>22</v>
      </c>
      <c r="N4" s="4" t="s">
        <v>23</v>
      </c>
      <c r="O4" s="6">
        <v>1</v>
      </c>
      <c r="P4" s="6">
        <v>8</v>
      </c>
      <c r="Q4" s="6">
        <f t="shared" si="1"/>
        <v>9</v>
      </c>
      <c r="R4" s="10">
        <f t="shared" si="2"/>
        <v>0.88888888888888884</v>
      </c>
      <c r="T4" s="6" t="s">
        <v>40</v>
      </c>
      <c r="U4" s="10">
        <f>AVERAGE(R12:R20)</f>
        <v>0.46300273131708153</v>
      </c>
    </row>
    <row r="5" spans="1:21" ht="15.75" customHeight="1" x14ac:dyDescent="0.15">
      <c r="A5" s="11">
        <v>44104</v>
      </c>
      <c r="B5" s="4" t="s">
        <v>18</v>
      </c>
      <c r="C5" s="13" t="s">
        <v>32</v>
      </c>
      <c r="D5" s="4" t="s">
        <v>20</v>
      </c>
      <c r="E5" s="6" t="s">
        <v>36</v>
      </c>
      <c r="F5" s="7">
        <v>0.80208333333333337</v>
      </c>
      <c r="G5" s="7">
        <v>0.88888888888888884</v>
      </c>
      <c r="H5" s="8">
        <f>G5-F5</f>
        <v>8.6805555555555469E-2</v>
      </c>
      <c r="I5" s="4"/>
      <c r="J5" s="4"/>
      <c r="K5" s="4"/>
      <c r="L5" s="4"/>
      <c r="M5" s="4" t="s">
        <v>22</v>
      </c>
      <c r="N5" s="4" t="s">
        <v>23</v>
      </c>
      <c r="O5" s="6">
        <v>3</v>
      </c>
      <c r="P5" s="6">
        <v>3</v>
      </c>
      <c r="Q5" s="6">
        <f t="shared" si="1"/>
        <v>6</v>
      </c>
      <c r="R5" s="10">
        <f t="shared" si="2"/>
        <v>0.5</v>
      </c>
    </row>
    <row r="6" spans="1:21" ht="15.75" customHeight="1" x14ac:dyDescent="0.15">
      <c r="A6" s="11">
        <v>44105</v>
      </c>
      <c r="B6" s="4" t="s">
        <v>18</v>
      </c>
      <c r="C6" s="13" t="s">
        <v>32</v>
      </c>
      <c r="D6" s="4" t="s">
        <v>20</v>
      </c>
      <c r="E6" s="4" t="s">
        <v>35</v>
      </c>
      <c r="F6" s="7">
        <v>0.91666666666666663</v>
      </c>
      <c r="G6" s="4"/>
      <c r="I6" s="4"/>
      <c r="J6" s="4"/>
      <c r="K6" s="4"/>
      <c r="L6" s="4"/>
      <c r="M6" s="4" t="s">
        <v>22</v>
      </c>
      <c r="N6" s="4" t="s">
        <v>23</v>
      </c>
      <c r="O6" s="6">
        <v>0</v>
      </c>
      <c r="P6" s="6">
        <v>0</v>
      </c>
      <c r="Q6" s="6">
        <f t="shared" si="1"/>
        <v>0</v>
      </c>
      <c r="R6" s="16">
        <v>0</v>
      </c>
    </row>
    <row r="7" spans="1:21" ht="15.75" customHeight="1" x14ac:dyDescent="0.15">
      <c r="A7" s="11">
        <v>44104</v>
      </c>
      <c r="B7" s="6" t="s">
        <v>27</v>
      </c>
      <c r="C7" s="13" t="s">
        <v>32</v>
      </c>
      <c r="D7" s="4" t="s">
        <v>20</v>
      </c>
      <c r="E7" s="6" t="s">
        <v>26</v>
      </c>
      <c r="F7" s="7">
        <v>0.89583333333333337</v>
      </c>
      <c r="G7" s="7"/>
      <c r="H7" s="21"/>
      <c r="I7" s="14">
        <v>16</v>
      </c>
      <c r="J7" s="14">
        <v>94</v>
      </c>
      <c r="K7" s="14">
        <v>0</v>
      </c>
      <c r="L7" s="14">
        <v>5</v>
      </c>
      <c r="M7" s="4" t="s">
        <v>22</v>
      </c>
      <c r="N7" s="4" t="s">
        <v>23</v>
      </c>
      <c r="O7" s="6">
        <v>10</v>
      </c>
      <c r="P7" s="6">
        <v>20</v>
      </c>
      <c r="Q7" s="6">
        <f t="shared" si="1"/>
        <v>30</v>
      </c>
      <c r="R7" s="10">
        <f t="shared" ref="R7:R15" si="3">P7/Q7</f>
        <v>0.66666666666666663</v>
      </c>
    </row>
    <row r="8" spans="1:21" ht="15.75" customHeight="1" x14ac:dyDescent="0.15">
      <c r="A8" s="11">
        <v>44104</v>
      </c>
      <c r="B8" s="6" t="s">
        <v>27</v>
      </c>
      <c r="C8" s="13" t="s">
        <v>28</v>
      </c>
      <c r="D8" s="4" t="s">
        <v>29</v>
      </c>
      <c r="E8" s="6" t="s">
        <v>34</v>
      </c>
      <c r="F8" s="7">
        <v>0.40625</v>
      </c>
      <c r="G8" s="7">
        <v>0.46875</v>
      </c>
      <c r="H8" s="8">
        <f t="shared" ref="H8:H9" si="4">G8-F8</f>
        <v>6.25E-2</v>
      </c>
      <c r="I8" s="6">
        <v>15.5</v>
      </c>
      <c r="J8" s="6">
        <v>94</v>
      </c>
      <c r="K8" s="6">
        <v>0</v>
      </c>
      <c r="L8" s="6">
        <v>4</v>
      </c>
      <c r="M8" s="4" t="s">
        <v>22</v>
      </c>
      <c r="N8" s="4" t="s">
        <v>23</v>
      </c>
      <c r="O8" s="6">
        <v>41</v>
      </c>
      <c r="P8" s="6">
        <v>27</v>
      </c>
      <c r="Q8" s="6">
        <f t="shared" si="1"/>
        <v>68</v>
      </c>
      <c r="R8" s="10">
        <f t="shared" si="3"/>
        <v>0.39705882352941174</v>
      </c>
    </row>
    <row r="9" spans="1:21" ht="15.75" customHeight="1" x14ac:dyDescent="0.15">
      <c r="A9" s="11">
        <v>44105</v>
      </c>
      <c r="B9" s="6" t="s">
        <v>27</v>
      </c>
      <c r="C9" s="13" t="s">
        <v>28</v>
      </c>
      <c r="D9" s="6" t="s">
        <v>29</v>
      </c>
      <c r="E9" s="6" t="s">
        <v>30</v>
      </c>
      <c r="F9" s="7">
        <v>0.52083333333333337</v>
      </c>
      <c r="G9" s="7">
        <v>0.58333333333333337</v>
      </c>
      <c r="H9" s="8">
        <f t="shared" si="4"/>
        <v>6.25E-2</v>
      </c>
      <c r="I9" s="21"/>
      <c r="J9" s="4"/>
      <c r="K9" s="4"/>
      <c r="L9" s="4"/>
      <c r="M9" s="4" t="s">
        <v>22</v>
      </c>
      <c r="N9" s="4" t="s">
        <v>23</v>
      </c>
      <c r="O9" s="6">
        <v>34</v>
      </c>
      <c r="P9" s="6">
        <v>26</v>
      </c>
      <c r="Q9" s="6">
        <f t="shared" si="1"/>
        <v>60</v>
      </c>
      <c r="R9" s="10">
        <f t="shared" si="3"/>
        <v>0.43333333333333335</v>
      </c>
    </row>
    <row r="10" spans="1:21" ht="15.75" customHeight="1" x14ac:dyDescent="0.15">
      <c r="A10" s="11">
        <v>44105</v>
      </c>
      <c r="B10" s="6" t="s">
        <v>27</v>
      </c>
      <c r="C10" s="6" t="s">
        <v>32</v>
      </c>
      <c r="D10" s="4" t="s">
        <v>20</v>
      </c>
      <c r="E10" s="6" t="s">
        <v>26</v>
      </c>
      <c r="J10" s="6"/>
      <c r="K10" s="6"/>
      <c r="L10" s="6"/>
      <c r="M10" s="6" t="s">
        <v>22</v>
      </c>
      <c r="N10" s="4" t="s">
        <v>23</v>
      </c>
      <c r="O10" s="6">
        <v>7</v>
      </c>
      <c r="P10" s="6">
        <v>2</v>
      </c>
      <c r="Q10" s="6">
        <f t="shared" si="1"/>
        <v>9</v>
      </c>
      <c r="R10" s="10">
        <f t="shared" si="3"/>
        <v>0.22222222222222221</v>
      </c>
    </row>
    <row r="11" spans="1:21" ht="15.75" customHeight="1" x14ac:dyDescent="0.15">
      <c r="A11" s="11">
        <v>44106</v>
      </c>
      <c r="B11" s="6" t="s">
        <v>27</v>
      </c>
      <c r="C11" s="6" t="s">
        <v>28</v>
      </c>
      <c r="D11" s="6" t="s">
        <v>29</v>
      </c>
      <c r="E11" s="6" t="s">
        <v>34</v>
      </c>
      <c r="F11" s="7"/>
      <c r="G11" s="7"/>
      <c r="H11" s="21"/>
      <c r="I11" s="21"/>
      <c r="J11" s="4"/>
      <c r="K11" s="4"/>
      <c r="L11" s="4"/>
      <c r="M11" s="4" t="s">
        <v>22</v>
      </c>
      <c r="N11" s="4" t="s">
        <v>23</v>
      </c>
      <c r="O11" s="6">
        <v>10</v>
      </c>
      <c r="P11" s="6">
        <v>2</v>
      </c>
      <c r="Q11" s="6">
        <f t="shared" si="1"/>
        <v>12</v>
      </c>
      <c r="R11" s="10">
        <f t="shared" si="3"/>
        <v>0.16666666666666666</v>
      </c>
    </row>
    <row r="12" spans="1:21" ht="15.75" customHeight="1" x14ac:dyDescent="0.15">
      <c r="A12" s="11">
        <v>44102</v>
      </c>
      <c r="B12" s="4" t="s">
        <v>18</v>
      </c>
      <c r="C12" s="5" t="s">
        <v>19</v>
      </c>
      <c r="D12" s="4" t="s">
        <v>20</v>
      </c>
      <c r="E12" s="6" t="s">
        <v>21</v>
      </c>
      <c r="F12" s="7">
        <v>5.2083333333333336E-2</v>
      </c>
      <c r="G12" s="7">
        <v>0.17708333333333334</v>
      </c>
      <c r="H12" s="8">
        <f t="shared" ref="H12:H13" si="5">G12-F12</f>
        <v>0.125</v>
      </c>
      <c r="I12" s="6">
        <v>13</v>
      </c>
      <c r="J12" s="6">
        <v>100</v>
      </c>
      <c r="K12" s="6">
        <v>1</v>
      </c>
      <c r="L12" s="6">
        <v>18</v>
      </c>
      <c r="M12" s="6" t="s">
        <v>24</v>
      </c>
      <c r="N12" s="4" t="s">
        <v>23</v>
      </c>
      <c r="O12" s="9">
        <v>13</v>
      </c>
      <c r="P12" s="9">
        <v>10</v>
      </c>
      <c r="Q12" s="6">
        <f t="shared" si="1"/>
        <v>23</v>
      </c>
      <c r="R12" s="10">
        <f t="shared" si="3"/>
        <v>0.43478260869565216</v>
      </c>
    </row>
    <row r="13" spans="1:21" ht="15.75" customHeight="1" x14ac:dyDescent="0.15">
      <c r="A13" s="11">
        <v>44102</v>
      </c>
      <c r="B13" s="4" t="s">
        <v>18</v>
      </c>
      <c r="C13" s="5" t="s">
        <v>19</v>
      </c>
      <c r="D13" s="4" t="s">
        <v>20</v>
      </c>
      <c r="E13" s="6" t="s">
        <v>26</v>
      </c>
      <c r="F13" s="7">
        <v>0.8833333333333333</v>
      </c>
      <c r="G13" s="7">
        <v>1.7361111111111112E-2</v>
      </c>
      <c r="H13" s="8">
        <f t="shared" si="5"/>
        <v>-0.86597222222222214</v>
      </c>
      <c r="I13" s="6">
        <v>14</v>
      </c>
      <c r="J13" s="6">
        <v>94</v>
      </c>
      <c r="K13" s="6">
        <v>0</v>
      </c>
      <c r="L13" s="6">
        <v>1</v>
      </c>
      <c r="M13" s="6" t="s">
        <v>24</v>
      </c>
      <c r="N13" s="4" t="s">
        <v>23</v>
      </c>
      <c r="O13" s="9">
        <v>24</v>
      </c>
      <c r="P13" s="9">
        <v>43</v>
      </c>
      <c r="Q13" s="6">
        <f t="shared" si="1"/>
        <v>67</v>
      </c>
      <c r="R13" s="10">
        <f t="shared" si="3"/>
        <v>0.64179104477611937</v>
      </c>
    </row>
    <row r="14" spans="1:21" ht="15.75" customHeight="1" x14ac:dyDescent="0.15">
      <c r="A14" s="11">
        <v>44104</v>
      </c>
      <c r="B14" s="4" t="s">
        <v>18</v>
      </c>
      <c r="C14" s="6" t="s">
        <v>32</v>
      </c>
      <c r="D14" s="4" t="s">
        <v>20</v>
      </c>
      <c r="E14" s="4" t="s">
        <v>35</v>
      </c>
      <c r="F14" s="7">
        <v>0.89583333333333337</v>
      </c>
      <c r="J14" s="4"/>
      <c r="K14" s="4"/>
      <c r="L14" s="4"/>
      <c r="M14" s="4" t="s">
        <v>24</v>
      </c>
      <c r="N14" s="4" t="s">
        <v>23</v>
      </c>
      <c r="O14" s="6">
        <v>3</v>
      </c>
      <c r="P14" s="6">
        <v>4</v>
      </c>
      <c r="Q14" s="6">
        <f t="shared" si="1"/>
        <v>7</v>
      </c>
      <c r="R14" s="10">
        <f t="shared" si="3"/>
        <v>0.5714285714285714</v>
      </c>
    </row>
    <row r="15" spans="1:21" ht="15.75" customHeight="1" x14ac:dyDescent="0.15">
      <c r="A15" s="11">
        <v>44104</v>
      </c>
      <c r="B15" s="4" t="s">
        <v>18</v>
      </c>
      <c r="C15" s="6" t="s">
        <v>32</v>
      </c>
      <c r="D15" s="4" t="s">
        <v>20</v>
      </c>
      <c r="E15" s="6" t="s">
        <v>36</v>
      </c>
      <c r="F15" s="7">
        <v>0.80902777777777779</v>
      </c>
      <c r="G15" s="7">
        <v>0.89583333333333337</v>
      </c>
      <c r="H15" s="8">
        <f>G15-F15</f>
        <v>8.680555555555558E-2</v>
      </c>
      <c r="I15" s="4"/>
      <c r="J15" s="4"/>
      <c r="K15" s="4"/>
      <c r="L15" s="4"/>
      <c r="M15" s="4" t="s">
        <v>24</v>
      </c>
      <c r="N15" s="4" t="s">
        <v>23</v>
      </c>
      <c r="O15" s="6">
        <v>0</v>
      </c>
      <c r="P15" s="6">
        <v>6</v>
      </c>
      <c r="Q15" s="6">
        <f t="shared" si="1"/>
        <v>6</v>
      </c>
      <c r="R15" s="10">
        <f t="shared" si="3"/>
        <v>1</v>
      </c>
    </row>
    <row r="16" spans="1:21" ht="15.75" customHeight="1" x14ac:dyDescent="0.15">
      <c r="A16" s="11">
        <v>44105</v>
      </c>
      <c r="B16" s="4" t="s">
        <v>18</v>
      </c>
      <c r="C16" s="13" t="s">
        <v>32</v>
      </c>
      <c r="D16" s="4" t="s">
        <v>20</v>
      </c>
      <c r="E16" s="4" t="s">
        <v>35</v>
      </c>
      <c r="F16" s="7">
        <v>0.92291666666666672</v>
      </c>
      <c r="G16" s="21"/>
      <c r="I16" s="4"/>
      <c r="J16" s="4"/>
      <c r="K16" s="4"/>
      <c r="L16" s="4"/>
      <c r="M16" s="4" t="s">
        <v>24</v>
      </c>
      <c r="N16" s="4" t="s">
        <v>23</v>
      </c>
      <c r="O16" s="6">
        <v>0</v>
      </c>
      <c r="P16" s="6">
        <v>0</v>
      </c>
      <c r="Q16" s="6">
        <f t="shared" si="1"/>
        <v>0</v>
      </c>
      <c r="R16" s="16">
        <v>0</v>
      </c>
    </row>
    <row r="17" spans="1:21" ht="15.75" customHeight="1" x14ac:dyDescent="0.15">
      <c r="A17" s="11">
        <v>44104</v>
      </c>
      <c r="B17" s="6" t="s">
        <v>27</v>
      </c>
      <c r="C17" s="13" t="s">
        <v>28</v>
      </c>
      <c r="D17" s="6" t="s">
        <v>29</v>
      </c>
      <c r="E17" s="6" t="s">
        <v>30</v>
      </c>
      <c r="F17" s="7">
        <v>0.5</v>
      </c>
      <c r="G17" s="7">
        <v>0.58333333333333337</v>
      </c>
      <c r="H17" s="8">
        <f>G17-F17</f>
        <v>8.333333333333337E-2</v>
      </c>
      <c r="I17" s="6">
        <v>15.5</v>
      </c>
      <c r="J17" s="6">
        <v>94</v>
      </c>
      <c r="K17" s="6">
        <v>0</v>
      </c>
      <c r="L17" s="6">
        <v>4</v>
      </c>
      <c r="M17" s="6" t="s">
        <v>24</v>
      </c>
      <c r="N17" s="4" t="s">
        <v>23</v>
      </c>
      <c r="O17" s="6">
        <v>27</v>
      </c>
      <c r="P17" s="6">
        <v>12</v>
      </c>
      <c r="Q17" s="6">
        <f t="shared" si="1"/>
        <v>39</v>
      </c>
      <c r="R17" s="10">
        <f t="shared" ref="R17:R20" si="6">P17/Q17</f>
        <v>0.30769230769230771</v>
      </c>
    </row>
    <row r="18" spans="1:21" ht="15.75" customHeight="1" x14ac:dyDescent="0.15">
      <c r="A18" s="11">
        <v>44104</v>
      </c>
      <c r="B18" s="6" t="s">
        <v>27</v>
      </c>
      <c r="C18" s="13" t="s">
        <v>32</v>
      </c>
      <c r="D18" s="4" t="s">
        <v>20</v>
      </c>
      <c r="E18" s="6" t="s">
        <v>26</v>
      </c>
      <c r="F18" s="7"/>
      <c r="G18" s="7">
        <v>0.95833333333333337</v>
      </c>
      <c r="H18" s="21"/>
      <c r="I18" s="14">
        <v>16</v>
      </c>
      <c r="J18" s="14">
        <v>94</v>
      </c>
      <c r="K18" s="14">
        <v>0</v>
      </c>
      <c r="L18" s="14">
        <v>5</v>
      </c>
      <c r="M18" s="4" t="s">
        <v>24</v>
      </c>
      <c r="N18" s="4" t="s">
        <v>23</v>
      </c>
      <c r="O18" s="6">
        <v>12</v>
      </c>
      <c r="P18" s="6">
        <v>9</v>
      </c>
      <c r="Q18" s="6">
        <f t="shared" si="1"/>
        <v>21</v>
      </c>
      <c r="R18" s="10">
        <f t="shared" si="6"/>
        <v>0.42857142857142855</v>
      </c>
    </row>
    <row r="19" spans="1:21" ht="15.75" customHeight="1" x14ac:dyDescent="0.15">
      <c r="A19" s="11">
        <v>44105</v>
      </c>
      <c r="B19" s="6" t="s">
        <v>27</v>
      </c>
      <c r="C19" s="6" t="s">
        <v>28</v>
      </c>
      <c r="D19" s="6" t="s">
        <v>29</v>
      </c>
      <c r="E19" s="6" t="s">
        <v>30</v>
      </c>
      <c r="F19" s="7">
        <v>0.625</v>
      </c>
      <c r="G19" s="7">
        <v>0.65277777777777779</v>
      </c>
      <c r="H19" s="8">
        <f>G19-F19</f>
        <v>2.777777777777779E-2</v>
      </c>
      <c r="I19" s="21"/>
      <c r="J19" s="4"/>
      <c r="K19" s="4"/>
      <c r="L19" s="4"/>
      <c r="M19" s="4" t="s">
        <v>24</v>
      </c>
      <c r="N19" s="4" t="s">
        <v>23</v>
      </c>
      <c r="O19" s="6">
        <v>15</v>
      </c>
      <c r="P19" s="6">
        <v>14</v>
      </c>
      <c r="Q19" s="6">
        <f t="shared" si="1"/>
        <v>29</v>
      </c>
      <c r="R19" s="10">
        <f t="shared" si="6"/>
        <v>0.48275862068965519</v>
      </c>
      <c r="T19" s="6" t="s">
        <v>33</v>
      </c>
      <c r="U19" s="6">
        <v>0.47</v>
      </c>
    </row>
    <row r="20" spans="1:21" ht="15.75" customHeight="1" x14ac:dyDescent="0.15">
      <c r="A20" s="11">
        <v>44105</v>
      </c>
      <c r="B20" s="6" t="s">
        <v>27</v>
      </c>
      <c r="C20" s="6" t="s">
        <v>32</v>
      </c>
      <c r="D20" s="4" t="s">
        <v>20</v>
      </c>
      <c r="E20" s="6" t="s">
        <v>26</v>
      </c>
      <c r="J20" s="6"/>
      <c r="K20" s="6"/>
      <c r="L20" s="6"/>
      <c r="M20" s="6" t="s">
        <v>24</v>
      </c>
      <c r="N20" s="4" t="s">
        <v>23</v>
      </c>
      <c r="O20" s="6">
        <v>7</v>
      </c>
      <c r="P20" s="6">
        <v>3</v>
      </c>
      <c r="Q20" s="6">
        <f t="shared" si="1"/>
        <v>10</v>
      </c>
      <c r="R20" s="10">
        <f t="shared" si="6"/>
        <v>0.3</v>
      </c>
    </row>
    <row r="22" spans="1:21" ht="15.75" customHeight="1" x14ac:dyDescent="0.15">
      <c r="R22" s="10"/>
    </row>
    <row r="23" spans="1:21" ht="15.75" customHeight="1" x14ac:dyDescent="0.15">
      <c r="O23" s="17"/>
    </row>
  </sheetData>
  <customSheetViews>
    <customSheetView guid="{85A89C68-15B6-40E0-B082-6391C0C5CE0C}" filter="1" showAutoFilter="1">
      <pageMargins left="0.7" right="0.7" top="0.75" bottom="0.75" header="0.3" footer="0.3"/>
      <autoFilter ref="A21:R22" xr:uid="{00000000-0000-0000-0000-000000000000}"/>
    </customSheetView>
    <customSheetView guid="{1873FFDB-39CA-437E-BC77-D881877EFF4D}" filter="1" showAutoFilter="1">
      <pageMargins left="0.7" right="0.7" top="0.75" bottom="0.75" header="0.3" footer="0.3"/>
      <autoFilter ref="A21:R22" xr:uid="{00000000-0000-0000-0000-000000000000}">
        <sortState xmlns:xlrd2="http://schemas.microsoft.com/office/spreadsheetml/2017/richdata2" ref="A21:R22">
          <sortCondition ref="D21:D22"/>
        </sortState>
      </autoFilter>
    </customSheetView>
    <customSheetView guid="{BB0C0563-7A06-41B5-8B7A-6A4A875FAC32}" filter="1" showAutoFilter="1">
      <pageMargins left="0.7" right="0.7" top="0.75" bottom="0.75" header="0.3" footer="0.3"/>
      <autoFilter ref="A3:R20" xr:uid="{00000000-0000-0000-0000-000000000000}">
        <sortState xmlns:xlrd2="http://schemas.microsoft.com/office/spreadsheetml/2017/richdata2" ref="A3:R20">
          <sortCondition ref="B3:B20"/>
        </sortState>
      </autoFilter>
    </customSheetView>
    <customSheetView guid="{F3F0513B-9F47-401B-8349-FE04944E3177}" filter="1" showAutoFilter="1">
      <pageMargins left="0.7" right="0.7" top="0.75" bottom="0.75" header="0.3" footer="0.3"/>
      <autoFilter ref="A4:R20" xr:uid="{00000000-0000-0000-0000-000000000000}"/>
    </customSheetView>
    <customSheetView guid="{C0A74346-38DC-4B8E-8C4A-C79DA441CF98}" filter="1" showAutoFilter="1">
      <pageMargins left="0.7" right="0.7" top="0.75" bottom="0.75" header="0.3" footer="0.3"/>
      <autoFilter ref="T5:V6" xr:uid="{00000000-0000-0000-0000-000000000000}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2"/>
  <sheetViews>
    <sheetView workbookViewId="0"/>
  </sheetViews>
  <sheetFormatPr baseColWidth="10" defaultColWidth="14.5" defaultRowHeight="15.75" customHeight="1" x14ac:dyDescent="0.15"/>
  <sheetData>
    <row r="1" spans="1:12" ht="15.75" customHeight="1" x14ac:dyDescent="0.15">
      <c r="A1" s="6" t="s">
        <v>0</v>
      </c>
      <c r="B1" s="6" t="s">
        <v>3</v>
      </c>
      <c r="C1" s="6" t="s">
        <v>5</v>
      </c>
      <c r="D1" s="6" t="s">
        <v>6</v>
      </c>
      <c r="E1" s="6" t="s">
        <v>41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42</v>
      </c>
      <c r="K1" s="6" t="s">
        <v>16</v>
      </c>
      <c r="L1" s="6" t="s">
        <v>43</v>
      </c>
    </row>
    <row r="2" spans="1:12" ht="15.75" customHeight="1" x14ac:dyDescent="0.15">
      <c r="A2" s="4" t="s">
        <v>44</v>
      </c>
      <c r="B2" s="4" t="s">
        <v>29</v>
      </c>
      <c r="C2" s="7">
        <v>0.40625</v>
      </c>
      <c r="D2" s="7">
        <v>0.46875</v>
      </c>
      <c r="E2" s="21"/>
      <c r="F2" s="4" t="s">
        <v>22</v>
      </c>
      <c r="G2" s="4">
        <v>1</v>
      </c>
      <c r="H2" s="6">
        <v>3</v>
      </c>
      <c r="I2" s="6">
        <v>3</v>
      </c>
      <c r="J2" s="6">
        <v>2</v>
      </c>
      <c r="K2" s="22">
        <f t="shared" ref="K2:K12" si="0">SUM(H2:J2)</f>
        <v>8</v>
      </c>
      <c r="L2" s="10">
        <f t="shared" ref="L2:L12" si="1">I2/H2</f>
        <v>1</v>
      </c>
    </row>
    <row r="3" spans="1:12" ht="15.75" customHeight="1" x14ac:dyDescent="0.15">
      <c r="A3" s="4" t="s">
        <v>44</v>
      </c>
      <c r="B3" s="4" t="s">
        <v>29</v>
      </c>
      <c r="C3" s="7">
        <v>0.40625</v>
      </c>
      <c r="D3" s="7">
        <v>0.46875</v>
      </c>
      <c r="E3" s="21"/>
      <c r="F3" s="4" t="s">
        <v>22</v>
      </c>
      <c r="G3" s="4">
        <v>2</v>
      </c>
      <c r="H3" s="6">
        <v>2</v>
      </c>
      <c r="I3" s="6">
        <v>2</v>
      </c>
      <c r="J3" s="6">
        <v>0</v>
      </c>
      <c r="K3" s="22">
        <f t="shared" si="0"/>
        <v>4</v>
      </c>
      <c r="L3" s="10">
        <f t="shared" si="1"/>
        <v>1</v>
      </c>
    </row>
    <row r="4" spans="1:12" ht="15.75" customHeight="1" x14ac:dyDescent="0.15">
      <c r="A4" s="4" t="s">
        <v>44</v>
      </c>
      <c r="B4" s="4" t="s">
        <v>29</v>
      </c>
      <c r="C4" s="7">
        <v>0.40625</v>
      </c>
      <c r="D4" s="7">
        <v>0.46875</v>
      </c>
      <c r="E4" s="21"/>
      <c r="F4" s="4" t="s">
        <v>22</v>
      </c>
      <c r="G4" s="4">
        <v>3</v>
      </c>
      <c r="H4" s="6">
        <v>5</v>
      </c>
      <c r="I4" s="6">
        <v>2</v>
      </c>
      <c r="J4" s="6">
        <v>0</v>
      </c>
      <c r="K4" s="22">
        <f t="shared" si="0"/>
        <v>7</v>
      </c>
      <c r="L4" s="10">
        <f t="shared" si="1"/>
        <v>0.4</v>
      </c>
    </row>
    <row r="5" spans="1:12" ht="15.75" customHeight="1" x14ac:dyDescent="0.15">
      <c r="A5" s="4" t="s">
        <v>44</v>
      </c>
      <c r="B5" s="4" t="s">
        <v>29</v>
      </c>
      <c r="C5" s="7">
        <v>0.40625</v>
      </c>
      <c r="D5" s="7">
        <v>0.46875</v>
      </c>
      <c r="E5" s="21"/>
      <c r="F5" s="4" t="s">
        <v>22</v>
      </c>
      <c r="G5" s="4">
        <v>4</v>
      </c>
      <c r="H5" s="6">
        <v>0</v>
      </c>
      <c r="I5" s="6">
        <v>5</v>
      </c>
      <c r="J5" s="6">
        <v>2</v>
      </c>
      <c r="K5" s="22">
        <f t="shared" si="0"/>
        <v>7</v>
      </c>
      <c r="L5" s="10" t="e">
        <f t="shared" si="1"/>
        <v>#DIV/0!</v>
      </c>
    </row>
    <row r="6" spans="1:12" ht="15.75" customHeight="1" x14ac:dyDescent="0.15">
      <c r="A6" s="4" t="s">
        <v>44</v>
      </c>
      <c r="B6" s="4" t="s">
        <v>29</v>
      </c>
      <c r="C6" s="7">
        <v>0.40625</v>
      </c>
      <c r="D6" s="7">
        <v>0.46875</v>
      </c>
      <c r="E6" s="21"/>
      <c r="F6" s="4" t="s">
        <v>22</v>
      </c>
      <c r="G6" s="4">
        <v>5</v>
      </c>
      <c r="H6" s="6">
        <v>0</v>
      </c>
      <c r="I6" s="6">
        <v>1</v>
      </c>
      <c r="J6" s="6">
        <v>0</v>
      </c>
      <c r="K6" s="22">
        <f t="shared" si="0"/>
        <v>1</v>
      </c>
      <c r="L6" s="10" t="e">
        <f t="shared" si="1"/>
        <v>#DIV/0!</v>
      </c>
    </row>
    <row r="7" spans="1:12" ht="15.75" customHeight="1" x14ac:dyDescent="0.15">
      <c r="A7" s="4" t="s">
        <v>44</v>
      </c>
      <c r="B7" s="4" t="s">
        <v>29</v>
      </c>
      <c r="C7" s="7">
        <v>0.40625</v>
      </c>
      <c r="D7" s="7">
        <v>0.46875</v>
      </c>
      <c r="E7" s="21"/>
      <c r="F7" s="4" t="s">
        <v>22</v>
      </c>
      <c r="G7" s="4" t="s">
        <v>45</v>
      </c>
      <c r="H7" s="6">
        <v>6</v>
      </c>
      <c r="I7" s="6">
        <v>7</v>
      </c>
      <c r="J7" s="6">
        <v>0</v>
      </c>
      <c r="K7" s="22">
        <f t="shared" si="0"/>
        <v>13</v>
      </c>
      <c r="L7" s="10">
        <f t="shared" si="1"/>
        <v>1.1666666666666667</v>
      </c>
    </row>
    <row r="8" spans="1:12" ht="15.75" customHeight="1" x14ac:dyDescent="0.15">
      <c r="A8" s="4" t="s">
        <v>44</v>
      </c>
      <c r="B8" s="4" t="s">
        <v>29</v>
      </c>
      <c r="C8" s="7">
        <v>0.40625</v>
      </c>
      <c r="D8" s="7">
        <v>0.46875</v>
      </c>
      <c r="E8" s="21"/>
      <c r="F8" s="4" t="s">
        <v>22</v>
      </c>
      <c r="G8" s="4" t="s">
        <v>46</v>
      </c>
      <c r="H8" s="6">
        <v>10</v>
      </c>
      <c r="I8" s="6">
        <v>2</v>
      </c>
      <c r="J8" s="6">
        <v>0</v>
      </c>
      <c r="K8" s="22">
        <f t="shared" si="0"/>
        <v>12</v>
      </c>
      <c r="L8" s="10">
        <f t="shared" si="1"/>
        <v>0.2</v>
      </c>
    </row>
    <row r="9" spans="1:12" ht="15.75" customHeight="1" x14ac:dyDescent="0.15">
      <c r="A9" s="4" t="s">
        <v>44</v>
      </c>
      <c r="B9" s="4" t="s">
        <v>29</v>
      </c>
      <c r="C9" s="7">
        <v>0.40625</v>
      </c>
      <c r="D9" s="7">
        <v>0.46875</v>
      </c>
      <c r="E9" s="21"/>
      <c r="F9" s="4" t="s">
        <v>22</v>
      </c>
      <c r="G9" s="4" t="s">
        <v>47</v>
      </c>
      <c r="H9" s="6">
        <v>2</v>
      </c>
      <c r="I9" s="6">
        <v>2</v>
      </c>
      <c r="J9" s="6">
        <v>0</v>
      </c>
      <c r="K9" s="22">
        <f t="shared" si="0"/>
        <v>4</v>
      </c>
      <c r="L9" s="10">
        <f t="shared" si="1"/>
        <v>1</v>
      </c>
    </row>
    <row r="10" spans="1:12" ht="15.75" customHeight="1" x14ac:dyDescent="0.15">
      <c r="A10" s="4" t="s">
        <v>44</v>
      </c>
      <c r="B10" s="4" t="s">
        <v>29</v>
      </c>
      <c r="C10" s="7">
        <v>0.40625</v>
      </c>
      <c r="D10" s="7">
        <v>0.46875</v>
      </c>
      <c r="E10" s="21"/>
      <c r="F10" s="4" t="s">
        <v>22</v>
      </c>
      <c r="G10" s="4" t="s">
        <v>48</v>
      </c>
      <c r="H10" s="6">
        <v>4</v>
      </c>
      <c r="I10" s="6">
        <v>1</v>
      </c>
      <c r="J10" s="6">
        <v>0</v>
      </c>
      <c r="K10" s="22">
        <f t="shared" si="0"/>
        <v>5</v>
      </c>
      <c r="L10" s="10">
        <f t="shared" si="1"/>
        <v>0.25</v>
      </c>
    </row>
    <row r="11" spans="1:12" ht="15.75" customHeight="1" x14ac:dyDescent="0.15">
      <c r="A11" s="4" t="s">
        <v>44</v>
      </c>
      <c r="B11" s="4" t="s">
        <v>29</v>
      </c>
      <c r="C11" s="7">
        <v>0.40625</v>
      </c>
      <c r="D11" s="7">
        <v>0.46875</v>
      </c>
      <c r="E11" s="21"/>
      <c r="F11" s="4" t="s">
        <v>22</v>
      </c>
      <c r="G11" s="4" t="s">
        <v>49</v>
      </c>
      <c r="H11" s="6">
        <v>9</v>
      </c>
      <c r="I11" s="6">
        <v>2</v>
      </c>
      <c r="J11" s="6">
        <v>0</v>
      </c>
      <c r="K11" s="22">
        <f t="shared" si="0"/>
        <v>11</v>
      </c>
      <c r="L11" s="10">
        <f t="shared" si="1"/>
        <v>0.22222222222222221</v>
      </c>
    </row>
    <row r="12" spans="1:12" ht="15.75" customHeight="1" x14ac:dyDescent="0.15">
      <c r="A12" s="4" t="s">
        <v>44</v>
      </c>
      <c r="B12" s="4" t="s">
        <v>29</v>
      </c>
      <c r="C12" s="7">
        <v>0.40625</v>
      </c>
      <c r="D12" s="7">
        <v>0.46875</v>
      </c>
      <c r="E12" s="21"/>
      <c r="F12" s="4" t="s">
        <v>22</v>
      </c>
      <c r="G12" s="4" t="s">
        <v>50</v>
      </c>
      <c r="H12" s="6">
        <v>0</v>
      </c>
      <c r="I12" s="6">
        <v>0</v>
      </c>
      <c r="J12" s="6">
        <v>0</v>
      </c>
      <c r="K12" s="22">
        <f t="shared" si="0"/>
        <v>0</v>
      </c>
      <c r="L12" s="10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by method</vt:lpstr>
      <vt:lpstr>by site</vt:lpstr>
      <vt:lpstr>Detailed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Saudat  Alishayeva</cp:lastModifiedBy>
  <dcterms:created xsi:type="dcterms:W3CDTF">2020-10-11T09:54:44Z</dcterms:created>
  <dcterms:modified xsi:type="dcterms:W3CDTF">2020-10-11T10:45:51Z</dcterms:modified>
</cp:coreProperties>
</file>