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e0d96c12873f0fb/Desktop/streamlit/"/>
    </mc:Choice>
  </mc:AlternateContent>
  <xr:revisionPtr revIDLastSave="334" documentId="13_ncr:1_{3FA9C09F-93F4-4FE2-B5CC-3CDBF44E5334}" xr6:coauthVersionLast="47" xr6:coauthVersionMax="47" xr10:uidLastSave="{3DB7B316-5D3F-4C9E-80F1-792B036E15C9}"/>
  <bookViews>
    <workbookView xWindow="-108" yWindow="-108" windowWidth="23256" windowHeight="12456" tabRatio="772" xr2:uid="{00000000-000D-0000-FFFF-FFFF00000000}"/>
  </bookViews>
  <sheets>
    <sheet name="Data" sheetId="1" r:id="rId1"/>
    <sheet name="MTBF&amp;MTT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H18" i="1"/>
  <c r="M18" i="1" s="1"/>
  <c r="N18" i="1" s="1"/>
  <c r="N17" i="1"/>
  <c r="M17" i="1"/>
  <c r="K17" i="1"/>
  <c r="L17" i="1"/>
  <c r="K16" i="1"/>
  <c r="L16" i="1"/>
  <c r="H20" i="1"/>
  <c r="H21" i="1"/>
  <c r="H22" i="1"/>
  <c r="H23" i="1"/>
  <c r="H24" i="1"/>
  <c r="H25" i="1"/>
  <c r="H26" i="1"/>
  <c r="H27" i="1"/>
  <c r="H28" i="1"/>
  <c r="H16" i="1"/>
  <c r="H17" i="1"/>
  <c r="H19" i="1"/>
  <c r="M16" i="1"/>
  <c r="N16" i="1" s="1"/>
  <c r="H3" i="1"/>
  <c r="M3" i="1"/>
  <c r="N3" i="1" s="1"/>
  <c r="H4" i="1"/>
  <c r="M4" i="1" s="1"/>
  <c r="N4" i="1" s="1"/>
  <c r="H5" i="1"/>
  <c r="M5" i="1" s="1"/>
  <c r="N5" i="1" s="1"/>
  <c r="H2" i="1"/>
  <c r="M2" i="1" s="1"/>
  <c r="L2" i="1"/>
  <c r="H6" i="1"/>
  <c r="M6" i="1" s="1"/>
  <c r="N6" i="1" s="1"/>
  <c r="H7" i="1"/>
  <c r="H8" i="1"/>
  <c r="H9" i="1"/>
  <c r="H10" i="1"/>
  <c r="H11" i="1"/>
  <c r="H12" i="1"/>
  <c r="M12" i="1" s="1"/>
  <c r="N12" i="1" s="1"/>
  <c r="H13" i="1"/>
  <c r="H14" i="1"/>
  <c r="H15" i="1"/>
  <c r="M8" i="1"/>
  <c r="N8" i="1" s="1"/>
  <c r="M9" i="1"/>
  <c r="N9" i="1" s="1"/>
  <c r="M10" i="1"/>
  <c r="N10" i="1" s="1"/>
  <c r="N11" i="1"/>
  <c r="M7" i="1"/>
  <c r="N7" i="1" s="1"/>
  <c r="M11" i="1"/>
  <c r="M13" i="1"/>
  <c r="N13" i="1" s="1"/>
  <c r="M14" i="1"/>
  <c r="N14" i="1" s="1"/>
  <c r="M15" i="1"/>
  <c r="N15" i="1" s="1"/>
  <c r="C3" i="4"/>
  <c r="C4" i="4"/>
  <c r="B3" i="4"/>
  <c r="B4" i="4"/>
  <c r="L15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L3" i="1"/>
  <c r="L4" i="1"/>
  <c r="L5" i="1"/>
  <c r="L6" i="1"/>
  <c r="L7" i="1"/>
  <c r="L8" i="1"/>
  <c r="L9" i="1"/>
  <c r="L10" i="1"/>
  <c r="L11" i="1"/>
  <c r="L12" i="1"/>
  <c r="L13" i="1"/>
  <c r="L14" i="1"/>
  <c r="N2" i="1" l="1"/>
  <c r="B2" i="4"/>
  <c r="C2" i="4"/>
</calcChain>
</file>

<file path=xl/sharedStrings.xml><?xml version="1.0" encoding="utf-8"?>
<sst xmlns="http://schemas.openxmlformats.org/spreadsheetml/2006/main" count="73" uniqueCount="36">
  <si>
    <t>Date</t>
  </si>
  <si>
    <t>Incident</t>
  </si>
  <si>
    <t>Elastic cluster down</t>
  </si>
  <si>
    <t>Kubernetes Api down</t>
  </si>
  <si>
    <t>Kibana and Grafana</t>
  </si>
  <si>
    <t>Jenkins</t>
  </si>
  <si>
    <t xml:space="preserve"> Repair time(start)</t>
  </si>
  <si>
    <t>Repair time(end)</t>
  </si>
  <si>
    <t>Kibana Intermittent 500 error</t>
  </si>
  <si>
    <t>Sol_raw not getting data</t>
  </si>
  <si>
    <t>Sol_index not getting data</t>
  </si>
  <si>
    <t xml:space="preserve">Worker08 down </t>
  </si>
  <si>
    <t>Elastic Unstable</t>
  </si>
  <si>
    <t>Registry sync not working</t>
  </si>
  <si>
    <t>Downtime(Start)</t>
  </si>
  <si>
    <t>Downtime(End)</t>
  </si>
  <si>
    <t>MTBF (Hrs)</t>
  </si>
  <si>
    <t>MTTR (Hrs)</t>
  </si>
  <si>
    <t>March</t>
  </si>
  <si>
    <t>Month</t>
  </si>
  <si>
    <t>Clusters</t>
  </si>
  <si>
    <t>Rating</t>
  </si>
  <si>
    <t>Downtime%</t>
  </si>
  <si>
    <t>January</t>
  </si>
  <si>
    <t>SLA_Uptime%</t>
  </si>
  <si>
    <t>Event _no</t>
  </si>
  <si>
    <t>Months</t>
  </si>
  <si>
    <t>February</t>
  </si>
  <si>
    <t>Opus</t>
  </si>
  <si>
    <t>Gdc</t>
  </si>
  <si>
    <t>Time since last failure(hrs)</t>
  </si>
  <si>
    <t>Time to repair(hrs)</t>
  </si>
  <si>
    <t>Total Downtime(hrs)</t>
  </si>
  <si>
    <t>April</t>
  </si>
  <si>
    <t>Flex</t>
  </si>
  <si>
    <t>Shanghai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</si>
</sst>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h]:mm"/>
    <numFmt numFmtId="165" formatCode="m/d/yy;@"/>
    <numFmt numFmtId="167" formatCode="[$-409]m/d/yy\ h:mm\ AM/P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33333"/>
      <name val="Verdana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0" fontId="0" fillId="3" borderId="0" xfId="0" applyNumberFormat="1" applyFill="1"/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164" fontId="5" fillId="0" borderId="0" xfId="0" applyNumberFormat="1" applyFont="1"/>
    <xf numFmtId="0" fontId="5" fillId="0" borderId="0" xfId="0" applyFont="1"/>
    <xf numFmtId="22" fontId="6" fillId="0" borderId="0" xfId="0" applyNumberFormat="1" applyFont="1"/>
    <xf numFmtId="0" fontId="1" fillId="0" borderId="0" xfId="0" applyFont="1" applyFill="1" applyBorder="1"/>
    <xf numFmtId="0" fontId="0" fillId="0" borderId="0" xfId="0" applyFill="1"/>
    <xf numFmtId="167" fontId="0" fillId="0" borderId="0" xfId="0" applyNumberFormat="1"/>
    <xf numFmtId="167" fontId="0" fillId="0" borderId="0" xfId="2" applyNumberFormat="1" applyFont="1"/>
    <xf numFmtId="167" fontId="1" fillId="0" borderId="0" xfId="0" applyNumberFormat="1" applyFont="1" applyFill="1" applyBorder="1"/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5" fillId="0" borderId="0" xfId="0" applyNumberFormat="1" applyFont="1"/>
    <xf numFmtId="164" fontId="0" fillId="0" borderId="0" xfId="0" applyNumberFormat="1" applyFill="1"/>
    <xf numFmtId="167" fontId="4" fillId="2" borderId="0" xfId="0" applyNumberFormat="1" applyFont="1" applyFill="1" applyAlignment="1">
      <alignment horizontal="center" wrapText="1"/>
    </xf>
    <xf numFmtId="167" fontId="0" fillId="0" borderId="0" xfId="0" applyNumberFormat="1" applyFill="1" applyBorder="1"/>
    <xf numFmtId="167" fontId="0" fillId="0" borderId="0" xfId="0" applyNumberFormat="1" applyFill="1"/>
    <xf numFmtId="167" fontId="4" fillId="0" borderId="0" xfId="0" applyNumberFormat="1" applyFont="1" applyFill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horizontal="center" wrapText="1"/>
    </xf>
    <xf numFmtId="164" fontId="1" fillId="2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 applyFill="1"/>
    <xf numFmtId="0" fontId="8" fillId="7" borderId="0" xfId="0" applyNumberFormat="1" applyFont="1" applyFill="1" applyAlignment="1">
      <alignment horizontal="center"/>
    </xf>
    <xf numFmtId="0" fontId="0" fillId="6" borderId="0" xfId="0" applyNumberFormat="1" applyFill="1"/>
    <xf numFmtId="0" fontId="5" fillId="6" borderId="0" xfId="0" applyNumberFormat="1" applyFont="1" applyFill="1"/>
    <xf numFmtId="0" fontId="8" fillId="4" borderId="0" xfId="0" applyNumberFormat="1" applyFont="1" applyFill="1" applyAlignment="1">
      <alignment horizontal="center"/>
    </xf>
    <xf numFmtId="0" fontId="0" fillId="5" borderId="0" xfId="0" applyNumberFormat="1" applyFill="1"/>
    <xf numFmtId="0" fontId="5" fillId="5" borderId="0" xfId="0" applyNumberFormat="1" applyFont="1" applyFill="1"/>
    <xf numFmtId="0" fontId="3" fillId="5" borderId="0" xfId="0" applyNumberFormat="1" applyFont="1" applyFill="1"/>
    <xf numFmtId="2" fontId="0" fillId="5" borderId="0" xfId="0" applyNumberFormat="1" applyFill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0" borderId="0" xfId="0" applyAlignment="1">
      <alignment vertical="top"/>
    </xf>
    <xf numFmtId="0" fontId="8" fillId="4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1" fontId="5" fillId="0" borderId="0" xfId="0" applyNumberFormat="1" applyFont="1"/>
    <xf numFmtId="2" fontId="5" fillId="0" borderId="1" xfId="0" applyNumberFormat="1" applyFont="1" applyBorder="1" applyAlignment="1">
      <alignment vertical="top"/>
    </xf>
    <xf numFmtId="164" fontId="0" fillId="0" borderId="0" xfId="0" applyNumberFormat="1" applyAlignment="1"/>
    <xf numFmtId="2" fontId="0" fillId="6" borderId="0" xfId="0" applyNumberFormat="1" applyFill="1"/>
    <xf numFmtId="2" fontId="0" fillId="0" borderId="0" xfId="0" applyNumberFormat="1"/>
    <xf numFmtId="14" fontId="1" fillId="0" borderId="0" xfId="0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zoomScale="72" zoomScaleNormal="72" workbookViewId="0">
      <selection activeCell="H21" sqref="H21"/>
    </sheetView>
  </sheetViews>
  <sheetFormatPr defaultColWidth="8.77734375" defaultRowHeight="14.4" x14ac:dyDescent="0.3"/>
  <cols>
    <col min="1" max="1" width="9.44140625" bestFit="1" customWidth="1"/>
    <col min="2" max="3" width="12" customWidth="1"/>
    <col min="4" max="4" width="17.109375" customWidth="1"/>
    <col min="5" max="5" width="25" customWidth="1"/>
    <col min="6" max="6" width="27.44140625" style="15" customWidth="1"/>
    <col min="7" max="7" width="18.109375" style="15" customWidth="1"/>
    <col min="8" max="8" width="23.77734375" style="29" customWidth="1"/>
    <col min="9" max="9" width="23" style="15" customWidth="1"/>
    <col min="10" max="10" width="16.44140625" style="15" customWidth="1"/>
    <col min="11" max="11" width="19.77734375" style="18" customWidth="1"/>
    <col min="12" max="12" width="16.44140625" style="18" customWidth="1"/>
    <col min="13" max="13" width="16.33203125" style="32" bestFit="1" customWidth="1"/>
    <col min="14" max="14" width="15.33203125" style="35" bestFit="1" customWidth="1"/>
    <col min="15" max="15" width="10.44140625" bestFit="1" customWidth="1"/>
    <col min="16" max="16" width="14.109375" bestFit="1" customWidth="1"/>
    <col min="17" max="17" width="6.33203125" customWidth="1"/>
    <col min="18" max="18" width="14.6640625" bestFit="1" customWidth="1"/>
    <col min="19" max="19" width="13.33203125" customWidth="1"/>
    <col min="20" max="20" width="13.77734375" customWidth="1"/>
    <col min="21" max="21" width="13" customWidth="1"/>
    <col min="22" max="22" width="14.109375" bestFit="1" customWidth="1"/>
    <col min="23" max="23" width="10.44140625" bestFit="1" customWidth="1"/>
    <col min="24" max="24" width="14.109375" bestFit="1" customWidth="1"/>
    <col min="25" max="25" width="10.44140625" bestFit="1" customWidth="1"/>
    <col min="26" max="26" width="14.109375" bestFit="1" customWidth="1"/>
    <col min="27" max="27" width="10.44140625" bestFit="1" customWidth="1"/>
    <col min="28" max="28" width="14.109375" bestFit="1" customWidth="1"/>
    <col min="29" max="29" width="10.44140625" bestFit="1" customWidth="1"/>
    <col min="30" max="30" width="14.109375" bestFit="1" customWidth="1"/>
  </cols>
  <sheetData>
    <row r="1" spans="1:17" ht="27" x14ac:dyDescent="0.3">
      <c r="A1" s="2" t="s">
        <v>25</v>
      </c>
      <c r="B1" s="2" t="s">
        <v>0</v>
      </c>
      <c r="C1" s="2" t="s">
        <v>26</v>
      </c>
      <c r="D1" s="2" t="s">
        <v>20</v>
      </c>
      <c r="E1" s="2" t="s">
        <v>1</v>
      </c>
      <c r="F1" s="19" t="s">
        <v>14</v>
      </c>
      <c r="G1" s="19" t="s">
        <v>15</v>
      </c>
      <c r="H1" s="28" t="s">
        <v>32</v>
      </c>
      <c r="I1" s="22" t="s">
        <v>6</v>
      </c>
      <c r="J1" s="22" t="s">
        <v>7</v>
      </c>
      <c r="K1" s="26" t="s">
        <v>30</v>
      </c>
      <c r="L1" s="26" t="s">
        <v>31</v>
      </c>
      <c r="M1" s="31" t="s">
        <v>24</v>
      </c>
      <c r="N1" s="34" t="s">
        <v>22</v>
      </c>
      <c r="O1" s="39" t="s">
        <v>21</v>
      </c>
      <c r="Q1" s="4"/>
    </row>
    <row r="2" spans="1:17" x14ac:dyDescent="0.3">
      <c r="A2">
        <v>1</v>
      </c>
      <c r="B2" s="1">
        <v>44569</v>
      </c>
      <c r="C2" s="1" t="s">
        <v>23</v>
      </c>
      <c r="D2" t="s">
        <v>28</v>
      </c>
      <c r="E2" t="s">
        <v>8</v>
      </c>
      <c r="F2" s="15">
        <v>44569</v>
      </c>
      <c r="G2" s="15">
        <v>44592</v>
      </c>
      <c r="H2" s="51">
        <f>INT(G2-F2)</f>
        <v>23</v>
      </c>
      <c r="I2" s="15">
        <v>44569.003472222219</v>
      </c>
      <c r="J2" s="15">
        <v>44592.180555555555</v>
      </c>
      <c r="K2" s="10"/>
      <c r="L2" s="49">
        <f>INT((J2-I2)*24)</f>
        <v>556</v>
      </c>
      <c r="M2" s="52">
        <f>ROUNDUP((((24*DAY(EOMONTH(B2,0)))-(24*(SUMPRODUCT(H2))))/(24*DAY(EOMONTH(B2,0)))*100),2)</f>
        <v>25.810000000000002</v>
      </c>
      <c r="N2" s="38">
        <f>(100-M2)</f>
        <v>74.19</v>
      </c>
      <c r="O2" s="40">
        <v>2</v>
      </c>
      <c r="Q2" s="5"/>
    </row>
    <row r="3" spans="1:17" x14ac:dyDescent="0.3">
      <c r="A3">
        <v>2</v>
      </c>
      <c r="B3" s="1">
        <v>44572</v>
      </c>
      <c r="C3" s="1" t="s">
        <v>23</v>
      </c>
      <c r="D3" t="s">
        <v>28</v>
      </c>
      <c r="E3" t="s">
        <v>9</v>
      </c>
      <c r="F3" s="15">
        <v>44572.361111111109</v>
      </c>
      <c r="G3" s="15">
        <v>44576.260416666664</v>
      </c>
      <c r="H3" s="51">
        <f t="shared" ref="H3:H28" si="0">G3-F3</f>
        <v>3.8993055555547471</v>
      </c>
      <c r="I3" s="15">
        <v>44572.364583333336</v>
      </c>
      <c r="J3" s="15">
        <v>44576.260416666664</v>
      </c>
      <c r="K3" s="49">
        <f>INT((I3-I2)*24)</f>
        <v>80</v>
      </c>
      <c r="L3" s="49">
        <f t="shared" ref="L3:L14" si="1">INT((J3-I3)*24)</f>
        <v>93</v>
      </c>
      <c r="M3" s="52">
        <f t="shared" ref="M3:M17" si="2">ROUNDUP((((24*DAY(EOMONTH(B3,0)))-(24*(SUMPRODUCT(H3))))/(24*DAY(EOMONTH(B3,0)))*100),2)</f>
        <v>87.43</v>
      </c>
      <c r="N3" s="38">
        <f t="shared" ref="N3:N17" si="3">(100-M3)</f>
        <v>12.569999999999993</v>
      </c>
      <c r="O3" s="40">
        <v>4</v>
      </c>
      <c r="Q3" s="5"/>
    </row>
    <row r="4" spans="1:17" x14ac:dyDescent="0.3">
      <c r="A4">
        <v>3</v>
      </c>
      <c r="B4" s="1">
        <v>44586</v>
      </c>
      <c r="C4" s="1" t="s">
        <v>23</v>
      </c>
      <c r="D4" t="s">
        <v>28</v>
      </c>
      <c r="E4" t="s">
        <v>10</v>
      </c>
      <c r="F4" s="15">
        <v>44586.625</v>
      </c>
      <c r="G4" s="15">
        <v>44586.75</v>
      </c>
      <c r="H4" s="51">
        <f t="shared" si="0"/>
        <v>0.125</v>
      </c>
      <c r="I4" s="15">
        <v>44586.628472222219</v>
      </c>
      <c r="J4" s="15">
        <v>44586.75</v>
      </c>
      <c r="K4" s="49">
        <f t="shared" ref="K4:K17" si="4">INT((I4-I3)*24)</f>
        <v>342</v>
      </c>
      <c r="L4" s="49">
        <f t="shared" si="1"/>
        <v>2</v>
      </c>
      <c r="M4" s="52">
        <f t="shared" si="2"/>
        <v>99.600000000000009</v>
      </c>
      <c r="N4" s="38">
        <f t="shared" si="3"/>
        <v>0.39999999999999147</v>
      </c>
      <c r="O4" s="40">
        <v>5</v>
      </c>
      <c r="Q4" s="5"/>
    </row>
    <row r="5" spans="1:17" x14ac:dyDescent="0.3">
      <c r="A5">
        <v>4</v>
      </c>
      <c r="B5" s="1">
        <v>44589</v>
      </c>
      <c r="C5" s="1" t="s">
        <v>23</v>
      </c>
      <c r="D5" t="s">
        <v>29</v>
      </c>
      <c r="E5" t="s">
        <v>11</v>
      </c>
      <c r="F5" s="15">
        <v>44589.25</v>
      </c>
      <c r="G5" s="15">
        <v>44590</v>
      </c>
      <c r="H5" s="51">
        <f t="shared" si="0"/>
        <v>0.75</v>
      </c>
      <c r="I5" s="15">
        <v>44589.253472222219</v>
      </c>
      <c r="J5" s="15">
        <v>44590</v>
      </c>
      <c r="K5" s="49">
        <f t="shared" si="4"/>
        <v>63</v>
      </c>
      <c r="L5" s="49">
        <f t="shared" si="1"/>
        <v>17</v>
      </c>
      <c r="M5" s="52">
        <f t="shared" si="2"/>
        <v>97.59</v>
      </c>
      <c r="N5" s="38">
        <f t="shared" si="3"/>
        <v>2.4099999999999966</v>
      </c>
      <c r="O5" s="40">
        <v>5</v>
      </c>
      <c r="Q5" s="5"/>
    </row>
    <row r="6" spans="1:17" x14ac:dyDescent="0.3">
      <c r="A6">
        <v>5</v>
      </c>
      <c r="B6" s="1">
        <v>44593</v>
      </c>
      <c r="C6" s="1" t="s">
        <v>27</v>
      </c>
      <c r="D6" t="s">
        <v>28</v>
      </c>
      <c r="E6" t="s">
        <v>8</v>
      </c>
      <c r="F6" s="15">
        <v>44593.000694444447</v>
      </c>
      <c r="G6" s="15">
        <v>44614.666666666664</v>
      </c>
      <c r="H6" s="51">
        <f t="shared" si="0"/>
        <v>21.665972222217533</v>
      </c>
      <c r="I6" s="15">
        <v>44593.004166666666</v>
      </c>
      <c r="J6" s="15">
        <v>44614.666666666664</v>
      </c>
      <c r="K6" s="49">
        <f t="shared" si="4"/>
        <v>90</v>
      </c>
      <c r="L6" s="49">
        <f t="shared" si="1"/>
        <v>519</v>
      </c>
      <c r="M6" s="52">
        <f t="shared" si="2"/>
        <v>22.630000000000003</v>
      </c>
      <c r="N6" s="38">
        <f t="shared" si="3"/>
        <v>77.37</v>
      </c>
      <c r="O6" s="40">
        <v>2</v>
      </c>
      <c r="Q6" s="5"/>
    </row>
    <row r="7" spans="1:17" x14ac:dyDescent="0.3">
      <c r="A7">
        <v>6</v>
      </c>
      <c r="B7" s="1">
        <v>44594</v>
      </c>
      <c r="C7" s="1" t="s">
        <v>27</v>
      </c>
      <c r="D7" t="s">
        <v>28</v>
      </c>
      <c r="E7" t="s">
        <v>2</v>
      </c>
      <c r="F7" s="15">
        <v>44594.397916666669</v>
      </c>
      <c r="G7" s="16">
        <v>44594.734027777777</v>
      </c>
      <c r="H7" s="51">
        <f t="shared" si="0"/>
        <v>0.33611111110803904</v>
      </c>
      <c r="I7" s="15">
        <v>44594.401388888888</v>
      </c>
      <c r="J7" s="16">
        <v>44594.734027777777</v>
      </c>
      <c r="K7" s="49">
        <f t="shared" si="4"/>
        <v>33</v>
      </c>
      <c r="L7" s="49">
        <f t="shared" si="1"/>
        <v>7</v>
      </c>
      <c r="M7" s="52">
        <f t="shared" si="2"/>
        <v>98.800000000000011</v>
      </c>
      <c r="N7" s="38">
        <f t="shared" si="3"/>
        <v>1.1999999999999886</v>
      </c>
      <c r="O7" s="40">
        <v>5</v>
      </c>
      <c r="Q7" s="5"/>
    </row>
    <row r="8" spans="1:17" x14ac:dyDescent="0.3">
      <c r="A8">
        <v>7</v>
      </c>
      <c r="B8" s="1">
        <v>44602</v>
      </c>
      <c r="C8" s="1" t="s">
        <v>27</v>
      </c>
      <c r="D8" t="s">
        <v>28</v>
      </c>
      <c r="E8" t="s">
        <v>2</v>
      </c>
      <c r="F8" s="15">
        <v>44602.65347222222</v>
      </c>
      <c r="G8" s="15">
        <v>44602.754861111112</v>
      </c>
      <c r="H8" s="51">
        <f t="shared" si="0"/>
        <v>0.10138888889196096</v>
      </c>
      <c r="I8" s="15">
        <v>44602.656944444447</v>
      </c>
      <c r="J8" s="15">
        <v>44602.754861111112</v>
      </c>
      <c r="K8" s="49">
        <f t="shared" si="4"/>
        <v>198</v>
      </c>
      <c r="L8" s="49">
        <f t="shared" si="1"/>
        <v>2</v>
      </c>
      <c r="M8" s="52">
        <f t="shared" si="2"/>
        <v>99.64</v>
      </c>
      <c r="N8" s="38">
        <f t="shared" si="3"/>
        <v>0.35999999999999943</v>
      </c>
      <c r="O8" s="40">
        <v>5</v>
      </c>
      <c r="Q8" s="5"/>
    </row>
    <row r="9" spans="1:17" x14ac:dyDescent="0.3">
      <c r="A9">
        <v>8</v>
      </c>
      <c r="B9" s="1">
        <v>44603</v>
      </c>
      <c r="C9" s="1" t="s">
        <v>27</v>
      </c>
      <c r="D9" t="s">
        <v>29</v>
      </c>
      <c r="E9" t="s">
        <v>12</v>
      </c>
      <c r="F9" s="15">
        <v>44603.333333333336</v>
      </c>
      <c r="G9" s="15">
        <v>44603.416666666664</v>
      </c>
      <c r="H9" s="51">
        <f t="shared" si="0"/>
        <v>8.3333333328482695E-2</v>
      </c>
      <c r="I9" s="15">
        <v>44603.336805555555</v>
      </c>
      <c r="J9" s="15">
        <v>44603.416666666664</v>
      </c>
      <c r="K9" s="49">
        <f t="shared" si="4"/>
        <v>16</v>
      </c>
      <c r="L9" s="49">
        <f t="shared" si="1"/>
        <v>1</v>
      </c>
      <c r="M9" s="52">
        <f t="shared" si="2"/>
        <v>99.710000000000008</v>
      </c>
      <c r="N9" s="38">
        <f t="shared" si="3"/>
        <v>0.28999999999999204</v>
      </c>
      <c r="O9" s="40">
        <v>5</v>
      </c>
      <c r="Q9" s="5"/>
    </row>
    <row r="10" spans="1:17" x14ac:dyDescent="0.3">
      <c r="A10">
        <v>9</v>
      </c>
      <c r="B10" s="1">
        <v>44617</v>
      </c>
      <c r="C10" s="1" t="s">
        <v>27</v>
      </c>
      <c r="D10" t="s">
        <v>29</v>
      </c>
      <c r="E10" t="s">
        <v>3</v>
      </c>
      <c r="F10" s="15">
        <v>44617.508333333331</v>
      </c>
      <c r="G10" s="15">
        <v>44617.55</v>
      </c>
      <c r="H10" s="51">
        <f t="shared" si="0"/>
        <v>4.1666666671517305E-2</v>
      </c>
      <c r="I10" s="15">
        <v>44617.511805555558</v>
      </c>
      <c r="J10" s="15">
        <v>44617.55</v>
      </c>
      <c r="K10" s="49">
        <f t="shared" si="4"/>
        <v>340</v>
      </c>
      <c r="L10" s="49">
        <f t="shared" si="1"/>
        <v>0</v>
      </c>
      <c r="M10" s="52">
        <f t="shared" si="2"/>
        <v>99.86</v>
      </c>
      <c r="N10" s="38">
        <f t="shared" si="3"/>
        <v>0.14000000000000057</v>
      </c>
      <c r="O10" s="40">
        <v>5</v>
      </c>
      <c r="Q10" s="5"/>
    </row>
    <row r="11" spans="1:17" x14ac:dyDescent="0.3">
      <c r="A11">
        <v>10</v>
      </c>
      <c r="B11" s="1">
        <v>44620</v>
      </c>
      <c r="C11" s="1" t="s">
        <v>27</v>
      </c>
      <c r="D11" t="s">
        <v>28</v>
      </c>
      <c r="E11" t="s">
        <v>13</v>
      </c>
      <c r="F11" s="15">
        <v>44620.479166666664</v>
      </c>
      <c r="G11" s="15">
        <v>44627.645833333336</v>
      </c>
      <c r="H11" s="51">
        <f t="shared" si="0"/>
        <v>7.1666666666715173</v>
      </c>
      <c r="I11" s="15">
        <v>44620.482638888891</v>
      </c>
      <c r="J11" s="15">
        <v>44627.645833333336</v>
      </c>
      <c r="K11" s="49">
        <f t="shared" si="4"/>
        <v>71</v>
      </c>
      <c r="L11" s="49">
        <f t="shared" si="1"/>
        <v>171</v>
      </c>
      <c r="M11" s="52">
        <f t="shared" si="2"/>
        <v>74.410000000000011</v>
      </c>
      <c r="N11" s="38">
        <f t="shared" si="3"/>
        <v>25.589999999999989</v>
      </c>
      <c r="O11" s="40">
        <v>3</v>
      </c>
      <c r="Q11" s="5"/>
    </row>
    <row r="12" spans="1:17" x14ac:dyDescent="0.3">
      <c r="A12">
        <v>11</v>
      </c>
      <c r="B12" s="1">
        <v>44624</v>
      </c>
      <c r="C12" s="1" t="s">
        <v>18</v>
      </c>
      <c r="D12" t="s">
        <v>29</v>
      </c>
      <c r="E12" t="s">
        <v>4</v>
      </c>
      <c r="F12" s="15">
        <v>44624.379861111112</v>
      </c>
      <c r="G12" s="15">
        <v>44624.40625</v>
      </c>
      <c r="H12" s="51">
        <f t="shared" si="0"/>
        <v>2.6388888887595385E-2</v>
      </c>
      <c r="I12" s="15">
        <v>44624.383333333331</v>
      </c>
      <c r="J12" s="15">
        <v>44624.40625</v>
      </c>
      <c r="K12" s="49">
        <f t="shared" si="4"/>
        <v>93</v>
      </c>
      <c r="L12" s="49">
        <f t="shared" si="1"/>
        <v>0</v>
      </c>
      <c r="M12" s="52">
        <f t="shared" si="2"/>
        <v>99.92</v>
      </c>
      <c r="N12" s="38">
        <f t="shared" si="3"/>
        <v>7.9999999999998295E-2</v>
      </c>
      <c r="O12" s="40">
        <v>5</v>
      </c>
      <c r="Q12" s="5"/>
    </row>
    <row r="13" spans="1:17" x14ac:dyDescent="0.3">
      <c r="A13">
        <v>12</v>
      </c>
      <c r="B13" s="1">
        <v>44635</v>
      </c>
      <c r="C13" s="1" t="s">
        <v>18</v>
      </c>
      <c r="D13" t="s">
        <v>28</v>
      </c>
      <c r="E13" t="s">
        <v>2</v>
      </c>
      <c r="F13" s="15">
        <v>44635.458333333336</v>
      </c>
      <c r="G13" s="15">
        <v>44635.75</v>
      </c>
      <c r="H13" s="51">
        <f t="shared" si="0"/>
        <v>0.29166666666424135</v>
      </c>
      <c r="I13" s="15">
        <v>44635.461805555555</v>
      </c>
      <c r="J13" s="15">
        <v>44635.75</v>
      </c>
      <c r="K13" s="49">
        <f t="shared" si="4"/>
        <v>265</v>
      </c>
      <c r="L13" s="49">
        <f t="shared" si="1"/>
        <v>6</v>
      </c>
      <c r="M13" s="52">
        <f t="shared" si="2"/>
        <v>99.06</v>
      </c>
      <c r="N13" s="38">
        <f t="shared" si="3"/>
        <v>0.93999999999999773</v>
      </c>
      <c r="O13" s="41">
        <v>5</v>
      </c>
      <c r="P13" s="30"/>
      <c r="Q13" s="5"/>
    </row>
    <row r="14" spans="1:17" x14ac:dyDescent="0.3">
      <c r="A14">
        <v>13</v>
      </c>
      <c r="B14" s="1">
        <v>44636</v>
      </c>
      <c r="C14" s="1" t="s">
        <v>18</v>
      </c>
      <c r="D14" t="s">
        <v>28</v>
      </c>
      <c r="E14" t="s">
        <v>2</v>
      </c>
      <c r="F14" s="15">
        <v>44636.5</v>
      </c>
      <c r="G14" s="15">
        <v>44636.75</v>
      </c>
      <c r="H14" s="51">
        <f t="shared" si="0"/>
        <v>0.25</v>
      </c>
      <c r="I14" s="15">
        <v>44636.503472222219</v>
      </c>
      <c r="J14" s="15">
        <v>44636.75</v>
      </c>
      <c r="K14" s="49">
        <f t="shared" si="4"/>
        <v>24</v>
      </c>
      <c r="L14" s="49">
        <f t="shared" si="1"/>
        <v>5</v>
      </c>
      <c r="M14" s="52">
        <f t="shared" si="2"/>
        <v>99.2</v>
      </c>
      <c r="N14" s="38">
        <f t="shared" si="3"/>
        <v>0.79999999999999716</v>
      </c>
      <c r="O14" s="41">
        <v>5</v>
      </c>
      <c r="P14" s="30"/>
      <c r="Q14" s="5"/>
    </row>
    <row r="15" spans="1:17" x14ac:dyDescent="0.3">
      <c r="A15">
        <v>14</v>
      </c>
      <c r="B15" s="1">
        <v>44637</v>
      </c>
      <c r="C15" s="1" t="s">
        <v>18</v>
      </c>
      <c r="D15" t="s">
        <v>28</v>
      </c>
      <c r="E15" t="s">
        <v>5</v>
      </c>
      <c r="F15" s="15">
        <v>44637.375</v>
      </c>
      <c r="G15" s="15">
        <v>44637.458333333336</v>
      </c>
      <c r="H15" s="51">
        <f t="shared" si="0"/>
        <v>8.3333333335758653E-2</v>
      </c>
      <c r="I15" s="15">
        <v>44637.378472222219</v>
      </c>
      <c r="J15" s="15">
        <v>44637.458333333336</v>
      </c>
      <c r="K15" s="49">
        <f t="shared" si="4"/>
        <v>21</v>
      </c>
      <c r="L15" s="49">
        <f>INT((J15-I15)*24)</f>
        <v>1</v>
      </c>
      <c r="M15" s="52">
        <f t="shared" si="2"/>
        <v>99.740000000000009</v>
      </c>
      <c r="N15" s="38">
        <f t="shared" si="3"/>
        <v>0.25999999999999091</v>
      </c>
      <c r="O15" s="41">
        <v>5</v>
      </c>
      <c r="P15" s="14"/>
    </row>
    <row r="16" spans="1:17" x14ac:dyDescent="0.3">
      <c r="A16">
        <v>15</v>
      </c>
      <c r="B16" s="1">
        <v>44652</v>
      </c>
      <c r="C16" s="1" t="s">
        <v>33</v>
      </c>
      <c r="D16" t="s">
        <v>34</v>
      </c>
      <c r="E16" t="s">
        <v>2</v>
      </c>
      <c r="F16" s="15">
        <v>44652.666666666664</v>
      </c>
      <c r="G16" s="15">
        <v>44655.5625</v>
      </c>
      <c r="H16" s="51">
        <f t="shared" si="0"/>
        <v>2.8958333333357587</v>
      </c>
      <c r="I16" s="15">
        <v>44652.170138888891</v>
      </c>
      <c r="J16" s="15">
        <v>44655.5625</v>
      </c>
      <c r="K16" s="49">
        <f t="shared" si="4"/>
        <v>355</v>
      </c>
      <c r="L16" s="53">
        <f>INT((J16-I16)*24)</f>
        <v>81</v>
      </c>
      <c r="M16" s="32">
        <f t="shared" si="2"/>
        <v>90.350000000000009</v>
      </c>
      <c r="N16" s="35">
        <f t="shared" si="3"/>
        <v>9.6499999999999915</v>
      </c>
      <c r="O16" s="41">
        <v>5</v>
      </c>
    </row>
    <row r="17" spans="1:20" s="6" customFormat="1" ht="15.6" customHeight="1" x14ac:dyDescent="0.3">
      <c r="A17" s="13">
        <v>16</v>
      </c>
      <c r="B17" s="54">
        <v>44656</v>
      </c>
      <c r="C17" s="13" t="s">
        <v>33</v>
      </c>
      <c r="D17" s="13" t="s">
        <v>35</v>
      </c>
      <c r="E17" s="13" t="s">
        <v>2</v>
      </c>
      <c r="F17" s="17">
        <v>44656.6875</v>
      </c>
      <c r="G17" s="17">
        <v>44656.875</v>
      </c>
      <c r="H17" s="51">
        <f t="shared" si="0"/>
        <v>0.1875</v>
      </c>
      <c r="I17" s="23">
        <v>44656.690972222219</v>
      </c>
      <c r="J17" s="15">
        <v>44656.875</v>
      </c>
      <c r="K17" s="49">
        <f t="shared" si="4"/>
        <v>108</v>
      </c>
      <c r="L17" s="18">
        <f>INT((J17-I17)*24)</f>
        <v>4</v>
      </c>
      <c r="M17" s="32">
        <f t="shared" si="2"/>
        <v>99.38000000000001</v>
      </c>
      <c r="N17" s="35">
        <f t="shared" si="3"/>
        <v>0.61999999999999034</v>
      </c>
      <c r="O17" s="6">
        <v>5</v>
      </c>
      <c r="T17" s="7"/>
    </row>
    <row r="18" spans="1:20" s="6" customFormat="1" ht="15.6" customHeight="1" x14ac:dyDescent="0.3">
      <c r="A18" s="13">
        <v>16</v>
      </c>
      <c r="B18" s="54">
        <v>44658</v>
      </c>
      <c r="C18" s="13" t="s">
        <v>33</v>
      </c>
      <c r="D18" s="13" t="s">
        <v>35</v>
      </c>
      <c r="E18" s="13" t="s">
        <v>2</v>
      </c>
      <c r="F18" s="17">
        <v>44658.6875</v>
      </c>
      <c r="G18" s="17">
        <v>44658.875</v>
      </c>
      <c r="H18" s="51">
        <f t="shared" ref="H18" si="5">G18-F18</f>
        <v>0.1875</v>
      </c>
      <c r="I18" s="23">
        <v>44658.690972222219</v>
      </c>
      <c r="J18" s="15">
        <v>44658.875</v>
      </c>
      <c r="K18" s="49">
        <f t="shared" ref="K18" si="6">INT((I18-I17)*24)</f>
        <v>48</v>
      </c>
      <c r="L18" s="18">
        <f>INT((J18-I18)*24)</f>
        <v>4</v>
      </c>
      <c r="M18" s="32">
        <f t="shared" ref="M18" si="7">ROUNDUP((((24*DAY(EOMONTH(B18,0)))-(24*(SUMPRODUCT(H18))))/(24*DAY(EOMONTH(B18,0)))*100),2)</f>
        <v>99.38000000000001</v>
      </c>
      <c r="N18" s="35">
        <f t="shared" ref="N18" si="8">(100-M18)</f>
        <v>0.61999999999999034</v>
      </c>
      <c r="O18" s="6">
        <v>5</v>
      </c>
      <c r="T18" s="7"/>
    </row>
    <row r="19" spans="1:20" s="11" customFormat="1" ht="15" customHeight="1" x14ac:dyDescent="0.3">
      <c r="A19" s="8"/>
      <c r="B19" s="9"/>
      <c r="C19" s="13"/>
      <c r="D19"/>
      <c r="E19"/>
      <c r="F19" s="15"/>
      <c r="G19" s="20"/>
      <c r="H19" s="51">
        <f t="shared" si="0"/>
        <v>0</v>
      </c>
      <c r="I19" s="15"/>
      <c r="J19" s="15"/>
      <c r="K19" s="18"/>
      <c r="L19" s="18"/>
      <c r="M19" s="33"/>
      <c r="N19" s="36"/>
      <c r="O19" s="10"/>
      <c r="P19" s="12"/>
    </row>
    <row r="20" spans="1:20" s="11" customFormat="1" ht="15" customHeight="1" x14ac:dyDescent="0.3">
      <c r="A20" s="8"/>
      <c r="B20" s="9"/>
      <c r="C20" s="13"/>
      <c r="D20"/>
      <c r="E20"/>
      <c r="F20" s="15"/>
      <c r="G20" s="20"/>
      <c r="H20" s="51">
        <f t="shared" si="0"/>
        <v>0</v>
      </c>
      <c r="I20" s="15"/>
      <c r="J20" s="15"/>
      <c r="K20" s="18"/>
      <c r="L20" s="18"/>
      <c r="M20" s="33"/>
      <c r="N20" s="36"/>
      <c r="O20" s="10"/>
      <c r="P20" s="12"/>
    </row>
    <row r="21" spans="1:20" s="11" customFormat="1" ht="15" customHeight="1" x14ac:dyDescent="0.3">
      <c r="A21" s="8"/>
      <c r="B21" s="9"/>
      <c r="C21" s="13"/>
      <c r="D21"/>
      <c r="E21"/>
      <c r="F21" s="15"/>
      <c r="G21" s="20"/>
      <c r="H21" s="51">
        <f t="shared" si="0"/>
        <v>0</v>
      </c>
      <c r="I21" s="15"/>
      <c r="J21" s="15"/>
      <c r="K21" s="18"/>
      <c r="L21" s="18"/>
      <c r="M21" s="33"/>
      <c r="N21" s="36"/>
      <c r="O21" s="10"/>
      <c r="P21" s="12"/>
    </row>
    <row r="22" spans="1:20" s="11" customFormat="1" ht="15" customHeight="1" x14ac:dyDescent="0.3">
      <c r="A22" s="8"/>
      <c r="B22" s="9"/>
      <c r="C22" s="13"/>
      <c r="D22"/>
      <c r="E22"/>
      <c r="F22" s="15"/>
      <c r="G22" s="20"/>
      <c r="H22" s="51">
        <f t="shared" si="0"/>
        <v>0</v>
      </c>
      <c r="I22" s="24"/>
      <c r="J22" s="24"/>
      <c r="K22" s="21"/>
      <c r="L22" s="21"/>
      <c r="M22" s="33"/>
      <c r="N22" s="36"/>
      <c r="O22" s="10"/>
      <c r="P22" s="12"/>
    </row>
    <row r="23" spans="1:20" x14ac:dyDescent="0.3">
      <c r="C23" s="13"/>
      <c r="H23" s="51">
        <f t="shared" si="0"/>
        <v>0</v>
      </c>
      <c r="I23" s="25"/>
      <c r="J23" s="25"/>
      <c r="K23" s="27"/>
      <c r="L23" s="27"/>
      <c r="N23" s="37"/>
    </row>
    <row r="24" spans="1:20" x14ac:dyDescent="0.3">
      <c r="C24" s="13"/>
      <c r="H24" s="51">
        <f t="shared" si="0"/>
        <v>0</v>
      </c>
      <c r="I24" s="20"/>
      <c r="J24" s="20"/>
      <c r="K24" s="10"/>
      <c r="L24" s="10"/>
    </row>
    <row r="25" spans="1:20" x14ac:dyDescent="0.3">
      <c r="C25" s="13"/>
      <c r="H25" s="51">
        <f t="shared" si="0"/>
        <v>0</v>
      </c>
      <c r="I25" s="20"/>
      <c r="J25" s="20"/>
      <c r="K25" s="10"/>
      <c r="L25" s="10"/>
    </row>
    <row r="26" spans="1:20" x14ac:dyDescent="0.3">
      <c r="C26" s="13"/>
      <c r="H26" s="51">
        <f t="shared" si="0"/>
        <v>0</v>
      </c>
      <c r="I26" s="20"/>
      <c r="J26" s="20"/>
      <c r="K26" s="10"/>
      <c r="L26" s="10"/>
    </row>
    <row r="27" spans="1:20" x14ac:dyDescent="0.3">
      <c r="C27" s="13"/>
      <c r="H27" s="51">
        <f t="shared" si="0"/>
        <v>0</v>
      </c>
      <c r="I27" s="20"/>
      <c r="J27" s="20"/>
      <c r="K27" s="10"/>
      <c r="L27" s="10"/>
    </row>
    <row r="28" spans="1:20" x14ac:dyDescent="0.3">
      <c r="C28" s="13"/>
      <c r="H28" s="51">
        <f t="shared" si="0"/>
        <v>0</v>
      </c>
      <c r="I28" s="20"/>
      <c r="J28" s="20"/>
      <c r="K28" s="10"/>
      <c r="L28" s="10"/>
    </row>
  </sheetData>
  <phoneticPr fontId="7" type="noConversion"/>
  <dataValidations count="1">
    <dataValidation allowBlank="1" showDropDown="1" showInputMessage="1" showErrorMessage="1" sqref="D2" xr:uid="{B2F76C02-5889-4466-8EB2-DC9FEA4F9E8C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1497-550A-4482-BD4C-2F6725A718B8}">
  <dimension ref="A1:N19"/>
  <sheetViews>
    <sheetView workbookViewId="0">
      <selection activeCell="B2" sqref="B2"/>
    </sheetView>
  </sheetViews>
  <sheetFormatPr defaultRowHeight="14.4" x14ac:dyDescent="0.3"/>
  <cols>
    <col min="2" max="3" width="11" bestFit="1" customWidth="1"/>
  </cols>
  <sheetData>
    <row r="1" spans="1:14" x14ac:dyDescent="0.3">
      <c r="A1" s="43" t="s">
        <v>19</v>
      </c>
      <c r="B1" s="44" t="s">
        <v>16</v>
      </c>
      <c r="C1" s="44" t="s">
        <v>17</v>
      </c>
      <c r="D1" s="47" t="s">
        <v>21</v>
      </c>
      <c r="E1" s="46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45" t="s">
        <v>23</v>
      </c>
      <c r="B2" s="50">
        <f>AVERAGE(Data!K2:K5)</f>
        <v>161.66666666666666</v>
      </c>
      <c r="C2" s="50">
        <f>AVERAGE(Data!L2:L5)</f>
        <v>167</v>
      </c>
      <c r="D2" s="48">
        <v>3</v>
      </c>
    </row>
    <row r="3" spans="1:14" x14ac:dyDescent="0.3">
      <c r="A3" s="45" t="s">
        <v>27</v>
      </c>
      <c r="B3" s="50">
        <f>AVERAGE(Data!K3:K6)</f>
        <v>143.75</v>
      </c>
      <c r="C3" s="50">
        <f>AVERAGE(Data!L3:L6)</f>
        <v>157.75</v>
      </c>
      <c r="D3" s="48">
        <v>3</v>
      </c>
    </row>
    <row r="4" spans="1:14" x14ac:dyDescent="0.3">
      <c r="A4" s="45" t="s">
        <v>18</v>
      </c>
      <c r="B4" s="50">
        <f>AVERAGE(Data!K4:K7)</f>
        <v>132</v>
      </c>
      <c r="C4" s="50">
        <f>AVERAGE(Data!L4:L7)</f>
        <v>136.25</v>
      </c>
      <c r="D4" s="48">
        <v>5</v>
      </c>
    </row>
    <row r="5" spans="1:14" x14ac:dyDescent="0.3">
      <c r="A5" s="45"/>
      <c r="B5" s="45"/>
      <c r="C5" s="45"/>
      <c r="D5" s="48"/>
    </row>
    <row r="6" spans="1:14" x14ac:dyDescent="0.3">
      <c r="A6" s="45"/>
      <c r="B6" s="45"/>
      <c r="C6" s="45"/>
      <c r="D6" s="48"/>
    </row>
    <row r="7" spans="1:14" x14ac:dyDescent="0.3">
      <c r="A7" s="45"/>
      <c r="B7" s="45"/>
      <c r="C7" s="45"/>
      <c r="D7" s="48"/>
    </row>
    <row r="8" spans="1:14" x14ac:dyDescent="0.3">
      <c r="A8" s="45"/>
      <c r="B8" s="45"/>
      <c r="C8" s="45"/>
      <c r="D8" s="48"/>
    </row>
    <row r="9" spans="1:14" x14ac:dyDescent="0.3">
      <c r="A9" s="45"/>
      <c r="B9" s="45"/>
      <c r="C9" s="45"/>
      <c r="D9" s="48"/>
    </row>
    <row r="10" spans="1:14" x14ac:dyDescent="0.3">
      <c r="A10" s="45"/>
      <c r="B10" s="45"/>
      <c r="C10" s="45"/>
      <c r="D10" s="48"/>
    </row>
    <row r="11" spans="1:14" x14ac:dyDescent="0.3">
      <c r="A11" s="45"/>
      <c r="B11" s="45"/>
      <c r="C11" s="45"/>
      <c r="D11" s="48"/>
    </row>
    <row r="12" spans="1:14" x14ac:dyDescent="0.3">
      <c r="A12" s="45"/>
      <c r="B12" s="45"/>
      <c r="C12" s="45"/>
      <c r="D12" s="48"/>
    </row>
    <row r="13" spans="1:14" x14ac:dyDescent="0.3">
      <c r="A13" s="45"/>
      <c r="B13" s="45"/>
      <c r="C13" s="45"/>
      <c r="D13" s="48"/>
    </row>
    <row r="14" spans="1:14" x14ac:dyDescent="0.3">
      <c r="A14" s="45"/>
      <c r="B14" s="45"/>
      <c r="C14" s="45"/>
      <c r="D14" s="48"/>
    </row>
    <row r="15" spans="1:14" x14ac:dyDescent="0.3">
      <c r="A15" s="42"/>
      <c r="B15" s="42"/>
      <c r="C15" s="42"/>
    </row>
    <row r="16" spans="1:14" x14ac:dyDescent="0.3">
      <c r="A16" s="42"/>
      <c r="B16" s="42"/>
      <c r="C16" s="42"/>
    </row>
    <row r="17" spans="1:3" x14ac:dyDescent="0.3">
      <c r="A17" s="42"/>
      <c r="B17" s="42"/>
      <c r="C17" s="42"/>
    </row>
    <row r="18" spans="1:3" x14ac:dyDescent="0.3">
      <c r="A18" s="42"/>
      <c r="B18" s="42"/>
      <c r="C18" s="42"/>
    </row>
    <row r="19" spans="1:3" x14ac:dyDescent="0.3">
      <c r="A19" s="42"/>
      <c r="B19" s="42"/>
      <c r="C19" s="42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MTBF&amp;MTTR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Chandrashekhara Acharya</dc:creator>
  <cp:lastModifiedBy>Juliana Wada-Victor</cp:lastModifiedBy>
  <dcterms:created xsi:type="dcterms:W3CDTF">2014-04-29T08:47:56Z</dcterms:created>
  <dcterms:modified xsi:type="dcterms:W3CDTF">2022-04-30T16:25:36Z</dcterms:modified>
</cp:coreProperties>
</file>