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skravitz/git-alt/MyNotebooks/CapStatement/temp_source_spreadsheets/"/>
    </mc:Choice>
  </mc:AlternateContent>
  <xr:revisionPtr revIDLastSave="0" documentId="13_ncr:1_{F554C1E3-8315-E540-A837-C529A252C1BC}" xr6:coauthVersionLast="45" xr6:coauthVersionMax="45" xr10:uidLastSave="{00000000-0000-0000-0000-000000000000}"/>
  <bookViews>
    <workbookView xWindow="4280" yWindow="2020" windowWidth="64520" windowHeight="2518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2" i="7" l="1"/>
  <c r="Y11" i="7"/>
  <c r="Y10" i="7"/>
  <c r="Y9" i="7"/>
  <c r="Y17" i="7"/>
  <c r="Y16" i="7"/>
  <c r="Y15" i="7"/>
  <c r="Y14" i="7"/>
  <c r="Y13" i="7"/>
  <c r="A13" i="7"/>
  <c r="J12" i="7"/>
  <c r="J11" i="7" l="1"/>
  <c r="J10" i="7"/>
  <c r="J9" i="7"/>
  <c r="A10" i="7"/>
  <c r="A11" i="7" s="1"/>
  <c r="J17" i="7"/>
  <c r="J16" i="7"/>
  <c r="J15" i="7"/>
  <c r="J14" i="7"/>
  <c r="A12" i="7" l="1"/>
  <c r="A14" i="7"/>
  <c r="A15" i="7" s="1"/>
  <c r="A16" i="7" s="1"/>
  <c r="A17" i="7" s="1"/>
  <c r="J13" i="7" l="1"/>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<sst xmlns="http://schemas.openxmlformats.org/spreadsheetml/2006/main" count="314" uniqueCount="155">
  <si>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</si>
  <si>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</si>
  <si>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</si>
  <si>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</si>
  <si>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</si>
  <si>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</si>
  <si>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</si>
  <si>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</si>
  <si>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</si>
  <si>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</si>
  <si>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</si>
  <si>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</si>
  <si>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</si>
  <si>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</si>
  <si>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</si>
  <si>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</si>
  <si>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</si>
  <si>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</si>
  <si>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</si>
  <si>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</si>
  <si>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</si>
  <si>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</si>
  <si>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</si>
  <si>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</si>
  <si>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</si>
  <si>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</si>
  <si>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</si>
  <si>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</si>
  <si>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</si>
  <si>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</si>
  <si>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</si>
  <si>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</si>
  <si>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</si>
  <si>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</si>
  <si>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</si>
  <si>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</si>
  <si>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</si>
  <si>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</si>
  <si>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</si>
  <si>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</si>
  <si>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</si>
  <si>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</si>
  <si>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</si>
  <si>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</si>
  <si>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</si>
  <si>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</si>
  <si>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</si>
  <si>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</si>
  <si>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</si>
  <si>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</si>
  <si>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</si>
  <si>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</si>
  <si>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</si>
  <si>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</si>
  <si>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</si>
  <si>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</si>
  <si>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</si>
  <si>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</si>
  <si>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</si>
  <si>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</si>
  <si>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</si>
  <si>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</si>
  <si>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</si>
  <si>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</si>
  <si>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</si>
  <si>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</si>
  <si>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</si>
  <si>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</si>
  <si>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</si>
  <si>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</si>
  <si>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</si>
  <si>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</si>
  <si>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</si>
  <si>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</si>
  <si>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</si>
  <si>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</si>
  <si>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</si>
  <si>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</si>
  <si>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</si>
  <si>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</si>
  <si>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</si>
  <si>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</si>
  <si>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</si>
  <si>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fixed_kv</t>
  </si>
  <si>
    <t>shall_include</t>
  </si>
  <si>
    <t>should_include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</si>
  <si>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</si>
  <si>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</si>
  <si>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</si>
  <si>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</si>
  <si>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</si>
  <si>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</si>
  <si>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</si>
  <si>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</si>
  <si>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</si>
  <si>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</si>
  <si>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</si>
  <si>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</si>
  <si>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</si>
  <si>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</si>
  <si>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</si>
  <si>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</si>
  <si>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</si>
  <si>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</si>
  <si>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</si>
  <si>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</si>
  <si>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</si>
  <si>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</si>
  <si>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</si>
  <si>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</si>
  <si>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</si>
  <si>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</si>
  <si>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</si>
  <si>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ig_package_tar_path</t>
  </si>
  <si>
    <t>ig_source_path</t>
  </si>
  <si>
    <t>in_path</t>
  </si>
  <si>
    <t>in_file</t>
  </si>
  <si>
    <t>gork1</t>
  </si>
  <si>
    <t>gork2</t>
  </si>
  <si>
    <t>gork3</t>
  </si>
  <si>
    <t>gork4</t>
  </si>
  <si>
    <t>gork5</t>
  </si>
  <si>
    <t>definitions_file</t>
  </si>
  <si>
    <t>_id</t>
  </si>
  <si>
    <t>identifier</t>
  </si>
  <si>
    <t>N</t>
  </si>
  <si>
    <t>skip rest interaction section</t>
  </si>
  <si>
    <t>rest</t>
  </si>
  <si>
    <t>Support</t>
  </si>
  <si>
    <t>title</t>
  </si>
  <si>
    <t>1.0.1</t>
  </si>
  <si>
    <t>usdf-server</t>
  </si>
  <si>
    <t>http://hl7.org/fhir/us/davinci-drug-formulary/ImplementationGuide/hl7.fhir.us.davinci-drug-formulary</t>
  </si>
  <si>
    <t>This Section describes the expected capabilities of the US Drug Formulary Server actor which is responsible for providing responses to the queries submitted by the US Drug Formulary Requestors. The complete list of FHIR profiles, RESTful operations, and search parameters supported by US Drug Formulary Server are defined.</t>
  </si>
  <si>
    <t>CoveragePlan</t>
  </si>
  <si>
    <t>List</t>
  </si>
  <si>
    <t>http://hl7.org/fhir/us/davinci-drug-formulary/StructureDefinition/usdf-FormularyDrug</t>
  </si>
  <si>
    <t>FormularyDrug</t>
  </si>
  <si>
    <t>MedicationKnowledge</t>
  </si>
  <si>
    <t>conf_List</t>
  </si>
  <si>
    <t>conf_MedicationKnowledge</t>
  </si>
  <si>
    <t>DrugName</t>
  </si>
  <si>
    <t>DrugTier</t>
  </si>
  <si>
    <t>DrugPlan</t>
  </si>
  <si>
    <t>item</t>
  </si>
  <si>
    <t>http://hl7.org/fhir/us/davinci-drug-formulary/StructureDefinition/usdf-CoveragePlan</t>
  </si>
  <si>
    <t>/Users/skravitz/git-alt/MyNotebooks/CapStatement/temp_source_spreadsheets/formulary-definitions.json</t>
  </si>
  <si>
    <t>usdf</t>
  </si>
  <si>
    <t>http://hl7.org/fhir/us/davinci-drug-formulary</t>
  </si>
  <si>
    <t>HL7 Pharmacy Working Group (Pharm WG)</t>
  </si>
  <si>
    <t>http://www.hl7.org/Special/committees/medication/index.cfm</t>
  </si>
  <si>
    <t>SearchParameter-DrugName.html</t>
  </si>
  <si>
    <t>SearchParameter-DrugTier.html</t>
  </si>
  <si>
    <t>SearchParameter-DrugPlan.html</t>
  </si>
  <si>
    <t xml:space="preserve">US Drug Formulary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Drug Formulary  interactions.
1. Support the searchParameters on each profile  individually and in combination.
US Drug Formulary Server **SHOULD**:
1. Support xml source formats for all US Drug Formulary  interactions.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</si>
</sst>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0" fillId="0" borderId="0" xfId="2"/>
    <xf numFmtId="0" fontId="18" fillId="0" borderId="0" xfId="0" applyFont="1"/>
    <xf numFmtId="0" fontId="19" fillId="0" borderId="0" xfId="0" applyFont="1"/>
    <xf numFmtId="0" fontId="20"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1" fillId="0" borderId="0" xfId="0" applyFont="1"/>
    <xf numFmtId="0" fontId="0" fillId="0" borderId="0" xfId="0" applyAlignment="1">
      <alignment vertical="top" wrapText="1"/>
    </xf>
    <xf numFmtId="0" fontId="0" fillId="0" borderId="0" xfId="0" applyAlignment="1">
      <alignment horizontal="left"/>
    </xf>
    <xf numFmtId="0" fontId="0" fillId="0" borderId="0" xfId="0" applyAlignment="1">
      <alignment horizontal="left" vertical="center"/>
    </xf>
    <xf numFmtId="0" fontId="10" fillId="0" borderId="0" xfId="2" applyAlignment="1">
      <alignment horizontal="left" vertical="center" wrapText="1"/>
    </xf>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hl7.org/Special/committees/medication/index.cf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davinci-drug-formulary/ImplementationGuide/hl7.fhir.us.davinci-drug-formulary"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davinci-drug-formulary/StructureDefinition/usdf-FormularyDrug" TargetMode="External"/><Relationship Id="rId1" Type="http://schemas.openxmlformats.org/officeDocument/2006/relationships/hyperlink" Target="http://hl7.org/fhir/us/davinci-drug-formulary/StructureDefinition/usdf-CoveragePla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hl7.org/fhir/us/davinci-drug-formulary/StructureDefinition/usdf-FormularyDrug" TargetMode="External"/><Relationship Id="rId7" Type="http://schemas.openxmlformats.org/officeDocument/2006/relationships/printerSettings" Target="../printerSettings/printerSettings3.bin"/><Relationship Id="rId2" Type="http://schemas.openxmlformats.org/officeDocument/2006/relationships/hyperlink" Target="http://hl7.org/fhir/us/davinci-drug-formulary/StructureDefinition/usdf-FormularyDrug" TargetMode="External"/><Relationship Id="rId1" Type="http://schemas.openxmlformats.org/officeDocument/2006/relationships/hyperlink" Target="http://hl7.org/fhir/us/davinci-drug-formulary/StructureDefinition/usdf-FormularyDrug" TargetMode="External"/><Relationship Id="rId6" Type="http://schemas.openxmlformats.org/officeDocument/2006/relationships/hyperlink" Target="http://hl7.org/fhir/us/davinci-drug-formulary/StructureDefinition/usdf-CoveragePlan" TargetMode="External"/><Relationship Id="rId5" Type="http://schemas.openxmlformats.org/officeDocument/2006/relationships/hyperlink" Target="http://hl7.org/fhir/us/davinci-drug-formulary/StructureDefinition/usdf-FormularyDrug" TargetMode="External"/><Relationship Id="rId4" Type="http://schemas.openxmlformats.org/officeDocument/2006/relationships/hyperlink" Target="http://hl7.org/fhir/us/davinci-drug-formulary/StructureDefinition/usdf-FormularyDrug" TargetMode="Externa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1" sqref="B11"/>
    </sheetView>
  </sheetViews>
  <sheetFormatPr baseColWidth="10" defaultRowHeight="15" x14ac:dyDescent="0.2"/>
  <cols>
    <col min="2" max="2" width="61.83203125" customWidth="1"/>
  </cols>
  <sheetData>
    <row r="1" spans="1:3" s="1" customFormat="1" x14ac:dyDescent="0.2">
      <c r="A1" s="1" t="s">
        <v>0</v>
      </c>
      <c r="B1" s="1" t="s">
        <v>1</v>
      </c>
    </row>
    <row r="2" spans="1:3" x14ac:dyDescent="0.2">
      <c r="A2" t="s">
        <v>127</v>
      </c>
      <c r="B2" t="b">
        <v>0</v>
      </c>
      <c r="C2" t="s">
        <v>126</v>
      </c>
    </row>
    <row r="3" spans="1:3" x14ac:dyDescent="0.2">
      <c r="A3" s="1" t="s">
        <v>106</v>
      </c>
      <c r="C3" s="1" t="s">
        <v>147</v>
      </c>
    </row>
    <row r="4" spans="1:3" x14ac:dyDescent="0.2">
      <c r="A4" s="1" t="s">
        <v>107</v>
      </c>
      <c r="B4" s="12" t="s">
        <v>148</v>
      </c>
    </row>
    <row r="5" spans="1:3" x14ac:dyDescent="0.2">
      <c r="A5" s="1" t="s">
        <v>108</v>
      </c>
      <c r="B5" t="s">
        <v>149</v>
      </c>
    </row>
    <row r="6" spans="1:3" x14ac:dyDescent="0.2">
      <c r="A6" s="1" t="s">
        <v>109</v>
      </c>
      <c r="B6" s="18" t="s">
        <v>111</v>
      </c>
    </row>
    <row r="7" spans="1:3" x14ac:dyDescent="0.2">
      <c r="A7" s="1" t="s">
        <v>110</v>
      </c>
      <c r="B7" s="22" t="s">
        <v>150</v>
      </c>
    </row>
    <row r="8" spans="1:3" x14ac:dyDescent="0.2">
      <c r="A8" s="1" t="s">
        <v>113</v>
      </c>
      <c r="B8" s="12" t="s">
        <v>117</v>
      </c>
    </row>
    <row r="9" spans="1:3" x14ac:dyDescent="0.2">
      <c r="A9" s="1" t="s">
        <v>113</v>
      </c>
      <c r="B9" s="1" t="s">
        <v>118</v>
      </c>
    </row>
    <row r="10" spans="1:3" x14ac:dyDescent="0.2">
      <c r="A10" t="s">
        <v>114</v>
      </c>
      <c r="B10" t="s">
        <v>119</v>
      </c>
    </row>
    <row r="11" spans="1:3" x14ac:dyDescent="0.2">
      <c r="A11" t="s">
        <v>115</v>
      </c>
      <c r="B11" t="s">
        <v>120</v>
      </c>
    </row>
    <row r="12" spans="1:3" x14ac:dyDescent="0.2">
      <c r="A12" t="s">
        <v>116</v>
      </c>
      <c r="B12" t="s">
        <v>121</v>
      </c>
    </row>
    <row r="13" spans="1:3" x14ac:dyDescent="0.2">
      <c r="A13" t="s">
        <v>122</v>
      </c>
      <c r="B13" s="19" t="s">
        <v>146</v>
      </c>
    </row>
  </sheetData>
  <hyperlinks>
    <hyperlink ref="B7" r:id="rId1" xr:uid="{7790E949-9BCE-2341-811B-91EAAEF7CB8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74</v>
      </c>
      <c r="B1" s="4" t="s">
        <v>36</v>
      </c>
      <c r="C1" s="4" t="s">
        <v>38</v>
      </c>
      <c r="D1" s="4" t="s">
        <v>69</v>
      </c>
      <c r="E1" s="4" t="s">
        <v>70</v>
      </c>
      <c r="F1" s="4" t="s">
        <v>71</v>
      </c>
      <c r="G1" s="4" t="s">
        <v>83</v>
      </c>
      <c r="H1" s="4" t="s">
        <v>3</v>
      </c>
      <c r="I1" s="4" t="s">
        <v>54</v>
      </c>
      <c r="J1" s="4" t="s">
        <v>55</v>
      </c>
    </row>
    <row r="2" spans="1:10" s="1" customFormat="1" ht="82" customHeight="1" thickTop="1" x14ac:dyDescent="0.2">
      <c r="C2" s="28"/>
      <c r="H2" s="5"/>
      <c r="I2" s="5"/>
      <c r="J2" s="5"/>
    </row>
    <row r="3" spans="1:10" x14ac:dyDescent="0.2">
      <c r="C3" s="28"/>
      <c r="E3"/>
      <c r="F3"/>
      <c r="J3" s="5"/>
    </row>
    <row r="4" spans="1:10" x14ac:dyDescent="0.2">
      <c r="C4" s="28"/>
      <c r="E4"/>
      <c r="F4"/>
      <c r="J4" s="5"/>
    </row>
    <row r="5" spans="1:10" x14ac:dyDescent="0.2">
      <c r="C5" s="28"/>
      <c r="E5"/>
      <c r="F5"/>
      <c r="J5" s="5"/>
    </row>
    <row r="6" spans="1:10" x14ac:dyDescent="0.2">
      <c r="C6" s="28"/>
      <c r="E6"/>
      <c r="F6"/>
      <c r="J6" s="5"/>
    </row>
    <row r="7" spans="1:10" x14ac:dyDescent="0.2">
      <c r="C7" s="28"/>
      <c r="E7"/>
      <c r="F7"/>
      <c r="J7" s="5"/>
    </row>
    <row r="8" spans="1:10" x14ac:dyDescent="0.2">
      <c r="C8" s="28"/>
      <c r="E8"/>
      <c r="F8"/>
      <c r="I8" s="5"/>
      <c r="J8" s="5"/>
    </row>
    <row r="9" spans="1:10" x14ac:dyDescent="0.2">
      <c r="C9" s="28"/>
      <c r="E9"/>
      <c r="F9"/>
      <c r="H9" s="5"/>
      <c r="I9" s="5"/>
      <c r="J9" s="5"/>
    </row>
    <row r="10" spans="1:10" x14ac:dyDescent="0.2">
      <c r="C10" s="28"/>
      <c r="E10"/>
      <c r="F10"/>
      <c r="H10" s="5"/>
      <c r="J10" s="5"/>
    </row>
    <row r="11" spans="1:10" x14ac:dyDescent="0.2">
      <c r="C11" s="28"/>
      <c r="E11"/>
      <c r="F11"/>
      <c r="J11" s="5"/>
    </row>
    <row r="12" spans="1:10" x14ac:dyDescent="0.2">
      <c r="C12" s="28"/>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G9" sqref="G9"/>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131</v>
      </c>
    </row>
    <row r="3" spans="1:2" s="1" customFormat="1" ht="16" x14ac:dyDescent="0.2">
      <c r="A3" s="1" t="s">
        <v>129</v>
      </c>
      <c r="B3" s="8" t="s">
        <v>131</v>
      </c>
    </row>
    <row r="4" spans="1:2" s="1" customFormat="1" x14ac:dyDescent="0.2">
      <c r="A4" s="1" t="s">
        <v>61</v>
      </c>
      <c r="B4" s="1" t="s">
        <v>130</v>
      </c>
    </row>
    <row r="5" spans="1:2" s="1" customFormat="1" x14ac:dyDescent="0.2">
      <c r="A5" s="1" t="s">
        <v>105</v>
      </c>
      <c r="B5" s="1" t="s">
        <v>112</v>
      </c>
    </row>
    <row r="6" spans="1:2" ht="257" customHeight="1" x14ac:dyDescent="0.2">
      <c r="A6" t="s">
        <v>3</v>
      </c>
      <c r="B6" s="31" t="s">
        <v>133</v>
      </c>
    </row>
    <row r="7" spans="1:2" x14ac:dyDescent="0.2">
      <c r="A7" t="s">
        <v>4</v>
      </c>
      <c r="B7" s="12" t="s">
        <v>132</v>
      </c>
    </row>
    <row r="8" spans="1:2" x14ac:dyDescent="0.2">
      <c r="A8" t="s">
        <v>5</v>
      </c>
      <c r="B8" t="s">
        <v>6</v>
      </c>
    </row>
    <row r="9" spans="1:2" ht="351.75" customHeight="1" x14ac:dyDescent="0.2">
      <c r="A9" t="s">
        <v>7</v>
      </c>
      <c r="B9" s="2" t="s">
        <v>154</v>
      </c>
    </row>
    <row r="10" spans="1:2" ht="103.5" customHeight="1" x14ac:dyDescent="0.2">
      <c r="A10" t="s">
        <v>8</v>
      </c>
      <c r="B10" s="3"/>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22</v>
      </c>
      <c r="B1"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105" workbookViewId="0">
      <selection activeCell="B16" sqref="B16"/>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5" customFormat="1" ht="26" x14ac:dyDescent="0.35">
      <c r="A1" s="24" t="s">
        <v>9</v>
      </c>
      <c r="B1" s="25" t="s">
        <v>10</v>
      </c>
      <c r="C1" s="25" t="s">
        <v>11</v>
      </c>
      <c r="D1" s="25" t="s">
        <v>12</v>
      </c>
      <c r="E1" s="25" t="s">
        <v>128</v>
      </c>
    </row>
    <row r="2" spans="1:6" s="1" customFormat="1" ht="19" x14ac:dyDescent="0.25">
      <c r="A2" s="12" t="s">
        <v>145</v>
      </c>
      <c r="B2" s="23" t="s">
        <v>134</v>
      </c>
      <c r="C2" s="23" t="s">
        <v>13</v>
      </c>
      <c r="D2" s="23" t="s">
        <v>135</v>
      </c>
      <c r="E2" s="1" t="b">
        <v>1</v>
      </c>
      <c r="F2" s="23"/>
    </row>
    <row r="3" spans="1:6" ht="19" x14ac:dyDescent="0.25">
      <c r="A3" s="12" t="s">
        <v>136</v>
      </c>
      <c r="B3" s="23" t="s">
        <v>137</v>
      </c>
      <c r="C3" s="23" t="s">
        <v>13</v>
      </c>
      <c r="D3" s="23" t="s">
        <v>138</v>
      </c>
      <c r="E3" t="b">
        <v>1</v>
      </c>
      <c r="F3" s="1"/>
    </row>
  </sheetData>
  <hyperlinks>
    <hyperlink ref="A2" r:id="rId1" xr:uid="{354343EB-05FC-BE4A-A5C5-AB9258320A2C}"/>
    <hyperlink ref="A3" r:id="rId2" xr:uid="{47502AD9-6C02-E84B-BB21-6E0DA650D24D}"/>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5"/>
  <sheetViews>
    <sheetView workbookViewId="0">
      <pane xSplit="1" ySplit="1" topLeftCell="C2" activePane="bottomRight" state="frozen"/>
      <selection pane="topRight" activeCell="B1" sqref="B1"/>
      <selection pane="bottomLeft" activeCell="A2" sqref="A2"/>
      <selection pane="bottomRight" activeCell="T11" sqref="T11"/>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1" width="36.6640625" style="2" customWidth="1"/>
    <col min="22" max="23" width="38.83203125" style="2" bestFit="1" customWidth="1"/>
    <col min="24" max="24" width="72.83203125" style="1" customWidth="1"/>
  </cols>
  <sheetData>
    <row r="1" spans="1:24" ht="25.5" customHeight="1" thickBot="1" x14ac:dyDescent="0.25">
      <c r="A1" t="s">
        <v>14</v>
      </c>
      <c r="B1" t="s">
        <v>15</v>
      </c>
      <c r="C1" s="2" t="s">
        <v>7</v>
      </c>
      <c r="D1" t="s">
        <v>16</v>
      </c>
      <c r="E1" s="1" t="s">
        <v>92</v>
      </c>
      <c r="F1" t="s">
        <v>17</v>
      </c>
      <c r="G1" s="1" t="s">
        <v>93</v>
      </c>
      <c r="H1" t="s">
        <v>18</v>
      </c>
      <c r="I1" s="1" t="s">
        <v>94</v>
      </c>
      <c r="J1" s="1" t="s">
        <v>86</v>
      </c>
      <c r="K1" s="1" t="s">
        <v>95</v>
      </c>
      <c r="L1" s="1" t="s">
        <v>87</v>
      </c>
      <c r="M1" s="1" t="s">
        <v>96</v>
      </c>
      <c r="N1" s="1" t="s">
        <v>90</v>
      </c>
      <c r="O1" s="1" t="s">
        <v>97</v>
      </c>
      <c r="P1" s="1" t="s">
        <v>91</v>
      </c>
      <c r="Q1" s="1" t="s">
        <v>98</v>
      </c>
      <c r="R1" t="s">
        <v>19</v>
      </c>
      <c r="S1" s="1" t="s">
        <v>99</v>
      </c>
      <c r="T1" s="11" t="s">
        <v>84</v>
      </c>
      <c r="U1" s="11" t="s">
        <v>85</v>
      </c>
      <c r="V1" s="11" t="s">
        <v>88</v>
      </c>
      <c r="W1" s="11" t="s">
        <v>89</v>
      </c>
      <c r="X1" t="s">
        <v>20</v>
      </c>
    </row>
    <row r="2" spans="1:24" ht="21" thickTop="1" x14ac:dyDescent="0.25">
      <c r="A2" s="32" t="s">
        <v>135</v>
      </c>
      <c r="B2" t="s">
        <v>13</v>
      </c>
      <c r="D2"/>
      <c r="F2"/>
      <c r="R2" t="s">
        <v>21</v>
      </c>
      <c r="S2" s="1" t="s">
        <v>13</v>
      </c>
      <c r="T2" s="30"/>
      <c r="U2" s="30"/>
      <c r="V2" s="20"/>
      <c r="W2" s="20"/>
      <c r="X2"/>
    </row>
    <row r="3" spans="1:24" ht="15" x14ac:dyDescent="0.2">
      <c r="A3" s="33" t="s">
        <v>138</v>
      </c>
      <c r="B3" s="1" t="s">
        <v>13</v>
      </c>
      <c r="R3" s="1" t="s">
        <v>21</v>
      </c>
      <c r="S3" s="1" t="s">
        <v>13</v>
      </c>
    </row>
    <row r="4" spans="1:24" ht="25.5" customHeight="1" x14ac:dyDescent="0.2">
      <c r="A4"/>
    </row>
    <row r="35" spans="20:23" ht="25.5" customHeight="1" x14ac:dyDescent="0.2">
      <c r="T35" s="21"/>
      <c r="U35" s="21"/>
      <c r="V35" s="21"/>
      <c r="W35" s="21"/>
    </row>
  </sheetData>
  <sortState xmlns:xlrd2="http://schemas.microsoft.com/office/spreadsheetml/2017/richdata2" ref="A2:A3">
    <sortCondition ref="A2:A3"/>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22</v>
      </c>
      <c r="B1" t="s">
        <v>23</v>
      </c>
      <c r="C1" t="s">
        <v>14</v>
      </c>
      <c r="D1" t="s">
        <v>24</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2"/>
  <sheetViews>
    <sheetView workbookViewId="0">
      <pane xSplit="1" ySplit="1" topLeftCell="B2" activePane="bottomRight" state="frozen"/>
      <selection pane="topRight" activeCell="B1" sqref="B1"/>
      <selection pane="bottomLeft" activeCell="A2" sqref="A2"/>
      <selection pane="bottomRight" activeCell="C17" sqref="C17"/>
    </sheetView>
  </sheetViews>
  <sheetFormatPr baseColWidth="10" defaultColWidth="8.83203125" defaultRowHeight="15" x14ac:dyDescent="0.2"/>
  <cols>
    <col min="1" max="1" width="10.6640625" style="1" customWidth="1"/>
    <col min="2" max="2" width="15" style="1" customWidth="1"/>
    <col min="3" max="3" width="14.5" customWidth="1"/>
    <col min="4" max="4" width="14.5" style="1" customWidth="1"/>
    <col min="5" max="5" width="14.33203125" customWidth="1"/>
    <col min="6" max="6" width="14.33203125" style="1" customWidth="1"/>
    <col min="7" max="7" width="17.5" bestFit="1" customWidth="1"/>
    <col min="8" max="8" width="21.6640625" bestFit="1" customWidth="1"/>
  </cols>
  <sheetData>
    <row r="1" spans="1:8" x14ac:dyDescent="0.2">
      <c r="A1" t="s">
        <v>25</v>
      </c>
      <c r="B1" s="1" t="s">
        <v>139</v>
      </c>
      <c r="C1" s="1" t="s">
        <v>140</v>
      </c>
      <c r="E1" s="1"/>
      <c r="G1" s="1"/>
      <c r="H1" s="1"/>
    </row>
    <row r="2" spans="1:8" x14ac:dyDescent="0.2">
      <c r="A2" t="s">
        <v>26</v>
      </c>
      <c r="B2" s="1" t="s">
        <v>29</v>
      </c>
      <c r="C2" s="1" t="s">
        <v>29</v>
      </c>
      <c r="E2" s="1"/>
      <c r="G2" s="1"/>
      <c r="H2" s="1"/>
    </row>
    <row r="3" spans="1:8" x14ac:dyDescent="0.2">
      <c r="A3" t="s">
        <v>27</v>
      </c>
      <c r="B3" s="1" t="s">
        <v>13</v>
      </c>
      <c r="C3" s="1" t="s">
        <v>13</v>
      </c>
      <c r="E3" s="1"/>
      <c r="G3" s="1"/>
      <c r="H3" s="1"/>
    </row>
    <row r="4" spans="1:8" x14ac:dyDescent="0.2">
      <c r="A4" t="s">
        <v>28</v>
      </c>
      <c r="B4" s="1" t="s">
        <v>13</v>
      </c>
      <c r="C4" s="1" t="s">
        <v>13</v>
      </c>
      <c r="E4" s="1"/>
      <c r="G4" s="1"/>
      <c r="H4" s="1"/>
    </row>
    <row r="5" spans="1:8" x14ac:dyDescent="0.2">
      <c r="A5" t="s">
        <v>30</v>
      </c>
      <c r="B5" s="1" t="s">
        <v>62</v>
      </c>
      <c r="C5" s="1" t="s">
        <v>62</v>
      </c>
      <c r="E5" s="1"/>
      <c r="G5" s="1"/>
      <c r="H5" s="1"/>
    </row>
    <row r="6" spans="1:8" x14ac:dyDescent="0.2">
      <c r="A6" t="s">
        <v>31</v>
      </c>
      <c r="B6" s="1" t="s">
        <v>29</v>
      </c>
      <c r="C6" s="1" t="s">
        <v>29</v>
      </c>
      <c r="E6" s="1"/>
      <c r="G6" s="1"/>
      <c r="H6" s="1"/>
    </row>
    <row r="7" spans="1:8" x14ac:dyDescent="0.2">
      <c r="A7" t="s">
        <v>32</v>
      </c>
      <c r="B7" s="1" t="s">
        <v>29</v>
      </c>
      <c r="C7" s="1" t="s">
        <v>29</v>
      </c>
      <c r="E7" s="1"/>
      <c r="G7" s="1"/>
      <c r="H7" s="1"/>
    </row>
    <row r="8" spans="1:8" x14ac:dyDescent="0.2">
      <c r="A8" t="s">
        <v>33</v>
      </c>
      <c r="B8" s="1" t="s">
        <v>29</v>
      </c>
      <c r="C8" s="1" t="s">
        <v>29</v>
      </c>
      <c r="E8" s="1"/>
      <c r="G8" s="1"/>
      <c r="H8" s="1"/>
    </row>
    <row r="9" spans="1:8" x14ac:dyDescent="0.2">
      <c r="A9" t="s">
        <v>34</v>
      </c>
      <c r="B9" s="1" t="s">
        <v>62</v>
      </c>
      <c r="C9" s="1" t="s">
        <v>62</v>
      </c>
      <c r="E9" s="1"/>
      <c r="G9" s="1"/>
      <c r="H9" s="1"/>
    </row>
    <row r="10" spans="1:8" x14ac:dyDescent="0.2">
      <c r="A10" t="s">
        <v>35</v>
      </c>
      <c r="B10" s="1" t="s">
        <v>29</v>
      </c>
      <c r="C10" s="1" t="s">
        <v>29</v>
      </c>
      <c r="E10" s="1"/>
      <c r="G10" s="1"/>
      <c r="H10" s="1"/>
    </row>
    <row r="12" spans="1:8" x14ac:dyDescent="0.2">
      <c r="C12" s="1"/>
      <c r="E12" s="1"/>
      <c r="G12" s="1"/>
      <c r="H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baseColWidth="10" defaultColWidth="8.83203125" defaultRowHeight="15" x14ac:dyDescent="0.2"/>
  <cols>
    <col min="1" max="1" width="24.1640625" customWidth="1"/>
    <col min="3" max="3" width="51.1640625" customWidth="1"/>
  </cols>
  <sheetData>
    <row r="1" spans="1:3" ht="16" x14ac:dyDescent="0.2">
      <c r="A1" s="1" t="s">
        <v>25</v>
      </c>
      <c r="B1" s="1" t="s">
        <v>24</v>
      </c>
      <c r="C1" s="2" t="s">
        <v>100</v>
      </c>
    </row>
    <row r="2" spans="1:3" ht="59.25" customHeight="1" x14ac:dyDescent="0.2">
      <c r="A2" s="1" t="s">
        <v>101</v>
      </c>
      <c r="B2" s="1"/>
      <c r="C2" s="2"/>
    </row>
    <row r="3" spans="1:3" x14ac:dyDescent="0.2">
      <c r="A3" s="1" t="s">
        <v>102</v>
      </c>
      <c r="B3" s="1"/>
      <c r="C3" s="2"/>
    </row>
    <row r="4" spans="1:3" x14ac:dyDescent="0.2">
      <c r="A4" s="1" t="s">
        <v>103</v>
      </c>
      <c r="B4" s="1"/>
      <c r="C4" s="2"/>
    </row>
    <row r="5" spans="1:3" x14ac:dyDescent="0.2">
      <c r="A5" s="1" t="s">
        <v>104</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7"/>
  <sheetViews>
    <sheetView tabSelected="1" zoomScaleNormal="100" workbookViewId="0">
      <pane xSplit="6" ySplit="1" topLeftCell="G2" activePane="bottomRight" state="frozen"/>
      <selection pane="topRight" activeCell="F1" sqref="F1"/>
      <selection pane="bottomLeft" activeCell="A2" sqref="A2"/>
      <selection pane="bottomRight" activeCell="I10" sqref="I10"/>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29"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73</v>
      </c>
      <c r="B1" s="4" t="s">
        <v>36</v>
      </c>
      <c r="C1" s="4" t="s">
        <v>25</v>
      </c>
      <c r="D1" s="4" t="s">
        <v>37</v>
      </c>
      <c r="E1" s="4" t="s">
        <v>39</v>
      </c>
      <c r="F1" s="26" t="s">
        <v>38</v>
      </c>
      <c r="G1" s="4" t="s">
        <v>40</v>
      </c>
      <c r="H1" s="4" t="s">
        <v>31</v>
      </c>
      <c r="I1" s="4" t="s">
        <v>14</v>
      </c>
      <c r="J1" s="4" t="s">
        <v>41</v>
      </c>
      <c r="K1" s="4" t="s">
        <v>42</v>
      </c>
      <c r="L1" s="4" t="s">
        <v>43</v>
      </c>
      <c r="M1" s="4" t="s">
        <v>44</v>
      </c>
      <c r="N1" s="4" t="s">
        <v>45</v>
      </c>
      <c r="O1" s="4" t="s">
        <v>46</v>
      </c>
      <c r="P1" s="4" t="s">
        <v>47</v>
      </c>
      <c r="Q1" s="4" t="s">
        <v>48</v>
      </c>
      <c r="R1" s="4" t="s">
        <v>49</v>
      </c>
      <c r="S1" s="4" t="s">
        <v>50</v>
      </c>
      <c r="T1" s="4" t="s">
        <v>51</v>
      </c>
      <c r="U1" s="4" t="s">
        <v>84</v>
      </c>
      <c r="V1" s="4" t="s">
        <v>85</v>
      </c>
      <c r="W1" s="4" t="s">
        <v>52</v>
      </c>
      <c r="X1" s="4" t="s">
        <v>53</v>
      </c>
      <c r="Y1" s="4" t="s">
        <v>3</v>
      </c>
      <c r="Z1" s="4" t="s">
        <v>54</v>
      </c>
      <c r="AA1" s="11" t="s">
        <v>55</v>
      </c>
      <c r="AB1" s="6" t="s">
        <v>75</v>
      </c>
    </row>
    <row r="2" spans="1:28" s="13" customFormat="1" ht="16" thickTop="1" x14ac:dyDescent="0.2">
      <c r="A2" s="13">
        <v>1</v>
      </c>
      <c r="B2" s="13" t="s">
        <v>77</v>
      </c>
      <c r="C2" s="13" t="s">
        <v>72</v>
      </c>
      <c r="D2" s="13" t="s">
        <v>29</v>
      </c>
      <c r="E2" s="13" t="b">
        <v>0</v>
      </c>
      <c r="F2" s="27" t="str">
        <f>"http://hl7.org/fhir/us/core/StructureDefinition/us-core-"&amp;LOWER(B2)</f>
        <v>http://hl7.org/fhir/us/core/StructureDefinition/us-core-!example category search</v>
      </c>
      <c r="G2" s="13" t="s">
        <v>56</v>
      </c>
      <c r="H2" s="13" t="s">
        <v>56</v>
      </c>
      <c r="I2" s="13" t="s">
        <v>57</v>
      </c>
      <c r="J2" s="13" t="str">
        <f>B2&amp;"."&amp;C2</f>
        <v>!EXAMPLE CATEGORY SEARCH.category</v>
      </c>
      <c r="K2" s="13" t="s">
        <v>56</v>
      </c>
      <c r="M2" s="13" t="s">
        <v>56</v>
      </c>
      <c r="Y2" s="14"/>
      <c r="Z2" s="14"/>
      <c r="AA2" s="15"/>
      <c r="AB2" s="13" t="str">
        <f t="shared" ref="AB2:AB4" si="0">"SearchParameter-us-core-"&amp;LOWER((B2)&amp;"-"&amp;C2&amp;".html")</f>
        <v>SearchParameter-us-core-!example category search-category.html</v>
      </c>
    </row>
    <row r="3" spans="1:28" s="13" customFormat="1" ht="15" x14ac:dyDescent="0.2">
      <c r="A3" s="13">
        <v>2</v>
      </c>
      <c r="B3" s="13" t="s">
        <v>78</v>
      </c>
      <c r="C3" s="13" t="s">
        <v>25</v>
      </c>
      <c r="D3" s="13" t="s">
        <v>13</v>
      </c>
      <c r="E3" s="13" t="b">
        <v>0</v>
      </c>
      <c r="F3" s="27" t="str">
        <f t="shared" ref="F3:F8" si="1">"http://hl7.org/fhir/us/core/StructureDefinition/us-core-"&amp;LOWER(B3)</f>
        <v>http://hl7.org/fhir/us/core/StructureDefinition/us-core-!example code search</v>
      </c>
      <c r="G3" s="13" t="s">
        <v>56</v>
      </c>
      <c r="H3" s="13" t="s">
        <v>56</v>
      </c>
      <c r="I3" s="13" t="s">
        <v>57</v>
      </c>
      <c r="J3" s="13" t="str">
        <f>B3&amp;"."&amp;C3</f>
        <v>!EXAMPLE CODE SEARCH.code</v>
      </c>
      <c r="K3" s="13" t="s">
        <v>56</v>
      </c>
      <c r="M3" s="13" t="s">
        <v>56</v>
      </c>
      <c r="Y3" s="14"/>
      <c r="Z3" s="14"/>
      <c r="AA3" s="15"/>
      <c r="AB3" s="13" t="str">
        <f t="shared" si="0"/>
        <v>SearchParameter-us-core-!example code search-code.html</v>
      </c>
    </row>
    <row r="4" spans="1:28" s="13" customFormat="1" ht="15" x14ac:dyDescent="0.2">
      <c r="A4" s="13">
        <v>3</v>
      </c>
      <c r="B4" s="13" t="s">
        <v>79</v>
      </c>
      <c r="C4" s="13" t="s">
        <v>63</v>
      </c>
      <c r="D4" s="13" t="s">
        <v>13</v>
      </c>
      <c r="E4" s="13" t="b">
        <v>0</v>
      </c>
      <c r="F4" s="27" t="str">
        <f t="shared" si="1"/>
        <v>http://hl7.org/fhir/us/core/StructureDefinition/us-core-!example date search</v>
      </c>
      <c r="G4" s="13" t="s">
        <v>56</v>
      </c>
      <c r="H4" s="13" t="s">
        <v>56</v>
      </c>
      <c r="I4" s="13" t="s">
        <v>63</v>
      </c>
      <c r="J4" s="13" t="str">
        <f>B4&amp;"."&amp;C4</f>
        <v>!EXAMPLE DATE SEARCH.date</v>
      </c>
      <c r="K4" s="13" t="s">
        <v>56</v>
      </c>
      <c r="M4" s="13" t="s">
        <v>56</v>
      </c>
      <c r="AA4" s="15"/>
      <c r="AB4" s="13" t="str">
        <f t="shared" si="0"/>
        <v>SearchParameter-us-core-!example date search-date.html</v>
      </c>
    </row>
    <row r="5" spans="1:28" s="13" customFormat="1" ht="61" x14ac:dyDescent="0.2">
      <c r="A5" s="13">
        <v>4</v>
      </c>
      <c r="B5" s="13" t="s">
        <v>76</v>
      </c>
      <c r="C5" s="13" t="s">
        <v>67</v>
      </c>
      <c r="D5" s="13" t="s">
        <v>13</v>
      </c>
      <c r="E5" s="13" t="b">
        <v>0</v>
      </c>
      <c r="F5" s="27" t="str">
        <f t="shared" si="1"/>
        <v>http://hl7.org/fhir/us/core/StructureDefinition/us-core-!example patient search</v>
      </c>
      <c r="G5" s="13" t="s">
        <v>56</v>
      </c>
      <c r="H5" s="13" t="s">
        <v>56</v>
      </c>
      <c r="I5" s="13" t="s">
        <v>68</v>
      </c>
      <c r="J5" s="13" t="str">
        <f>B5&amp;"."&amp;C5</f>
        <v>!EXAMPLE PATIENT SEARCH.patient</v>
      </c>
      <c r="K5" s="13" t="s">
        <v>56</v>
      </c>
      <c r="M5" s="13" t="s">
        <v>56</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82</v>
      </c>
      <c r="C6" s="13" t="s">
        <v>59</v>
      </c>
      <c r="D6" s="13" t="s">
        <v>13</v>
      </c>
      <c r="E6" s="13" t="b">
        <v>0</v>
      </c>
      <c r="F6" s="27" t="str">
        <f t="shared" si="1"/>
        <v>http://hl7.org/fhir/us/core/StructureDefinition/us-core-!example status search</v>
      </c>
      <c r="G6" s="13" t="s">
        <v>56</v>
      </c>
      <c r="H6" s="13" t="s">
        <v>56</v>
      </c>
      <c r="I6" s="13" t="s">
        <v>57</v>
      </c>
      <c r="J6" s="13" t="str">
        <f t="shared" ref="J6" si="2">B6&amp;"."&amp;C6</f>
        <v>!EXAMPLE STATUS SEARCH.status</v>
      </c>
      <c r="K6" s="13" t="s">
        <v>56</v>
      </c>
      <c r="M6" s="13" t="s">
        <v>56</v>
      </c>
      <c r="Y6" s="14"/>
      <c r="Z6" s="14"/>
      <c r="AA6" s="15"/>
      <c r="AB6" s="13" t="str">
        <f t="shared" ref="AB6" si="3">"SearchParameter-us-core-"&amp;LOWER((B6)&amp;"-"&amp;C6&amp;".html")</f>
        <v>SearchParameter-us-core-!example status search-status.html</v>
      </c>
    </row>
    <row r="7" spans="1:28" s="13" customFormat="1" ht="15" x14ac:dyDescent="0.2">
      <c r="A7" s="13">
        <v>6</v>
      </c>
      <c r="B7" s="13" t="s">
        <v>64</v>
      </c>
      <c r="C7" s="16" t="s">
        <v>65</v>
      </c>
      <c r="D7" s="13" t="s">
        <v>13</v>
      </c>
      <c r="E7" s="13" t="b">
        <v>0</v>
      </c>
      <c r="F7" s="27" t="str">
        <f t="shared" si="1"/>
        <v>http://hl7.org/fhir/us/core/StructureDefinition/us-core-!patient</v>
      </c>
      <c r="G7" s="13" t="s">
        <v>56</v>
      </c>
      <c r="H7" s="13" t="s">
        <v>56</v>
      </c>
      <c r="I7" s="13" t="s">
        <v>60</v>
      </c>
      <c r="J7" s="13" t="str">
        <f t="shared" ref="J7:J11" si="4">B7&amp;"."&amp;C7</f>
        <v>!Patient.address</v>
      </c>
      <c r="K7" s="13" t="s">
        <v>56</v>
      </c>
      <c r="M7" s="13" t="s">
        <v>56</v>
      </c>
      <c r="Y7" s="13" t="s">
        <v>80</v>
      </c>
      <c r="Z7" s="14"/>
      <c r="AA7" s="15"/>
      <c r="AB7" s="13" t="str">
        <f>"SearchParameter-us-core-"&amp;LOWER((B7)&amp;"-"&amp;C7&amp;".html")</f>
        <v>SearchParameter-us-core-!patient-address.html</v>
      </c>
    </row>
    <row r="8" spans="1:28" s="13" customFormat="1" ht="15" x14ac:dyDescent="0.2">
      <c r="A8" s="13">
        <v>7</v>
      </c>
      <c r="B8" s="13" t="s">
        <v>64</v>
      </c>
      <c r="C8" s="13" t="s">
        <v>66</v>
      </c>
      <c r="D8" s="13" t="s">
        <v>13</v>
      </c>
      <c r="E8" s="13" t="b">
        <v>0</v>
      </c>
      <c r="F8" s="27" t="str">
        <f t="shared" si="1"/>
        <v>http://hl7.org/fhir/us/core/StructureDefinition/us-core-!patient</v>
      </c>
      <c r="G8" s="13" t="s">
        <v>56</v>
      </c>
      <c r="H8" s="13" t="s">
        <v>56</v>
      </c>
      <c r="I8" s="13" t="s">
        <v>60</v>
      </c>
      <c r="J8" s="13" t="str">
        <f t="shared" si="4"/>
        <v>!Patient.telecom</v>
      </c>
      <c r="K8" s="13" t="s">
        <v>56</v>
      </c>
      <c r="M8" s="13" t="s">
        <v>56</v>
      </c>
      <c r="Y8" s="13" t="s">
        <v>81</v>
      </c>
      <c r="AA8" s="15"/>
      <c r="AB8" s="13" t="str">
        <f t="shared" ref="AB8" si="5">"SearchParameter-us-core-"&amp;LOWER((B8)&amp;"-"&amp;C8&amp;".html")</f>
        <v>SearchParameter-us-core-!patient-telecom.html</v>
      </c>
    </row>
    <row r="9" spans="1:28" ht="15" x14ac:dyDescent="0.2">
      <c r="A9" s="1">
        <v>1</v>
      </c>
      <c r="B9" t="s">
        <v>135</v>
      </c>
      <c r="C9" s="9" t="s">
        <v>123</v>
      </c>
      <c r="D9" s="1" t="s">
        <v>13</v>
      </c>
      <c r="E9" s="1" t="b">
        <v>1</v>
      </c>
      <c r="F9" s="28" t="s">
        <v>145</v>
      </c>
      <c r="G9" t="s">
        <v>56</v>
      </c>
      <c r="H9" t="s">
        <v>125</v>
      </c>
      <c r="I9" t="s">
        <v>57</v>
      </c>
      <c r="J9" s="1" t="str">
        <f t="shared" si="4"/>
        <v>List._id</v>
      </c>
      <c r="K9" s="1" t="s">
        <v>56</v>
      </c>
      <c r="M9" s="1" t="s">
        <v>56</v>
      </c>
      <c r="X9"/>
      <c r="Y9" s="17" t="str">
        <f>"Support searching for a CoveragePlan by its " &amp; C9</f>
        <v>Support searching for a CoveragePlan by its _id</v>
      </c>
      <c r="Z9" s="5"/>
      <c r="AA9" s="10"/>
      <c r="AB9" s="1"/>
    </row>
    <row r="10" spans="1:28" s="1" customFormat="1" ht="15" x14ac:dyDescent="0.2">
      <c r="A10" s="1">
        <f>A9+1</f>
        <v>2</v>
      </c>
      <c r="B10" s="1" t="s">
        <v>135</v>
      </c>
      <c r="C10" s="9" t="s">
        <v>124</v>
      </c>
      <c r="D10" s="1" t="s">
        <v>13</v>
      </c>
      <c r="E10" s="1" t="b">
        <v>1</v>
      </c>
      <c r="F10" s="28" t="s">
        <v>145</v>
      </c>
      <c r="G10" s="1" t="s">
        <v>56</v>
      </c>
      <c r="H10" s="1" t="s">
        <v>125</v>
      </c>
      <c r="I10" s="1" t="s">
        <v>57</v>
      </c>
      <c r="J10" s="1" t="str">
        <f t="shared" si="4"/>
        <v>List.identifier</v>
      </c>
      <c r="K10" s="1" t="s">
        <v>56</v>
      </c>
      <c r="M10" s="1" t="s">
        <v>56</v>
      </c>
      <c r="Y10" s="17" t="str">
        <f t="shared" ref="Y10:Y11" si="6">"Support searching for a CoveragePlan by its " &amp; C10</f>
        <v>Support searching for a CoveragePlan by its identifier</v>
      </c>
      <c r="Z10" s="5"/>
      <c r="AA10" s="10"/>
    </row>
    <row r="11" spans="1:28" s="1" customFormat="1" ht="15" x14ac:dyDescent="0.2">
      <c r="A11" s="1">
        <f>A10+1</f>
        <v>3</v>
      </c>
      <c r="B11" s="1" t="s">
        <v>135</v>
      </c>
      <c r="C11" s="9" t="s">
        <v>144</v>
      </c>
      <c r="D11" s="1" t="s">
        <v>13</v>
      </c>
      <c r="E11" s="1" t="b">
        <v>1</v>
      </c>
      <c r="F11" s="28" t="s">
        <v>145</v>
      </c>
      <c r="G11" s="1" t="s">
        <v>56</v>
      </c>
      <c r="H11" s="1" t="s">
        <v>125</v>
      </c>
      <c r="I11" s="1" t="s">
        <v>68</v>
      </c>
      <c r="J11" s="1" t="str">
        <f t="shared" si="4"/>
        <v>List.item</v>
      </c>
      <c r="K11" s="1" t="s">
        <v>56</v>
      </c>
      <c r="M11" s="1" t="s">
        <v>56</v>
      </c>
      <c r="Y11" s="17" t="str">
        <f t="shared" si="6"/>
        <v>Support searching for a CoveragePlan by its item</v>
      </c>
      <c r="Z11" s="5"/>
      <c r="AA11" s="10"/>
    </row>
    <row r="12" spans="1:28" s="1" customFormat="1" ht="16" x14ac:dyDescent="0.2">
      <c r="A12" s="1">
        <f>A11+1</f>
        <v>4</v>
      </c>
      <c r="B12" s="1" t="s">
        <v>135</v>
      </c>
      <c r="C12" s="9" t="s">
        <v>59</v>
      </c>
      <c r="D12" s="1" t="s">
        <v>13</v>
      </c>
      <c r="E12" s="1" t="b">
        <v>1</v>
      </c>
      <c r="F12" s="34" t="s">
        <v>145</v>
      </c>
      <c r="G12" s="1" t="s">
        <v>56</v>
      </c>
      <c r="H12" s="1" t="s">
        <v>125</v>
      </c>
      <c r="I12" s="1" t="s">
        <v>57</v>
      </c>
      <c r="J12" s="1" t="str">
        <f t="shared" ref="J12" si="7">B12&amp;"."&amp;C12</f>
        <v>List.status</v>
      </c>
      <c r="K12" s="1" t="s">
        <v>56</v>
      </c>
      <c r="M12" s="1" t="s">
        <v>56</v>
      </c>
      <c r="Y12" s="17" t="str">
        <f>"Support searching for a CoveragePlan by its " &amp; C12</f>
        <v>Support searching for a CoveragePlan by its status</v>
      </c>
      <c r="Z12" s="5"/>
      <c r="AA12" s="10"/>
    </row>
    <row r="13" spans="1:28" ht="15" x14ac:dyDescent="0.2">
      <c r="A13" s="1">
        <f>A12+1</f>
        <v>5</v>
      </c>
      <c r="B13" s="1" t="s">
        <v>138</v>
      </c>
      <c r="C13" s="9" t="s">
        <v>141</v>
      </c>
      <c r="D13" s="1" t="s">
        <v>13</v>
      </c>
      <c r="E13" s="1" t="b">
        <v>1</v>
      </c>
      <c r="F13" s="12" t="s">
        <v>136</v>
      </c>
      <c r="G13" t="s">
        <v>56</v>
      </c>
      <c r="H13" t="s">
        <v>56</v>
      </c>
      <c r="I13" s="1" t="s">
        <v>60</v>
      </c>
      <c r="J13" s="1" t="str">
        <f t="shared" ref="J13" si="8">B13&amp;"."&amp;C13</f>
        <v>MedicationKnowledge.DrugName</v>
      </c>
      <c r="K13" s="1" t="s">
        <v>56</v>
      </c>
      <c r="M13" s="1" t="s">
        <v>56</v>
      </c>
      <c r="P13"/>
      <c r="Q13"/>
      <c r="T13"/>
      <c r="X13"/>
      <c r="Y13" s="17" t="str">
        <f>"Support searching for a FormularyDrug by its " &amp; C13</f>
        <v>Support searching for a FormularyDrug by its DrugName</v>
      </c>
      <c r="Z13" s="5"/>
      <c r="AA13" s="10"/>
      <c r="AB13" s="1" t="s">
        <v>151</v>
      </c>
    </row>
    <row r="14" spans="1:28" s="1" customFormat="1" ht="15" x14ac:dyDescent="0.2">
      <c r="A14" s="1">
        <f t="shared" ref="A14:A17" si="9">A13+1</f>
        <v>6</v>
      </c>
      <c r="B14" s="1" t="s">
        <v>138</v>
      </c>
      <c r="C14" s="9" t="s">
        <v>142</v>
      </c>
      <c r="D14" s="1" t="s">
        <v>13</v>
      </c>
      <c r="E14" s="1" t="b">
        <v>1</v>
      </c>
      <c r="F14" s="12" t="s">
        <v>136</v>
      </c>
      <c r="G14" s="1" t="s">
        <v>56</v>
      </c>
      <c r="H14" s="1" t="s">
        <v>56</v>
      </c>
      <c r="I14" s="1" t="s">
        <v>57</v>
      </c>
      <c r="J14" s="1" t="str">
        <f t="shared" ref="J14:J17" si="10">B14&amp;"."&amp;C14</f>
        <v>MedicationKnowledge.DrugTier</v>
      </c>
      <c r="K14" s="1" t="s">
        <v>56</v>
      </c>
      <c r="M14" s="1" t="s">
        <v>56</v>
      </c>
      <c r="Y14" s="17" t="str">
        <f t="shared" ref="Y14:Y17" si="11">"Support searching for a FormularyDrug by its " &amp; C14</f>
        <v>Support searching for a FormularyDrug by its DrugTier</v>
      </c>
      <c r="Z14" s="5"/>
      <c r="AA14" s="10"/>
      <c r="AB14" s="1" t="s">
        <v>152</v>
      </c>
    </row>
    <row r="15" spans="1:28" s="1" customFormat="1" ht="15" x14ac:dyDescent="0.2">
      <c r="A15" s="1">
        <f t="shared" si="9"/>
        <v>7</v>
      </c>
      <c r="B15" s="1" t="s">
        <v>138</v>
      </c>
      <c r="C15" s="9" t="s">
        <v>143</v>
      </c>
      <c r="D15" s="1" t="s">
        <v>13</v>
      </c>
      <c r="E15" s="1" t="b">
        <v>1</v>
      </c>
      <c r="F15" s="12" t="s">
        <v>136</v>
      </c>
      <c r="G15" s="1" t="s">
        <v>56</v>
      </c>
      <c r="H15" s="1" t="s">
        <v>56</v>
      </c>
      <c r="I15" s="1" t="s">
        <v>60</v>
      </c>
      <c r="J15" s="1" t="str">
        <f t="shared" si="10"/>
        <v>MedicationKnowledge.DrugPlan</v>
      </c>
      <c r="K15" s="1" t="s">
        <v>56</v>
      </c>
      <c r="M15" s="1" t="s">
        <v>56</v>
      </c>
      <c r="Y15" s="17" t="str">
        <f t="shared" si="11"/>
        <v>Support searching for a FormularyDrug by its DrugPlan</v>
      </c>
      <c r="Z15" s="5"/>
      <c r="AA15" s="10"/>
      <c r="AB15" s="1" t="s">
        <v>153</v>
      </c>
    </row>
    <row r="16" spans="1:28" s="1" customFormat="1" ht="15" x14ac:dyDescent="0.2">
      <c r="A16" s="1">
        <f t="shared" si="9"/>
        <v>8</v>
      </c>
      <c r="B16" s="1" t="s">
        <v>138</v>
      </c>
      <c r="C16" s="9" t="s">
        <v>25</v>
      </c>
      <c r="D16" s="1" t="s">
        <v>13</v>
      </c>
      <c r="E16" s="1" t="b">
        <v>1</v>
      </c>
      <c r="F16" s="12" t="s">
        <v>136</v>
      </c>
      <c r="G16" s="1" t="s">
        <v>56</v>
      </c>
      <c r="H16" s="1" t="s">
        <v>125</v>
      </c>
      <c r="I16" s="1" t="s">
        <v>57</v>
      </c>
      <c r="J16" s="1" t="str">
        <f t="shared" si="10"/>
        <v>MedicationKnowledge.code</v>
      </c>
      <c r="K16" s="1" t="s">
        <v>56</v>
      </c>
      <c r="M16" s="1" t="s">
        <v>56</v>
      </c>
      <c r="Y16" s="17" t="str">
        <f t="shared" si="11"/>
        <v>Support searching for a FormularyDrug by its code</v>
      </c>
      <c r="Z16" s="5"/>
      <c r="AA16" s="10"/>
    </row>
    <row r="17" spans="1:28" s="1" customFormat="1" ht="15" x14ac:dyDescent="0.2">
      <c r="A17" s="1">
        <f t="shared" si="9"/>
        <v>9</v>
      </c>
      <c r="B17" s="1" t="s">
        <v>138</v>
      </c>
      <c r="C17" s="9" t="s">
        <v>123</v>
      </c>
      <c r="D17" s="1" t="s">
        <v>13</v>
      </c>
      <c r="E17" s="1" t="b">
        <v>1</v>
      </c>
      <c r="F17" s="12" t="s">
        <v>136</v>
      </c>
      <c r="G17" s="1" t="s">
        <v>56</v>
      </c>
      <c r="H17" s="1" t="s">
        <v>125</v>
      </c>
      <c r="I17" s="1" t="s">
        <v>57</v>
      </c>
      <c r="J17" s="1" t="str">
        <f t="shared" si="10"/>
        <v>MedicationKnowledge._id</v>
      </c>
      <c r="K17" s="1" t="s">
        <v>56</v>
      </c>
      <c r="M17" s="1" t="s">
        <v>56</v>
      </c>
      <c r="Y17" s="17" t="str">
        <f t="shared" si="11"/>
        <v>Support searching for a FormularyDrug by its _id</v>
      </c>
      <c r="Z17" s="5"/>
      <c r="AA17" s="10"/>
    </row>
    <row r="18" spans="1:28" s="1" customFormat="1" ht="19" customHeight="1" x14ac:dyDescent="0.2">
      <c r="F18" s="29"/>
      <c r="Y18" s="17"/>
      <c r="AA18" s="2"/>
    </row>
    <row r="19" spans="1:28" ht="19" customHeight="1" x14ac:dyDescent="0.2">
      <c r="G19" s="1"/>
      <c r="H19" s="1"/>
      <c r="I19" s="1"/>
      <c r="Y19" s="17"/>
      <c r="AB19" s="1"/>
    </row>
    <row r="20" spans="1:28" ht="19" customHeight="1" x14ac:dyDescent="0.2">
      <c r="G20" s="1"/>
      <c r="H20" s="1"/>
      <c r="I20" s="1"/>
      <c r="Y20" s="17"/>
      <c r="AB20" s="1"/>
    </row>
    <row r="21" spans="1:28" ht="19" customHeight="1" x14ac:dyDescent="0.2">
      <c r="G21" s="1"/>
      <c r="H21" s="1"/>
      <c r="I21" s="1"/>
      <c r="Y21" s="17"/>
      <c r="AB21" s="1"/>
    </row>
    <row r="22" spans="1:28" ht="19" customHeight="1" x14ac:dyDescent="0.2">
      <c r="G22" s="1"/>
      <c r="H22" s="1"/>
      <c r="I22" s="1"/>
      <c r="Y22" s="17"/>
      <c r="AB22" s="1"/>
    </row>
    <row r="23" spans="1:28" ht="19" customHeight="1" x14ac:dyDescent="0.2">
      <c r="G23" s="1"/>
      <c r="H23" s="1"/>
      <c r="I23" s="1"/>
      <c r="Y23" s="17"/>
      <c r="AB23" s="1"/>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sheetData>
  <autoFilter ref="A1:AB17" xr:uid="{1CF5B17E-E72E-48B2-A597-9C21C12723F0}"/>
  <sortState xmlns:xlrd2="http://schemas.microsoft.com/office/spreadsheetml/2017/richdata2" ref="A7:AA17">
    <sortCondition ref="B1"/>
  </sortState>
  <hyperlinks>
    <hyperlink ref="F13" r:id="rId1" xr:uid="{8A6B5B42-183C-5A42-9B92-BE9EA4100D6D}"/>
    <hyperlink ref="F14" r:id="rId2" xr:uid="{8226745A-680F-6D4D-B267-30CE9A90AD5D}"/>
    <hyperlink ref="F15" r:id="rId3" xr:uid="{0A210E7A-2985-4648-A863-0088CE44018F}"/>
    <hyperlink ref="F16" r:id="rId4" xr:uid="{B591BE0E-38BA-124D-A511-69F0F32CC946}"/>
    <hyperlink ref="F17" r:id="rId5" xr:uid="{D31B0AC0-ECFB-9C4A-A4DC-81C1B571ABD3}"/>
    <hyperlink ref="F12" r:id="rId6" xr:uid="{E6EADB5A-03C3-0141-A4D3-9F56BBAE05DA}"/>
  </hyperlinks>
  <pageMargins left="0.7" right="0.7" top="0.75" bottom="0.75" header="0.3" footer="0.3"/>
  <pageSetup orientation="portrait" horizontalDpi="0" verticalDpi="0" r:id="rId7"/>
  <legacyDrawing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2020-11-16T18:38:11Z</dcterms:modified>
</cp:coreProperties>
</file>