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40" yWindow="495" windowWidth="20115" windowHeight="7575" tabRatio="734"/>
  </bookViews>
  <sheets>
    <sheet name="RELATORIO" sheetId="16" r:id="rId1"/>
    <sheet name="BASE_PENDENTES" sheetId="12" r:id="rId2"/>
    <sheet name="BASE_FINALIZADOS" sheetId="14" r:id="rId3"/>
  </sheets>
  <definedNames>
    <definedName name="SegmentaçãodeDados_GERENCIA">#N/A</definedName>
    <definedName name="SegmentaçãodeDados_gerencia1">#N/A</definedName>
  </definedNames>
  <calcPr calcId="145621"/>
  <pivotCaches>
    <pivotCache cacheId="0" r:id="rId4"/>
    <pivotCache cacheId="1" r:id="rId5"/>
    <pivotCache cacheId="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P63" i="16" l="1"/>
  <c r="Q63" i="16"/>
  <c r="P50" i="16"/>
  <c r="Q50" i="16"/>
  <c r="Z13" i="16"/>
  <c r="AA13" i="16"/>
  <c r="P53" i="16"/>
  <c r="P66" i="16"/>
  <c r="Z16" i="16"/>
  <c r="P57" i="16" l="1"/>
  <c r="U85" i="16"/>
  <c r="V85" i="16"/>
  <c r="W85" i="16"/>
  <c r="X85" i="16"/>
  <c r="Y85" i="16"/>
  <c r="R85" i="16"/>
  <c r="N85" i="16"/>
  <c r="Q85" i="16"/>
  <c r="O85" i="16"/>
  <c r="S85" i="16"/>
  <c r="P85" i="16"/>
  <c r="T85" i="16"/>
  <c r="P54" i="16"/>
  <c r="P65" i="16"/>
  <c r="Z15" i="16"/>
  <c r="D85" i="16"/>
  <c r="I85" i="16"/>
  <c r="C85" i="16"/>
  <c r="H85" i="16"/>
  <c r="M85" i="16"/>
  <c r="G85" i="16"/>
  <c r="L85" i="16"/>
  <c r="F85" i="16"/>
  <c r="K85" i="16"/>
  <c r="E85" i="16"/>
  <c r="J85" i="16"/>
  <c r="P64" i="16" l="1"/>
  <c r="P67" i="16" s="1"/>
  <c r="P52" i="16"/>
  <c r="Z14" i="16"/>
  <c r="Z17" i="16" s="1"/>
  <c r="C10" i="16"/>
  <c r="P59" i="16"/>
  <c r="P58" i="16"/>
  <c r="P61" i="16"/>
  <c r="P60" i="16"/>
  <c r="P51" i="16" l="1"/>
  <c r="P55" i="16"/>
  <c r="D105" i="16"/>
  <c r="E105" i="16"/>
  <c r="C105" i="16"/>
  <c r="C109" i="16"/>
  <c r="D109" i="16"/>
  <c r="D106" i="16"/>
  <c r="C107" i="16"/>
  <c r="E108" i="16"/>
  <c r="E109" i="16"/>
  <c r="E107" i="16"/>
  <c r="C106" i="16"/>
  <c r="D108" i="16"/>
  <c r="E106" i="16"/>
  <c r="C108" i="16"/>
  <c r="D107" i="16"/>
  <c r="C110" i="16"/>
  <c r="D110" i="16"/>
  <c r="E110" i="16"/>
  <c r="M63" i="16" l="1"/>
  <c r="N63" i="16"/>
  <c r="O63" i="16"/>
  <c r="M50" i="16"/>
  <c r="N50" i="16"/>
  <c r="O50" i="16"/>
  <c r="W13" i="16"/>
  <c r="X13" i="16"/>
  <c r="Y13" i="16"/>
  <c r="M66" i="16"/>
  <c r="M65" i="16"/>
  <c r="X15" i="16"/>
  <c r="W16" i="16"/>
  <c r="M53" i="16"/>
  <c r="N53" i="16"/>
  <c r="X16" i="16"/>
  <c r="M64" i="16" l="1"/>
  <c r="M67" i="16" s="1"/>
  <c r="M57" i="16"/>
  <c r="N57" i="16"/>
  <c r="X14" i="16"/>
  <c r="X17" i="16" s="1"/>
  <c r="N54" i="16"/>
  <c r="N66" i="16"/>
  <c r="N65" i="16"/>
  <c r="W15" i="16"/>
  <c r="M54" i="16"/>
  <c r="N64" i="16" l="1"/>
  <c r="N67" i="16" s="1"/>
  <c r="N52" i="16"/>
  <c r="M52" i="16"/>
  <c r="W14" i="16"/>
  <c r="W17" i="16" s="1"/>
  <c r="M60" i="16"/>
  <c r="N60" i="16"/>
  <c r="M58" i="16"/>
  <c r="N59" i="16"/>
  <c r="N61" i="16"/>
  <c r="M61" i="16"/>
  <c r="N58" i="16"/>
  <c r="M59" i="16"/>
  <c r="N51" i="16" l="1"/>
  <c r="N55" i="16"/>
  <c r="M51" i="16"/>
  <c r="M55" i="16"/>
  <c r="AJ38" i="14" l="1"/>
  <c r="AK38" i="14"/>
  <c r="AI38" i="14"/>
  <c r="AQ20" i="14"/>
  <c r="AP20" i="14"/>
  <c r="AO20" i="14"/>
  <c r="AN25" i="14"/>
  <c r="AN24" i="14"/>
  <c r="AN23" i="14"/>
  <c r="AN22" i="14"/>
  <c r="AN21" i="14"/>
  <c r="AJ39" i="14"/>
  <c r="AA15" i="16"/>
  <c r="AP21" i="14"/>
  <c r="AK39" i="14"/>
  <c r="AA16" i="16"/>
  <c r="AQ21" i="14"/>
  <c r="AQ24" i="14"/>
  <c r="O53" i="16"/>
  <c r="AI39" i="14"/>
  <c r="Y16" i="16"/>
  <c r="AP23" i="14"/>
  <c r="AO24" i="14"/>
  <c r="AP22" i="14"/>
  <c r="O57" i="16" l="1"/>
  <c r="AA14" i="16"/>
  <c r="AA17" i="16" s="1"/>
  <c r="L63" i="16"/>
  <c r="K63" i="16"/>
  <c r="J63" i="16"/>
  <c r="I63" i="16"/>
  <c r="H63" i="16"/>
  <c r="G63" i="16"/>
  <c r="F63" i="16"/>
  <c r="E63" i="16"/>
  <c r="D63" i="16"/>
  <c r="E50" i="16"/>
  <c r="E57" i="16" s="1"/>
  <c r="F50" i="16"/>
  <c r="F57" i="16" s="1"/>
  <c r="G50" i="16"/>
  <c r="G57" i="16" s="1"/>
  <c r="H50" i="16"/>
  <c r="H57" i="16" s="1"/>
  <c r="I50" i="16"/>
  <c r="I57" i="16" s="1"/>
  <c r="J50" i="16"/>
  <c r="J57" i="16" s="1"/>
  <c r="K50" i="16"/>
  <c r="K57" i="16" s="1"/>
  <c r="L50" i="16"/>
  <c r="L57" i="16" s="1"/>
  <c r="Q57" i="16"/>
  <c r="D50" i="16"/>
  <c r="D57" i="16" s="1"/>
  <c r="K58" i="16"/>
  <c r="AP24" i="14"/>
  <c r="F65" i="16"/>
  <c r="O54" i="16"/>
  <c r="Q58" i="16"/>
  <c r="Q61" i="16"/>
  <c r="AO23" i="14"/>
  <c r="AO25" i="14"/>
  <c r="O65" i="16"/>
  <c r="G65" i="16"/>
  <c r="K59" i="16"/>
  <c r="Y15" i="16"/>
  <c r="AP25" i="14"/>
  <c r="AQ25" i="14"/>
  <c r="Q65" i="16"/>
  <c r="G59" i="16"/>
  <c r="L60" i="16"/>
  <c r="AO21" i="14"/>
  <c r="AQ23" i="14"/>
  <c r="AO22" i="14"/>
  <c r="Q54" i="16"/>
  <c r="L54" i="16"/>
  <c r="I61" i="16"/>
  <c r="E59" i="16"/>
  <c r="AQ22" i="14"/>
  <c r="O66" i="16"/>
  <c r="G60" i="16"/>
  <c r="D61" i="16"/>
  <c r="J60" i="16"/>
  <c r="K65" i="16"/>
  <c r="D58" i="16"/>
  <c r="H60" i="16"/>
  <c r="I60" i="16"/>
  <c r="F61" i="16"/>
  <c r="J58" i="16"/>
  <c r="D27" i="16"/>
  <c r="C28" i="16"/>
  <c r="D28" i="16"/>
  <c r="E27" i="16"/>
  <c r="C27" i="16"/>
  <c r="E28" i="16"/>
  <c r="O64" i="16" l="1"/>
  <c r="O67" i="16" s="1"/>
  <c r="O52" i="16"/>
  <c r="Y14" i="16"/>
  <c r="Y17" i="16" s="1"/>
  <c r="C26" i="16"/>
  <c r="C29" i="16" s="1"/>
  <c r="D26" i="16"/>
  <c r="D29" i="16" s="1"/>
  <c r="E26" i="16"/>
  <c r="E29" i="16" s="1"/>
  <c r="E13" i="16"/>
  <c r="F13" i="16"/>
  <c r="G13" i="16"/>
  <c r="H13" i="16"/>
  <c r="I13" i="16"/>
  <c r="J13" i="16"/>
  <c r="K13" i="16"/>
  <c r="L13" i="16"/>
  <c r="M13" i="16"/>
  <c r="N13" i="16"/>
  <c r="O13" i="16"/>
  <c r="P13" i="16"/>
  <c r="Q13" i="16"/>
  <c r="R13" i="16"/>
  <c r="S13" i="16"/>
  <c r="T13" i="16"/>
  <c r="U13" i="16"/>
  <c r="V13" i="16"/>
  <c r="D13" i="16"/>
  <c r="J53" i="16"/>
  <c r="F59" i="16"/>
  <c r="J66" i="16"/>
  <c r="E58" i="16"/>
  <c r="K53" i="16"/>
  <c r="K61" i="16"/>
  <c r="Q60" i="16"/>
  <c r="K66" i="16"/>
  <c r="G58" i="16"/>
  <c r="L59" i="16"/>
  <c r="D60" i="16"/>
  <c r="H66" i="16"/>
  <c r="E66" i="16"/>
  <c r="L65" i="16"/>
  <c r="F53" i="16"/>
  <c r="Q53" i="16"/>
  <c r="G53" i="16"/>
  <c r="I58" i="16"/>
  <c r="L16" i="16"/>
  <c r="D53" i="16"/>
  <c r="F58" i="16"/>
  <c r="J54" i="16"/>
  <c r="D65" i="16"/>
  <c r="L58" i="16"/>
  <c r="H65" i="16"/>
  <c r="H16" i="16"/>
  <c r="E54" i="16"/>
  <c r="Q66" i="16"/>
  <c r="O61" i="16"/>
  <c r="G66" i="16"/>
  <c r="M15" i="16"/>
  <c r="E53" i="16"/>
  <c r="G61" i="16"/>
  <c r="H53" i="16"/>
  <c r="Q16" i="16"/>
  <c r="M16" i="16"/>
  <c r="I15" i="16"/>
  <c r="J61" i="16"/>
  <c r="D66" i="16"/>
  <c r="I66" i="16"/>
  <c r="H59" i="16"/>
  <c r="Q59" i="16"/>
  <c r="O59" i="16"/>
  <c r="L53" i="16"/>
  <c r="I54" i="16"/>
  <c r="H61" i="16"/>
  <c r="E60" i="16"/>
  <c r="I53" i="16"/>
  <c r="T15" i="16"/>
  <c r="F54" i="16"/>
  <c r="E61" i="16"/>
  <c r="H54" i="16"/>
  <c r="O58" i="16"/>
  <c r="H15" i="16"/>
  <c r="Q15" i="16"/>
  <c r="N16" i="16"/>
  <c r="D59" i="16"/>
  <c r="J59" i="16"/>
  <c r="F60" i="16"/>
  <c r="O60" i="16"/>
  <c r="F66" i="16"/>
  <c r="L66" i="16"/>
  <c r="E65" i="16"/>
  <c r="K54" i="16"/>
  <c r="K60" i="16"/>
  <c r="H58" i="16"/>
  <c r="P16" i="16"/>
  <c r="P15" i="16"/>
  <c r="G54" i="16"/>
  <c r="J65" i="16"/>
  <c r="L61" i="16"/>
  <c r="D54" i="16"/>
  <c r="E16" i="16"/>
  <c r="I65" i="16"/>
  <c r="I59" i="16"/>
  <c r="T16" i="16"/>
  <c r="F15" i="16"/>
  <c r="U16" i="16"/>
  <c r="R16" i="16"/>
  <c r="G16" i="16"/>
  <c r="K15" i="16"/>
  <c r="O16" i="16"/>
  <c r="D16" i="16"/>
  <c r="F16" i="16"/>
  <c r="J15" i="16"/>
  <c r="V16" i="16"/>
  <c r="S15" i="16"/>
  <c r="J52" i="16" l="1"/>
  <c r="J51" i="16" s="1"/>
  <c r="D52" i="16"/>
  <c r="D55" i="16" s="1"/>
  <c r="D64" i="16"/>
  <c r="J64" i="16"/>
  <c r="J67" i="16" s="1"/>
  <c r="F64" i="16"/>
  <c r="F67" i="16" s="1"/>
  <c r="F52" i="16"/>
  <c r="F51" i="16" s="1"/>
  <c r="G64" i="16"/>
  <c r="G67" i="16" s="1"/>
  <c r="K52" i="16"/>
  <c r="K51" i="16" s="1"/>
  <c r="K64" i="16"/>
  <c r="K67" i="16" s="1"/>
  <c r="G52" i="16"/>
  <c r="G51" i="16" s="1"/>
  <c r="O51" i="16"/>
  <c r="O55" i="16"/>
  <c r="H52" i="16"/>
  <c r="H51" i="16" s="1"/>
  <c r="C54" i="16"/>
  <c r="H64" i="16"/>
  <c r="H67" i="16" s="1"/>
  <c r="Q52" i="16"/>
  <c r="Q51" i="16" s="1"/>
  <c r="L64" i="16"/>
  <c r="L67" i="16" s="1"/>
  <c r="Q64" i="16"/>
  <c r="Q67" i="16" s="1"/>
  <c r="L52" i="16"/>
  <c r="L51" i="16" s="1"/>
  <c r="I52" i="16"/>
  <c r="I51" i="16" s="1"/>
  <c r="C65" i="16"/>
  <c r="E64" i="16"/>
  <c r="E67" i="16" s="1"/>
  <c r="C53" i="16"/>
  <c r="E52" i="16"/>
  <c r="E51" i="16" s="1"/>
  <c r="I64" i="16"/>
  <c r="I67" i="16" s="1"/>
  <c r="C66" i="16"/>
  <c r="D67" i="16"/>
  <c r="F14" i="16"/>
  <c r="F17" i="16" s="1"/>
  <c r="Q14" i="16"/>
  <c r="Q17" i="16" s="1"/>
  <c r="M14" i="16"/>
  <c r="M17" i="16" s="1"/>
  <c r="T14" i="16"/>
  <c r="T17" i="16" s="1"/>
  <c r="P14" i="16"/>
  <c r="P17" i="16" s="1"/>
  <c r="H14" i="16"/>
  <c r="H17" i="16" s="1"/>
  <c r="V15" i="16"/>
  <c r="L15" i="16"/>
  <c r="J16" i="16"/>
  <c r="K16" i="16"/>
  <c r="U15" i="16"/>
  <c r="G15" i="16"/>
  <c r="N15" i="16"/>
  <c r="I16" i="16"/>
  <c r="D15" i="16"/>
  <c r="R15" i="16"/>
  <c r="O15" i="16"/>
  <c r="S16" i="16"/>
  <c r="E15" i="16"/>
  <c r="F55" i="16" l="1"/>
  <c r="D51" i="16"/>
  <c r="J55" i="16"/>
  <c r="S14" i="16"/>
  <c r="S17" i="16" s="1"/>
  <c r="D14" i="16"/>
  <c r="D17" i="16" s="1"/>
  <c r="G14" i="16"/>
  <c r="G17" i="16" s="1"/>
  <c r="J14" i="16"/>
  <c r="J17" i="16" s="1"/>
  <c r="V14" i="16"/>
  <c r="V17" i="16" s="1"/>
  <c r="R14" i="16"/>
  <c r="R17" i="16" s="1"/>
  <c r="L14" i="16"/>
  <c r="L17" i="16" s="1"/>
  <c r="G55" i="16"/>
  <c r="K55" i="16"/>
  <c r="E14" i="16"/>
  <c r="E17" i="16" s="1"/>
  <c r="U14" i="16"/>
  <c r="U17" i="16" s="1"/>
  <c r="I14" i="16"/>
  <c r="I17" i="16" s="1"/>
  <c r="H55" i="16"/>
  <c r="C52" i="16"/>
  <c r="C51" i="16" s="1"/>
  <c r="C64" i="16"/>
  <c r="C67" i="16" s="1"/>
  <c r="K14" i="16"/>
  <c r="K17" i="16" s="1"/>
  <c r="C16" i="16"/>
  <c r="C15" i="16"/>
  <c r="N14" i="16"/>
  <c r="N17" i="16" s="1"/>
  <c r="O14" i="16"/>
  <c r="O17" i="16" s="1"/>
  <c r="L55" i="16"/>
  <c r="E55" i="16"/>
  <c r="I55" i="16"/>
  <c r="Q55" i="16"/>
  <c r="C55" i="16" l="1"/>
  <c r="C14" i="16"/>
  <c r="C17" i="16" s="1"/>
  <c r="C59" i="16"/>
  <c r="C60" i="16"/>
  <c r="C58" i="16"/>
  <c r="C61" i="16"/>
</calcChain>
</file>

<file path=xl/connections.xml><?xml version="1.0" encoding="utf-8"?>
<connections xmlns="http://schemas.openxmlformats.org/spreadsheetml/2006/main">
  <connection id="1" odcFile="C:\Users\R338980\Documents\Minhas fontes de dados\10.128.222.18 BD_TRAMITACAO_MOVEL TBL_PILOTO_FINALIZADOS.odc" keepAlive="1" name="10.128.222.18 BD_TRAMITACAO_MOVEL TBL_PILOTO_FINALIZADOS" type="5" refreshedVersion="4">
    <dbPr connection="Provider=SQLOLEDB.1;Persist Security Info=True;User ID=sa;Initial Catalog=BD_TRAMITACAO_MOVEL;Data Source=10.128.222.18;Use Procedure for Prepare=1;Auto Translate=True;Packet Size=4096;Workstation ID=NSPBER3156390;Use Encryption for Data=False;Tag with column collation when possible=False" command="&quot;BD_TRAMITACAO_MOVEL&quot;.&quot;dbo&quot;.&quot;TBL_PILOTO_FINALIZADOS&quot;" commandType="3"/>
  </connection>
  <connection id="2" odcFile="C:\Users\R338980\Documents\Minhas fontes de dados\10.128.222.18 BD_TRAMITACAO_MOVEL TBL_PILOTO_PENDENTES.odc" keepAlive="1" name="10.128.222.18 BD_TRAMITACAO_MOVEL TBL_PILOTO_PENDENTES" type="5" refreshedVersion="4">
    <dbPr connection="Provider=SQLOLEDB.1;Persist Security Info=True;User ID=sa;Initial Catalog=BD_TRAMITACAO_MOVEL;Data Source=10.128.222.18;Use Procedure for Prepare=1;Auto Translate=True;Packet Size=4096;Workstation ID=NSPBER3156390;Use Encryption for Data=False;Tag with column collation when possible=False" command="&quot;BD_TRAMITACAO_MOVEL&quot;.&quot;dbo&quot;.&quot;TBL_PILOTO_PENDENTES&quot;" commandType="3"/>
  </connection>
  <connection id="3" odcFile="C:\Users\R338980\Documents\Minhas fontes de dados\10.128.222.18 BD_TRAMITACAO_MOVEL VW_PILOTO_IDP.odc" keepAlive="1" name="10.128.222.18 BD_TRAMITACAO_MOVEL VW_PILOTO_IDP" type="5" refreshedVersion="4">
    <dbPr connection="Provider=SQLOLEDB.1;Persist Security Info=True;User ID=sa;Initial Catalog=BD_TRAMITACAO_MOVEL;Data Source=10.128.222.18;Use Procedure for Prepare=1;Auto Translate=True;Packet Size=4096;Workstation ID=NSPBER3156390;Use Encryption for Data=False;Tag with column collation when possible=False" command="&quot;BD_TRAMITACAO_MOVEL&quot;.&quot;dbo&quot;.&quot;VW_PILOTO_IDP&quot;" commandType="3"/>
  </connection>
</connections>
</file>

<file path=xl/sharedStrings.xml><?xml version="1.0" encoding="utf-8"?>
<sst xmlns="http://schemas.openxmlformats.org/spreadsheetml/2006/main" count="149" uniqueCount="51">
  <si>
    <t>Cancelado</t>
  </si>
  <si>
    <t>Iniciado</t>
  </si>
  <si>
    <t>Aberta</t>
  </si>
  <si>
    <t>Aprovado</t>
  </si>
  <si>
    <t>Reprovado</t>
  </si>
  <si>
    <t>Pendente Comercial</t>
  </si>
  <si>
    <t>Pendente Tramitação</t>
  </si>
  <si>
    <t>Rótulos de Linha</t>
  </si>
  <si>
    <t>Total Geral</t>
  </si>
  <si>
    <t>Contagem de Número da atividade</t>
  </si>
  <si>
    <t>Rótulos de Coluna</t>
  </si>
  <si>
    <t>DP</t>
  </si>
  <si>
    <t>FP</t>
  </si>
  <si>
    <t>Pendente</t>
  </si>
  <si>
    <t>GTN03</t>
  </si>
  <si>
    <t>WG*TS04</t>
  </si>
  <si>
    <t>WG*TI01</t>
  </si>
  <si>
    <t>mês</t>
  </si>
  <si>
    <t>8/2013</t>
  </si>
  <si>
    <t>Concluído</t>
  </si>
  <si>
    <t>Atividades Pendentes</t>
  </si>
  <si>
    <t>Agosto</t>
  </si>
  <si>
    <t>Atividade Pendentes</t>
  </si>
  <si>
    <t>Atividade Pendentes Tramitação</t>
  </si>
  <si>
    <t xml:space="preserve">    Dentro do Prazo (2 dias úteis)</t>
  </si>
  <si>
    <t xml:space="preserve">     Fora do prazo (2 dias úteis)</t>
  </si>
  <si>
    <t>SLA de Tramitação</t>
  </si>
  <si>
    <t>Atividade Pendentes  - Comercial - Reprovada</t>
  </si>
  <si>
    <t xml:space="preserve">    Dentro do Prazo</t>
  </si>
  <si>
    <t xml:space="preserve">     Fora do prazo</t>
  </si>
  <si>
    <t>SLA de Comercial</t>
  </si>
  <si>
    <t>Atividades Finalizadas</t>
  </si>
  <si>
    <t>Acompanhamento das atividades</t>
  </si>
  <si>
    <t>Total</t>
  </si>
  <si>
    <t>IDA (Índice de Devolução da Atividade)</t>
  </si>
  <si>
    <t>IDA X Mês</t>
  </si>
  <si>
    <t>6/2013</t>
  </si>
  <si>
    <t>7/2013</t>
  </si>
  <si>
    <t>Não Identificado</t>
  </si>
  <si>
    <t>Status de Atividades Pendentes em Tramitação</t>
  </si>
  <si>
    <t>CANCELADO TOTAL</t>
  </si>
  <si>
    <t>REFERENCIAS PARA O GRÁFICO</t>
  </si>
  <si>
    <t>Soma de QTD_PEDIDOS</t>
  </si>
  <si>
    <t xml:space="preserve">Pedidos - Tramitação </t>
  </si>
  <si>
    <t>IDP DIARIO</t>
  </si>
  <si>
    <t>anomes_acao</t>
  </si>
  <si>
    <t>IDP DIÁRIO - PEDIDOS FINALIZADOS</t>
  </si>
  <si>
    <t>HISTÓRICO IDP - PEDIDOS FINALIZADOS</t>
  </si>
  <si>
    <t>% IDP</t>
  </si>
  <si>
    <t>Consolidado</t>
  </si>
  <si>
    <t>*Atualizado até</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</si>
</sst>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0"/>
      <name val="Arial"/>
      <family val="2"/>
    </font>
    <font>
      <b/>
      <sz val="10"/>
      <name val="MS Sans Serif"/>
      <family val="2"/>
    </font>
    <font>
      <sz val="10"/>
      <color theme="1"/>
      <name val="Calibri"/>
      <family val="2"/>
      <scheme val="minor"/>
    </font>
    <font>
      <b/>
      <sz val="14"/>
      <color theme="0"/>
      <name val="Calibri"/>
      <family val="2"/>
      <scheme val="minor"/>
    </font>
    <font>
      <b/>
      <sz val="10"/>
      <name val="Calibri"/>
      <family val="2"/>
      <scheme val="minor"/>
    </font>
    <font>
      <b/>
      <sz val="10"/>
      <color theme="1"/>
      <name val="Calibri"/>
      <family val="2"/>
      <scheme val="minor"/>
    </font>
    <font>
      <b/>
      <sz val="10"/>
      <color indexed="9"/>
      <name val="Calibri"/>
      <family val="2"/>
    </font>
    <font>
      <b/>
      <sz val="10"/>
      <color theme="0"/>
      <name val="Calibri"/>
      <family val="2"/>
      <scheme val="minor"/>
    </font>
    <font>
      <b/>
      <sz val="12"/>
      <color theme="0"/>
      <name val="Calibri"/>
      <family val="2"/>
      <scheme val="minor"/>
    </font>
    <font>
      <sz val="14"/>
      <color rgb="FF222222"/>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1" tint="0.499984740745262"/>
        <bgColor indexed="64"/>
      </patternFill>
    </fill>
    <fill>
      <patternFill patternType="solid">
        <fgColor rgb="FF4F81BD"/>
        <bgColor indexed="64"/>
      </patternFill>
    </fill>
    <fill>
      <patternFill patternType="solid">
        <fgColor theme="9" tint="-0.249977111117893"/>
        <bgColor indexed="64"/>
      </patternFill>
    </fill>
    <fill>
      <patternFill patternType="solid">
        <fgColor theme="9" tint="-0.249977111117893"/>
        <bgColor theme="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thin">
        <color indexed="64"/>
      </top>
      <bottom/>
      <diagonal/>
    </border>
    <border>
      <left style="thin">
        <color auto="1"/>
      </left>
      <right style="thin">
        <color theme="0" tint="-0.499984740745262"/>
      </right>
      <top style="thin">
        <color auto="1"/>
      </top>
      <bottom style="thin">
        <color theme="0" tint="-0.499984740745262"/>
      </bottom>
      <diagonal/>
    </border>
    <border>
      <left style="thin">
        <color indexed="64"/>
      </left>
      <right style="thin">
        <color indexed="64"/>
      </right>
      <top style="thin">
        <color indexed="64"/>
      </top>
      <bottom style="thin">
        <color theme="0" tint="-0.499984740745262"/>
      </bottom>
      <diagonal/>
    </border>
    <border>
      <left style="thin">
        <color theme="0" tint="-0.499984740745262"/>
      </left>
      <right style="thin">
        <color theme="0" tint="-0.499984740745262"/>
      </right>
      <top style="thin">
        <color auto="1"/>
      </top>
      <bottom style="thin">
        <color theme="0" tint="-0.499984740745262"/>
      </bottom>
      <diagonal/>
    </border>
    <border>
      <left style="thin">
        <color auto="1"/>
      </left>
      <right/>
      <top style="thin">
        <color theme="0" tint="-0.499984740745262"/>
      </top>
      <bottom style="thin">
        <color auto="1"/>
      </bottom>
      <diagonal/>
    </border>
    <border>
      <left style="thin">
        <color indexed="64"/>
      </left>
      <right style="thin">
        <color indexed="64"/>
      </right>
      <top style="thin">
        <color theme="0" tint="-0.499984740745262"/>
      </top>
      <bottom style="thin">
        <color indexed="64"/>
      </bottom>
      <diagonal/>
    </border>
    <border>
      <left style="thin">
        <color theme="0" tint="-0.499984740745262"/>
      </left>
      <right style="thin">
        <color theme="0" tint="-0.499984740745262"/>
      </right>
      <top style="thin">
        <color theme="0" tint="-0.499984740745262"/>
      </top>
      <bottom style="thin">
        <color auto="1"/>
      </bottom>
      <diagonal/>
    </border>
    <border>
      <left style="thin">
        <color auto="1"/>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theme="0" tint="-0.499984740745262"/>
      </right>
      <top style="thin">
        <color theme="0" tint="-0.499984740745262"/>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auto="1"/>
      </left>
      <right/>
      <top style="thin">
        <color auto="1"/>
      </top>
      <bottom/>
      <diagonal/>
    </border>
    <border>
      <left style="thin">
        <color auto="1"/>
      </left>
      <right/>
      <top style="thin">
        <color theme="0" tint="-0.499984740745262"/>
      </top>
      <bottom style="thin">
        <color theme="0" tint="-0.499984740745262"/>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indexed="64"/>
      </top>
      <bottom style="thin">
        <color auto="1"/>
      </bottom>
      <diagonal/>
    </border>
    <border>
      <left/>
      <right style="thin">
        <color indexed="64"/>
      </right>
      <top style="thin">
        <color indexed="64"/>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theme="0" tint="-0.24994659260841701"/>
      </right>
      <top style="thin">
        <color indexed="64"/>
      </top>
      <bottom style="thin">
        <color indexed="64"/>
      </bottom>
      <diagonal/>
    </border>
    <border>
      <left style="thin">
        <color theme="0" tint="-0.24994659260841701"/>
      </left>
      <right style="thin">
        <color indexed="64"/>
      </right>
      <top style="thin">
        <color indexed="64"/>
      </top>
      <bottom style="thin">
        <color indexed="64"/>
      </bottom>
      <diagonal/>
    </border>
    <border>
      <left style="thin">
        <color theme="0" tint="-0.499984740745262"/>
      </left>
      <right style="thin">
        <color indexed="64"/>
      </right>
      <top style="thin">
        <color theme="0" tint="-0.499984740745262"/>
      </top>
      <bottom style="thin">
        <color auto="1"/>
      </bottom>
      <diagonal/>
    </border>
    <border>
      <left style="thin">
        <color theme="0" tint="-0.499984740745262"/>
      </left>
      <right style="thin">
        <color indexed="64"/>
      </right>
      <top style="thin">
        <color auto="1"/>
      </top>
      <bottom style="thin">
        <color theme="0" tint="-0.499984740745262"/>
      </bottom>
      <diagonal/>
    </border>
    <border>
      <left style="thin">
        <color auto="1"/>
      </left>
      <right/>
      <top style="thin">
        <color theme="0" tint="-0.24994659260841701"/>
      </top>
      <bottom style="thin">
        <color theme="0" tint="-0.24994659260841701"/>
      </bottom>
      <diagonal/>
    </border>
    <border>
      <left style="thin">
        <color auto="1"/>
      </left>
      <right/>
      <top style="thin">
        <color theme="0" tint="-0.24994659260841701"/>
      </top>
      <bottom style="thin">
        <color auto="1"/>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auto="1"/>
      </bottom>
      <diagonal/>
    </border>
    <border>
      <left/>
      <right/>
      <top style="medium">
        <color theme="4" tint="-0.249977111117893"/>
      </top>
      <bottom/>
      <diagonal/>
    </border>
    <border>
      <left style="thin">
        <color auto="1"/>
      </left>
      <right/>
      <top/>
      <bottom style="thin">
        <color indexed="64"/>
      </bottom>
      <diagonal/>
    </border>
    <border>
      <left/>
      <right/>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xf numFmtId="0" fontId="20" fillId="0" borderId="10">
      <alignment horizontal="center"/>
    </xf>
    <xf numFmtId="9" fontId="1" fillId="0" borderId="0" applyFont="0" applyFill="0" applyBorder="0" applyAlignment="0" applyProtection="0"/>
    <xf numFmtId="0" fontId="18" fillId="0" borderId="0"/>
  </cellStyleXfs>
  <cellXfs count="80">
    <xf numFmtId="0" fontId="0" fillId="0" borderId="0" xfId="0"/>
    <xf numFmtId="22" fontId="0" fillId="0" borderId="0" xfId="0" applyNumberFormat="1"/>
    <xf numFmtId="0" fontId="0" fillId="0" borderId="0" xfId="0" pivotButton="1"/>
    <xf numFmtId="14"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applyNumberFormat="1"/>
    <xf numFmtId="0" fontId="23" fillId="33" borderId="15" xfId="0" applyFont="1" applyFill="1" applyBorder="1" applyAlignment="1">
      <alignment horizontal="center" vertical="center" wrapText="1"/>
    </xf>
    <xf numFmtId="164" fontId="23" fillId="33" borderId="16" xfId="0" applyNumberFormat="1" applyFont="1" applyFill="1" applyBorder="1" applyAlignment="1">
      <alignment horizontal="center" vertical="center" wrapText="1"/>
    </xf>
    <xf numFmtId="0" fontId="23" fillId="33" borderId="17" xfId="0" applyFont="1" applyFill="1" applyBorder="1" applyAlignment="1">
      <alignment horizontal="center" vertical="center" wrapText="1"/>
    </xf>
    <xf numFmtId="0" fontId="24" fillId="34" borderId="12" xfId="0" applyFont="1" applyFill="1" applyBorder="1" applyAlignment="1">
      <alignment horizontal="left" vertical="center" wrapText="1"/>
    </xf>
    <xf numFmtId="164" fontId="21" fillId="34" borderId="13" xfId="0" applyNumberFormat="1" applyFont="1" applyFill="1" applyBorder="1" applyAlignment="1">
      <alignment horizontal="center" vertical="center" wrapText="1"/>
    </xf>
    <xf numFmtId="0" fontId="21" fillId="34" borderId="14" xfId="0" applyFont="1" applyFill="1" applyBorder="1" applyAlignment="1">
      <alignment horizontal="center" vertical="center" wrapText="1"/>
    </xf>
    <xf numFmtId="0" fontId="21" fillId="0" borderId="18" xfId="0" applyFont="1" applyBorder="1" applyAlignment="1">
      <alignment horizontal="left" vertical="center" wrapText="1"/>
    </xf>
    <xf numFmtId="164" fontId="21" fillId="0" borderId="19" xfId="0" applyNumberFormat="1" applyFont="1" applyBorder="1" applyAlignment="1">
      <alignment horizontal="center" vertical="center" wrapText="1"/>
    </xf>
    <xf numFmtId="0" fontId="21" fillId="0" borderId="20" xfId="0" applyFont="1" applyBorder="1" applyAlignment="1">
      <alignment horizontal="center" vertical="center" wrapText="1"/>
    </xf>
    <xf numFmtId="0" fontId="21" fillId="35" borderId="21" xfId="0" applyFont="1" applyFill="1" applyBorder="1" applyAlignment="1">
      <alignment horizontal="left" vertical="center" wrapText="1"/>
    </xf>
    <xf numFmtId="9" fontId="21" fillId="35" borderId="16" xfId="44" applyFont="1" applyFill="1" applyBorder="1" applyAlignment="1">
      <alignment horizontal="center" vertical="center" wrapText="1"/>
    </xf>
    <xf numFmtId="9" fontId="21" fillId="35" borderId="17" xfId="44" applyFont="1" applyFill="1" applyBorder="1" applyAlignment="1">
      <alignment horizontal="center" vertical="center" wrapText="1"/>
    </xf>
    <xf numFmtId="164" fontId="21" fillId="0" borderId="23" xfId="0" applyNumberFormat="1" applyFont="1" applyBorder="1" applyAlignment="1">
      <alignment horizontal="center" vertical="center" wrapText="1"/>
    </xf>
    <xf numFmtId="164" fontId="21" fillId="0" borderId="24" xfId="0" applyNumberFormat="1" applyFont="1" applyBorder="1" applyAlignment="1">
      <alignment horizontal="center" vertical="center" wrapText="1"/>
    </xf>
    <xf numFmtId="0" fontId="0" fillId="0" borderId="0" xfId="0" applyAlignment="1"/>
    <xf numFmtId="0" fontId="24" fillId="0" borderId="26" xfId="0" applyFont="1" applyFill="1" applyBorder="1" applyAlignment="1">
      <alignment horizontal="center" vertical="center"/>
    </xf>
    <xf numFmtId="0" fontId="24" fillId="0" borderId="19" xfId="0" applyFont="1" applyBorder="1" applyAlignment="1">
      <alignment horizontal="center" vertical="center"/>
    </xf>
    <xf numFmtId="0" fontId="24" fillId="0" borderId="20" xfId="0" applyFont="1" applyBorder="1" applyAlignment="1">
      <alignment horizontal="center" vertical="center"/>
    </xf>
    <xf numFmtId="0" fontId="24" fillId="0" borderId="15" xfId="0" applyFont="1" applyBorder="1" applyAlignment="1">
      <alignment horizontal="center" vertical="center"/>
    </xf>
    <xf numFmtId="0" fontId="24" fillId="0" borderId="16" xfId="0" applyFont="1" applyBorder="1" applyAlignment="1">
      <alignment horizontal="center" vertical="center"/>
    </xf>
    <xf numFmtId="0" fontId="21" fillId="36" borderId="27" xfId="0" applyFont="1" applyFill="1" applyBorder="1" applyAlignment="1">
      <alignment horizontal="center" vertical="center"/>
    </xf>
    <xf numFmtId="9" fontId="21" fillId="36" borderId="28" xfId="44" applyFont="1" applyFill="1" applyBorder="1" applyAlignment="1">
      <alignment horizontal="center" vertical="center"/>
    </xf>
    <xf numFmtId="9" fontId="21" fillId="36" borderId="29" xfId="44" applyFont="1" applyFill="1" applyBorder="1" applyAlignment="1">
      <alignment horizontal="center" vertical="center"/>
    </xf>
    <xf numFmtId="0" fontId="24" fillId="0" borderId="18" xfId="0" applyFont="1" applyBorder="1" applyAlignment="1">
      <alignment horizontal="center" vertical="center"/>
    </xf>
    <xf numFmtId="0" fontId="24" fillId="0" borderId="31" xfId="0" applyFont="1" applyBorder="1" applyAlignment="1">
      <alignment horizontal="center" vertical="center"/>
    </xf>
    <xf numFmtId="9" fontId="21" fillId="36" borderId="32" xfId="44" applyFont="1" applyFill="1" applyBorder="1" applyAlignment="1">
      <alignment horizontal="center" vertical="center"/>
    </xf>
    <xf numFmtId="9" fontId="21" fillId="36" borderId="33" xfId="44" applyFont="1" applyFill="1" applyBorder="1" applyAlignment="1">
      <alignment horizontal="center" vertical="center"/>
    </xf>
    <xf numFmtId="0" fontId="23" fillId="33" borderId="34" xfId="0" applyFont="1" applyFill="1" applyBorder="1" applyAlignment="1">
      <alignment horizontal="center" vertical="center" wrapText="1"/>
    </xf>
    <xf numFmtId="0" fontId="21" fillId="34" borderId="35" xfId="0" applyFont="1" applyFill="1" applyBorder="1" applyAlignment="1">
      <alignment horizontal="center" vertical="center" wrapText="1"/>
    </xf>
    <xf numFmtId="0" fontId="21" fillId="0" borderId="31" xfId="0" applyFont="1" applyBorder="1" applyAlignment="1">
      <alignment horizontal="center" vertical="center" wrapText="1"/>
    </xf>
    <xf numFmtId="9" fontId="21" fillId="35" borderId="34" xfId="44" applyFont="1" applyFill="1" applyBorder="1" applyAlignment="1">
      <alignment horizontal="center" vertical="center" wrapText="1"/>
    </xf>
    <xf numFmtId="0" fontId="23" fillId="33" borderId="21" xfId="0" applyFont="1" applyFill="1" applyBorder="1" applyAlignment="1">
      <alignment horizontal="center" vertical="center" wrapText="1"/>
    </xf>
    <xf numFmtId="0" fontId="21" fillId="34" borderId="12" xfId="0" applyFont="1" applyFill="1" applyBorder="1" applyAlignment="1">
      <alignment horizontal="center" vertical="center" wrapText="1"/>
    </xf>
    <xf numFmtId="0" fontId="21" fillId="0" borderId="18" xfId="0" applyFont="1" applyBorder="1" applyAlignment="1">
      <alignment horizontal="center" vertical="center" wrapText="1"/>
    </xf>
    <xf numFmtId="9" fontId="21" fillId="35" borderId="21" xfId="44"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34" xfId="0" applyFont="1" applyBorder="1" applyAlignment="1">
      <alignment horizontal="center" vertical="center" wrapText="1"/>
    </xf>
    <xf numFmtId="0" fontId="21" fillId="0" borderId="36" xfId="0" applyFont="1" applyBorder="1" applyAlignment="1">
      <alignment horizontal="center" vertical="center" wrapText="1"/>
    </xf>
    <xf numFmtId="0" fontId="21" fillId="0" borderId="37" xfId="0" applyFont="1" applyBorder="1" applyAlignment="1">
      <alignment horizontal="center" vertical="center" wrapText="1"/>
    </xf>
    <xf numFmtId="0" fontId="21" fillId="0" borderId="38" xfId="0" applyFont="1" applyBorder="1" applyAlignment="1">
      <alignment horizontal="center" vertical="center" wrapText="1"/>
    </xf>
    <xf numFmtId="0" fontId="21" fillId="0" borderId="39" xfId="0" applyFont="1" applyBorder="1" applyAlignment="1">
      <alignment horizontal="center" vertical="center" wrapText="1"/>
    </xf>
    <xf numFmtId="0" fontId="24" fillId="34" borderId="13" xfId="0" applyFont="1" applyFill="1" applyBorder="1" applyAlignment="1">
      <alignment horizontal="left" vertical="center"/>
    </xf>
    <xf numFmtId="164" fontId="21" fillId="34" borderId="13" xfId="0" applyNumberFormat="1" applyFont="1" applyFill="1" applyBorder="1" applyAlignment="1">
      <alignment horizontal="center" vertical="center"/>
    </xf>
    <xf numFmtId="0" fontId="21" fillId="34" borderId="14" xfId="0" applyFont="1" applyFill="1" applyBorder="1" applyAlignment="1">
      <alignment horizontal="center" vertical="center"/>
    </xf>
    <xf numFmtId="0" fontId="21" fillId="0" borderId="19" xfId="0" applyFont="1" applyBorder="1" applyAlignment="1">
      <alignment horizontal="left" vertical="center"/>
    </xf>
    <xf numFmtId="164" fontId="21" fillId="0" borderId="19" xfId="0" applyNumberFormat="1" applyFont="1" applyBorder="1" applyAlignment="1">
      <alignment horizontal="center" vertical="center"/>
    </xf>
    <xf numFmtId="0" fontId="24" fillId="35" borderId="16" xfId="0" applyFont="1" applyFill="1" applyBorder="1" applyAlignment="1">
      <alignment horizontal="left" vertical="center"/>
    </xf>
    <xf numFmtId="9" fontId="21" fillId="35" borderId="16" xfId="44" applyFont="1" applyFill="1" applyBorder="1" applyAlignment="1">
      <alignment horizontal="center" vertical="center"/>
    </xf>
    <xf numFmtId="9" fontId="21" fillId="35" borderId="17" xfId="44" applyFont="1" applyFill="1" applyBorder="1" applyAlignment="1">
      <alignment horizontal="center" vertical="center"/>
    </xf>
    <xf numFmtId="0" fontId="21" fillId="34" borderId="35" xfId="0" applyFont="1" applyFill="1" applyBorder="1" applyAlignment="1">
      <alignment horizontal="center" vertical="center"/>
    </xf>
    <xf numFmtId="9" fontId="21" fillId="35" borderId="34" xfId="44" applyFont="1" applyFill="1" applyBorder="1" applyAlignment="1">
      <alignment horizontal="center" vertical="center"/>
    </xf>
    <xf numFmtId="9" fontId="0" fillId="0" borderId="0" xfId="44" applyFont="1"/>
    <xf numFmtId="0" fontId="0" fillId="0" borderId="0" xfId="0" applyAlignment="1">
      <alignment horizontal="center"/>
    </xf>
    <xf numFmtId="0" fontId="0" fillId="0" borderId="0" xfId="0" applyNumberFormat="1" applyAlignment="1">
      <alignment horizontal="center"/>
    </xf>
    <xf numFmtId="165" fontId="0" fillId="36" borderId="0" xfId="44" applyNumberFormat="1" applyFont="1" applyFill="1" applyAlignment="1">
      <alignment horizontal="center"/>
    </xf>
    <xf numFmtId="0" fontId="16" fillId="36" borderId="0" xfId="0" applyFont="1" applyFill="1" applyAlignment="1">
      <alignment horizontal="center"/>
    </xf>
    <xf numFmtId="0" fontId="13" fillId="37" borderId="40" xfId="0" applyFont="1" applyFill="1" applyBorder="1"/>
    <xf numFmtId="0" fontId="13" fillId="37" borderId="40" xfId="0" applyFont="1" applyFill="1" applyBorder="1" applyAlignment="1">
      <alignment horizontal="center"/>
    </xf>
    <xf numFmtId="0" fontId="27" fillId="38" borderId="0" xfId="0" applyFont="1" applyFill="1" applyAlignment="1">
      <alignment horizontal="center"/>
    </xf>
    <xf numFmtId="0" fontId="0" fillId="0" borderId="0" xfId="0" applyAlignment="1">
      <alignment horizontal="right" indent="1"/>
    </xf>
    <xf numFmtId="0" fontId="0" fillId="0" borderId="0" xfId="0" applyFont="1" applyAlignment="1">
      <alignment horizontal="right" indent="1"/>
    </xf>
    <xf numFmtId="165" fontId="0" fillId="0" borderId="0" xfId="44" applyNumberFormat="1" applyFont="1" applyAlignment="1">
      <alignment horizontal="center"/>
    </xf>
    <xf numFmtId="0" fontId="25" fillId="39" borderId="25" xfId="45" applyFont="1" applyFill="1" applyBorder="1" applyAlignment="1">
      <alignment horizontal="center" vertical="center"/>
    </xf>
    <xf numFmtId="0" fontId="25" fillId="39" borderId="22" xfId="45" applyFont="1" applyFill="1" applyBorder="1" applyAlignment="1">
      <alignment horizontal="center" vertical="center"/>
    </xf>
    <xf numFmtId="16" fontId="26" fillId="39" borderId="25" xfId="0" applyNumberFormat="1" applyFont="1" applyFill="1" applyBorder="1" applyAlignment="1">
      <alignment horizontal="center" vertical="center"/>
    </xf>
    <xf numFmtId="16" fontId="26" fillId="39" borderId="11" xfId="0" applyNumberFormat="1" applyFont="1" applyFill="1" applyBorder="1" applyAlignment="1">
      <alignment horizontal="center" vertical="center"/>
    </xf>
    <xf numFmtId="16" fontId="26" fillId="39" borderId="30" xfId="0" applyNumberFormat="1" applyFont="1" applyFill="1" applyBorder="1" applyAlignment="1">
      <alignment horizontal="center" vertical="center"/>
    </xf>
    <xf numFmtId="0" fontId="28" fillId="0" borderId="0" xfId="0" applyFont="1"/>
    <xf numFmtId="0" fontId="16" fillId="0" borderId="0" xfId="0" applyFont="1" applyAlignment="1">
      <alignment horizontal="right"/>
    </xf>
    <xf numFmtId="14" fontId="16" fillId="0" borderId="0" xfId="0" applyNumberFormat="1" applyFont="1" applyAlignment="1"/>
    <xf numFmtId="0" fontId="22" fillId="41" borderId="0" xfId="0" applyFont="1" applyFill="1" applyBorder="1" applyAlignment="1">
      <alignment horizontal="center"/>
    </xf>
    <xf numFmtId="0" fontId="22" fillId="40" borderId="41" xfId="0" applyFont="1" applyFill="1" applyBorder="1" applyAlignment="1">
      <alignment horizontal="center" vertical="center"/>
    </xf>
    <xf numFmtId="0" fontId="22" fillId="40" borderId="42" xfId="0" applyFont="1" applyFill="1" applyBorder="1" applyAlignment="1">
      <alignment horizontal="center" vertical="center"/>
    </xf>
  </cellXfs>
  <cellStyles count="46">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rmal 8 2" xfId="42"/>
    <cellStyle name="Normal_Plan1" xfId="45"/>
    <cellStyle name="Nota" xfId="15" builtinId="10" customBuiltin="1"/>
    <cellStyle name="Porcentagem" xfId="44" builtinId="5"/>
    <cellStyle name="PSHeading" xfId="43"/>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12">
    <dxf>
      <alignment horizontal="right" indent="1" readingOrder="0"/>
    </dxf>
    <dxf>
      <alignment horizontal="right" inden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color theme="0"/>
      </font>
      <fill>
        <patternFill>
          <bgColor theme="0"/>
        </patternFill>
      </fill>
    </dxf>
  </dxfs>
  <tableStyles count="0" defaultTableStyle="TableStyleMedium2" defaultPivotStyle="PivotStyleLight16"/>
  <colors>
    <mruColors>
      <color rgb="FF4F81BD"/>
      <color rgb="FF4F818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IDA</a:t>
            </a:r>
          </a:p>
          <a:p>
            <a:pPr>
              <a:defRPr/>
            </a:pPr>
            <a:endParaRPr lang="pt-BR"/>
          </a:p>
        </c:rich>
      </c:tx>
      <c:layout/>
      <c:overlay val="1"/>
    </c:title>
    <c:autoTitleDeleted val="0"/>
    <c:plotArea>
      <c:layout/>
      <c:lineChart>
        <c:grouping val="standard"/>
        <c:varyColors val="0"/>
        <c:ser>
          <c:idx val="0"/>
          <c:order val="0"/>
          <c:tx>
            <c:strRef>
              <c:f>BASE_FINALIZADOS!$AN$21</c:f>
              <c:strCache>
                <c:ptCount val="1"/>
                <c:pt idx="0">
                  <c:v>GTN03</c:v>
                </c:pt>
              </c:strCache>
            </c:strRef>
          </c:tx>
          <c:cat>
            <c:strRef>
              <c:f>BASE_FINALIZADOS!$AO$20:$AQ$20</c:f>
              <c:strCache>
                <c:ptCount val="3"/>
                <c:pt idx="0">
                  <c:v>6/2013</c:v>
                </c:pt>
                <c:pt idx="1">
                  <c:v>7/2013</c:v>
                </c:pt>
                <c:pt idx="2">
                  <c:v>8/2013</c:v>
                </c:pt>
              </c:strCache>
            </c:strRef>
          </c:cat>
          <c:val>
            <c:numRef>
              <c:f>BASE_FINALIZADOS!$AO$21:$AQ$21</c:f>
              <c:numCache>
                <c:formatCode>0%</c:formatCode>
                <c:ptCount val="3"/>
                <c:pt idx="0">
                  <c:v>0.33750000000000002</c:v>
                </c:pt>
                <c:pt idx="1">
                  <c:v>0.27659574468085107</c:v>
                </c:pt>
                <c:pt idx="2">
                  <c:v>0.33962264150943394</c:v>
                </c:pt>
              </c:numCache>
            </c:numRef>
          </c:val>
          <c:smooth val="0"/>
        </c:ser>
        <c:ser>
          <c:idx val="1"/>
          <c:order val="1"/>
          <c:tx>
            <c:strRef>
              <c:f>BASE_FINALIZADOS!$AN$22</c:f>
              <c:strCache>
                <c:ptCount val="1"/>
                <c:pt idx="0">
                  <c:v>WG*TI01</c:v>
                </c:pt>
              </c:strCache>
            </c:strRef>
          </c:tx>
          <c:cat>
            <c:strRef>
              <c:f>BASE_FINALIZADOS!$AO$20:$AQ$20</c:f>
              <c:strCache>
                <c:ptCount val="3"/>
                <c:pt idx="0">
                  <c:v>6/2013</c:v>
                </c:pt>
                <c:pt idx="1">
                  <c:v>7/2013</c:v>
                </c:pt>
                <c:pt idx="2">
                  <c:v>8/2013</c:v>
                </c:pt>
              </c:strCache>
            </c:strRef>
          </c:cat>
          <c:val>
            <c:numRef>
              <c:f>BASE_FINALIZADOS!$AO$22:$AQ$22</c:f>
              <c:numCache>
                <c:formatCode>0%</c:formatCode>
                <c:ptCount val="3"/>
                <c:pt idx="0">
                  <c:v>0</c:v>
                </c:pt>
                <c:pt idx="1">
                  <c:v>0</c:v>
                </c:pt>
                <c:pt idx="2">
                  <c:v>0.375</c:v>
                </c:pt>
              </c:numCache>
            </c:numRef>
          </c:val>
          <c:smooth val="0"/>
        </c:ser>
        <c:ser>
          <c:idx val="2"/>
          <c:order val="2"/>
          <c:tx>
            <c:strRef>
              <c:f>BASE_FINALIZADOS!$AN$23</c:f>
              <c:strCache>
                <c:ptCount val="1"/>
                <c:pt idx="0">
                  <c:v>WG*TS04</c:v>
                </c:pt>
              </c:strCache>
            </c:strRef>
          </c:tx>
          <c:cat>
            <c:strRef>
              <c:f>BASE_FINALIZADOS!$AO$20:$AQ$20</c:f>
              <c:strCache>
                <c:ptCount val="3"/>
                <c:pt idx="0">
                  <c:v>6/2013</c:v>
                </c:pt>
                <c:pt idx="1">
                  <c:v>7/2013</c:v>
                </c:pt>
                <c:pt idx="2">
                  <c:v>8/2013</c:v>
                </c:pt>
              </c:strCache>
            </c:strRef>
          </c:cat>
          <c:val>
            <c:numRef>
              <c:f>BASE_FINALIZADOS!$AO$23:$AQ$23</c:f>
              <c:numCache>
                <c:formatCode>0%</c:formatCode>
                <c:ptCount val="3"/>
                <c:pt idx="0">
                  <c:v>0</c:v>
                </c:pt>
                <c:pt idx="1">
                  <c:v>0</c:v>
                </c:pt>
                <c:pt idx="2">
                  <c:v>0.28125</c:v>
                </c:pt>
              </c:numCache>
            </c:numRef>
          </c:val>
          <c:smooth val="0"/>
        </c:ser>
        <c:ser>
          <c:idx val="3"/>
          <c:order val="3"/>
          <c:tx>
            <c:strRef>
              <c:f>BASE_FINALIZADOS!$AN$24</c:f>
              <c:strCache>
                <c:ptCount val="1"/>
                <c:pt idx="0">
                  <c:v>Não Identificado</c:v>
                </c:pt>
              </c:strCache>
            </c:strRef>
          </c:tx>
          <c:cat>
            <c:strRef>
              <c:f>BASE_FINALIZADOS!$AO$20:$AQ$20</c:f>
              <c:strCache>
                <c:ptCount val="3"/>
                <c:pt idx="0">
                  <c:v>6/2013</c:v>
                </c:pt>
                <c:pt idx="1">
                  <c:v>7/2013</c:v>
                </c:pt>
                <c:pt idx="2">
                  <c:v>8/2013</c:v>
                </c:pt>
              </c:strCache>
            </c:strRef>
          </c:cat>
          <c:val>
            <c:numRef>
              <c:f>BASE_FINALIZADOS!$AO$24:$AQ$24</c:f>
              <c:numCache>
                <c:formatCode>0%</c:formatCode>
                <c:ptCount val="3"/>
                <c:pt idx="0">
                  <c:v>0</c:v>
                </c:pt>
                <c:pt idx="1">
                  <c:v>0</c:v>
                </c:pt>
                <c:pt idx="2">
                  <c:v>0.2</c:v>
                </c:pt>
              </c:numCache>
            </c:numRef>
          </c:val>
          <c:smooth val="0"/>
        </c:ser>
        <c:ser>
          <c:idx val="4"/>
          <c:order val="4"/>
          <c:tx>
            <c:strRef>
              <c:f>BASE_FINALIZADOS!$AN$25</c:f>
              <c:strCache>
                <c:ptCount val="1"/>
                <c:pt idx="0">
                  <c:v>Total Geral</c:v>
                </c:pt>
              </c:strCache>
            </c:strRef>
          </c:tx>
          <c:spPr>
            <a:ln>
              <a:solidFill>
                <a:schemeClr val="accent6">
                  <a:lumMod val="60000"/>
                  <a:lumOff val="40000"/>
                </a:schemeClr>
              </a:solidFill>
            </a:ln>
          </c:spPr>
          <c:marker>
            <c:spPr>
              <a:solidFill>
                <a:schemeClr val="accent6">
                  <a:lumMod val="60000"/>
                  <a:lumOff val="40000"/>
                </a:schemeClr>
              </a:solidFill>
              <a:ln>
                <a:solidFill>
                  <a:schemeClr val="accent6">
                    <a:lumMod val="60000"/>
                    <a:lumOff val="40000"/>
                  </a:schemeClr>
                </a:solidFill>
              </a:ln>
            </c:spPr>
          </c:marker>
          <c:dLbls>
            <c:spPr>
              <a:solidFill>
                <a:schemeClr val="accent3">
                  <a:lumMod val="40000"/>
                  <a:lumOff val="60000"/>
                </a:schemeClr>
              </a:solidFill>
              <a:ln>
                <a:solidFill>
                  <a:srgbClr val="92D050"/>
                </a:solidFill>
              </a:ln>
            </c:spPr>
            <c:dLblPos val="ctr"/>
            <c:showLegendKey val="0"/>
            <c:showVal val="1"/>
            <c:showCatName val="0"/>
            <c:showSerName val="0"/>
            <c:showPercent val="0"/>
            <c:showBubbleSize val="0"/>
            <c:showLeaderLines val="0"/>
          </c:dLbls>
          <c:cat>
            <c:strRef>
              <c:f>BASE_FINALIZADOS!$AO$20:$AQ$20</c:f>
              <c:strCache>
                <c:ptCount val="3"/>
                <c:pt idx="0">
                  <c:v>6/2013</c:v>
                </c:pt>
                <c:pt idx="1">
                  <c:v>7/2013</c:v>
                </c:pt>
                <c:pt idx="2">
                  <c:v>8/2013</c:v>
                </c:pt>
              </c:strCache>
            </c:strRef>
          </c:cat>
          <c:val>
            <c:numRef>
              <c:f>BASE_FINALIZADOS!$AO$25:$AQ$25</c:f>
              <c:numCache>
                <c:formatCode>0%</c:formatCode>
                <c:ptCount val="3"/>
                <c:pt idx="0">
                  <c:v>0.33750000000000002</c:v>
                </c:pt>
                <c:pt idx="1">
                  <c:v>0.27659574468085107</c:v>
                </c:pt>
                <c:pt idx="2">
                  <c:v>0.32142857142857145</c:v>
                </c:pt>
              </c:numCache>
            </c:numRef>
          </c:val>
          <c:smooth val="0"/>
        </c:ser>
        <c:dLbls>
          <c:showLegendKey val="0"/>
          <c:showVal val="0"/>
          <c:showCatName val="0"/>
          <c:showSerName val="0"/>
          <c:showPercent val="0"/>
          <c:showBubbleSize val="0"/>
        </c:dLbls>
        <c:marker val="1"/>
        <c:smooth val="0"/>
        <c:axId val="104996224"/>
        <c:axId val="105014400"/>
      </c:lineChart>
      <c:catAx>
        <c:axId val="104996224"/>
        <c:scaling>
          <c:orientation val="minMax"/>
        </c:scaling>
        <c:delete val="0"/>
        <c:axPos val="b"/>
        <c:majorTickMark val="out"/>
        <c:minorTickMark val="none"/>
        <c:tickLblPos val="nextTo"/>
        <c:crossAx val="105014400"/>
        <c:crosses val="autoZero"/>
        <c:auto val="1"/>
        <c:lblAlgn val="ctr"/>
        <c:lblOffset val="100"/>
        <c:noMultiLvlLbl val="0"/>
      </c:catAx>
      <c:valAx>
        <c:axId val="105014400"/>
        <c:scaling>
          <c:orientation val="minMax"/>
        </c:scaling>
        <c:delete val="0"/>
        <c:axPos val="l"/>
        <c:numFmt formatCode="0%" sourceLinked="1"/>
        <c:majorTickMark val="out"/>
        <c:minorTickMark val="none"/>
        <c:tickLblPos val="nextTo"/>
        <c:crossAx val="104996224"/>
        <c:crosses val="autoZero"/>
        <c:crossBetween val="between"/>
      </c:valAx>
      <c:dTable>
        <c:showHorzBorder val="1"/>
        <c:showVertBorder val="1"/>
        <c:showOutline val="1"/>
        <c:showKeys val="1"/>
      </c:dTable>
      <c:spPr>
        <a:noFill/>
      </c:spPr>
    </c:plotArea>
    <c:plotVisOnly val="1"/>
    <c:dispBlanksAs val="gap"/>
    <c:showDLblsOverMax val="0"/>
  </c:chart>
  <c:spPr>
    <a:gradFill>
      <a:gsLst>
        <a:gs pos="0">
          <a:schemeClr val="accent1">
            <a:tint val="66000"/>
            <a:satMod val="160000"/>
          </a:schemeClr>
        </a:gs>
        <a:gs pos="0">
          <a:schemeClr val="accent1">
            <a:tint val="44500"/>
            <a:satMod val="160000"/>
          </a:schemeClr>
        </a:gs>
        <a:gs pos="100000">
          <a:schemeClr val="accent1">
            <a:tint val="23500"/>
            <a:satMod val="160000"/>
          </a:schemeClr>
        </a:gs>
      </a:gsLst>
      <a:lin ang="5400000" scaled="0"/>
    </a:gradFill>
  </c:sp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HISTÓRICO IDP</a:t>
            </a:r>
          </a:p>
        </c:rich>
      </c:tx>
      <c:layout/>
      <c:overlay val="1"/>
    </c:title>
    <c:autoTitleDeleted val="0"/>
    <c:plotArea>
      <c:layout/>
      <c:lineChart>
        <c:grouping val="standard"/>
        <c:varyColors val="0"/>
        <c:ser>
          <c:idx val="0"/>
          <c:order val="0"/>
          <c:tx>
            <c:strRef>
              <c:f>RELATORIO!$B$106</c:f>
              <c:strCache>
                <c:ptCount val="1"/>
                <c:pt idx="0">
                  <c:v>GTN03</c:v>
                </c:pt>
              </c:strCache>
            </c:strRef>
          </c:tx>
          <c:cat>
            <c:strRef>
              <c:f>RELATORIO!$C$105:$E$105</c:f>
              <c:strCache>
                <c:ptCount val="3"/>
                <c:pt idx="0">
                  <c:v>6/2013</c:v>
                </c:pt>
                <c:pt idx="1">
                  <c:v>7/2013</c:v>
                </c:pt>
                <c:pt idx="2">
                  <c:v>8/2013</c:v>
                </c:pt>
              </c:strCache>
            </c:strRef>
          </c:cat>
          <c:val>
            <c:numRef>
              <c:f>RELATORIO!$C$106:$E$106</c:f>
              <c:numCache>
                <c:formatCode>0.0%</c:formatCode>
                <c:ptCount val="3"/>
                <c:pt idx="0">
                  <c:v>0.15131578947368421</c:v>
                </c:pt>
                <c:pt idx="1">
                  <c:v>2.4793388429752067E-2</c:v>
                </c:pt>
                <c:pt idx="2">
                  <c:v>0.14035087719298245</c:v>
                </c:pt>
              </c:numCache>
            </c:numRef>
          </c:val>
          <c:smooth val="0"/>
        </c:ser>
        <c:ser>
          <c:idx val="1"/>
          <c:order val="1"/>
          <c:tx>
            <c:strRef>
              <c:f>RELATORIO!$B$107</c:f>
              <c:strCache>
                <c:ptCount val="1"/>
                <c:pt idx="0">
                  <c:v>WG*TI01</c:v>
                </c:pt>
              </c:strCache>
            </c:strRef>
          </c:tx>
          <c:cat>
            <c:strRef>
              <c:f>RELATORIO!$C$105:$E$105</c:f>
              <c:strCache>
                <c:ptCount val="3"/>
                <c:pt idx="0">
                  <c:v>6/2013</c:v>
                </c:pt>
                <c:pt idx="1">
                  <c:v>7/2013</c:v>
                </c:pt>
                <c:pt idx="2">
                  <c:v>8/2013</c:v>
                </c:pt>
              </c:strCache>
            </c:strRef>
          </c:cat>
          <c:val>
            <c:numRef>
              <c:f>RELATORIO!$C$107:$E$107</c:f>
              <c:numCache>
                <c:formatCode>0.0%</c:formatCode>
                <c:ptCount val="3"/>
                <c:pt idx="0">
                  <c:v>0</c:v>
                </c:pt>
                <c:pt idx="1">
                  <c:v>0</c:v>
                </c:pt>
                <c:pt idx="2">
                  <c:v>0.24324324324324326</c:v>
                </c:pt>
              </c:numCache>
            </c:numRef>
          </c:val>
          <c:smooth val="0"/>
        </c:ser>
        <c:ser>
          <c:idx val="2"/>
          <c:order val="2"/>
          <c:tx>
            <c:strRef>
              <c:f>RELATORIO!$B$108</c:f>
              <c:strCache>
                <c:ptCount val="1"/>
                <c:pt idx="0">
                  <c:v>WG*TS04</c:v>
                </c:pt>
              </c:strCache>
            </c:strRef>
          </c:tx>
          <c:cat>
            <c:strRef>
              <c:f>RELATORIO!$C$105:$E$105</c:f>
              <c:strCache>
                <c:ptCount val="3"/>
                <c:pt idx="0">
                  <c:v>6/2013</c:v>
                </c:pt>
                <c:pt idx="1">
                  <c:v>7/2013</c:v>
                </c:pt>
                <c:pt idx="2">
                  <c:v>8/2013</c:v>
                </c:pt>
              </c:strCache>
            </c:strRef>
          </c:cat>
          <c:val>
            <c:numRef>
              <c:f>RELATORIO!$C$108:$E$108</c:f>
              <c:numCache>
                <c:formatCode>0.0%</c:formatCode>
                <c:ptCount val="3"/>
                <c:pt idx="0">
                  <c:v>0</c:v>
                </c:pt>
                <c:pt idx="1">
                  <c:v>0</c:v>
                </c:pt>
                <c:pt idx="2">
                  <c:v>7.6923076923076927E-2</c:v>
                </c:pt>
              </c:numCache>
            </c:numRef>
          </c:val>
          <c:smooth val="0"/>
        </c:ser>
        <c:ser>
          <c:idx val="3"/>
          <c:order val="3"/>
          <c:tx>
            <c:strRef>
              <c:f>RELATORIO!$B$109</c:f>
              <c:strCache>
                <c:ptCount val="1"/>
                <c:pt idx="0">
                  <c:v>Não Identificado</c:v>
                </c:pt>
              </c:strCache>
            </c:strRef>
          </c:tx>
          <c:cat>
            <c:strRef>
              <c:f>RELATORIO!$C$105:$E$105</c:f>
              <c:strCache>
                <c:ptCount val="3"/>
                <c:pt idx="0">
                  <c:v>6/2013</c:v>
                </c:pt>
                <c:pt idx="1">
                  <c:v>7/2013</c:v>
                </c:pt>
                <c:pt idx="2">
                  <c:v>8/2013</c:v>
                </c:pt>
              </c:strCache>
            </c:strRef>
          </c:cat>
          <c:val>
            <c:numRef>
              <c:f>RELATORIO!$C$109:$E$109</c:f>
              <c:numCache>
                <c:formatCode>0.0%</c:formatCode>
                <c:ptCount val="3"/>
                <c:pt idx="0">
                  <c:v>0</c:v>
                </c:pt>
                <c:pt idx="1">
                  <c:v>0</c:v>
                </c:pt>
                <c:pt idx="2">
                  <c:v>0.26666666666666666</c:v>
                </c:pt>
              </c:numCache>
            </c:numRef>
          </c:val>
          <c:smooth val="0"/>
        </c:ser>
        <c:ser>
          <c:idx val="4"/>
          <c:order val="4"/>
          <c:tx>
            <c:strRef>
              <c:f>RELATORIO!$B$110</c:f>
              <c:strCache>
                <c:ptCount val="1"/>
                <c:pt idx="0">
                  <c:v>Consolidado</c:v>
                </c:pt>
              </c:strCache>
            </c:strRef>
          </c:tx>
          <c:spPr>
            <a:ln>
              <a:solidFill>
                <a:schemeClr val="accent6">
                  <a:lumMod val="60000"/>
                  <a:lumOff val="40000"/>
                </a:schemeClr>
              </a:solidFill>
            </a:ln>
          </c:spPr>
          <c:marker>
            <c:spPr>
              <a:solidFill>
                <a:schemeClr val="accent6">
                  <a:lumMod val="60000"/>
                  <a:lumOff val="40000"/>
                </a:schemeClr>
              </a:solidFill>
              <a:ln>
                <a:solidFill>
                  <a:schemeClr val="accent6">
                    <a:lumMod val="60000"/>
                    <a:lumOff val="40000"/>
                  </a:schemeClr>
                </a:solidFill>
              </a:ln>
            </c:spPr>
          </c:marker>
          <c:dLbls>
            <c:spPr>
              <a:solidFill>
                <a:schemeClr val="accent6">
                  <a:lumMod val="20000"/>
                  <a:lumOff val="80000"/>
                </a:schemeClr>
              </a:solidFill>
            </c:spPr>
            <c:txPr>
              <a:bodyPr/>
              <a:lstStyle/>
              <a:p>
                <a:pPr>
                  <a:defRPr b="1"/>
                </a:pPr>
                <a:endParaRPr lang="pt-BR"/>
              </a:p>
            </c:txPr>
            <c:dLblPos val="ctr"/>
            <c:showLegendKey val="0"/>
            <c:showVal val="1"/>
            <c:showCatName val="0"/>
            <c:showSerName val="0"/>
            <c:showPercent val="0"/>
            <c:showBubbleSize val="0"/>
            <c:showLeaderLines val="0"/>
          </c:dLbls>
          <c:cat>
            <c:strRef>
              <c:f>RELATORIO!$C$105:$E$105</c:f>
              <c:strCache>
                <c:ptCount val="3"/>
                <c:pt idx="0">
                  <c:v>6/2013</c:v>
                </c:pt>
                <c:pt idx="1">
                  <c:v>7/2013</c:v>
                </c:pt>
                <c:pt idx="2">
                  <c:v>8/2013</c:v>
                </c:pt>
              </c:strCache>
            </c:strRef>
          </c:cat>
          <c:val>
            <c:numRef>
              <c:f>RELATORIO!$C$110:$E$110</c:f>
              <c:numCache>
                <c:formatCode>0.0%</c:formatCode>
                <c:ptCount val="3"/>
                <c:pt idx="0">
                  <c:v>0.15131578947368421</c:v>
                </c:pt>
                <c:pt idx="1">
                  <c:v>2.4793388429752067E-2</c:v>
                </c:pt>
                <c:pt idx="2">
                  <c:v>0.18</c:v>
                </c:pt>
              </c:numCache>
            </c:numRef>
          </c:val>
          <c:smooth val="0"/>
        </c:ser>
        <c:dLbls>
          <c:showLegendKey val="0"/>
          <c:showVal val="0"/>
          <c:showCatName val="0"/>
          <c:showSerName val="0"/>
          <c:showPercent val="0"/>
          <c:showBubbleSize val="0"/>
        </c:dLbls>
        <c:marker val="1"/>
        <c:smooth val="0"/>
        <c:axId val="105199488"/>
        <c:axId val="105201024"/>
      </c:lineChart>
      <c:catAx>
        <c:axId val="105199488"/>
        <c:scaling>
          <c:orientation val="minMax"/>
        </c:scaling>
        <c:delete val="0"/>
        <c:axPos val="b"/>
        <c:majorTickMark val="out"/>
        <c:minorTickMark val="none"/>
        <c:tickLblPos val="nextTo"/>
        <c:crossAx val="105201024"/>
        <c:crosses val="autoZero"/>
        <c:auto val="1"/>
        <c:lblAlgn val="ctr"/>
        <c:lblOffset val="100"/>
        <c:noMultiLvlLbl val="0"/>
      </c:catAx>
      <c:valAx>
        <c:axId val="105201024"/>
        <c:scaling>
          <c:orientation val="minMax"/>
        </c:scaling>
        <c:delete val="0"/>
        <c:axPos val="l"/>
        <c:numFmt formatCode="0.0%" sourceLinked="1"/>
        <c:majorTickMark val="out"/>
        <c:minorTickMark val="none"/>
        <c:tickLblPos val="nextTo"/>
        <c:crossAx val="105199488"/>
        <c:crosses val="autoZero"/>
        <c:crossBetween val="between"/>
      </c:valAx>
      <c:dTable>
        <c:showHorzBorder val="1"/>
        <c:showVertBorder val="1"/>
        <c:showOutline val="1"/>
        <c:showKeys val="0"/>
      </c:dTable>
      <c:spPr>
        <a:noFill/>
      </c:spPr>
    </c:plotArea>
    <c:legend>
      <c:legendPos val="r"/>
      <c:layout/>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18</xdr:row>
      <xdr:rowOff>171449</xdr:rowOff>
    </xdr:from>
    <xdr:to>
      <xdr:col>1</xdr:col>
      <xdr:colOff>2491425</xdr:colOff>
      <xdr:row>23</xdr:row>
      <xdr:rowOff>112616</xdr:rowOff>
    </xdr:to>
    <mc:AlternateContent xmlns:mc="http://schemas.openxmlformats.org/markup-compatibility/2006" xmlns:a14="http://schemas.microsoft.com/office/drawing/2010/main">
      <mc:Choice Requires="a14">
        <xdr:graphicFrame macro="">
          <xdr:nvGraphicFramePr>
            <xdr:cNvPr id="2" name="GERÊNCIA"/>
            <xdr:cNvGraphicFramePr/>
          </xdr:nvGraphicFramePr>
          <xdr:xfrm>
            <a:off x="0" y="0"/>
            <a:ext cx="0" cy="0"/>
          </xdr:xfrm>
          <a:graphic>
            <a:graphicData uri="http://schemas.microsoft.com/office/drawing/2010/slicer">
              <sle:slicer xmlns:sle="http://schemas.microsoft.com/office/drawing/2010/slicer" name="GERÊNCIA"/>
            </a:graphicData>
          </a:graphic>
        </xdr:graphicFrame>
      </mc:Choice>
      <mc:Fallback xmlns="">
        <xdr:sp macro="" textlink="">
          <xdr:nvSpPr>
            <xdr:cNvPr id="0" name=""/>
            <xdr:cNvSpPr>
              <a:spLocks noTextEdit="1"/>
            </xdr:cNvSpPr>
          </xdr:nvSpPr>
          <xdr:spPr>
            <a:xfrm>
              <a:off x="152400" y="3843866"/>
              <a:ext cx="2518942" cy="936000"/>
            </a:xfrm>
            <a:prstGeom prst="rect">
              <a:avLst/>
            </a:prstGeom>
            <a:solidFill>
              <a:prstClr val="white"/>
            </a:solidFill>
            <a:ln w="1">
              <a:solidFill>
                <a:prstClr val="green"/>
              </a:solidFill>
            </a:ln>
          </xdr:spPr>
          <xdr:txBody>
            <a:bodyPr vertOverflow="clip" horzOverflow="clip"/>
            <a:lstStyle/>
            <a:p>
              <a:r>
                <a:rPr lang="pt-BR" sz="1100"/>
                <a:t>Esta forma representa um slicer. Os slicers podem ser usados, no mínimo, no Excel 2010.
Caso a forma tenha sido modificada em uma versão anterior do Excel, ou a pasta de trabalho tenha sido salva no Excel 2003 ou
anterior, o slicer não poderá ser usado.</a:t>
              </a:r>
            </a:p>
          </xdr:txBody>
        </xdr:sp>
      </mc:Fallback>
    </mc:AlternateContent>
    <xdr:clientData/>
  </xdr:twoCellAnchor>
  <xdr:twoCellAnchor>
    <xdr:from>
      <xdr:col>0</xdr:col>
      <xdr:colOff>171452</xdr:colOff>
      <xdr:row>30</xdr:row>
      <xdr:rowOff>9526</xdr:rowOff>
    </xdr:from>
    <xdr:to>
      <xdr:col>7</xdr:col>
      <xdr:colOff>481202</xdr:colOff>
      <xdr:row>46</xdr:row>
      <xdr:rowOff>21526</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70</xdr:row>
      <xdr:rowOff>123825</xdr:rowOff>
    </xdr:from>
    <xdr:to>
      <xdr:col>1</xdr:col>
      <xdr:colOff>2529525</xdr:colOff>
      <xdr:row>75</xdr:row>
      <xdr:rowOff>107325</xdr:rowOff>
    </xdr:to>
    <mc:AlternateContent xmlns:mc="http://schemas.openxmlformats.org/markup-compatibility/2006" xmlns:a14="http://schemas.microsoft.com/office/drawing/2010/main">
      <mc:Choice Requires="a14">
        <xdr:graphicFrame macro="">
          <xdr:nvGraphicFramePr>
            <xdr:cNvPr id="4" name="gerencia"/>
            <xdr:cNvGraphicFramePr/>
          </xdr:nvGraphicFramePr>
          <xdr:xfrm>
            <a:off x="0" y="0"/>
            <a:ext cx="0" cy="0"/>
          </xdr:xfrm>
          <a:graphic>
            <a:graphicData uri="http://schemas.microsoft.com/office/drawing/2010/slicer">
              <sle:slicer xmlns:sle="http://schemas.microsoft.com/office/drawing/2010/slicer" name="gerencia"/>
            </a:graphicData>
          </a:graphic>
        </xdr:graphicFrame>
      </mc:Choice>
      <mc:Fallback xmlns="">
        <xdr:sp macro="" textlink="">
          <xdr:nvSpPr>
            <xdr:cNvPr id="0" name=""/>
            <xdr:cNvSpPr>
              <a:spLocks noTextEdit="1"/>
            </xdr:cNvSpPr>
          </xdr:nvSpPr>
          <xdr:spPr>
            <a:xfrm>
              <a:off x="189442" y="13850408"/>
              <a:ext cx="2520000" cy="936000"/>
            </a:xfrm>
            <a:prstGeom prst="rect">
              <a:avLst/>
            </a:prstGeom>
            <a:solidFill>
              <a:prstClr val="white"/>
            </a:solidFill>
            <a:ln w="1">
              <a:solidFill>
                <a:prstClr val="green"/>
              </a:solidFill>
            </a:ln>
          </xdr:spPr>
          <xdr:txBody>
            <a:bodyPr vertOverflow="clip" horzOverflow="clip"/>
            <a:lstStyle/>
            <a:p>
              <a:r>
                <a:rPr lang="pt-BR" sz="1100"/>
                <a:t>Esta forma representa um slicer. Os slicers podem ser usados, no mínimo, no Excel 2010.
Caso a forma tenha sido modificada em uma versão anterior do Excel, ou a pasta de trabalho tenha sido salva no Excel 2003 ou
anterior, o slicer não poderá ser usado.</a:t>
              </a:r>
            </a:p>
          </xdr:txBody>
        </xdr:sp>
      </mc:Fallback>
    </mc:AlternateContent>
    <xdr:clientData/>
  </xdr:twoCellAnchor>
  <xdr:twoCellAnchor>
    <xdr:from>
      <xdr:col>8</xdr:col>
      <xdr:colOff>76200</xdr:colOff>
      <xdr:row>30</xdr:row>
      <xdr:rowOff>9526</xdr:rowOff>
    </xdr:from>
    <xdr:to>
      <xdr:col>18</xdr:col>
      <xdr:colOff>100200</xdr:colOff>
      <xdr:row>46</xdr:row>
      <xdr:rowOff>21526</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114</xdr:col>
      <xdr:colOff>202667</xdr:colOff>
      <xdr:row>7</xdr:row>
      <xdr:rowOff>34500</xdr:rowOff>
    </xdr:to>
    <xdr:sp macro="" textlink="">
      <xdr:nvSpPr>
        <xdr:cNvPr id="6" name="CaixaDeTexto 5"/>
        <xdr:cNvSpPr txBox="1"/>
      </xdr:nvSpPr>
      <xdr:spPr>
        <a:xfrm>
          <a:off x="0" y="0"/>
          <a:ext cx="72000000" cy="1368000"/>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9525" cmpd="sng">
          <a:noFill/>
        </a:ln>
        <a:effectLst>
          <a:innerShdw blurRad="63500" dist="50800" dir="27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3200"/>
            <a:t>                                </a:t>
          </a:r>
          <a:r>
            <a:rPr lang="pt-BR" sz="3200">
              <a:solidFill>
                <a:schemeClr val="tx1">
                  <a:lumMod val="75000"/>
                  <a:lumOff val="25000"/>
                </a:schemeClr>
              </a:solidFill>
            </a:rPr>
            <a:t>Relatório de Acompanhamento de Validação no Input</a:t>
          </a:r>
        </a:p>
      </xdr:txBody>
    </xdr:sp>
    <xdr:clientData/>
  </xdr:twoCellAnchor>
  <xdr:twoCellAnchor editAs="oneCell">
    <xdr:from>
      <xdr:col>0</xdr:col>
      <xdr:colOff>126996</xdr:colOff>
      <xdr:row>0</xdr:row>
      <xdr:rowOff>116414</xdr:rowOff>
    </xdr:from>
    <xdr:to>
      <xdr:col>2</xdr:col>
      <xdr:colOff>57141</xdr:colOff>
      <xdr:row>6</xdr:row>
      <xdr:rowOff>53414</xdr:rowOff>
    </xdr:to>
    <xdr:pic>
      <xdr:nvPicPr>
        <xdr:cNvPr id="5" name="Imagem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6996" y="116414"/>
          <a:ext cx="2692395" cy="1080000"/>
        </a:xfrm>
        <a:prstGeom prst="rect">
          <a:avLst/>
        </a:prstGeom>
        <a:ln>
          <a:noFill/>
        </a:ln>
        <a:effectLst>
          <a:outerShdw blurRad="190500" algn="tl" rotWithShape="0">
            <a:srgbClr val="000000">
              <a:alpha val="70000"/>
            </a:srgbClr>
          </a:outerShdw>
        </a:effectLst>
      </xdr:spPr>
    </xdr:pic>
    <xdr:clientData/>
  </xdr:twoCellAnchor>
  <xdr:twoCellAnchor editAs="oneCell">
    <xdr:from>
      <xdr:col>18</xdr:col>
      <xdr:colOff>264573</xdr:colOff>
      <xdr:row>0</xdr:row>
      <xdr:rowOff>105830</xdr:rowOff>
    </xdr:from>
    <xdr:to>
      <xdr:col>20</xdr:col>
      <xdr:colOff>109050</xdr:colOff>
      <xdr:row>6</xdr:row>
      <xdr:rowOff>78830</xdr:rowOff>
    </xdr:to>
    <xdr:pic>
      <xdr:nvPicPr>
        <xdr:cNvPr id="8" name="Imagem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028073" y="105830"/>
          <a:ext cx="1072144" cy="1116000"/>
        </a:xfrm>
        <a:prstGeom prst="rect">
          <a:avLst/>
        </a:prstGeom>
        <a:ln>
          <a:noFill/>
        </a:ln>
        <a:effectLst>
          <a:outerShdw blurRad="190500" algn="tl" rotWithShape="0">
            <a:srgbClr val="000000">
              <a:alpha val="70000"/>
            </a:srgbClr>
          </a:outerShdw>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driano Patucci de Lima" refreshedDate="41516.397141319445" createdVersion="4" refreshedVersion="4" minRefreshableVersion="3" recordCount="227">
  <cacheSource type="external" connectionId="2"/>
  <cacheFields count="24">
    <cacheField name="Número da atividade" numFmtId="0">
      <sharedItems/>
    </cacheField>
    <cacheField name="Novo" numFmtId="0">
      <sharedItems count="2">
        <s v="Y"/>
        <s v="N"/>
      </sharedItems>
    </cacheField>
    <cacheField name="Início planejado" numFmtId="0">
      <sharedItems containsSemiMixedTypes="0" containsNonDate="0" containsDate="1" containsString="0" minDate="2013-06-07T14:31:16" maxDate="2013-08-30T09:16:45"/>
    </cacheField>
    <cacheField name="Comentários" numFmtId="0">
      <sharedItems containsBlank="1" longText="1"/>
    </cacheField>
    <cacheField name="Tipo" numFmtId="0">
      <sharedItems count="1">
        <s v="Ilha de Input Top Piloto"/>
      </sharedItems>
    </cacheField>
    <cacheField name="Cliente" numFmtId="0">
      <sharedItems/>
    </cacheField>
    <cacheField name="Prioridade" numFmtId="0">
      <sharedItems containsBlank="1" count="2">
        <s v="1-Urgente"/>
        <m/>
      </sharedItems>
    </cacheField>
    <cacheField name="Status" numFmtId="0">
      <sharedItems count="5">
        <s v="Aprovado"/>
        <s v="Aberta"/>
        <s v="Pendente"/>
        <s v="Iniciado"/>
        <s v="Reprovado"/>
      </sharedItems>
    </cacheField>
    <cacheField name="Faturável" numFmtId="0">
      <sharedItems containsBlank="1" count="2">
        <s v="N"/>
        <m/>
      </sharedItems>
    </cacheField>
    <cacheField name="Funcionários" numFmtId="0">
      <sharedItems count="3">
        <s v="A5128582"/>
        <s v="A9903541"/>
        <s v="A9903544"/>
      </sharedItems>
    </cacheField>
    <cacheField name="Alarme" numFmtId="0">
      <sharedItems count="1">
        <s v="N"/>
      </sharedItems>
    </cacheField>
    <cacheField name="Criado em" numFmtId="0">
      <sharedItems containsSemiMixedTypes="0" containsNonDate="0" containsDate="1" containsString="0" minDate="2013-06-07T14:31:16" maxDate="2013-08-30T09:16:45"/>
    </cacheField>
    <cacheField name="Criado por" numFmtId="0">
      <sharedItems count="4">
        <s v="A9903541"/>
        <s v="A9903544"/>
        <s v="A9903539"/>
        <s v="A0028632"/>
      </sharedItems>
    </cacheField>
    <cacheField name="Término efetivo" numFmtId="0">
      <sharedItems containsNonDate="0" containsDate="1" containsString="0" containsBlank="1" minDate="2013-06-10T00:00:00" maxDate="2013-07-12T00:00:00" count="19">
        <m/>
        <d v="2013-06-10T00:00:00"/>
        <d v="2013-06-11T00:00:00"/>
        <d v="2013-06-12T00:00:00"/>
        <d v="2013-06-13T00:00:00"/>
        <d v="2013-06-17T00:00:00"/>
        <d v="2013-06-18T00:00:00"/>
        <d v="2013-06-19T00:00:00"/>
        <d v="2013-06-20T00:00:00"/>
        <d v="2013-06-21T00:00:00"/>
        <d v="2013-06-24T00:00:00"/>
        <d v="2013-06-26T00:00:00"/>
        <d v="2013-06-27T00:00:00"/>
        <d v="2013-06-28T00:00:00"/>
        <d v="2013-07-01T00:00:00"/>
        <d v="2013-07-02T00:00:00"/>
        <d v="2013-07-03T00:00:00"/>
        <d v="2013-07-04T00:00:00"/>
        <d v="2013-07-11T00:00:00"/>
      </sharedItems>
    </cacheField>
    <cacheField name="Responsável" numFmtId="0">
      <sharedItems count="3">
        <s v="A5128582"/>
        <s v="A9903541"/>
        <s v="A9903544"/>
      </sharedItems>
    </cacheField>
    <cacheField name="Nome do responsável" numFmtId="0">
      <sharedItems count="3">
        <s v="ANGELITA"/>
        <s v="WELITON"/>
        <s v="ADRIANA"/>
      </sharedItems>
    </cacheField>
    <cacheField name="Sobrenome do responsável" numFmtId="0">
      <sharedItems count="3">
        <s v="FEIJO DA SILVA"/>
        <s v="SANTOS PATRICIO"/>
        <s v="PAIVA CAITANO DOS SANTOS"/>
      </sharedItems>
    </cacheField>
    <cacheField name="CPF/CNPJ" numFmtId="0">
      <sharedItems/>
    </cacheField>
    <cacheField name="DEPARA_STATUS" numFmtId="0">
      <sharedItems count="2">
        <s v="Pendente Tramitação"/>
        <s v="Pendente Comercial"/>
      </sharedItems>
    </cacheField>
    <cacheField name="DATA_BASE" numFmtId="0">
      <sharedItems containsSemiMixedTypes="0" containsNonDate="0" containsDate="1" containsString="0" minDate="2013-06-10T00:00:00" maxDate="2013-08-30T09:31:54" count="42">
        <d v="2013-08-21T11:13:08"/>
        <d v="2013-08-22T11:28:43"/>
        <d v="2013-08-26T10:11:23"/>
        <d v="2013-08-27T10:04:14"/>
        <d v="2013-08-28T14:28:20"/>
        <d v="2013-08-29T14:31:20"/>
        <d v="2013-06-10T00:00:00"/>
        <d v="2013-06-11T00:00:00"/>
        <d v="2013-06-12T00:00:00"/>
        <d v="2013-06-13T00:00:00"/>
        <d v="2013-06-17T00:00:00"/>
        <d v="2013-06-18T00:00:00"/>
        <d v="2013-06-19T00:00:00"/>
        <d v="2013-06-20T00:00:00"/>
        <d v="2013-06-21T00:00:00"/>
        <d v="2013-06-24T00:00:00"/>
        <d v="2013-06-26T00:00:00"/>
        <d v="2013-06-27T00:00:00"/>
        <d v="2013-06-28T00:00:00"/>
        <d v="2013-07-01T00:00:00"/>
        <d v="2013-07-02T00:00:00"/>
        <d v="2013-07-03T00:00:00"/>
        <d v="2013-07-04T00:00:00"/>
        <d v="2013-07-11T00:00:00"/>
        <d v="2013-07-12T00:00:00"/>
        <d v="2013-07-15T00:00:00"/>
        <d v="2013-07-16T00:00:00"/>
        <d v="2013-07-17T00:00:00"/>
        <d v="2013-07-18T00:00:00"/>
        <d v="2013-07-19T00:00:00"/>
        <d v="2013-07-22T00:00:00"/>
        <d v="2013-07-24T00:00:00"/>
        <d v="2013-08-30T09:31:54"/>
        <d v="2013-07-30T00:00:00"/>
        <d v="2013-07-31T00:00:00"/>
        <d v="2013-08-06T00:00:00"/>
        <d v="2013-08-07T00:00:00"/>
        <d v="2013-08-08T00:00:00"/>
        <d v="2013-08-12T00:00:00"/>
        <d v="2013-08-15T00:00:00"/>
        <d v="2013-08-19T00:00:00"/>
        <d v="2013-08-20T00:00:00"/>
      </sharedItems>
    </cacheField>
    <cacheField name="SLA" numFmtId="0">
      <sharedItems containsString="0" containsBlank="1" containsNumber="1" containsInteger="1" minValue="0" maxValue="23" count="24">
        <n v="2"/>
        <m/>
        <n v="7"/>
        <n v="1"/>
        <n v="3"/>
        <n v="5"/>
        <n v="6"/>
        <n v="4"/>
        <n v="0"/>
        <n v="8"/>
        <n v="9"/>
        <n v="14"/>
        <n v="15"/>
        <n v="16"/>
        <n v="17"/>
        <n v="18"/>
        <n v="19"/>
        <n v="20"/>
        <n v="21"/>
        <n v="23"/>
        <n v="12"/>
        <n v="13"/>
        <n v="10"/>
        <n v="11"/>
      </sharedItems>
    </cacheField>
    <cacheField name="DP/FP" numFmtId="0">
      <sharedItems count="2">
        <s v="DP"/>
        <s v="FP"/>
      </sharedItems>
    </cacheField>
    <cacheField name="mês" numFmtId="0">
      <sharedItems count="3">
        <s v="8/2013"/>
        <s v="6/2013"/>
        <s v="7/2013"/>
      </sharedItems>
    </cacheField>
    <cacheField name="Gerencia" numFmtId="0">
      <sharedItems containsBlank="1" count="6">
        <s v="WG*TI01"/>
        <s v="GTN03"/>
        <s v="WG*TS04"/>
        <m/>
        <s v="ADABAS não está na base de carteira"/>
        <s v="Não identificad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riano Patucci de Lima" refreshedDate="41516.39717488426" createdVersion="4" refreshedVersion="4" minRefreshableVersion="3" recordCount="267">
  <cacheSource type="external" connectionId="1"/>
  <cacheFields count="49">
    <cacheField name="Número da atividade" numFmtId="0">
      <sharedItems/>
    </cacheField>
    <cacheField name="Novo" numFmtId="0">
      <sharedItems containsBlank="1" count="3">
        <s v="Y"/>
        <s v="N"/>
        <m/>
      </sharedItems>
    </cacheField>
    <cacheField name="Início planejado" numFmtId="0">
      <sharedItems containsSemiMixedTypes="0" containsNonDate="0" containsDate="1" containsString="0" minDate="2012-05-23T15:32:07" maxDate="2013-08-29T14:19:31"/>
    </cacheField>
    <cacheField name="Comentários" numFmtId="0">
      <sharedItems containsBlank="1" longText="1"/>
    </cacheField>
    <cacheField name="Tipo" numFmtId="0">
      <sharedItems count="1">
        <s v="Ilha de Input Top Piloto"/>
      </sharedItems>
    </cacheField>
    <cacheField name="Cliente" numFmtId="0">
      <sharedItems/>
    </cacheField>
    <cacheField name="Número do pedido" numFmtId="0">
      <sharedItems containsBlank="1" count="12">
        <m/>
        <s v="1-6925214593"/>
        <s v="1-6395377482"/>
        <s v="1-6365180520"/>
        <s v="1-6369652291"/>
        <s v="1-6324122026"/>
        <s v="1-6407072630"/>
        <s v="1-6418640034"/>
        <s v="1-6420731156"/>
        <s v="1-6675886579"/>
        <s v="1-6691868382"/>
        <s v="1-7008191674"/>
      </sharedItems>
    </cacheField>
    <cacheField name="Status do pedido" numFmtId="0">
      <sharedItems containsBlank="1" count="6">
        <m/>
        <s v="Pendente"/>
        <s v="Logistica concluída"/>
        <s v="Cancelado manualmente"/>
        <s v="Cancelado"/>
        <s v="Aberto"/>
      </sharedItems>
    </cacheField>
    <cacheField name="Revisão" numFmtId="0">
      <sharedItems containsBlank="1" count="4">
        <m/>
        <s v="2"/>
        <s v="1"/>
        <s v="3"/>
      </sharedItems>
    </cacheField>
    <cacheField name="Data de criação do pedido" numFmtId="0">
      <sharedItems containsBlank="1" count="12">
        <m/>
        <s v="8/22/2013 12:19"/>
        <s v="6/13/2013 16:09"/>
        <s v="6/11/2013 9:20"/>
        <s v="6/11/2013 13:41"/>
        <s v="6/14/2013 10:53"/>
        <s v="6/14/2013 15:08"/>
        <s v="6/17/2013 10:24"/>
        <s v="6/17/2013 13:21"/>
        <s v="7/17/2013 11:19"/>
        <s v="7/18/2013 15:29"/>
        <s v="8/21/2013 16:50"/>
      </sharedItems>
    </cacheField>
    <cacheField name="Data da última atualização do pedido" numFmtId="0">
      <sharedItems containsBlank="1" count="12">
        <m/>
        <s v="8/23/2013 16:24"/>
        <s v="6/20/2013 18:17"/>
        <s v="8/1/2013 11:01"/>
        <s v="6/27/2013 12:28"/>
        <s v="8/6/2013 22:16"/>
        <s v="6/18/2013 19:55"/>
        <s v="6/28/2013 19:31"/>
        <s v="6/27/2013 14:19"/>
        <s v="7/20/2013 9:04"/>
        <s v="7/25/2013 13:59"/>
        <s v="8/22/2013 8:30"/>
      </sharedItems>
    </cacheField>
    <cacheField name="Nº da cotação" numFmtId="0">
      <sharedItems containsString="0" containsBlank="1" count="1">
        <m/>
      </sharedItems>
    </cacheField>
    <cacheField name="Ação" numFmtId="0">
      <sharedItems containsString="0" containsBlank="1" count="1">
        <m/>
      </sharedItems>
    </cacheField>
    <cacheField name="Motivo da ação" numFmtId="0">
      <sharedItems containsString="0" containsBlank="1" count="1">
        <m/>
      </sharedItems>
    </cacheField>
    <cacheField name="Organização SS" numFmtId="0">
      <sharedItems containsString="0" containsBlank="1" count="1">
        <m/>
      </sharedItems>
    </cacheField>
    <cacheField name="Tipo de SS" numFmtId="0">
      <sharedItems containsString="0" containsBlank="1" count="1">
        <m/>
      </sharedItems>
    </cacheField>
    <cacheField name="Subtipo da SS" numFmtId="0">
      <sharedItems containsString="0" containsBlank="1" count="1">
        <m/>
      </sharedItems>
    </cacheField>
    <cacheField name="Nº da SS" numFmtId="0">
      <sharedItems containsString="0" containsBlank="1" count="1">
        <m/>
      </sharedItems>
    </cacheField>
    <cacheField name="Status da SS" numFmtId="0">
      <sharedItems containsString="0" containsBlank="1" count="1">
        <m/>
      </sharedItems>
    </cacheField>
    <cacheField name="Substatus da SS" numFmtId="0">
      <sharedItems containsString="0" containsBlank="1" count="1">
        <m/>
      </sharedItems>
    </cacheField>
    <cacheField name="Vencimento" numFmtId="0">
      <sharedItems containsBlank="1" count="13">
        <m/>
        <s v="7/20/2013 11:18"/>
        <s v="7/20/2013 16:52"/>
        <s v="7/20/2013 19:17"/>
        <s v="7/24/2013 12:38"/>
        <s v="7/24/2013 14:23"/>
        <s v="7/25/2013 10:50"/>
        <s v="7/25/2013 15:06"/>
        <s v="7/25/2013 15:17"/>
        <s v="7/25/2013 15:28"/>
        <s v="7/25/2013 15:40"/>
        <s v="7/26/2013 9:47"/>
        <s v="8/31/2013 11:11"/>
      </sharedItems>
    </cacheField>
    <cacheField name="Prioridade" numFmtId="0">
      <sharedItems containsBlank="1" count="2">
        <s v="1-Urgente"/>
        <m/>
      </sharedItems>
    </cacheField>
    <cacheField name="Status" numFmtId="0">
      <sharedItems count="5">
        <s v="Concluído"/>
        <s v="Cancelado"/>
        <s v="Aprovado" u="1"/>
        <s v="Pendente" u="1"/>
        <s v="Concluída" u="1"/>
      </sharedItems>
    </cacheField>
    <cacheField name="Cotação" numFmtId="0">
      <sharedItems containsString="0" containsBlank="1" count="1">
        <m/>
      </sharedItems>
    </cacheField>
    <cacheField name="Faturável" numFmtId="0">
      <sharedItems count="1">
        <s v="N"/>
      </sharedItems>
    </cacheField>
    <cacheField name="Sobrenome" numFmtId="0">
      <sharedItems containsString="0" containsBlank="1" count="1">
        <m/>
      </sharedItems>
    </cacheField>
    <cacheField name="Nome" numFmtId="0">
      <sharedItems containsString="0" containsBlank="1" count="1">
        <m/>
      </sharedItems>
    </cacheField>
    <cacheField name="Oportunidade" numFmtId="0">
      <sharedItems containsString="0" containsBlank="1" count="1">
        <m/>
      </sharedItems>
    </cacheField>
    <cacheField name="Funcionários" numFmtId="0">
      <sharedItems containsBlank="1" count="10">
        <s v="A9903541"/>
        <s v="A5117882"/>
        <s v="A5128582"/>
        <s v="A3022560"/>
        <s v="A9903544"/>
        <s v="A5130294"/>
        <m/>
        <s v="A9903539"/>
        <s v="A0028632"/>
        <s v="A5125642"/>
      </sharedItems>
    </cacheField>
    <cacheField name="Alarme" numFmtId="0">
      <sharedItems count="1">
        <s v="N"/>
      </sharedItems>
    </cacheField>
    <cacheField name="Criado em" numFmtId="0">
      <sharedItems containsSemiMixedTypes="0" containsNonDate="0" containsDate="1" containsString="0" minDate="2012-05-23T15:32:07" maxDate="2013-08-29T14:19:31"/>
    </cacheField>
    <cacheField name="Criado por" numFmtId="0">
      <sharedItems count="7">
        <s v="A9903541"/>
        <s v="A5117882"/>
        <s v="A3022560"/>
        <s v="A9903544"/>
        <s v="A9903539"/>
        <s v="A0028632"/>
        <s v="A5125642"/>
      </sharedItems>
    </cacheField>
    <cacheField name="Término efetivo" numFmtId="0">
      <sharedItems containsNonDate="0" containsDate="1" containsString="0" containsBlank="1" minDate="2013-06-07T15:44:24" maxDate="2013-08-29T16:42:00"/>
    </cacheField>
    <cacheField name="Regional Atribuída" numFmtId="0">
      <sharedItems containsString="0" containsBlank="1" count="1">
        <m/>
      </sharedItems>
    </cacheField>
    <cacheField name="Alta" numFmtId="0">
      <sharedItems containsBlank="1" count="3">
        <m/>
        <s v="Y"/>
        <s v="N"/>
      </sharedItems>
    </cacheField>
    <cacheField name="Loja" numFmtId="0">
      <sharedItems containsBlank="1" count="2">
        <m/>
        <s v="N"/>
      </sharedItems>
    </cacheField>
    <cacheField name="Portabilidade" numFmtId="0">
      <sharedItems containsBlank="1" count="3">
        <m/>
        <s v="Y"/>
        <s v="N"/>
      </sharedItems>
    </cacheField>
    <cacheField name="Troca" numFmtId="0">
      <sharedItems containsBlank="1" count="2">
        <m/>
        <s v="N"/>
      </sharedItems>
    </cacheField>
    <cacheField name="Transferência de titularidade" numFmtId="0">
      <sharedItems containsBlank="1" count="2">
        <m/>
        <s v="N"/>
      </sharedItems>
    </cacheField>
    <cacheField name="Itens especiais" numFmtId="0">
      <sharedItems containsBlank="1" count="2">
        <m/>
        <s v="N"/>
      </sharedItems>
    </cacheField>
    <cacheField name="Responsável" numFmtId="0">
      <sharedItems containsBlank="1" count="10">
        <s v="A9903541"/>
        <s v="A5117882"/>
        <s v="A5128582"/>
        <s v="A3022560"/>
        <s v="A9903544"/>
        <s v="A5130294"/>
        <m/>
        <s v="A9903539"/>
        <s v="A0028632"/>
        <s v="A5125642"/>
      </sharedItems>
    </cacheField>
    <cacheField name="Resultado Análise Crédito" numFmtId="0">
      <sharedItems containsString="0" containsBlank="1" count="1">
        <m/>
      </sharedItems>
    </cacheField>
    <cacheField name="Descrição" numFmtId="0">
      <sharedItems containsBlank="1" count="4">
        <m/>
        <s v="FAVOR CONSIDERAR COMPLEMENTO DO ENDEREÇO &quot;QUADRA: 21; CASA: 12; COND: ELDORADO PARK; : JARDIM ELDORADO&quot; CONFORME RECEITA FEDERAL"/>
        <s v="12 HA DDD 11"/>
        <s v="1 HA DDD 81"/>
      </sharedItems>
    </cacheField>
    <cacheField name="Nome do responsável" numFmtId="0">
      <sharedItems containsBlank="1" count="10">
        <s v="WELITON"/>
        <s v="CLENICE"/>
        <s v="ANGELITA"/>
        <s v="ALESSANDRO"/>
        <s v="ADRIANA"/>
        <s v="VIVIANE"/>
        <m/>
        <s v="CRISTIANE"/>
        <s v="FABIOLA"/>
        <s v="LUCIANE"/>
      </sharedItems>
    </cacheField>
    <cacheField name="Sobrenome do responsável" numFmtId="0">
      <sharedItems containsBlank="1" count="10">
        <s v="SANTOS PATRICIO"/>
        <s v="OLIVEIRA HERBSTRITH"/>
        <s v="FEIJO DA SILVA"/>
        <s v="HONORATO DE SOUZA"/>
        <s v="PAIVA CAITANO DOS SANTOS"/>
        <s v="DA SILVA BERNARDES"/>
        <m/>
        <s v="DE ALMEIDA REZENDE"/>
        <s v="GOZZO FALSI"/>
        <s v="SOARES GONCALVES"/>
      </sharedItems>
    </cacheField>
    <cacheField name="CPF/CNPJ" numFmtId="0">
      <sharedItems/>
    </cacheField>
    <cacheField name="DATA_BASE" numFmtId="0">
      <sharedItems containsSemiMixedTypes="0" containsNonDate="0" containsDate="1" containsString="0" minDate="2013-06-04T00:00:00" maxDate="2013-08-30T09:31:54" count="61">
        <d v="2013-08-26T10:11:23"/>
        <d v="2013-08-27T10:04:14"/>
        <d v="2013-08-28T14:28:20"/>
        <d v="2013-08-29T14:31:20"/>
        <d v="2013-08-08T00:00:00"/>
        <d v="2013-06-10T00:00:00"/>
        <d v="2013-06-04T00:00:00"/>
        <d v="2013-06-05T00:00:00"/>
        <d v="2013-06-06T00:00:00"/>
        <d v="2013-06-07T00:00:00"/>
        <d v="2013-06-11T00:00:00"/>
        <d v="2013-06-12T00:00:00"/>
        <d v="2013-06-13T00:00:00"/>
        <d v="2013-06-14T00:00:00"/>
        <d v="2013-06-17T00:00:00"/>
        <d v="2013-06-18T00:00:00"/>
        <d v="2013-06-19T00:00:00"/>
        <d v="2013-06-24T00:00:00"/>
        <d v="2013-07-01T00:00:00"/>
        <d v="2013-06-20T00:00:00"/>
        <d v="2013-06-21T00:00:00"/>
        <d v="2013-06-25T00:00:00"/>
        <d v="2013-06-27T00:00:00"/>
        <d v="2013-07-27T00:00:00"/>
        <d v="2013-07-05T00:00:00"/>
        <d v="2013-06-26T00:00:00"/>
        <d v="2013-06-28T00:00:00"/>
        <d v="2013-07-25T00:00:00"/>
        <d v="2013-07-02T00:00:00"/>
        <d v="2013-07-23T00:00:00"/>
        <d v="2013-07-03T00:00:00"/>
        <d v="2013-07-04T00:00:00"/>
        <d v="2013-07-06T00:00:00"/>
        <d v="2013-07-11T00:00:00"/>
        <d v="2013-07-12T00:00:00"/>
        <d v="2013-07-16T00:00:00"/>
        <d v="2013-07-31T00:00:00"/>
        <d v="2013-07-19T00:00:00"/>
        <d v="2013-07-18T00:00:00"/>
        <d v="2013-07-30T00:00:00"/>
        <d v="2013-07-26T00:00:00"/>
        <d v="2013-07-28T00:00:00"/>
        <d v="2013-08-01T00:00:00"/>
        <d v="2013-08-05T00:00:00"/>
        <d v="2013-08-02T00:00:00"/>
        <d v="2013-08-03T00:00:00"/>
        <d v="2013-08-04T00:00:00"/>
        <d v="2013-08-07T00:00:00"/>
        <d v="2013-08-09T00:00:00"/>
        <d v="2013-08-06T00:00:00"/>
        <d v="2013-08-13T00:00:00"/>
        <d v="2013-08-12T00:00:00"/>
        <d v="2013-08-14T00:00:00"/>
        <d v="2013-08-20T00:00:00"/>
        <d v="2013-08-15T00:00:00"/>
        <d v="2013-08-19T00:00:00"/>
        <d v="2013-08-16T00:00:00"/>
        <d v="2013-08-17T00:00:00"/>
        <d v="2013-08-21T11:13:08"/>
        <d v="2013-08-22T11:28:43"/>
        <d v="2013-08-30T09:31:54"/>
      </sharedItems>
    </cacheField>
    <cacheField name="GERENCIA" numFmtId="0">
      <sharedItems containsBlank="1" count="6">
        <s v="GTN03"/>
        <s v="WG*TI01"/>
        <s v="WG*TS04"/>
        <s v="Não Identificado"/>
        <m u="1"/>
        <s v="ADABAS não está na base de carteira" u="1"/>
      </sharedItems>
    </cacheField>
    <cacheField name="mês" numFmtId="0">
      <sharedItems count="3">
        <s v="8/2013"/>
        <s v="6/2013"/>
        <s v="7/2013"/>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Adriano Patucci de Lima" refreshedDate="41516.398455787035" createdVersion="4" refreshedVersion="4" minRefreshableVersion="3" recordCount="224">
  <cacheSource type="external" connectionId="3"/>
  <cacheFields count="5">
    <cacheField name="QTD_PEDIDOS" numFmtId="0">
      <sharedItems containsSemiMixedTypes="0" containsString="0" containsNumber="1" containsInteger="1" minValue="1" maxValue="5" count="5">
        <n v="1"/>
        <n v="3"/>
        <n v="2"/>
        <n v="4"/>
        <n v="5"/>
      </sharedItems>
    </cacheField>
    <cacheField name="Ação" numFmtId="0">
      <sharedItems count="2">
        <s v="Aprovado"/>
        <s v="Reprovado"/>
      </sharedItems>
    </cacheField>
    <cacheField name="gerencia" numFmtId="0">
      <sharedItems count="4">
        <s v="GTN03"/>
        <s v="Não Identificado"/>
        <s v="WG*TI01"/>
        <s v="WG*TS04"/>
      </sharedItems>
    </cacheField>
    <cacheField name="dia_acao" numFmtId="0">
      <sharedItems containsSemiMixedTypes="0" containsString="0" containsNumber="1" containsInteger="1" minValue="1" maxValue="31" count="29">
        <n v="1"/>
        <n v="6"/>
        <n v="8"/>
        <n v="9"/>
        <n v="14"/>
        <n v="16"/>
        <n v="17"/>
        <n v="21"/>
        <n v="22"/>
        <n v="23"/>
        <n v="2"/>
        <n v="5"/>
        <n v="15"/>
        <n v="12"/>
        <n v="24"/>
        <n v="13"/>
        <n v="20"/>
        <n v="7"/>
        <n v="4"/>
        <n v="18"/>
        <n v="19"/>
        <n v="25"/>
        <n v="26"/>
        <n v="27"/>
        <n v="28"/>
        <n v="29"/>
        <n v="31"/>
        <n v="11"/>
        <n v="3" u="1"/>
      </sharedItems>
    </cacheField>
    <cacheField name="anomes_acao" numFmtId="0">
      <sharedItems count="3">
        <s v="8/2013"/>
        <s v="7/2013"/>
        <s v="6/2013"/>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27">
  <r>
    <s v="1-37HSDES"/>
    <x v="0"/>
    <d v="2013-08-19T17:10:42"/>
    <s v="19/8/2013 17:10 - NOVA CONTA, ADABAS MPJ00028638, VEND DIA 1.  FAVOR ABRIR CHAMADO PARA LINHAS 1981032258/1981149546/1981427174 ATIVAS EM ATLYS E BLOQUEADAS EM VIVOCORP  RICARDO ROSSINI DIAS - GUARDIÃO DE PEDIDOS - TEL 11 34305038 MARCELO AP. PARRIAL - GC - CEL 19 98006677   20/8/2013 10:56 ATIVIDADE APROVADA -  ENVIADO PARA TI AGUARDANDO NUMERO DO CHAMADO - PROJETO PILOTO //VIVIANE BERNARDES  20.08.2013. 14:20. Aberto chamado de N° 20531235 devido as linhas 1981032258 or 1981149546 constarem com status de Bloqueado em vivocorp, porém ativo em atlys. Ilha de Input. Lucas Ávila.  21.08.2013. 10:40. Aberto chamado de N° 20534651 devido a linha 1981427174 constar com status de Bloqueado em vivocorp e ativo em atlys. Ilha de Input. Lucas Ávila."/>
    <x v="0"/>
    <s v="ISAT COMUN, EDUC E TECNOLOGIA LTDA"/>
    <x v="0"/>
    <x v="0"/>
    <x v="0"/>
    <x v="0"/>
    <x v="0"/>
    <d v="2013-08-19T17:10:42"/>
    <x v="0"/>
    <x v="0"/>
    <x v="0"/>
    <x v="0"/>
    <x v="0"/>
    <s v="03319174000100"/>
    <x v="0"/>
    <x v="0"/>
    <x v="0"/>
    <x v="0"/>
    <x v="0"/>
    <x v="0"/>
  </r>
  <r>
    <s v="1-37THAJB"/>
    <x v="0"/>
    <d v="2013-08-21T11:33:41"/>
    <s v="21/8/2013 11:33 - ADABAS MPJ00028638. NOVA ATIVIDADE 1-37E62DT QUE FOI CANCELADA INDEVIDAMENTE. 55 TA - FAVOR GERAR UM PEDIDO PARA CADA SMP. RICARDO ROSSINI DIAS - GUARDIÃO DE PEDIDOS - TEL 11 34305038 MARCELO AP. PARRIAL - GC - CEL 19 98006677 DUVIDAS ENTRAR EM CONTATO ANTES DE REPROVAR/CANCELAR A ATIVIDADE"/>
    <x v="0"/>
    <s v="PPG IND DO BRASIL - TINTAS E VERNIZES - LIMITADA"/>
    <x v="0"/>
    <x v="1"/>
    <x v="0"/>
    <x v="0"/>
    <x v="0"/>
    <d v="2013-08-21T11:33:41"/>
    <x v="0"/>
    <x v="0"/>
    <x v="0"/>
    <x v="0"/>
    <x v="0"/>
    <s v="43996693000127"/>
    <x v="0"/>
    <x v="0"/>
    <x v="1"/>
    <x v="0"/>
    <x v="0"/>
    <x v="0"/>
  </r>
  <r>
    <s v="1-36P2EKF"/>
    <x v="0"/>
    <d v="2013-08-13T15:33:45"/>
    <s v="13/8/2013 15:33 -  VINCULAR CONTA 2002875648 INSERIR ADABAS MPJ00014741 GN  CLAUDIO REIS, TRATA-SE DE 4 MP+TA - IPHONE 4S.  CONFORME ALINHADO COM CINTIA NÃO SERÁ NECESSÁRIO SOLICITAR MAILING AO GN, VISTO QUE SE TRATA DE LINHA FORA DO MAILING.  GUARDIÃ DE PEDIDOS - EDILENE AP DA SILVA - 11 3430-4250 GN - CLÁUDIO REIS -  CEL +55 11 97151-7151  14/8/2013 10:24 ATIVIDADE APROVADA//ANA ISABEL NUNES  14/8/2013 12:24 ATIVIDADE PARCIALMENTE CONCLUÍDA. GERADO PEDIDO 1-6942471728 PARA 3 LINHAS DE MP + TA. ERRO NA LINHA 11988846780 PARA PERSONALIZAR. GC CLÁUDIO CIENTE. LINHA 11988846780 ENVIADA TI, AGUARDANDO Nº DO CHAMADO. - PROJETO PILOTO//ANA ISABEL NUNES ss 14.08.2013. 13:57. Aberto chamado de N° 20511914 devido a linha 11988846780 apresentar falha/erro ao modificar, impossibilitando gerar cotação. Ilha de Input. Lucas Ávila."/>
    <x v="0"/>
    <s v="GALVAO ENGENHARIA S/A"/>
    <x v="0"/>
    <x v="2"/>
    <x v="0"/>
    <x v="0"/>
    <x v="0"/>
    <d v="2013-08-13T15:33:45"/>
    <x v="0"/>
    <x v="0"/>
    <x v="0"/>
    <x v="0"/>
    <x v="0"/>
    <s v="01340937000179"/>
    <x v="0"/>
    <x v="1"/>
    <x v="2"/>
    <x v="1"/>
    <x v="0"/>
    <x v="1"/>
  </r>
  <r>
    <s v="1-37SHD85"/>
    <x v="0"/>
    <d v="2013-08-21T10:01:57"/>
    <s v="21.08.13 CRIAR CONTA NOVA  . VENCIMENTO 13 . INSERIR NO ADABAS MPJ00035661 (9997697) GC PATRICIA SILVA , TEL 11 97224-3016 .  WELITON PATRICIO - GUARDIÃO DE PEDIDOS - TEL 11/3430-4497  SMP_SP : COLUNA 1 COM 3 HP DDD11 APARELHO HUAWEI E3131 , COLUNA 2 COM 1 HP DDD11 APARELHO SANSUNG I9505, COLUNA 3 COM 15 HP DDD11 APARELHOS NOKIA C2-01 , COLUNA 4 COM 55 HAVIVOCHIP.   PortabilidadeSP: COLUNA 1 COM 5 PN DDD11 APARELHO  SANSUNG I9505, COLUNA 2 COM 17 PN DDD11  VIVOCHIP .   SMP_MinasGerais: COLUNA 1 COM 1 PN DDD31 VIVOCHIP."/>
    <x v="0"/>
    <s v="MAESTRO LOCADORA DE VEICULOS S.A."/>
    <x v="1"/>
    <x v="1"/>
    <x v="0"/>
    <x v="0"/>
    <x v="0"/>
    <d v="2013-08-21T10:01:57"/>
    <x v="0"/>
    <x v="0"/>
    <x v="0"/>
    <x v="0"/>
    <x v="0"/>
    <s v="08795211000170"/>
    <x v="0"/>
    <x v="1"/>
    <x v="3"/>
    <x v="0"/>
    <x v="0"/>
    <x v="2"/>
  </r>
  <r>
    <s v="1-37HSDES"/>
    <x v="0"/>
    <d v="2013-08-19T17:10:42"/>
    <s v="19/8/2013 17:10 - NOVA CONTA, ADABAS MPJ00028638, VEND DIA 1.  FAVOR ABRIR CHAMADO PARA LINHAS 1981032258/1981149546/1981427174 ATIVAS EM ATLYS E BLOQUEADAS EM VIVOCORP  RICARDO ROSSINI DIAS - GUARDIÃO DE PEDIDOS - TEL 11 34305038 MARCELO AP. PARRIAL - GC - CEL 19 98006677   20/8/2013 10:56 ATIVIDADE APROVADA -  ENVIADO PARA TI AGUARDANDO NUMERO DO CHAMADO - PROJETO PILOTO //VIVIANE BERNARDES  20.08.2013. 14:20. Aberto chamado de N° 20531235 devido as linhas 1981032258 or 1981149546 constarem com status de Bloqueado em vivocorp, porém ativo em atlys. Ilha de Input. Lucas Ávila.  21.08.2013. 10:40. Aberto chamado de N° 20534651 devido a linha 1981427174 constar com status de Bloqueado em vivocorp e ativo em atlys. Ilha de Input. Lucas Ávila."/>
    <x v="0"/>
    <s v="ISAT COMUN, EDUC E TECNOLOGIA LTDA"/>
    <x v="0"/>
    <x v="0"/>
    <x v="0"/>
    <x v="0"/>
    <x v="0"/>
    <d v="2013-08-19T17:10:42"/>
    <x v="0"/>
    <x v="0"/>
    <x v="0"/>
    <x v="0"/>
    <x v="0"/>
    <s v="03319174000100"/>
    <x v="0"/>
    <x v="1"/>
    <x v="4"/>
    <x v="0"/>
    <x v="0"/>
    <x v="0"/>
  </r>
  <r>
    <s v="1-37THAJB"/>
    <x v="0"/>
    <d v="2013-08-21T11:33:41"/>
    <s v="21/8/2013 11:33 - ADABAS MPJ00028638. NOVA ATIVIDADE 1-37E62DT QUE FOI CANCELADA INDEVIDAMENTE. 55 TA - FAVOR GERAR UM PEDIDO PARA CADA SMP. RICARDO ROSSINI DIAS - GUARDIÃO DE PEDIDOS - TEL 11 34305038 MARCELO AP. PARRIAL - GC - CEL 19 98006677 DUVIDAS ENTRAR EM CONTATO ANTES DE REPROVAR/CANCELAR A ATIVIDADE"/>
    <x v="0"/>
    <s v="PPG IND DO BRASIL - TINTAS E VERNIZES - LIMITADA"/>
    <x v="0"/>
    <x v="1"/>
    <x v="0"/>
    <x v="0"/>
    <x v="0"/>
    <d v="2013-08-21T11:33:41"/>
    <x v="0"/>
    <x v="0"/>
    <x v="0"/>
    <x v="0"/>
    <x v="0"/>
    <s v="43996693000127"/>
    <x v="0"/>
    <x v="1"/>
    <x v="3"/>
    <x v="0"/>
    <x v="0"/>
    <x v="0"/>
  </r>
  <r>
    <s v="1-37WX07G"/>
    <x v="0"/>
    <d v="2013-08-21T17:25:57"/>
    <s v="21/8/2013 17:25 - NOVA CONTA, ADABAS MPJ00028638, VENC DIA 25. 1 PORTABILIDADE 23 ALTAS FAVOR GERAR UM PEDIDO PARA CADA SOLICITAÇÃO. RICARDO ROSSINI DIAS - GUARDIÃO DE PEDIDOS - TEL 11 34305038 MARCELO AP. PARRIAL - GC - CEL 19 98006677"/>
    <x v="0"/>
    <s v="INSTITUTO DE PESQ. ELDORADO"/>
    <x v="0"/>
    <x v="1"/>
    <x v="0"/>
    <x v="0"/>
    <x v="0"/>
    <d v="2013-08-21T17:25:57"/>
    <x v="0"/>
    <x v="0"/>
    <x v="0"/>
    <x v="0"/>
    <x v="0"/>
    <s v="02437460000379"/>
    <x v="0"/>
    <x v="1"/>
    <x v="3"/>
    <x v="0"/>
    <x v="0"/>
    <x v="0"/>
  </r>
  <r>
    <s v="1-38CXAD4"/>
    <x v="0"/>
    <d v="2013-08-23T16:22:25"/>
    <s v="23/8/2013 16:22 - REINSERÇÃO DA ATIVIDADE 1-3840K7D CANCELADA. CRIAR UMA CONTA PARA CADA TERMO, VENCIMENTO 25, INSERIR NO ADABAS MPJ0009997670 GN DANIEL ABOU ANNI. TRATA-SE DE 6 TERMOS, SEGUE DIVISÃO:  SMP SP - 38 PN (VIVOCHIP)/ 4 HA (VIVOCHIP) / 7 PN (MINI SIMCARD) / 1 PN ( MINI SIMCARD) / 25 HP (PEN HUAWEI) / 1 PN (VIVOCHIP).  SMP DDD 91 -  1 PN (VIVOCHIP);  SMP DDD 81 -  1 PN (VIVOCHIP);  SMP DDD 61 -  1 PN (VIVOCHIP);  SMP DDD 48 -  1 PN (VIVOCHIP);  SMP DDD 21 -  1 PN (VIVOCHIP);  ANEXO DE ACORDO PARA SMP E COMPLEMENTAR VENCIDO.   DÚVIDAS ACIONAR ANTES DE CANCELAR!!!!  GUARDIÃ DE PEDIDOS - EDILENE AP DA SILVA - 11 3430-4250 GC- DANIEL ABOU - +55 11 97284-1177"/>
    <x v="0"/>
    <s v="HERBALIFE INTERNATIONAL DO BRASIL LTDA"/>
    <x v="0"/>
    <x v="1"/>
    <x v="0"/>
    <x v="0"/>
    <x v="0"/>
    <d v="2013-08-23T16:22:25"/>
    <x v="0"/>
    <x v="0"/>
    <x v="0"/>
    <x v="0"/>
    <x v="0"/>
    <s v="00292858000177"/>
    <x v="0"/>
    <x v="2"/>
    <x v="3"/>
    <x v="0"/>
    <x v="0"/>
    <x v="1"/>
  </r>
  <r>
    <s v="1-38EK6J3"/>
    <x v="0"/>
    <d v="2013-08-23T18:40:44"/>
    <s v="23/8/2013 18:40 - VINCULAR CONTA 2043635586 INSERIR NO ADABAS MPJ000952826 GN ALBA VALERIA. TRATA-SE DE 5 HP COMODATO (PEN HUAWEI).  DÚVIDAS ACIONAR ANTES DE CANCELAR.  GUARDIÃ DE PEDIDOS - EDILENE AP DA SILVA - 11 3430-4250 GN ALBA VALÉRIA - Cel  55 11 99619-1528"/>
    <x v="0"/>
    <s v="DUN &amp; BRADSTREET DO BRASIL LTDA"/>
    <x v="0"/>
    <x v="1"/>
    <x v="0"/>
    <x v="0"/>
    <x v="0"/>
    <d v="2013-08-23T18:40:44"/>
    <x v="0"/>
    <x v="0"/>
    <x v="0"/>
    <x v="0"/>
    <x v="0"/>
    <s v="01485092000100"/>
    <x v="0"/>
    <x v="2"/>
    <x v="3"/>
    <x v="0"/>
    <x v="0"/>
    <x v="1"/>
  </r>
  <r>
    <s v="1-37HSDES"/>
    <x v="0"/>
    <d v="2013-08-19T17:10:42"/>
    <s v="19/8/2013 17:10 - NOVA CONTA, ADABAS MPJ00028638, VEND DIA 1.  FAVOR ABRIR CHAMADO PARA LINHAS 1981032258/1981149546/1981427174 ATIVAS EM ATLYS E BLOQUEADAS EM VIVOCORP  RICARDO ROSSINI DIAS - GUARDIÃO DE PEDIDOS - TEL 11 34305038 MARCELO AP. PARRIAL - GC - CEL 19 98006677   20/8/2013 10:56 ATIVIDADE APROVADA -  ENVIADO PARA TI AGUARDANDO NUMERO DO CHAMADO - PROJETO PILOTO //VIVIANE BERNARDES  20.08.2013. 14:20. Aberto chamado de N° 20531235 devido as linhas 1981032258 or 1981149546 constarem com status de Bloqueado em vivocorp, porém ativo em atlys. Ilha de Input. Lucas Ávila.  21.08.2013. 10:40. Aberto chamado de N° 20534651 devido a linha 1981427174 constar com status de Bloqueado em vivocorp e ativo em atlys. Ilha de Input. Lucas Ávila."/>
    <x v="0"/>
    <s v="ISAT COMUN, EDUC E TECNOLOGIA LTDA"/>
    <x v="0"/>
    <x v="0"/>
    <x v="0"/>
    <x v="0"/>
    <x v="0"/>
    <d v="2013-08-19T17:10:42"/>
    <x v="0"/>
    <x v="0"/>
    <x v="0"/>
    <x v="0"/>
    <x v="0"/>
    <s v="03319174000100"/>
    <x v="0"/>
    <x v="2"/>
    <x v="5"/>
    <x v="1"/>
    <x v="0"/>
    <x v="0"/>
  </r>
  <r>
    <s v="1-38DRQJX"/>
    <x v="0"/>
    <d v="2013-08-23T17:16:36"/>
    <s v="23/08/13 FAVOR INSERIR NA CONTA 2028226205. INSERIR NO ADABAS MPJ00035661 (9997697) GC PATRICIA SILVA , TEL 11 97224-3016 . WELITON PATRICIO - GUARDIÃO DE PEDIDOS - TEL 11/3430-4497"/>
    <x v="0"/>
    <s v="INTERSMART COM, IMP E EXP DE EQ ELETRONICOS S.A."/>
    <x v="1"/>
    <x v="1"/>
    <x v="0"/>
    <x v="0"/>
    <x v="0"/>
    <d v="2013-08-23T17:16:36"/>
    <x v="0"/>
    <x v="0"/>
    <x v="0"/>
    <x v="0"/>
    <x v="0"/>
    <s v="05996801000253"/>
    <x v="0"/>
    <x v="2"/>
    <x v="3"/>
    <x v="0"/>
    <x v="0"/>
    <x v="2"/>
  </r>
  <r>
    <s v="1-3824GJ2"/>
    <x v="0"/>
    <d v="2013-08-22T14:04:13"/>
    <s v="23/08/2013 10:45 ATIVIDADE EM TRATATIVA ** LUCIANE SOARES - PROJETO PILOTO    22.08.13 FAVOR CRIAR CONTA NOVA  . VENCIMENTO 25. INSERIR NO ADABAS MPJ03395634 GC FRANCISCO J M F FILHO, TEL 11 97486.2193 .  WELITON PATRICIO - GUARDIÃO DE PEDIDOS - TEL 11/3430-4497   ANEXADO FORM COMPLEMENTAR EM EXCEL. MUITO OBRIGADO! COMO MENCIONADO, NÃO OCORRERÁ NAS PRÓXIMAS VEZES WELITON PATRICIO 23/08/13 10:27"/>
    <x v="0"/>
    <s v="CORACAO MIN EMP PARTICIPAÇÕES LTDA"/>
    <x v="1"/>
    <x v="3"/>
    <x v="0"/>
    <x v="0"/>
    <x v="0"/>
    <d v="2013-08-22T14:04:13"/>
    <x v="0"/>
    <x v="0"/>
    <x v="0"/>
    <x v="0"/>
    <x v="0"/>
    <s v="07879344000161"/>
    <x v="0"/>
    <x v="2"/>
    <x v="0"/>
    <x v="0"/>
    <x v="0"/>
    <x v="2"/>
  </r>
  <r>
    <s v="1-38EROI6"/>
    <x v="0"/>
    <d v="2013-08-23T19:15:46"/>
    <s v="23.08.13 CRIAR CONTA NOVA  . VENCIMENTO 13 . INSERIR NO ADABAS MPJ00035661 (9997697) GC PATRICIA SILVA , TEL 11 97224-3016 .  WELITON PATRICIO - GUARDIÃO DE PEDIDOS - TEL 11/3430-4497  SMP_SP : COLUNA 1 COM 3 HP DDD11 APARELHO HUAWEI E3131 , COLUNA 2 COM 1 HP DDD11 APARELHO SANSUNG I9505, COLUNA 3 COM 15 HP DDD11 APARELHOS NOKIA C2-01 , COLUNA 4 COM 55 HAVIVOCHIP.   PortabilidadeSP: COLUNA 1 COM 5 PN DDD11 APARELHO  SANSUNG I9505, COLUNA 2 COM 17 PN DDD11  VIVOCHIP .   SMP_MinasGerais: COLUNA 1 COM 1 PN DDD31 VIVOCHIP.   FAVOR ENTRAR EM CONTATO REFERENTE AO SMP DE MINAS PARA PARCELA INFERIOR A R$ 10,00"/>
    <x v="0"/>
    <s v="MAESTRO LOCADORA DE VEICULOS S.A."/>
    <x v="1"/>
    <x v="1"/>
    <x v="0"/>
    <x v="0"/>
    <x v="0"/>
    <d v="2013-08-23T19:15:46"/>
    <x v="0"/>
    <x v="0"/>
    <x v="0"/>
    <x v="0"/>
    <x v="0"/>
    <s v="08795211000170"/>
    <x v="0"/>
    <x v="2"/>
    <x v="3"/>
    <x v="0"/>
    <x v="0"/>
    <x v="2"/>
  </r>
  <r>
    <s v="1-38E7MZR"/>
    <x v="0"/>
    <d v="2013-08-23T17:46:24"/>
    <s v="23/8/2013 17:46 - VINCULAR CONTA 2131372516, INSERIR NO ADABAS MPJ00016895 GN MARIANE AMORIM. TRATA-SE DE 2 HP PEN HUAWEI. DÚVIDAS FAVOR ACIONAR.  GUARDIÃ DE PEDIDOS - EDILENE AP DA SILVA - 11 3430-4250 GC - MARIANE AMORIM - CEL +55 11 99804-0707"/>
    <x v="0"/>
    <s v="FREDERICA EMPREENDIMENTOS E PARTICIPACOES LTDA."/>
    <x v="0"/>
    <x v="1"/>
    <x v="0"/>
    <x v="0"/>
    <x v="0"/>
    <d v="2013-08-23T17:46:24"/>
    <x v="0"/>
    <x v="0"/>
    <x v="0"/>
    <x v="0"/>
    <x v="0"/>
    <s v="08804055000247"/>
    <x v="0"/>
    <x v="2"/>
    <x v="3"/>
    <x v="0"/>
    <x v="0"/>
    <x v="1"/>
  </r>
  <r>
    <s v="1-38CFTJA"/>
    <x v="0"/>
    <d v="2013-08-23T15:57:45"/>
    <s v="23/8/2013 15:57 - CONTA NOVA, ADABAS MPJ00020535, VENC DIA 17. 23 HA RICARDO ROSSINI DIAS - GUARDIÃO DE PEDIDOS - TEL 11 34305038 JACQUELINE ALVES - GC - CEL 19 98442526"/>
    <x v="0"/>
    <s v="REDETREL TRANSAÇOES ELETR. LTDA"/>
    <x v="0"/>
    <x v="1"/>
    <x v="0"/>
    <x v="0"/>
    <x v="0"/>
    <d v="2013-08-23T15:57:45"/>
    <x v="0"/>
    <x v="0"/>
    <x v="0"/>
    <x v="0"/>
    <x v="0"/>
    <s v="09437293000143"/>
    <x v="0"/>
    <x v="2"/>
    <x v="3"/>
    <x v="0"/>
    <x v="0"/>
    <x v="0"/>
  </r>
  <r>
    <s v="1-38EROI6"/>
    <x v="0"/>
    <d v="2013-08-23T19:15:46"/>
    <s v="23.08.13 CRIAR CONTA NOVA  . VENCIMENTO 13 . INSERIR NO ADABAS MPJ00035661 (9997697) GC PATRICIA SILVA , TEL 11 97224-3016 .  WELITON PATRICIO - GUARDIÃO DE PEDIDOS - TEL 11/3430-4497  SMP_SP : COLUNA 1 COM 3 HP DDD11 APARELHO HUAWEI E3131 , COLUNA 2 COM 1 HP DDD11 APARELHO SANSUNG I9505, COLUNA 3 COM 15 HP DDD11 APARELHOS NOKIA C2-01 , COLUNA 4 COM 55 HAVIVOCHIP.   PortabilidadeSP: COLUNA 1 COM 5 PN DDD11 APARELHO  SANSUNG I9505, COLUNA 2 COM 17 PN DDD11  VIVOCHIP .   SMP_MinasGerais: COLUNA 1 COM 1 PN DDD31 VIVOCHIP.   FAVOR ENTRAR EM CONTATO REFERENTE AO SMP DE MINAS PARA PARCELA INFERIOR A R$ 10,00  VIVIANE, É PARA COLOCAR PARCELA A VISTA, , POR FAVOR SE POSSÍVEL ENTRAR EM CONTATO COM O LAURENTI NO TEL 11 97489-8516 PARA ORIENTAR O PROCEDIMENTO A SER FEITO NO PEDIDO."/>
    <x v="0"/>
    <s v="MAESTRO LOCADORA DE VEICULOS S.A."/>
    <x v="1"/>
    <x v="1"/>
    <x v="0"/>
    <x v="0"/>
    <x v="0"/>
    <d v="2013-08-23T19:15:46"/>
    <x v="0"/>
    <x v="0"/>
    <x v="0"/>
    <x v="0"/>
    <x v="0"/>
    <s v="08795211000170"/>
    <x v="0"/>
    <x v="3"/>
    <x v="0"/>
    <x v="0"/>
    <x v="0"/>
    <x v="2"/>
  </r>
  <r>
    <s v="1-38C2746"/>
    <x v="0"/>
    <d v="2013-08-23T15:26:41"/>
    <s v="ATIVIDADE EM TRATATIVA - ESTÁ SENDO ALINHADA COM DESENVOLVIMENTO COMERCIAL - PROJETO PILOTO//VIVIANE BERNARDES    23/08/13 FAVOR CRIAR CONTA NOVA  . VENCIMENTO 08 . INSERIR NO ADABAS MPJ0015736 (9996559) GC VALDIR M MORAIS , TELEFONE 11 97545-1712. TRATA DE UMA TT+MP+TA, DUVIDAS FAVOR ACIONAR. WELITON PATRICIO - GUARDIÃO DE PEDIDOS - TEL 11/3430-4497"/>
    <x v="0"/>
    <s v="ASSOCIACAO CONGREGACAO DESANTA CATARINA"/>
    <x v="1"/>
    <x v="1"/>
    <x v="0"/>
    <x v="0"/>
    <x v="0"/>
    <d v="2013-08-23T15:26:41"/>
    <x v="0"/>
    <x v="0"/>
    <x v="0"/>
    <x v="0"/>
    <x v="0"/>
    <s v="60922168003797"/>
    <x v="0"/>
    <x v="3"/>
    <x v="0"/>
    <x v="0"/>
    <x v="0"/>
    <x v="2"/>
  </r>
  <r>
    <s v="1-38C2746"/>
    <x v="0"/>
    <d v="2013-08-23T15:26:41"/>
    <s v="ATIVIDADE EM TRATATIVA - ESTÁ SENDO ALINHADA COM DESENVOLVIMENTO COMERCIAL - PROJETO PILOTO//VIVIANE BERNARDES    23/08/13 FAVOR CRIAR CONTA NOVA  . VENCIMENTO 08 . INSERIR NO ADABAS MPJ0015736 (9996559) GC VALDIR M MORAIS , TELEFONE 11 97545-1712. TRATA DE UMA TT+MP+TA, DUVIDAS FAVOR ACIONAR. WELITON PATRICIO - GUARDIÃO DE PEDIDOS - TEL 11/3430-4497"/>
    <x v="0"/>
    <s v="ASSOCIACAO CONGREGACAO DESANTA CATARINA"/>
    <x v="1"/>
    <x v="1"/>
    <x v="0"/>
    <x v="0"/>
    <x v="0"/>
    <d v="2013-08-23T15:26:41"/>
    <x v="0"/>
    <x v="0"/>
    <x v="0"/>
    <x v="0"/>
    <x v="0"/>
    <s v="60922168003797"/>
    <x v="0"/>
    <x v="3"/>
    <x v="0"/>
    <x v="0"/>
    <x v="0"/>
    <x v="2"/>
  </r>
  <r>
    <s v="1-38KQ5U5"/>
    <x v="0"/>
    <d v="2013-08-26T11:40:30"/>
    <s v="27/08/13 EM TRATATIVA. DEBORAH FERREIRA.  25/08/13 FAVOR CRIAR CONTA NOVA  . VENCIMENTO 25 . INSERIR NO ADABAS MPJ03401960 GC BRENO O PESSOA, DUVIDAS CTTO NO TEL 11/95040-1533.  WELITON PATRICIO - GUARDIÃO DE PEDIDOS - TEL 11/3430-4497  FAVOR CONSIDERAR:  SMP ALTAS: COLUNA 1 COM 130 HA COM SIM CARD,  COLUNA 2 COM 1 HP APARELHO IPHONE 5 16GB E COLUNA 3 COM 1 HP APARELHO NOKIA 302 .  SMP PN NIPLAN 1:  COLUNA 1 COM 1 PN APARELHO MOTOROLA XT915 , COLUNA 2 COM 1 PN APARELHO MOTOROLA XT915, COLUNA 3 COM 21 PN APARELHO MOTOROLA XT915,  COLUNA 4 COM 2 PN COM NANO SIMCARD,  COLUNA 5 COM 4 PN MICRO SIMCARD  E COLUNA 6 COM 3 PN APARELHO IPHONE 5 16GB.  SMP PN NIPLAN 2:  COLUNA 1 COM 36 PN APARELHO NOKIA 302.  OBRIGADO!!!!  27/08/13 - 14:22 - ATIVIDADE APROVADA. DEBORAH FERREIRA//PROJETO PILOTO."/>
    <x v="0"/>
    <s v="NIPLAN ENGENHARIA S.A."/>
    <x v="1"/>
    <x v="1"/>
    <x v="0"/>
    <x v="0"/>
    <x v="0"/>
    <d v="2013-08-26T11:40:30"/>
    <x v="0"/>
    <x v="0"/>
    <x v="0"/>
    <x v="0"/>
    <x v="0"/>
    <s v="64667728000154"/>
    <x v="0"/>
    <x v="3"/>
    <x v="3"/>
    <x v="0"/>
    <x v="0"/>
    <x v="2"/>
  </r>
  <r>
    <s v="1-38KQ5TZ"/>
    <x v="0"/>
    <d v="2013-08-26T11:22:44"/>
    <s v="25/08/13 FAVOR CRIAR CONTA NOVA  . VENCIMENTO 25 . INSERIR NO ADABAS MPJ03401960 GC BRENO O PESSOA, DUVIDAS CTTO NO TEL 11/95040-1533.  WELITON PATRICIO - GUARDIÃO DE PEDIDOS - TEL 11/3430-4497  27/8/2013 11:06 ATIVIDADE APROVADA//ANA ISABEL NUNES"/>
    <x v="0"/>
    <s v="NIPLAN ENGENHARIA S.A."/>
    <x v="1"/>
    <x v="3"/>
    <x v="0"/>
    <x v="0"/>
    <x v="0"/>
    <d v="2013-08-26T11:22:44"/>
    <x v="0"/>
    <x v="0"/>
    <x v="0"/>
    <x v="0"/>
    <x v="0"/>
    <s v="64667728000154"/>
    <x v="0"/>
    <x v="3"/>
    <x v="3"/>
    <x v="0"/>
    <x v="0"/>
    <x v="2"/>
  </r>
  <r>
    <s v="1-37HSDES"/>
    <x v="0"/>
    <d v="2013-08-19T17:10:42"/>
    <s v="19/8/2013 17:10 - NOVA CONTA, ADABAS MPJ00028638, VEND DIA 1.  FAVOR ABRIR CHAMADO PARA LINHAS 1981032258/1981149546/1981427174 ATIVAS EM ATLYS E BLOQUEADAS EM VIVOCORP  RICARDO ROSSINI DIAS - GUARDIÃO DE PEDIDOS - TEL 11 34305038 MARCELO AP. PARRIAL - GC - CEL 19 98006677   20/8/2013 10:56 ATIVIDADE APROVADA -  ENVIADO PARA TI AGUARDANDO NUMERO DO CHAMADO - PROJETO PILOTO //VIVIANE BERNARDES  20.08.2013. 14:20. Aberto chamado de N° 20531235 devido as linhas 1981032258 or 1981149546 constarem com status de Bloqueado em vivocorp, porém ativo em atlys. Ilha de Input. Lucas Ávila.  21.08.2013. 10:40. Aberto chamado de N° 20534651 devido a linha 1981427174 constar com status de Bloqueado em vivocorp e ativo em atlys. Ilha de Input. Lucas Ávila."/>
    <x v="0"/>
    <s v="ISAT COMUN, EDUC E TECNOLOGIA LTDA"/>
    <x v="0"/>
    <x v="0"/>
    <x v="0"/>
    <x v="0"/>
    <x v="0"/>
    <d v="2013-08-19T17:10:42"/>
    <x v="0"/>
    <x v="0"/>
    <x v="0"/>
    <x v="0"/>
    <x v="0"/>
    <s v="03319174000100"/>
    <x v="0"/>
    <x v="3"/>
    <x v="6"/>
    <x v="1"/>
    <x v="0"/>
    <x v="0"/>
  </r>
  <r>
    <s v="1-38SLKXK"/>
    <x v="0"/>
    <d v="2013-08-27T10:23:10"/>
    <s v="27/8/2013 10:23 - CONTA NOVA, ADABAS MPJ00020535, VENC DIA 17. END DE ENTREGA MENCIONADO NA OBSERVAÇÃO DO SMP. RICARDO ROSSINI DIAS - GUARDIÃO DE PEDIDOS - TEL 11 34305038 JACQUELINE ALVES - GC - CEL 19 98442526"/>
    <x v="0"/>
    <s v="SAPORE S.A"/>
    <x v="0"/>
    <x v="1"/>
    <x v="0"/>
    <x v="0"/>
    <x v="0"/>
    <d v="2013-08-27T10:23:10"/>
    <x v="0"/>
    <x v="0"/>
    <x v="0"/>
    <x v="0"/>
    <x v="0"/>
    <s v="67945071000138"/>
    <x v="0"/>
    <x v="3"/>
    <x v="1"/>
    <x v="0"/>
    <x v="0"/>
    <x v="0"/>
  </r>
  <r>
    <s v="1-3821ERO"/>
    <x v="0"/>
    <d v="2013-08-22T14:03:17"/>
    <s v="22/8/2013 14:03 - CONTA 2047155677, ADABAS MPJ00020535, VENC DIA .  RICARDO ROSSINI DIAS - GUARDIÃO DE PEDIDOS - TEL 11 34305038 JACQUELINE ALVES - GC - CEL 19 98442526   22/8/2013 17:30 ATIVIDADE APROVADA - PROJETO PILOTO//VIVIANE BERNARDES   22/8/2013 17:31 ATIVIDADE PENDENTE LINHAS ENCAMINHADAS PARA ATUALIZAÇÃO DE LINHAS PARA TI -  PROJETO PILOTO//VIVIANE BERNARDES  23.08.2013. 15:40. Aberto chamado de N° 20545305 referente a atualização massiva das linhas. Ilha de Input. Lucas Ávila."/>
    <x v="0"/>
    <s v="INGREDION BRASIL INGREDIENTES INDUSTRIAIS LTDA"/>
    <x v="0"/>
    <x v="3"/>
    <x v="0"/>
    <x v="0"/>
    <x v="0"/>
    <d v="2013-08-22T14:03:17"/>
    <x v="0"/>
    <x v="0"/>
    <x v="0"/>
    <x v="0"/>
    <x v="0"/>
    <s v="01730520000112"/>
    <x v="0"/>
    <x v="3"/>
    <x v="4"/>
    <x v="0"/>
    <x v="0"/>
    <x v="0"/>
  </r>
  <r>
    <s v="1-38SLL7N"/>
    <x v="0"/>
    <d v="2013-08-27T10:45:15"/>
    <s v="27/8/2013 10:45 - CONTA NOVA, ADABAS MPJ00028638, VENC DIA 1.  20 PN (19 MICROCHIP E 1 NANOCHIP) 80 HA (80 VIVOCHIP)  RE-INSERSÃO DOS PEDIDOS 1-6846181148 (PN) E 1-6846831601 (HA)  RICARDO ROSSINI DIAS - GUARDIÃO DE PEDIDOS - TEL 11 34305038 MARCELO AP. PARRIAL - GC - CEL 19 98006677"/>
    <x v="0"/>
    <s v="LICEU CORACAO DE JESUS"/>
    <x v="0"/>
    <x v="1"/>
    <x v="0"/>
    <x v="0"/>
    <x v="0"/>
    <d v="2013-08-27T10:45:15"/>
    <x v="0"/>
    <x v="0"/>
    <x v="0"/>
    <x v="0"/>
    <x v="0"/>
    <s v="60463072000792"/>
    <x v="0"/>
    <x v="3"/>
    <x v="1"/>
    <x v="0"/>
    <x v="0"/>
    <x v="3"/>
  </r>
  <r>
    <s v="1-38VJ6ZP"/>
    <x v="0"/>
    <d v="2013-08-27T15:43:16"/>
    <s v="27/8/2013 15:43 - CRIAR CONTA NOVA VENC 26, INSERIR NO ADABAS MPJ000966355 GN  SUELI, TRATA-SE DE 2 HP COMODATO (PEN HUAWEI E3276); DÚVIDAS ACIONAR ANTES DE CANCELAR.  GUARDIÃ DE PEDIDOS - EDILENE AP DA SILVA - 11 3430-4250 GN - SUELI DOURADO - CEL:+55 11 99619-1461"/>
    <x v="0"/>
    <s v="GEMELO DO BRASIL S/A"/>
    <x v="0"/>
    <x v="1"/>
    <x v="0"/>
    <x v="0"/>
    <x v="0"/>
    <d v="2013-08-27T15:43:16"/>
    <x v="0"/>
    <x v="0"/>
    <x v="0"/>
    <x v="0"/>
    <x v="0"/>
    <s v="03888247000184"/>
    <x v="0"/>
    <x v="4"/>
    <x v="3"/>
    <x v="0"/>
    <x v="0"/>
    <x v="1"/>
  </r>
  <r>
    <s v="1-38W1RGC"/>
    <x v="0"/>
    <d v="2013-08-27T15:59:15"/>
    <s v="27/08/13 FAVOR CRIAR CONTA NOVA  . VENCIMENTO 25 . INSERIR NO ADABAS MPJ03401960 GC BRENO O PESSOA, DUVIDAS CTTO NO TEL 11/95040-1533.  WELITON PATRICIO - GUARDIÃO DE PEDIDOS - TEL 11/3430-4497"/>
    <x v="0"/>
    <s v="IBOPE PESQUISA DE MÍDIA LTDA"/>
    <x v="1"/>
    <x v="1"/>
    <x v="0"/>
    <x v="0"/>
    <x v="0"/>
    <d v="2013-08-27T15:59:15"/>
    <x v="0"/>
    <x v="0"/>
    <x v="0"/>
    <x v="0"/>
    <x v="0"/>
    <s v="42196550000178"/>
    <x v="0"/>
    <x v="4"/>
    <x v="3"/>
    <x v="0"/>
    <x v="0"/>
    <x v="2"/>
  </r>
  <r>
    <s v="1-38W1RGC"/>
    <x v="0"/>
    <d v="2013-08-27T15:59:15"/>
    <s v="27/08/13 FAVOR CRIAR CONTA NOVA  . VENCIMENTO 25 . INSERIR NO ADABAS MPJ03401960 GC BRENO O PESSOA, DUVIDAS CTTO NO TEL 11/95040-1533.  WELITON PATRICIO - GUARDIÃO DE PEDIDOS - TEL 11/3430-4497"/>
    <x v="0"/>
    <s v="IBOPE PESQUISA DE MÍDIA LTDA"/>
    <x v="1"/>
    <x v="1"/>
    <x v="0"/>
    <x v="0"/>
    <x v="0"/>
    <d v="2013-08-27T15:59:15"/>
    <x v="0"/>
    <x v="0"/>
    <x v="0"/>
    <x v="0"/>
    <x v="0"/>
    <s v="42196550000178"/>
    <x v="0"/>
    <x v="4"/>
    <x v="3"/>
    <x v="0"/>
    <x v="0"/>
    <x v="2"/>
  </r>
  <r>
    <s v="1-38W08CF"/>
    <x v="0"/>
    <d v="2013-08-27T16:29:43"/>
    <s v="27/8/2013 16:29 - REINSERÇÃO DA ATIVIDADE 1-38CXAD4 CANCELADA  TRATA-SE DE UM CASO CRITICO, FAVOR PEÇO QUE ALINHEMOS SEM QUE CANCELE,QUALQUER DIVERGENCIA SINALIZAR. CRIAR UMA CONTA PARA CADA TERMO, VENCIMENTO 25, INSERIR NO ADABAS MPJ0009997670 GN DANIEL ABOU ANNI. TRATA-SE DE 6 TERMOS, SEGUE DIVISÃO:  SMP SP - 38 PN (VIVOCHIP)/ 4 HA (VIVOCHIP) / 7 PN (MINI SIMCARD) / 1 PN ( MINI SIMCARD) / 25 HP (PEN HUAWEI) / 1 PN (VIVOCHIP). SMP DDD 91 -  1 PN (VIVOCHIP); SMP DDD 81 -  1 PN (VIVOCHIP); SMP DDD 61 -  1 PN (VIVOCHIP); SMP DDD 48 -  1 PN (VIVOCHIP); SMP DDD 21 -  1 PN (VIVOCHIP);  ANEXO DE ACORDO PARA SMP E COMPLEMENTAR VENCIDO.  DÚVIDAS ACIONAR ANTES DE CANCELAR!!!! GUARDIÃ DE PEDIDOS - EDILENE AP DA SILVA - 11 3430-4250 GC- DANIEL ABOU - +55 11 97284-1177"/>
    <x v="0"/>
    <s v="HERBALIFE INTERNATIONAL DO BRASIL LTDA"/>
    <x v="0"/>
    <x v="1"/>
    <x v="0"/>
    <x v="0"/>
    <x v="0"/>
    <d v="2013-08-27T16:29:43"/>
    <x v="0"/>
    <x v="0"/>
    <x v="0"/>
    <x v="0"/>
    <x v="0"/>
    <s v="00292858000177"/>
    <x v="0"/>
    <x v="4"/>
    <x v="3"/>
    <x v="0"/>
    <x v="0"/>
    <x v="1"/>
  </r>
  <r>
    <s v="1-38WTBEJ"/>
    <x v="0"/>
    <d v="2013-08-27T17:06:41"/>
    <s v="27/8/2013 17:06 -  CRIAR CONTA NOVA VENCIMENTO 25, INSERIR NO ADABAS MPJ000966355 GN SUELI DOURADO. TRATA-SE DE 4 HP (COMODATO) PEN HUAWEI E3276.  DÚVIDAS ACIONAR ANTES DE CANCELAR ATIVIDADE.  GUARDIÃ DE PEDIDOS - EDILENE AP DA SILVA - 11 3430-4250 GN - SUELI DOURADO - CEL:+55 11 99619-1461"/>
    <x v="0"/>
    <s v="DORIA ADMINISTRAÇÃO DE BENS LTDA"/>
    <x v="0"/>
    <x v="1"/>
    <x v="0"/>
    <x v="0"/>
    <x v="0"/>
    <d v="2013-08-27T17:06:41"/>
    <x v="0"/>
    <x v="0"/>
    <x v="0"/>
    <x v="0"/>
    <x v="0"/>
    <s v="01409348000108"/>
    <x v="0"/>
    <x v="4"/>
    <x v="3"/>
    <x v="0"/>
    <x v="0"/>
    <x v="1"/>
  </r>
  <r>
    <s v="1-3821ERO"/>
    <x v="0"/>
    <d v="2013-08-22T14:03:17"/>
    <s v="22/8/2013 14:03 - CONTA 2047155677, ADABAS MPJ00020535, VENC DIA .  RICARDO ROSSINI DIAS - GUARDIÃO DE PEDIDOS - TEL 11 34305038 JACQUELINE ALVES - GC - CEL 19 98442526   22/8/2013 17:30 ATIVIDADE APROVADA - PROJETO PILOTO//VIVIANE BERNARDES   22/8/2013 17:31 ATIVIDADE PENDENTE LINHAS ENCAMINHADAS PARA ATUALIZAÇÃO DE LINHAS PARA TI -  PROJETO PILOTO//VIVIANE BERNARDES  23.08.2013. 15:40. Aberto chamado de N° 20545305 referente a atualização massiva das linhas. Ilha de Input. Lucas Ávila."/>
    <x v="0"/>
    <s v="INGREDION BRASIL INGREDIENTES INDUSTRIAIS LTDA"/>
    <x v="0"/>
    <x v="3"/>
    <x v="0"/>
    <x v="0"/>
    <x v="0"/>
    <d v="2013-08-22T14:03:17"/>
    <x v="0"/>
    <x v="0"/>
    <x v="0"/>
    <x v="0"/>
    <x v="0"/>
    <s v="01730520000112"/>
    <x v="0"/>
    <x v="4"/>
    <x v="7"/>
    <x v="1"/>
    <x v="0"/>
    <x v="0"/>
  </r>
  <r>
    <s v="1-38SLLBT"/>
    <x v="0"/>
    <d v="2013-08-27T15:40:32"/>
    <s v="27/8/2013 15:40 - NOVA CONTA, ADABAS MPJ00020535, VENC DIA 17. 1 HP RICARDO ROSSINI DIAS - GUARDIÃO DE PEDIDOS - TEL 11 34305038 JACQUELINE ALVES - GC - CEL 19 98442526"/>
    <x v="0"/>
    <s v="BRAVO ARMAZENS GERAIS LTDA"/>
    <x v="0"/>
    <x v="1"/>
    <x v="0"/>
    <x v="0"/>
    <x v="0"/>
    <d v="2013-08-27T15:40:32"/>
    <x v="0"/>
    <x v="0"/>
    <x v="0"/>
    <x v="0"/>
    <x v="0"/>
    <s v="01759112000355"/>
    <x v="0"/>
    <x v="4"/>
    <x v="3"/>
    <x v="0"/>
    <x v="0"/>
    <x v="4"/>
  </r>
  <r>
    <s v="1-37HSDES"/>
    <x v="0"/>
    <d v="2013-08-19T17:10:42"/>
    <s v="19/8/2013 17:10 - NOVA CONTA, ADABAS MPJ00028638, VEND DIA 1.  FAVOR ABRIR CHAMADO PARA LINHAS 1981032258/1981149546/1981427174 ATIVAS EM ATLYS E BLOQUEADAS EM VIVOCORP  RICARDO ROSSINI DIAS - GUARDIÃO DE PEDIDOS - TEL 11 34305038 MARCELO AP. PARRIAL - GC - CEL 19 98006677   20/8/2013 10:56 ATIVIDADE APROVADA -  ENVIADO PARA TI AGUARDANDO NUMERO DO CHAMADO - PROJETO PILOTO //VIVIANE BERNARDES  20.08.2013. 14:20. Aberto chamado de N° 20531235 devido as linhas 1981032258 or 1981149546 constarem com status de Bloqueado em vivocorp, porém ativo em atlys. Ilha de Input. Lucas Ávila.  21.08.2013. 10:40. Aberto chamado de N° 20534651 devido a linha 1981427174 constar com status de Bloqueado em vivocorp e ativo em atlys. Ilha de Input. Lucas Ávila."/>
    <x v="0"/>
    <s v="ISAT COMUN, EDUC E TECNOLOGIA LTDA"/>
    <x v="0"/>
    <x v="0"/>
    <x v="0"/>
    <x v="0"/>
    <x v="0"/>
    <d v="2013-08-19T17:10:42"/>
    <x v="0"/>
    <x v="0"/>
    <x v="0"/>
    <x v="0"/>
    <x v="0"/>
    <s v="03319174000100"/>
    <x v="0"/>
    <x v="4"/>
    <x v="2"/>
    <x v="1"/>
    <x v="0"/>
    <x v="0"/>
  </r>
  <r>
    <s v="1-38C2746"/>
    <x v="0"/>
    <d v="2013-08-23T15:26:41"/>
    <s v="ATIVIDADE EM TRATATIVA - ESTÁ SENDO ALINHADA COM DESENVOLVIMENTO COMERCIAL - PROJETO PILOTO//VIVIANE BERNARDES    23/08/13 FAVOR CRIAR CONTA NOVA  . VENCIMENTO 08 . INSERIR NO ADABAS MPJ0015736 (9996559) GC VALDIR M MORAIS , TELEFONE 11 97545-1712. TRATA DE UMA TT+MP+TA, DUVIDAS FAVOR ACIONAR. WELITON PATRICIO - GUARDIÃO DE PEDIDOS - TEL 11/3430-4497"/>
    <x v="0"/>
    <s v="ASSOCIACAO CONGREGACAO DESANTA CATARINA"/>
    <x v="1"/>
    <x v="1"/>
    <x v="0"/>
    <x v="0"/>
    <x v="0"/>
    <d v="2013-08-23T15:26:41"/>
    <x v="0"/>
    <x v="0"/>
    <x v="0"/>
    <x v="0"/>
    <x v="0"/>
    <s v="60922168003797"/>
    <x v="0"/>
    <x v="4"/>
    <x v="4"/>
    <x v="0"/>
    <x v="0"/>
    <x v="2"/>
  </r>
  <r>
    <s v="1-38C2746"/>
    <x v="0"/>
    <d v="2013-08-23T15:26:41"/>
    <s v="ATIVIDADE EM TRATATIVA - ESTÁ SENDO ALINHADA COM DESENVOLVIMENTO COMERCIAL - PROJETO PILOTO//VIVIANE BERNARDES    23/08/13 FAVOR CRIAR CONTA NOVA  . VENCIMENTO 08 . INSERIR NO ADABAS MPJ0015736 (9996559) GC VALDIR M MORAIS , TELEFONE 11 97545-1712. TRATA DE UMA TT+MP+TA, DUVIDAS FAVOR ACIONAR. WELITON PATRICIO - GUARDIÃO DE PEDIDOS - TEL 11/3430-4497"/>
    <x v="0"/>
    <s v="ASSOCIACAO CONGREGACAO DESANTA CATARINA"/>
    <x v="1"/>
    <x v="1"/>
    <x v="0"/>
    <x v="0"/>
    <x v="0"/>
    <d v="2013-08-23T15:26:41"/>
    <x v="0"/>
    <x v="0"/>
    <x v="0"/>
    <x v="0"/>
    <x v="0"/>
    <s v="60922168003797"/>
    <x v="0"/>
    <x v="4"/>
    <x v="4"/>
    <x v="0"/>
    <x v="0"/>
    <x v="2"/>
  </r>
  <r>
    <s v="1-38KQ5TZ"/>
    <x v="0"/>
    <d v="2013-08-26T11:22:44"/>
    <s v="25/08/13 FAVOR CRIAR CONTA NOVA  . VENCIMENTO 25 . INSERIR NO ADABAS MPJ03401960 GC BRENO O PESSOA, DUVIDAS CTTO NO TEL 11/95040-1533.  WELITON PATRICIO - GUARDIÃO DE PEDIDOS - TEL 11/3430-4497  27/8/2013 11:06 ATIVIDADE APROVADA//ANA ISABEL NUNES"/>
    <x v="0"/>
    <s v="NIPLAN ENGENHARIA S.A."/>
    <x v="1"/>
    <x v="3"/>
    <x v="0"/>
    <x v="0"/>
    <x v="0"/>
    <d v="2013-08-26T11:22:44"/>
    <x v="0"/>
    <x v="0"/>
    <x v="0"/>
    <x v="0"/>
    <x v="0"/>
    <s v="64667728000154"/>
    <x v="0"/>
    <x v="4"/>
    <x v="0"/>
    <x v="0"/>
    <x v="0"/>
    <x v="2"/>
  </r>
  <r>
    <s v="1-38SLKXK"/>
    <x v="0"/>
    <d v="2013-08-27T10:23:10"/>
    <s v="27/8/2013 10:23 - CONTA NOVA, ADABAS MPJ00020535, VENC DIA 17.  END DE ENTREGA MENCIONADO NA OBSERVAÇÃO DO SMP.  RICARDO ROSSINI DIAS - GUARDIÃO DE PEDIDOS - TEL 11 34305038 JACQUELINE ALVES - GC - CEL 19 98442526   27/08/2013 16:54 ATIVIDADE PENDENTE: AGUARDANDO O NUMERO DO CHAMADO ( A linha 19996592916 não foi localizada em vivocorp, porem consta ativa em atlys) ** LUCIANE SOARES - PROJETO PILOTO  27.08.2013. 19:00. Aberto chamado de N° 20556768 devido a linha 19996592916 constar com status de ativo em atlys e não carregar em vivocorp. Ilha de Input. Lucas Ávila.  28.08.2013. 09:38. A linha 19996592916 não carrega em vivocorp devido a mesma ainda não ter migrado para o novo formato com o 9° dígito em vigência. Ilha de Input. Lucas Ávila."/>
    <x v="0"/>
    <s v="SAPORE S.A"/>
    <x v="0"/>
    <x v="2"/>
    <x v="0"/>
    <x v="0"/>
    <x v="0"/>
    <d v="2013-08-27T10:23:10"/>
    <x v="0"/>
    <x v="0"/>
    <x v="0"/>
    <x v="0"/>
    <x v="0"/>
    <s v="67945071000138"/>
    <x v="0"/>
    <x v="4"/>
    <x v="3"/>
    <x v="0"/>
    <x v="0"/>
    <x v="0"/>
  </r>
  <r>
    <s v="1-38WYL3Z"/>
    <x v="0"/>
    <d v="2013-08-27T17:27:31"/>
    <s v="27/08/13 FAVOR CRIAR CONTA NOVA  . VENCIMENTO 25 . INSERIR NO ADABAS MPJ03401960 GC BRENO O PESSOA, DUVIDAS CTTO NO TEL 11/95040-1533.  WELITON PATRICIO - GUARDIÃO DE PEDIDOS - TEL 11/3430-4497   FAVOR CONSIDERAR:   SMP ALTA:  COLUNA 1COM 68  HA SIM CARD, COLUNA 2 COM 3 HP APARELHO IPHONE 5 16GB E COLUNA 3 COM 1 HP APARELHO SANSUNG GALAXY S4 .   SMP MP: COLUNA 1 COM 1 MP, COLUNA 2 COM 26 MP, COLUNA 3 COM 2 MP+TA APARELHO SANSUNG GALAXY S4, COLUNA 4 COM 4 MP+TA APARELHO IPHONE 5 16GB E COLUNA 5 COM 10 MP.   SMP PN: COLUNA 1 COM 1 PN SIMCARD. OBS: SEGUE DE ACORDO DESENV COMERCIAL PARA PARCELA INFERIOR A R$ 10,00"/>
    <x v="0"/>
    <s v="EDAG DO BRASIL LTDA"/>
    <x v="1"/>
    <x v="1"/>
    <x v="0"/>
    <x v="0"/>
    <x v="0"/>
    <d v="2013-08-27T17:27:31"/>
    <x v="0"/>
    <x v="0"/>
    <x v="0"/>
    <x v="0"/>
    <x v="0"/>
    <s v="68867225000183"/>
    <x v="0"/>
    <x v="4"/>
    <x v="3"/>
    <x v="0"/>
    <x v="0"/>
    <x v="2"/>
  </r>
  <r>
    <s v="1-393EWPF"/>
    <x v="0"/>
    <d v="2013-08-28T16:01:12"/>
    <s v="CRIAR CONTA NOVA VENCIMENTO 26, INSERIR NO ADABAS MPJ0009997670 GN DANIEL ABOU, TRATA-SE DE 4 MP+TA BLACKBERRY 9360 / 2 MP+TA BLACK BERRY 9360;  DUVIDAS ACIONAR ANTES DE CANCELAR.  GUARDIÃ DE PEDIDOS - EDILENE AP DA SILVA - 11 3430-4250 GC- DANIEL ABOU - +55 11 97284-1177  ANA FAVOR CONSIDERAR OS ANEXOS QUE ESTÃO COM A INFORMAÇÃO &quot; CONSIDERAR ESTE&quot; POIS OS OUTROS ESTÃO ERRADOS E NÃO DÁ PRA EXCLUIR. ESTOU SAINDO PRA ALMOÇO, QUALQUER COISA PODE LIGAR PARA O GN. ÁS 13:20 RETORNO. POR FAVOR NOS ACIONE NO QUE PRECISAR.  EDILENE."/>
    <x v="0"/>
    <s v="OSRAM DO BRASIL LAMPADAS ELETRICAS LTDA"/>
    <x v="0"/>
    <x v="1"/>
    <x v="0"/>
    <x v="0"/>
    <x v="0"/>
    <d v="2013-08-28T16:01:12"/>
    <x v="0"/>
    <x v="0"/>
    <x v="0"/>
    <x v="0"/>
    <x v="0"/>
    <s v="61064697000159"/>
    <x v="0"/>
    <x v="5"/>
    <x v="3"/>
    <x v="0"/>
    <x v="0"/>
    <x v="1"/>
  </r>
  <r>
    <s v="1-38W08CF"/>
    <x v="0"/>
    <d v="2013-08-27T16:29:43"/>
    <s v="28/08/13 EM TRATATIVA. DEBORAH FERREIRA.  27/8/2013 16:29 - REINSERÇÃO DA ATIVIDADE 1-38CXAD4 CANCELADA  TRATA-SE DE UM CASO CRITICO, FAVOR PEÇO QUE ALINHEMOS SEM QUE CANCELE,QUALQUER DIVERGENCIA SINALIZAR. CRIAR UMA CONTA PARA CADA TERMO, VENCIMENTO 25, INSERIR NO ADABAS MPJ0009997670 GN DANIEL ABOU ANNI. TRATA-SE DE 6 TERMOS, SEGUE DIVISÃO:  SMP SP - 38 PN (VIVOCHIP)/ 4 HA (VIVOCHIP) / 7 PN (MINI SIMCARD) / 1 PN ( MINI SIMCARD) / 25 HP (PEN HUAWEI) / 1 PN (VIVOCHIP). SMP DDD 91 -  1 PN (VIVOCHIP); SMP DDD 81 -  1 PN (VIVOCHIP); SMP DDD 61 -  1 PN (VIVOCHIP); SMP DDD 48 -  1 PN (VIVOCHIP); SMP DDD 21 -  1 PN (VIVOCHIP);  ANEXO DE ACORDO PARA SMP E COMPLEMENTAR VENCIDO.  DÚVIDAS ACIONAR ANTES DE CANCELAR!!!! GUARDIÃ DE PEDIDOS - EDILENE AP DA SILVA - 11 3430-4250 GC- DANIEL ABOU - +55 11 97284-1177"/>
    <x v="0"/>
    <s v="HERBALIFE INTERNATIONAL DO BRASIL LTDA"/>
    <x v="0"/>
    <x v="1"/>
    <x v="0"/>
    <x v="0"/>
    <x v="0"/>
    <d v="2013-08-27T16:29:43"/>
    <x v="0"/>
    <x v="0"/>
    <x v="0"/>
    <x v="0"/>
    <x v="0"/>
    <s v="00292858000177"/>
    <x v="0"/>
    <x v="5"/>
    <x v="0"/>
    <x v="0"/>
    <x v="0"/>
    <x v="1"/>
  </r>
  <r>
    <s v="1-394BFRL"/>
    <x v="0"/>
    <d v="2013-08-28T17:15:25"/>
    <s v="28/08/13 FAVOR INSERIR NA CONTA 2105491389 . INSERIR NO ADABAS MPJ03401960 GC BRENO O PESSOA, DUVIDAS CTTO NO TEL 11/95040-1533.  WELITON PATRICIO - GUARDIÃO DE PEDIDOS - TEL 11/3430-4497  FAVOR CONSIDERAR:  SMP MP: COLUNA 1 COM 2 MP, COLUNA 2 COM 1 MP, COLUNA 3 COM 1 MP, COLUNA 4 COM 1 LINHA, COLUNA 5 COM 1 MP, COLUNA 6 COM 52 MP.  SMP ALTAS: COLUNA 1 COM 100 HA VIVOCHIP.  29/08/2013 14:21   ATIVIDADE CANCELADA:  CONFORME PROCEDIMENTO MIGRAÇÃO BASE INTERNET COM TROCA PARA TECNOLOGIA 4G APENAS PELA CR. ** MINIMO DE 50 MINUTOS POR LINHA PARA PLANO FLEX E SOLICITAÇÃO DA ATIVIDADE REQUER 25 MINUTOS POR LINHA, NÃO SENDO PERMITIDA A INSERÇÃO PELO SISTEMA(DIVISÃO QUEBRADA). ** E-MAIL DO GESTOR EM TERMO SMP INLEGIVEL ** LUCIANE SOARES- PROJETO PILOTO"/>
    <x v="0"/>
    <s v="LINKEDIN REPRESENTAÇÕES DO BRASIL LTDA"/>
    <x v="1"/>
    <x v="1"/>
    <x v="0"/>
    <x v="1"/>
    <x v="0"/>
    <d v="2013-08-28T17:15:25"/>
    <x v="0"/>
    <x v="0"/>
    <x v="1"/>
    <x v="1"/>
    <x v="1"/>
    <s v="13638767000192"/>
    <x v="0"/>
    <x v="5"/>
    <x v="3"/>
    <x v="0"/>
    <x v="0"/>
    <x v="2"/>
  </r>
  <r>
    <s v="1-38C2746"/>
    <x v="0"/>
    <d v="2013-08-23T15:26:41"/>
    <s v="ATIVIDADE EM TRATATIVA - ESTÁ SENDO ALINHADA COM DESENVOLVIMENTO COMERCIAL - PROJETO PILOTO//VIVIANE BERNARDES    23/08/13 FAVOR CRIAR CONTA NOVA  . VENCIMENTO 08 . INSERIR NO ADABAS MPJ0015736 (9996559) GC VALDIR M MORAIS , TELEFONE 11 97545-1712. TRATA DE UMA TT+MP+TA, DUVIDAS FAVOR ACIONAR. WELITON PATRICIO - GUARDIÃO DE PEDIDOS - TEL 11/3430-4497"/>
    <x v="0"/>
    <s v="ASSOCIACAO CONGREGACAO DESANTA CATARINA"/>
    <x v="1"/>
    <x v="1"/>
    <x v="0"/>
    <x v="0"/>
    <x v="0"/>
    <d v="2013-08-23T15:26:41"/>
    <x v="0"/>
    <x v="0"/>
    <x v="0"/>
    <x v="0"/>
    <x v="0"/>
    <s v="60922168003797"/>
    <x v="0"/>
    <x v="5"/>
    <x v="7"/>
    <x v="1"/>
    <x v="0"/>
    <x v="2"/>
  </r>
  <r>
    <s v="1-38C2746"/>
    <x v="0"/>
    <d v="2013-08-23T15:26:41"/>
    <s v="ATIVIDADE EM TRATATIVA - ESTÁ SENDO ALINHADA COM DESENVOLVIMENTO COMERCIAL - PROJETO PILOTO//VIVIANE BERNARDES    23/08/13 FAVOR CRIAR CONTA NOVA  . VENCIMENTO 08 . INSERIR NO ADABAS MPJ0015736 (9996559) GC VALDIR M MORAIS , TELEFONE 11 97545-1712. TRATA DE UMA TT+MP+TA, DUVIDAS FAVOR ACIONAR. WELITON PATRICIO - GUARDIÃO DE PEDIDOS - TEL 11/3430-4497"/>
    <x v="0"/>
    <s v="ASSOCIACAO CONGREGACAO DESANTA CATARINA"/>
    <x v="1"/>
    <x v="1"/>
    <x v="0"/>
    <x v="0"/>
    <x v="0"/>
    <d v="2013-08-23T15:26:41"/>
    <x v="0"/>
    <x v="0"/>
    <x v="0"/>
    <x v="0"/>
    <x v="0"/>
    <s v="60922168003797"/>
    <x v="0"/>
    <x v="5"/>
    <x v="7"/>
    <x v="1"/>
    <x v="0"/>
    <x v="2"/>
  </r>
  <r>
    <s v="1-2WW02IR"/>
    <x v="0"/>
    <d v="2013-06-07T14:31:16"/>
    <s v="10/06/13 EM TRATATIVA. PROJETO PILOTO. DEBORAH FERREIRA.  7/6/2013 14:31 - 5/6/2013 11:58 - CRIAR CONTA NOVA, VENCIMENTO 03, INSERIR NO ADABAS 99975245 GN MARCO NICOLETO. TRATA-SE DE 50 PN (IPHONE 5-16GB) 102 PN(NOKIA C2-01) 9 HP (IPHONE 5 16GB) 35 HP (NOKIA C2-01).  ENDEREÇO DO CLIENTE NAO FICA ENVIADO E ATUALIZADO NO ATLYS, DEVIDO SER CLIENTE NOVO, FICARÁ APENAS ATUALIZADO E ENVIADO NO SISCOM.  GUARDIÃ DE PEDIDOS - EDILENE AP DA SILVA - 11 3430-4250 GN - MARCO NICOLETO - 11 99619-4780  7/6/2013 - 16:16 - ATIVIDADE APROVADA - PROJETO PILOTO//VIVIANE BERNARDES"/>
    <x v="0"/>
    <s v="CLIO LIVRARIA COMERCIAL LTDA"/>
    <x v="0"/>
    <x v="3"/>
    <x v="0"/>
    <x v="0"/>
    <x v="0"/>
    <d v="2013-06-07T14:31:16"/>
    <x v="1"/>
    <x v="1"/>
    <x v="0"/>
    <x v="0"/>
    <x v="0"/>
    <s v="01164256000105"/>
    <x v="0"/>
    <x v="6"/>
    <x v="3"/>
    <x v="0"/>
    <x v="1"/>
    <x v="1"/>
  </r>
  <r>
    <s v="1-2WYBJ38"/>
    <x v="0"/>
    <d v="2013-06-07T17:14:01"/>
    <s v="7/6/2013 17:14 -  TRATA-SE DE TROCA, SEM NECESSIDADE DE VIVOGESTÃO, ADABAS MPJ00016895 GC MARIANE AMORIM.  1 TROCA - APARELHO SmartPhone Motorola XT890 RAZR I - 3G.  TERMO CONSTA SERVIÇOS SENDO TROCA, PORÉM SEGUIR EXEMPLOS DO PEDIDO1-5582345736 E OS DEMAIS QUE ESTÃO NO E-MAIL ANEXO, POIS FORAM APROVADO DA MESMA FORMA.   GUARDIÃ DE PEDIDOS - EDILENE AP DA SILVA - 11 3430-4250 GC - MARIANE AMORIM - CEL +55 11 99804-0707  7/6/2013 -  17:55 ATIVIDADE APROVADA - PROJETO PILOTO//VIVIANE BERNARDES"/>
    <x v="0"/>
    <s v="SINCO CONSORCIO TECNICO LTDA"/>
    <x v="0"/>
    <x v="0"/>
    <x v="0"/>
    <x v="0"/>
    <x v="0"/>
    <d v="2013-06-07T17:14:01"/>
    <x v="1"/>
    <x v="1"/>
    <x v="0"/>
    <x v="0"/>
    <x v="0"/>
    <s v="10209754000100"/>
    <x v="0"/>
    <x v="6"/>
    <x v="3"/>
    <x v="0"/>
    <x v="1"/>
    <x v="1"/>
  </r>
  <r>
    <s v="1-2X43LBI"/>
    <x v="0"/>
    <d v="2013-06-10T11:15:30"/>
    <s v="11/06/13 EM TRATATIVA DEBORAH FERREIRA CÓD URA 0073.  10/6/2013 11:15 -  CRIAR CONTA NOVA VENCIMENTO 03, INSERIR NO ADABAS MPJ0003367142 GN RENATO LUIS JUNIOR.  TRATA-SE DE 4 TERMOS SEGUE DIVISÃO ABAIXO POR TERMO: -SMP 1 -  14 PN (MOTOROLA XT925) 2 PN (MOTOROLA XT925)  8 PN (MOTOROLA XT560) 12 PN ( MOTOROLA XT560) 28 PN (NOKIA C2-01) 5 PN (NOKIA C2-01)    -SMP 2   39 PN (VIVOCHIP) 60 HP (PEN USB HUAWEI) 4 HP (MOTOROLA XT925) 10 HP(MOTOROLA XT560)  10/06/2013 17:36 -  ATIVIDADE APROVADA - PROJETO PILOTO// VIVIANE BERNARDES    30 HP (NOKIA C2-01) 1 (MOTOROLA XT560)  SMP 3 1 HP (MOTOROLA XT560) 94 HA (VIVOCHIP) 1 HP (MOTOROLA XT925) 7 HP  (MOTOROLA XT560) 18HP (NOKIA C2-01) 12 HP (NOKIA C2-01)  SMP 4 64HP (NOKIAC2-01)  ANEXO VIVOGESTÃO.  GUARDIÃ DE PEDIDOS - EDILENE AP DA SILVA - 11 3430-4250 GN - RENATO LUIS JUNIOR - Cel +55 11 97265 - 9984   10/06/2013 17:36 -  ATIVIDADE APROVADA - PROJETO PILOTO// VIVIANE BERNARDES"/>
    <x v="0"/>
    <s v="KNORR BREMSE SISTEMAS P VEICULOS COMERCIAIS BRASIL LTDA"/>
    <x v="0"/>
    <x v="3"/>
    <x v="0"/>
    <x v="0"/>
    <x v="0"/>
    <d v="2013-06-10T11:15:30"/>
    <x v="1"/>
    <x v="2"/>
    <x v="0"/>
    <x v="0"/>
    <x v="0"/>
    <s v="00416170000151"/>
    <x v="0"/>
    <x v="7"/>
    <x v="3"/>
    <x v="0"/>
    <x v="1"/>
    <x v="1"/>
  </r>
  <r>
    <s v="1-2XHPI7B"/>
    <x v="0"/>
    <d v="2013-06-12T09:59:15"/>
    <s v="12/6/2013 09:59 -  CRIAR CONTA NOVA VENCIMENTO 25, INSERIR NO ADABAS MPJ000740489 GN MARLENE TORRANO MOTTA, TRATA-SE DE 1 LINHA DE DADOS (PEN USB HUAWEI E3131 - 3G.  GUARDIÃ DE PEDIDOS - EDILENE AP DA SILVA - 11 3430-4250 GN - MARLENE TORRANO MOTTA - Cel +55 11 99619.1463"/>
    <x v="0"/>
    <s v="HARRIS SOLUCOES EM COM DO BRASIL LTDA"/>
    <x v="0"/>
    <x v="1"/>
    <x v="0"/>
    <x v="0"/>
    <x v="0"/>
    <d v="2013-06-12T09:59:15"/>
    <x v="1"/>
    <x v="3"/>
    <x v="0"/>
    <x v="0"/>
    <x v="0"/>
    <s v="08807233000102"/>
    <x v="0"/>
    <x v="8"/>
    <x v="8"/>
    <x v="0"/>
    <x v="1"/>
    <x v="1"/>
  </r>
  <r>
    <s v="1-2XHXYG0"/>
    <x v="0"/>
    <d v="2013-06-12T11:48:06"/>
    <s v="12/06/13 EM TRATATIVA. DEBORAH FERREIRA.  12/6/2013 11:48 - CRIAR CONTA NOVA VENCIMENTO 25, INSERIR NO ADABAS MPJ00014741 GN CLÁUDIO REIS, TRTA-SE DE 20 MP+TA ( SMARTPHONE LITE NOKIA 302 -3G)  GUARDIÃ DE PEDIDOS - EDILENE AP DA SILVA - 11 3430-4250 GN - CLÁUDIO REIS -  CEL +55 11 97151-7151  12/6/2013 15:21  ATIVIDADE APROVADA - PROJETO PILOTO//VIVIANE BERNARDES"/>
    <x v="0"/>
    <s v="BEAUFOUR IPSEN FARMACÊUTICA LTDA"/>
    <x v="0"/>
    <x v="3"/>
    <x v="0"/>
    <x v="0"/>
    <x v="0"/>
    <d v="2013-06-12T11:48:06"/>
    <x v="1"/>
    <x v="4"/>
    <x v="0"/>
    <x v="0"/>
    <x v="0"/>
    <s v="07718721000180"/>
    <x v="0"/>
    <x v="9"/>
    <x v="3"/>
    <x v="0"/>
    <x v="1"/>
    <x v="1"/>
  </r>
  <r>
    <s v="1-2XHXYGN"/>
    <x v="0"/>
    <d v="2013-06-12T12:04:54"/>
    <s v="12/6/2013 12:04 - VINCULAR CONTA 2128874178, INSERIR ADABAS MPJ00019856 GN TIAGO TRAMBAÍOLI, TRATA-SE DE 25 HA.  GUARDIÃ DE PEDIDOS - EDILENE AP DA SILVA - 11 3430-4250 GN - TIAGO TRAMBAÍOLI - Cel +55 11 99992 7873   12/6/2013 15:48  ATIVIDADE APROVADA - PROJETO PILOTO// VIVIANE BERNARDES"/>
    <x v="0"/>
    <s v="T M DATA BRASIL LTDA"/>
    <x v="0"/>
    <x v="0"/>
    <x v="0"/>
    <x v="0"/>
    <x v="0"/>
    <d v="2013-06-12T12:04:54"/>
    <x v="1"/>
    <x v="4"/>
    <x v="0"/>
    <x v="0"/>
    <x v="0"/>
    <s v="04077333000170"/>
    <x v="0"/>
    <x v="9"/>
    <x v="3"/>
    <x v="0"/>
    <x v="1"/>
    <x v="1"/>
  </r>
  <r>
    <s v="1-2XITIUR"/>
    <x v="0"/>
    <d v="2013-06-12T14:40:28"/>
    <s v="12/6/2013 14:40 - CRIAR CONTA NOVA VENCIMENTO 03, INSERIR NO ADABAS MPJ0003367142 GN RENATO LUIS JUNIOR.  TRATA-SE DE 4 TERMOS SEGUE DIVISÃO ABAIXO POR TERMO: -SMP 1 -  14 PN (MOTOROLA XT925) 2 PN (MOTOROLA XT925)  8 PN (MOTOROLA XT560) 12 PN ( MOTOROLA XT560) 28 PN (NOKIA C2-01) 5 PN (NOKIA C2-01)    -SMP 2   39 PN (VIVOCHIP) 60 HP (PEN USB HUAWEI) 4 HP (MOTOROLA XT925) 10 HP(MOTOROLA XT560)        10/06/2013 17:36 -  ATIVIDADE APROVADA - PROJETO PILOTO// VIVIANE BERNARDES    30 HP (NOKIA C2-01) 1 (MOTOROLA XT560)  SMP 3 1 HP (MOTOROLA XT560) 94 HA (VIVOCHIP) 1 HP (MOTOROLA XT925) 7 HP  (MOTOROLA XT560) 18HP (NOKIA C2-01) 12 HP (NOKIA C2-01)  SMP 4 64HP (NOKIAC2-01)  ANEXO VIVOGESTÃO.  GUARDIÃ DE PEDIDOS - EDILENE AP DA SILVA - 11 3430-4250 GN - RENATO LUIS JUNIOR - Cel +55 11 97265 - 9984    12/6/2013 - 17:21 ATIVIDADE APROVADA - PROJETO PILOTO//VIVIANE BERNARDES"/>
    <x v="0"/>
    <s v="KNORR BREMSE SISTEMAS P VEICULOS COMERCIAIS BRASIL LTDA"/>
    <x v="0"/>
    <x v="0"/>
    <x v="0"/>
    <x v="0"/>
    <x v="0"/>
    <d v="2013-06-12T14:40:28"/>
    <x v="1"/>
    <x v="4"/>
    <x v="0"/>
    <x v="0"/>
    <x v="0"/>
    <s v="00416170000151"/>
    <x v="0"/>
    <x v="9"/>
    <x v="3"/>
    <x v="0"/>
    <x v="1"/>
    <x v="1"/>
  </r>
  <r>
    <s v="1-2Y52PSB"/>
    <x v="0"/>
    <d v="2013-06-17T09:44:54"/>
    <s v="17/06/13 EM TRATATIVA. DEBORAH FERREIRA.  17/6/2013 09:44 - - SENHORES ATENÇÃO AS INFORMAÇÕES: - TRATA-SE DE 4 TERMOS SÃO PAULO, RIO DE JANEIRO, FLORIANÓPOLIS E VITÓRIA.  PARA SÃO PAULO: VINCULAR CONTA 2069735134, TRATA-SE DE: -70 HA DDD 11  -3 MP+TA - DDD 11 - (IPHONE 5 32 GB)  PARA RIO DE JANEIRO: VNCULAR CONTA 2081612339, TRATA-SE DE: -1 HA - DDD 21  PARA FLORIANÓPOLIS: VINCULAR A CONTA 2078160450, TRATA-SE DE: -1 HA DDD 18  PARA VITÓRIA: VINCULAR CONTA 2070098441, TRATA-SE DE: -1 HA DDD 27  INSERIR TUDO NO  ADABAS MPJ0001058207 GN MARLENE DUTRA RANGEL TODAS AS LINHAS DIVIDIDAS EM DOIS SIMULADORES CONFORME DE ACORDO ANEXO.  QUALQUER DÚVIDA ENTRAR EM CONTATO: GUARDIÃ DE PEDIDOS - EDILENE AP DA SILVA - 11 3430-4250 GN - MARLENE DUTRA RANGEL - CEL +55 11 99610 9698 GN - FABIOLA FALSI - Cel   11 99794 7725  17/6/2013  - 12:28 ATIVIDADE APROVADA  - PROJETO PILOTO//VIVIANE BERNARDES"/>
    <x v="0"/>
    <s v="PSG EMPREENDIMENTOS LTDA"/>
    <x v="0"/>
    <x v="3"/>
    <x v="0"/>
    <x v="0"/>
    <x v="0"/>
    <d v="2013-06-17T09:44:54"/>
    <x v="1"/>
    <x v="5"/>
    <x v="0"/>
    <x v="0"/>
    <x v="0"/>
    <s v="03342984000187"/>
    <x v="0"/>
    <x v="10"/>
    <x v="8"/>
    <x v="0"/>
    <x v="1"/>
    <x v="1"/>
  </r>
  <r>
    <s v="1-2Y5RY4P"/>
    <x v="0"/>
    <d v="2013-06-17T10:42:44"/>
    <s v="17/6/2013 10:42 - VINCULAR CONTA 2058484967 INSERIR NO ADABAS MPJ0003225267 GN GIOVANNA MESSANA, TRATA-SE DE 2 HP (SAMSUNG GALAXY I9300(S3)-3G E 1 HP (SAMSUNG I9505(S4) -4G.  GUARDIÃ DE PEDIDOS - EDILENE AP DA SILVA - 11 3430-4250 GN - GIOVANNA MESSANA - Cel +55 11 99632-1305"/>
    <x v="0"/>
    <s v="ASSOCIAÇÃO PAULISTA DOS MAGISTRADOS"/>
    <x v="0"/>
    <x v="1"/>
    <x v="0"/>
    <x v="0"/>
    <x v="0"/>
    <d v="2013-06-17T10:42:44"/>
    <x v="1"/>
    <x v="5"/>
    <x v="0"/>
    <x v="0"/>
    <x v="0"/>
    <s v="62636444000175"/>
    <x v="0"/>
    <x v="10"/>
    <x v="8"/>
    <x v="0"/>
    <x v="1"/>
    <x v="1"/>
  </r>
  <r>
    <s v="1-2Y5XMF5"/>
    <x v="0"/>
    <d v="2013-06-17T10:56:54"/>
    <s v="17/6/2013 10:56 - VINCULAR CONTA 2058484967 ADABAS MPJ 0003225267 GN GIOVANNA MESSANA, TRATA-SE DE 4 HP (IPHONE 5 16GB -3G) INSERIR 2 APARELHOS PRETOS E 2 BRANCOS.  GUARDIÃ DE PEDIDOS - EDILENE AP DA SILVA - 11 3430-4250 GN - GIOVANNA MESSANA - Cel +55 11 99632-1305"/>
    <x v="0"/>
    <s v="ASSOCIAÇÃO PAULISTA DOS MAGISTRADOS"/>
    <x v="0"/>
    <x v="1"/>
    <x v="0"/>
    <x v="0"/>
    <x v="0"/>
    <d v="2013-06-17T10:56:54"/>
    <x v="1"/>
    <x v="5"/>
    <x v="0"/>
    <x v="0"/>
    <x v="0"/>
    <s v="62636444000175"/>
    <x v="0"/>
    <x v="10"/>
    <x v="8"/>
    <x v="0"/>
    <x v="1"/>
    <x v="1"/>
  </r>
  <r>
    <s v="1-2Y65KIX"/>
    <x v="0"/>
    <d v="2013-06-17T11:26:08"/>
    <s v="17/6/2013 11:26 - VINCULAR CONTA 2058484967 INSERIR NO ADABAS MPJ0003225267 GN GIOVANNA MESSANA. TRATA-SE DE 1 TROCA (IPHONE 5 32GB).  GUARDIÃ DE PEDIDOS - EDILENE AP DA SILVA - 11 3430-4250 GN - GIOVANNA MESSANA - Cel +55 11 99632-1305"/>
    <x v="0"/>
    <s v="ASSOCIAÇÃO PAULISTA DOS MAGISTRADOS"/>
    <x v="0"/>
    <x v="1"/>
    <x v="0"/>
    <x v="0"/>
    <x v="0"/>
    <d v="2013-06-17T11:26:08"/>
    <x v="1"/>
    <x v="5"/>
    <x v="0"/>
    <x v="0"/>
    <x v="0"/>
    <s v="62636444000175"/>
    <x v="0"/>
    <x v="10"/>
    <x v="8"/>
    <x v="0"/>
    <x v="1"/>
    <x v="1"/>
  </r>
  <r>
    <s v="1-2Y75ZYI"/>
    <x v="0"/>
    <d v="2013-06-17T13:39:11"/>
    <s v="17/6/2013 13:39 -  CRIAR CONTA NOVA VENCIMENTO 25,CLIENTE NÃO CONTRATOU GESTÃO.  INSERIR NO ADABAS MPJ0001058207 GN MARLENE DUTRA RANGEL , TRATA-SE DE 10 HP COMODATO (PE USB HUAWEI E3131).  GUARDIÃ DE PEDIDOS - EDILENE AP DA SILVA - 11 3430-4250 GN - MARLENE DUTRA RANGEL - CEL +55 11 99610 9698 GN - FABIOLA FALSI - Cel   11 99794 7725"/>
    <x v="0"/>
    <s v="TATA CONSULTANCY SER DO BRASIL LTDA"/>
    <x v="0"/>
    <x v="1"/>
    <x v="0"/>
    <x v="0"/>
    <x v="0"/>
    <d v="2013-06-17T13:39:11"/>
    <x v="1"/>
    <x v="5"/>
    <x v="0"/>
    <x v="0"/>
    <x v="0"/>
    <s v="04266331000129"/>
    <x v="0"/>
    <x v="10"/>
    <x v="8"/>
    <x v="0"/>
    <x v="1"/>
    <x v="1"/>
  </r>
  <r>
    <s v="1-2YD7R2B"/>
    <x v="0"/>
    <d v="2013-06-18T10:56:14"/>
    <s v="18/6/2013 10:56 - CRIAR CONTA NOVA VENCIMENTO 13, VIVOGESTÃO DE JUNHO EM ANEXO, INSERIR NO ADABAS MPJ00028874 GC DANIEL ABOU ANNI, TRATA-SE DE 1 PN (IPHONE 5 16GB).  GUARDIÃ DE PEDIDOS - EDILENE AP DA SILVA - 11 3430-4250 GC - MARIANE AMORIM - CEL +55 11 99804-0707  GC- DANIEL ABOU - +55 11 97284-1177    18/6/2013  14:38 - ATIVIDADE APROVADA - PROJETO PILOTO//VIVIANE BERNARDES"/>
    <x v="0"/>
    <s v="FREDERICA EMP E PARTICIPACOES LTDA - ME"/>
    <x v="0"/>
    <x v="0"/>
    <x v="0"/>
    <x v="0"/>
    <x v="0"/>
    <d v="2013-06-18T10:56:14"/>
    <x v="0"/>
    <x v="6"/>
    <x v="0"/>
    <x v="0"/>
    <x v="0"/>
    <s v="08804055000247"/>
    <x v="0"/>
    <x v="11"/>
    <x v="8"/>
    <x v="0"/>
    <x v="1"/>
    <x v="1"/>
  </r>
  <r>
    <s v="1-2YEJLZ9"/>
    <x v="0"/>
    <d v="2013-06-18T14:30:46"/>
    <s v="18/6/2013 14:30 - CRIAR CONTA NOVA VENCIMENTO 25, VIVO GESTÃO ANEXO NOS ANEXOS DO CLIENTE, INSERIR NO ADABAS MPJ00028632 GN FABIOLA FALSI. TRATA-SE DE 5 SMPS  SEGUE DIVISÃO ABAIXO:  ** SMP 1 ---- 60 HA (DDD 11) // 49 HP (DDD 11) // 30 MP (DDD 11 COMPLEMENTAR SEPARADO) // 1 MP (DDD12) // 1 MP (DDD 13) // 1 MP (DDD 14).   ** SMP 2 ----- 40 MP+TA (DDD 11) // 47 MP+TA (DDD 11) // 1 MP+TA (DDD 11) // 1 MP+TA (DDD 12) // 1 MP+TA (DDD 13). COMPLEMENTAR NO MESMO ANEXO.  ** SMP 3  ----  10 MP+TA (DDD 14) //   5 MP+TA (DDD 15) // 2 MP+TA (DDD 16) // 4 MP+TA (DDDD 17) // 14 MP+TA (DDD 18) // 10 MP+TA ( DDD 19). COMPLEMENTAR NO MESMO ANEXO.  ** SMP 4 ----23 MP (DDD 11) //  1 MP( DDD 12) // 1 MP (DDD 13) // 1 MP ( DDD 14)// 1 MP (DDD 15) // 1 MP (DDD 16), COMPLEMENTAR NO MESMO ANEXO.  ** SMP 5 ---- 1 MP DDD 18 // 2 MP DDD 19 // NÚMERO DAS 2 LINHAS ESTÁ NAS OBS  DO SMP.  QUALQUER DÚVIDA INTERAGIR ANTES DE CANCELAR. GUARDIÃ DE PEDIDOS - EDILENE AP DA SILVA - 11 3430-4250 GN - FABIOLA FALSI - Cel   11 99794 7725"/>
    <x v="0"/>
    <s v="CTEEP - CIA DE T. EN. EL. PAULISTA"/>
    <x v="0"/>
    <x v="1"/>
    <x v="0"/>
    <x v="0"/>
    <x v="0"/>
    <d v="2013-06-18T14:30:46"/>
    <x v="0"/>
    <x v="6"/>
    <x v="0"/>
    <x v="0"/>
    <x v="0"/>
    <s v="02998611000104"/>
    <x v="0"/>
    <x v="11"/>
    <x v="8"/>
    <x v="0"/>
    <x v="1"/>
    <x v="1"/>
  </r>
  <r>
    <s v="1-3821ERO"/>
    <x v="0"/>
    <d v="2013-08-22T14:03:17"/>
    <s v="22/8/2013 14:03 - CONTA 2047155677, ADABAS MPJ00020535, VENC DIA .  RICARDO ROSSINI DIAS - GUARDIÃO DE PEDIDOS - TEL 11 34305038 JACQUELINE ALVES - GC - CEL 19 98442526   22/8/2013 17:30 ATIVIDADE APROVADA - PROJETO PILOTO//VIVIANE BERNARDES   22/8/2013 17:31 ATIVIDADE PENDENTE LINHAS ENCAMINHADAS PARA ATUALIZAÇÃO DE LINHAS PARA TI -  PROJETO PILOTO//VIVIANE BERNARDES  23.08.2013. 15:40. Aberto chamado de N° 20545305 referente a atualização massiva das linhas. Ilha de Input. Lucas Ávila."/>
    <x v="0"/>
    <s v="INGREDION BRASIL INGREDIENTES INDUSTRIAIS LTDA"/>
    <x v="0"/>
    <x v="2"/>
    <x v="0"/>
    <x v="0"/>
    <x v="0"/>
    <d v="2013-08-22T14:03:17"/>
    <x v="0"/>
    <x v="0"/>
    <x v="0"/>
    <x v="0"/>
    <x v="0"/>
    <s v="01730520000112"/>
    <x v="0"/>
    <x v="2"/>
    <x v="0"/>
    <x v="0"/>
    <x v="0"/>
    <x v="0"/>
  </r>
  <r>
    <s v="1-2YEJLZ9"/>
    <x v="0"/>
    <d v="2013-06-18T14:30:46"/>
    <s v="18/6/2013 14:30 - CRIAR CONTA NOVA VENCIMENTO 25, VIVO GESTÃO ANEXO NOS ANEXOS DO CLIENTE, INSERIR NO ADABAS MPJ00028632 GN FABIOLA FALSI. TRATA-SE DE 5 SMPS  SEGUE DIVISÃO ABAIXO:  ** SMP 1 ---- 60 HA (DDD 11) // 49 HP (DDD 11) // 30 MP (DDD 11 COMPLEMENTAR SEPARADO) // 1 MP (DDD12) // 1 MP (DDD 13) // 1 MP (DDD 14).   ** SMP 2 ----- 40 MP+TA (DDD 11) // 47 MP+TA (DDD 11) // 1 MP+TA (DDD 11) // 1 MP+TA (DDD 12) // 1 MP+TA (DDD 13). COMPLEMENTAR NO MESMO ANEXO.  ** SMP 3  ----  10 MP+TA (DDD 14) //   5 MP+TA (DDD 15) // 2 MP+TA (DDD 16) // 4 MP+TA (DDDD 17) // 14 MP+TA (DDD 18) // 10 MP+TA ( DDD 19). COMPLEMENTAR NO MESMO ANEXO.  ** SMP 4 ----23 MP (DDD 11) //  1 MP( DDD 12) // 1 MP (DDD 13) // 1 MP ( DDD 14)// 1 MP (DDD 15) // 1 MP (DDD 16), COMPLEMENTAR NO MESMO ANEXO.  ** SMP 5 ---- 1 MP DDD 18 // 2 MP DDD 19 // NÚMERO DAS 2 LINHAS ESTÁ NAS OBS  DO SMP.  QUALQUER DÚVIDA INTERAGIR ANTES DE CANCELAR. GUARDIÃ DE PEDIDOS - EDILENE AP DA SILVA - 11 3430-4250 GN - FABIOLA FALSI - Cel   11 99794 7725"/>
    <x v="0"/>
    <s v="CTEEP - CIA DE T. EN. EL. PAULISTA"/>
    <x v="0"/>
    <x v="1"/>
    <x v="0"/>
    <x v="0"/>
    <x v="0"/>
    <d v="2013-06-18T14:30:46"/>
    <x v="0"/>
    <x v="7"/>
    <x v="0"/>
    <x v="0"/>
    <x v="0"/>
    <s v="02998611000104"/>
    <x v="0"/>
    <x v="12"/>
    <x v="3"/>
    <x v="0"/>
    <x v="1"/>
    <x v="1"/>
  </r>
  <r>
    <s v="1-2YEJLZ9"/>
    <x v="0"/>
    <d v="2013-06-18T14:30:46"/>
    <s v="19/06/13 - 15:20 - AGUARDANDO RETORNO DA GUARDIÃ EDILENE, DEVIDO AS LINHAS 11975816033 E 11998019216 NÃO SEREM LOCALIZADAS NO VIVO CORP E ATLYS.  PROJETO PILOTO. DEBORAH FERREIRA.  18/6/2013 14:30 - CRIAR CONTA NOVA VENCIMENTO 25, VIVO GESTÃO ANEXO NOS ANEXOS DO CLIENTE, INSERIR NO ADABAS MPJ00028632 GN FABIOLA FALSI. TRATA-SE DE 5 SMPS  SEGUE DIVISÃO ABAIXO:  ** SMP 1 ---- 60 HA (DDD 11) // 49 HP (DDD 11) // 30 MP (DDD 11 COMPLEMENTAR SEPARADO) // 1 MP (DDD12) // 1 MP (DDD 13) // 1 MP (DDD 14).  ** SMP 2 ----- 40 MP+TA (DDD 11) // 47 MP+TA (DDD 11) // 1 MP+TA (DDD 11) // 1 MP+TA (DDD 12) // 1 MP+TA (DDD 13). COMPLEMENTAR NO MESMO ANEXO.  ** SMP 3  ----  10 MP+TA (DDD 14) //   5 MP+TA (DDD 15) // 2 MP+TA (DDD 16) // 4 MP+TA (DDDD 17) // 14 MP+TA (DDD 18) // 10 MP+TA ( DDD 19). COMPLEMENTAR NO MESMO ANEXO.  ** SMP 4 ----23 MP (DDD 11) //  1 MP( DDD 12) // 1 MP (DDD 13) // 1 MP ( DDD 14)// 1 MP (DDD 15) // 1 MP (DDD 16), COMPLEMENTAR NO MESMO ANEXO.  ** SMP 5 ---- 1 MP DDD 18 // 2 MP DDD 19 // NÚMERO DAS 2 LINHAS ESTÁ NAS OBS  DO SMP.  QUALQUER DÚVIDA INTERAGIR ANTES DE CANCELAR. GUARDIÃ DE PEDIDOS - EDILENE AP DA SILVA - 11 3430-4250 GN - FABIOLA FALSI - Cel   11 99794 7725  18/6/2013  11:10  ATIVIDADE APROVADA - PROJETO PILOTO//VIVIANE BERNARDES"/>
    <x v="0"/>
    <s v="CTEEP - CIA DE T. EN. EL. PAULISTA"/>
    <x v="0"/>
    <x v="3"/>
    <x v="0"/>
    <x v="0"/>
    <x v="0"/>
    <d v="2013-06-18T14:30:46"/>
    <x v="0"/>
    <x v="8"/>
    <x v="0"/>
    <x v="0"/>
    <x v="0"/>
    <s v="02998611000104"/>
    <x v="0"/>
    <x v="13"/>
    <x v="0"/>
    <x v="0"/>
    <x v="1"/>
    <x v="1"/>
  </r>
  <r>
    <s v="1-38AXFW9"/>
    <x v="0"/>
    <d v="2013-08-23T14:09:35"/>
    <s v="23/8/2013 14:09 - TRATA-SE DE DOIS TERMOS:   ALTAS - CRIAR CONTA NOVA VENCIMENTO 25, 1 HP (BLACKBERRY 9900); DADOS- CRIAR CONTA NOVA VENCIMENTO 25, 1 HP (PEN HUAWEI) / 1 HA (MINI SIMCARD);  DUVIDAS ACIONAR ANTES DE CANCELAR.  GUARDIÃ DE PEDIDOS - EDILENE AP DA SILVA - 11 3430-4250 GN - MARLENE DUTRA RANGEL - CEL +55 11 99610 9698 GC - FABIOLA FALSI - Cel   11 99794 7725"/>
    <x v="0"/>
    <s v="EGON ZEHNDER INTERNACIONAL LTDA"/>
    <x v="0"/>
    <x v="1"/>
    <x v="0"/>
    <x v="0"/>
    <x v="0"/>
    <d v="2013-08-23T14:09:35"/>
    <x v="0"/>
    <x v="0"/>
    <x v="0"/>
    <x v="0"/>
    <x v="0"/>
    <s v="46393518000133"/>
    <x v="0"/>
    <x v="2"/>
    <x v="3"/>
    <x v="0"/>
    <x v="0"/>
    <x v="1"/>
  </r>
  <r>
    <s v="1-38C2746"/>
    <x v="0"/>
    <d v="2013-08-23T15:26:41"/>
    <s v="23/08/13 FAVOR CRIAR CONTA NOVA  . VENCIMENTO 08 . INSERIR NO ADABAS MPJ0015736 (9996559) GC VALDIR M MORAIS , TELEFONE 11 97545-1712. TRATA DE UMA TT+MP+TA, DUVIDAS FAVOR ACIONAR. WELITON PATRICIO - GUARDIÃO DE PEDIDOS - TEL 11/3430-4497"/>
    <x v="0"/>
    <s v="ASS CONGREGACAO SANTA CATARINA"/>
    <x v="1"/>
    <x v="1"/>
    <x v="0"/>
    <x v="0"/>
    <x v="0"/>
    <d v="2013-08-23T15:26:41"/>
    <x v="0"/>
    <x v="0"/>
    <x v="0"/>
    <x v="0"/>
    <x v="0"/>
    <s v="60922168003797"/>
    <x v="0"/>
    <x v="2"/>
    <x v="3"/>
    <x v="0"/>
    <x v="0"/>
    <x v="2"/>
  </r>
  <r>
    <s v="1-2YEJLZ9"/>
    <x v="0"/>
    <d v="2013-06-18T14:30:46"/>
    <s v="18/6/2013 14:30 - CRIAR CONTA NOVA VENCIMENTO 25, VIVO GESTÃO ANEXO NOS ANEXOS DO CLIENTE, INSERIR NO ADABAS MPJ00028632 GN FABIOLA FALSI. TRATA-SE DE 5 SMPS  SEGUE DIVISÃO ABAIXO:  ** SMP 1 ---- 60 HA (DDD 11) // 49 HP (DDD 11) // 30 MP (DDD 11 COMPLEMENTAR SEPARADO) // 1 MP (DDD12) // 1 MP (DDD 13) // 1 MP (DDD 14).  ** SMP 2 ----- 40 MP+TA (DDD 11) // 47 MP+TA (DDD 11) // 1 MP+TA (DDD 11) // 1 MP+TA (DDD 12) // 1 MP+TA (DDD 13). COMPLEMENTAR NO MESMO ANEXO.  ** SMP 3  ----  10 MP+TA (DDD 14) //   5 MP+TA (DDD 15) // 2 MP+TA (DDD 16) // 4 MP+TA (DDDD 17) // 14 MP+TA (DDD 18) // 10 MP+TA ( DDD 19). COMPLEMENTAR NO MESMO ANEXO.  ** SMP 4 ----23 MP (DDD 11) //  1 MP( DDD 12) // 1 MP (DDD 13) // 1 MP ( DDD 14)// 1 MP (DDD 15) // 1 MP (DDD 16), COMPLEMENTAR NO MESMO ANEXO.  ** SMP 5 ---- 1 MP DDD 18 // 2 MP DDD 19 // NÚMERO DAS 2 LINHAS ESTÁ NAS OBS  DO SMP.  QUALQUER DÚVIDA INTERAGIR ANTES DE CANCELAR. GUARDIÃ DE PEDIDOS - EDILENE AP DA SILVA - 11 3430-4250 GN - FABIOLA FALSI - Cel   11 99794 7725  18/6/2013  11:10  ATIVIDADE APROVADA - PROJETO PILOTO//VIVIANE BERNARDES  20/06/13- 14:33- ATIVIDADE REPROVADA DEVIDO AS LINHAS 11975816033 E 11998019216 NÃO SEREM LOCALIZADAS NO VIVO CORP E ATLYS.  PROJETO PILOTO. DEBORAH FERREIRA.  21/06/2013- 10:22- ATIVIDADE REPROVADA, ASSINATURA DO REPRESENTANTE LEGAL NO SMP DIVERGE DO DOCUMENTO EM ANEXO.***PROJETO PILOTO EVELYN ROSA"/>
    <x v="0"/>
    <s v="CTEEP - CIA DE T. EN. EL. PAULISTA"/>
    <x v="0"/>
    <x v="4"/>
    <x v="0"/>
    <x v="1"/>
    <x v="0"/>
    <d v="2013-06-18T14:30:46"/>
    <x v="0"/>
    <x v="9"/>
    <x v="1"/>
    <x v="1"/>
    <x v="1"/>
    <s v="02998611000104"/>
    <x v="1"/>
    <x v="14"/>
    <x v="4"/>
    <x v="0"/>
    <x v="1"/>
    <x v="1"/>
  </r>
  <r>
    <s v="1-2YF7Q8X"/>
    <x v="0"/>
    <d v="2013-06-18T15:27:47"/>
    <s v="18/6/2013 15:27 - CRIAR CONTA NOVA VENCIMENTO 13 GESTÃO ANEXO NOS ANEXOS DO CLIENTE, INSERIR NO ADABAS MPJ00028874 GC DANIEL ABOU ANNI. TRATA-SE DE 4 TA (SAMSUNG S5830- 3G). TRATA-SE DE TROCA INCLUINDO SERVIÇOS.  QUALQUER DÚVIDA INTERAGIR ANTES DE CANCELAR.  GUARDIÃ DE PEDIDOS - EDILENE AP DA SILVA - 11 3430-4250 GC - MARIANE AMORIM - CEL +55 11 99804-0707 GC- DANIEL ABOU - +55 11 97284-1177"/>
    <x v="0"/>
    <s v="GAFOR S.A"/>
    <x v="0"/>
    <x v="1"/>
    <x v="0"/>
    <x v="0"/>
    <x v="0"/>
    <d v="2013-06-18T15:27:47"/>
    <x v="0"/>
    <x v="6"/>
    <x v="0"/>
    <x v="0"/>
    <x v="0"/>
    <s v="61288940000112"/>
    <x v="0"/>
    <x v="11"/>
    <x v="8"/>
    <x v="0"/>
    <x v="1"/>
    <x v="1"/>
  </r>
  <r>
    <s v="1-2YF7Q8X"/>
    <x v="0"/>
    <d v="2013-06-18T15:27:47"/>
    <s v="19/06/13 EM TRATATIVA. DEBORAH FERREIRA.  18/6/2013 15:27 -  GESTÃO ANEXO NOS ANEXOS DO CLIENTE, INSERIR NO ADABAS MPJ00028874 GC DANIEL ABOU ANNI. TRATA-SE DE 4 TA (SAMSUNG S5830- 3G). TRATA-SE DE TROCA INCLUINDO SERVIÇOS.  QUALQUER DÚVIDA INTERAGIR ANTES DE CANCELAR.  GUARDIÃ DE PEDIDOS - EDILENE AP DA SILVA - 11 3430-4250 GC - MARIANE AMORIM - CEL +55 11 99804-0707 GC- DANIEL ABOU - +55 11 97284-1177    18/6/2013   17:16  ATIVIDADE APROVADA - PROJETO PILOTO//VIVIANE BERNARDES"/>
    <x v="0"/>
    <s v="GAFOR S.A"/>
    <x v="0"/>
    <x v="3"/>
    <x v="0"/>
    <x v="1"/>
    <x v="0"/>
    <d v="2013-06-18T15:27:47"/>
    <x v="0"/>
    <x v="7"/>
    <x v="1"/>
    <x v="1"/>
    <x v="1"/>
    <s v="61288940000112"/>
    <x v="0"/>
    <x v="12"/>
    <x v="3"/>
    <x v="0"/>
    <x v="1"/>
    <x v="1"/>
  </r>
  <r>
    <s v="1-2YF7Q8X"/>
    <x v="0"/>
    <d v="2013-06-18T15:27:47"/>
    <s v="18/6/2013 15:27 -  GESTÃO ANEXO NOS ANEXOS DO CLIENTE, INSERIR NO ADABAS MPJ00028874 GC DANIEL ABOU ANNI. TRATA-SE DE 4 TA (SAMSUNG S5830- 3G). TRATA-SE DE TROCA INCLUINDO SERVIÇOS.  QUALQUER DÚVIDA INTERAGIR ANTES DE CANCELAR.  GUARDIÃ DE PEDIDOS - EDILENE AP DA SILVA - 11 3430-4250 GC - MARIANE AMORIM - CEL +55 11 99804-0707 GC- DANIEL ABOU - +55 11 97284-1177  18/6/2013   17:16  ATIVIDADE APROVADA - PROJETO PILOTO//VIVIANE BERNARDES  19/06/13 - 11:04 - ATIVIDADE PENDENTE: AGUARDANDO NUMERO DE CHAMADO LINHAS 7399696038 OR  7399748783 OR 7399756817 OR 7399850215 COM CNPJ DIVERGENTE ENTRE VIVO CORP E ATLYS. PROJETO PILOTO. DEBORAH FERREIRA.  19/06/2013 13:31 - Linhas 7399696038 OR  7399748783 OR 7399756817 OR 7399850215 constam com CNPJ de hierarquia em VivoCorp, devergindo do CNPJ pai do Atlys. Seguir com a tratativa normalmente. Willian Dorneles"/>
    <x v="0"/>
    <s v="GAFOR S.A"/>
    <x v="0"/>
    <x v="3"/>
    <x v="0"/>
    <x v="0"/>
    <x v="0"/>
    <d v="2013-06-18T15:27:47"/>
    <x v="0"/>
    <x v="8"/>
    <x v="0"/>
    <x v="0"/>
    <x v="0"/>
    <s v="61288940000112"/>
    <x v="0"/>
    <x v="13"/>
    <x v="0"/>
    <x v="0"/>
    <x v="1"/>
    <x v="1"/>
  </r>
  <r>
    <s v="1-2YF7Q8X"/>
    <x v="1"/>
    <d v="2013-06-18T15:27:47"/>
    <s v="18/6/2013 15:27 -  GESTÃO ANEXO NOS ANEXOS DO CLIENTE, INSERIR NO ADABAS MPJ00028874 GC DANIEL ABOU ANNI. TRATA-SE DE 4 TA (SAMSUNG S5830- 3G). TRATA-SE DE TROCA INCLUINDO SERVIÇOS.  QUALQUER DÚVIDA INTERAGIR ANTES DE CANCELAR.  GUARDIÃ DE PEDIDOS - EDILENE AP DA SILVA - 11 3430-4250 GC - MARIANE AMORIM - CEL +55 11 99804-0707 GC- DANIEL ABOU - +55 11 97284-1177  18/6/2013   17:16  ATIVIDADE APROVADA - PROJETO PILOTO//VIVIANE BERNARDES  19/06/13 - 11:04 - ATIVIDADE PENDENTE: AGUARDANDO NUMERO DE CHAMADO LINHAS 7399696038 OR  7399748783 OR 7399756817 OR 7399850215 COM CNPJ DIVERGENTE ENTRE VIVO CORP E ATLYS. PROJETO PILOTO. DEBORAH FERREIRA.  19/06/2013 13:31 - Linhas 7399696038 OR  7399748783 OR 7399756817 OR 7399850215 constam com CNPJ de hierarquia em VivoCorp, devergindo do CNPJ pai do Atlys. Seguir com a tratativa normalmente. Willian Dorneles  20/06/2013- ATIVIDADE REPROVADA, DEVIDO AS LINHA ESTAREM EM OUTRO CNPJ DIVERGENTE DA ATIVIDADE E DA DOCUMENTAÇÃO ANEXA. CONFORME PROCEDIMENTO DE ANALISE DO BKO OS CNPJ DOS PEDIDOS CRIADOS DEVEM ESTAR CONFORME A DOCUMENTAÇÃO. FAVOR VERIFICAR POIS EM ATLYS AS LINHAS ESTÃO NO CNPJ CORRETO CONFORME ATIVIDADE.***PROJETO PILOTO EVELYN"/>
    <x v="0"/>
    <s v="GAFOR S.A"/>
    <x v="0"/>
    <x v="4"/>
    <x v="0"/>
    <x v="1"/>
    <x v="0"/>
    <d v="2013-06-18T15:27:47"/>
    <x v="0"/>
    <x v="9"/>
    <x v="1"/>
    <x v="1"/>
    <x v="1"/>
    <s v="61288940000112"/>
    <x v="1"/>
    <x v="14"/>
    <x v="4"/>
    <x v="0"/>
    <x v="1"/>
    <x v="1"/>
  </r>
  <r>
    <s v="1-2YF7Q8X"/>
    <x v="1"/>
    <d v="2013-06-18T15:27:47"/>
    <s v="18/6/2013 15:27 -  GESTÃO ANEXO NOS ANEXOS DO CLIENTE, INSERIR NO ADABAS MPJ00028874 GC DANIEL ABOU ANNI. TRATA-SE DE 4 TA (SAMSUNG S5830- 3G). TRATA-SE DE TROCA INCLUINDO SERVIÇOS.  QUALQUER DÚVIDA INTERAGIR ANTES DE CANCELAR.  GUARDIÃ DE PEDIDOS - EDILENE AP DA SILVA - 11 3430-4250 GC - MARIANE AMORIM - CEL +55 11 99804-0707 GC- DANIEL ABOU - +55 11 97284-1177  18/6/2013   17:16  ATIVIDADE APROVADA - PROJETO PILOTO//VIVIANE BERNARDES  19/06/13 - 11:04 - ATIVIDADE PENDENTE: AGUARDANDO NUMERO DE CHAMADO LINHAS 7399696038 OR  7399748783 OR 7399756817 OR 7399850215 COM CNPJ DIVERGENTE ENTRE VIVO CORP E ATLYS. PROJETO PILOTO. DEBORAH FERREIRA.  19/06/2013 13:31 - Linhas 7399696038 OR  7399748783 OR 7399756817 OR 7399850215 constam com CNPJ de hierarquia em VivoCorp, devergindo do CNPJ pai do Atlys. Seguir com a tratativa normalmente. Willian Dorneles  20/06/2013- ATIVIDADE REPROVADA, DEVIDO AS LINHA ESTAREM EM OUTRO CNPJ DIVERGENTE DA ATIVIDADE E DA DOCUMENTAÇÃO ANEXA. CONFORME PROCEDIMENTO DE ANALISE DO BKO OS CNPJ DOS PEDIDOS CRIADOS DEVEM ESTAR CONFORME A DOCUMENTAÇÃO. FAVOR VERIFICAR POIS EM ATLYS AS LINHAS ESTÃO NO CNPJ CORRETO CONFORME ATIVIDADE.***PROJETO PILOTO EVELYN"/>
    <x v="0"/>
    <s v="GAFOR S.A"/>
    <x v="0"/>
    <x v="4"/>
    <x v="0"/>
    <x v="1"/>
    <x v="0"/>
    <d v="2013-06-18T15:27:47"/>
    <x v="0"/>
    <x v="10"/>
    <x v="1"/>
    <x v="1"/>
    <x v="1"/>
    <s v="61288940000112"/>
    <x v="1"/>
    <x v="15"/>
    <x v="7"/>
    <x v="1"/>
    <x v="1"/>
    <x v="1"/>
  </r>
  <r>
    <s v="1-38V2N9F"/>
    <x v="0"/>
    <d v="2013-08-27T14:20:28"/>
    <s v="27/8/2013 14:20 - CRIAR CONTA NOVA VENCIMENTO 25, INSERIR NO ADABAS MPJ00028632GN FABIOLA FALSI, TRATA-SE DE 25 HP COMODATO. ANEXO DE ACORDO DO CLIENTE, A ASSINANTE POSSUI CADASTRO DE GESTOR E DOCUMENTO PESSOAL ANEXO NO VIVOCORP.  DÚVIDAS ACIONAR ANTES DE CANCELAR.  GUARDIÃ DE PEDIDOS - EDILENE AP DA SILVA - 11 3430-4250 GN - FABIOLA FALSI - Cel   11 99794 7725"/>
    <x v="0"/>
    <s v="ATLAS COPCO BRASIL LTDA"/>
    <x v="0"/>
    <x v="1"/>
    <x v="0"/>
    <x v="0"/>
    <x v="0"/>
    <d v="2013-08-27T14:20:28"/>
    <x v="0"/>
    <x v="0"/>
    <x v="0"/>
    <x v="0"/>
    <x v="0"/>
    <s v="57029431000106"/>
    <x v="0"/>
    <x v="3"/>
    <x v="1"/>
    <x v="0"/>
    <x v="0"/>
    <x v="1"/>
  </r>
  <r>
    <s v="1-2YF7Q8X"/>
    <x v="1"/>
    <d v="2013-06-18T15:27:47"/>
    <s v="18/6/2013 15:27 -  GESTÃO ANEXO NOS ANEXOS DO CLIENTE, INSERIR NO ADABAS MPJ00028874 GC DANIEL ABOU ANNI. TRATA-SE DE 4 TA (SAMSUNG S5830- 3G). TRATA-SE DE TROCA INCLUINDO SERVIÇOS.  QUALQUER DÚVIDA INTERAGIR ANTES DE CANCELAR.  GUARDIÃ DE PEDIDOS - EDILENE AP DA SILVA - 11 3430-4250 GC - MARIANE AMORIM - CEL +55 11 99804-0707 GC- DANIEL ABOU - +55 11 97284-1177  18/6/2013   17:16  ATIVIDADE APROVADA - PROJETO PILOTO//VIVIANE BERNARDES  19/06/13 - 11:04 - ATIVIDADE PENDENTE: AGUARDANDO NUMERO DE CHAMADO LINHAS 7399696038 OR  7399748783 OR 7399756817 OR 7399850215 COM CNPJ DIVERGENTE ENTRE VIVO CORP E ATLYS. PROJETO PILOTO. DEBORAH FERREIRA.  19/06/2013 13:31 - Linhas 7399696038 OR  7399748783 OR 7399756817 OR 7399850215 constam com CNPJ de hierarquia em VivoCorp, devergindo do CNPJ pai do Atlys. Seguir com a tratativa normalmente. Willian Dorneles  20/06/2013- ATIVIDADE REPROVADA, DEVIDO AS LINHA ESTAREM EM OUTRO CNPJ DIVERGENTE DA ATIVIDADE E DA DOCUMENTAÇÃO ANEXA. CONFORME PROCEDIMENTO DE ANALISE DO BKO OS CNPJ DOS PEDIDOS CRIADOS DEVEM ESTAR CONFORME A DOCUMENTAÇÃO. FAVOR VERIFICAR POIS EM ATLYS AS LINHAS ESTÃO NO CNPJ CORRETO CONFORME ATIVIDADE.***PROJETO PILOTO EVELYN"/>
    <x v="0"/>
    <s v="GAFOR S.A"/>
    <x v="0"/>
    <x v="4"/>
    <x v="0"/>
    <x v="1"/>
    <x v="0"/>
    <d v="2013-06-18T15:27:47"/>
    <x v="0"/>
    <x v="11"/>
    <x v="1"/>
    <x v="1"/>
    <x v="1"/>
    <s v="61288940000112"/>
    <x v="1"/>
    <x v="16"/>
    <x v="6"/>
    <x v="1"/>
    <x v="1"/>
    <x v="1"/>
  </r>
  <r>
    <s v="1-2YF7Q8X"/>
    <x v="1"/>
    <d v="2013-06-18T15:27:47"/>
    <s v="18/6/2013 15:27 -  GESTÃO ANEXO NOS ANEXOS DO CLIENTE, INSERIR NO ADABAS MPJ00028874 GC DANIEL ABOU ANNI. TRATA-SE DE 4 TA (SAMSUNG S5830- 3G). TRATA-SE DE TROCA INCLUINDO SERVIÇOS.  QUALQUER DÚVIDA INTERAGIR ANTES DE CANCELAR.  GUARDIÃ DE PEDIDOS - EDILENE AP DA SILVA - 11 3430-4250 GC - MARIANE AMORIM - CEL +55 11 99804-0707 GC- DANIEL ABOU - +55 11 97284-1177  18/6/2013   17:16  ATIVIDADE APROVADA - PROJETO PILOTO//VIVIANE BERNARDES  19/06/13 - 11:04 - ATIVIDADE PENDENTE: AGUARDANDO NUMERO DE CHAMADO LINHAS 7399696038 OR  7399748783 OR 7399756817 OR 7399850215 COM CNPJ DIVERGENTE ENTRE VIVO CORP E ATLYS. PROJETO PILOTO. DEBORAH FERREIRA.  19/06/2013 13:31 - Linhas 7399696038 OR  7399748783 OR 7399756817 OR 7399850215 constam com CNPJ de hierarquia em VivoCorp, devergindo do CNPJ pai do Atlys. Seguir com a tratativa normalmente. Willian Dorneles  20/06/2013- ATIVIDADE REPROVADA, DEVIDO AS LINHA ESTAREM EM OUTRO CNPJ DIVERGENTE DA ATIVIDADE E DA DOCUMENTAÇÃO ANEXA. CONFORME PROCEDIMENTO DE ANALISE DO BKO OS CNPJ DOS PEDIDOS CRIADOS DEVEM ESTAR CONFORME A DOCUMENTAÇÃO. FAVOR VERIFICAR POIS EM ATLYS AS LINHAS ESTÃO NO CNPJ CORRETO CONFORME ATIVIDADE.***PROJETO PILOTO EVELYN  ATIVIDADE SENDO TRATADA PELO CHAMADO 20351157 CONFORME E-MAIL ANEXO."/>
    <x v="0"/>
    <s v="GAFOR S.A"/>
    <x v="0"/>
    <x v="4"/>
    <x v="0"/>
    <x v="1"/>
    <x v="0"/>
    <d v="2013-06-18T15:27:47"/>
    <x v="0"/>
    <x v="12"/>
    <x v="1"/>
    <x v="1"/>
    <x v="1"/>
    <s v="61288940000112"/>
    <x v="1"/>
    <x v="17"/>
    <x v="2"/>
    <x v="1"/>
    <x v="1"/>
    <x v="1"/>
  </r>
  <r>
    <s v="1-38VJ6ZJ"/>
    <x v="0"/>
    <d v="2013-08-27T15:09:46"/>
    <s v="27/8/2013 15:09 - TRATA-SE DE DOIS TERMOS ALTAS E DADOS, SEGUE DIVISÃO ABAIXO:  -TERMO ALTAS - CRIAR CONTA NOVA VENCIMETO 25, TRATA-SE DE 1 HP BLACKBERRY 9900. - TERMO DADOS- CRIAR CONTA NOVA VENCIMENTO 25,  TRATA-SE DE 1 HP(COMODATO) PEN HUAWEI E 1 HA MINI SIMCARD; INSERIR TUDO NO ADABAS MPJ0001058207 GN MARLENE DUTRA.   DUVIDAS ACIONAR ANTES DE CANCELAR.  GUARDIÃ DE PEDIDOS - EDILENE AP DA SILVA - 11 3430-4250 GN - FABIOLA FALSI - Cel   11 99794 7725"/>
    <x v="0"/>
    <s v="EGON ZEHNDER INTERNACIONAL LTDA"/>
    <x v="0"/>
    <x v="1"/>
    <x v="0"/>
    <x v="0"/>
    <x v="0"/>
    <d v="2013-08-27T15:09:46"/>
    <x v="0"/>
    <x v="0"/>
    <x v="0"/>
    <x v="0"/>
    <x v="0"/>
    <s v="46393518000133"/>
    <x v="0"/>
    <x v="4"/>
    <x v="3"/>
    <x v="0"/>
    <x v="0"/>
    <x v="1"/>
  </r>
  <r>
    <s v="1-2YF7Q8X"/>
    <x v="1"/>
    <d v="2013-06-18T15:27:47"/>
    <s v="18/6/2013 15:27 -  GESTÃO ANEXO NOS ANEXOS DO CLIENTE, INSERIR NO ADABAS MPJ00028874 GC DANIEL ABOU ANNI. TRATA-SE DE 4 TA (SAMSUNG S5830- 3G). TRATA-SE DE TROCA INCLUINDO SERVIÇOS.  QUALQUER DÚVIDA INTERAGIR ANTES DE CANCELAR.  GUARDIÃ DE PEDIDOS - EDILENE AP DA SILVA - 11 3430-4250 GC - MARIANE AMORIM - CEL +55 11 99804-0707 GC- DANIEL ABOU - +55 11 97284-1177  18/6/2013   17:16  ATIVIDADE APROVADA - PROJETO PILOTO//VIVIANE BERNARDES  19/06/13 - 11:04 - ATIVIDADE PENDENTE: AGUARDANDO NUMERO DE CHAMADO LINHAS 7399696038 OR  7399748783 OR 7399756817 OR 7399850215 COM CNPJ DIVERGENTE ENTRE VIVO CORP E ATLYS. PROJETO PILOTO. DEBORAH FERREIRA.  19/06/2013 13:31 - Linhas 7399696038 OR  7399748783 OR 7399756817 OR 7399850215 constam com CNPJ de hierarquia em VivoCorp, devergindo do CNPJ pai do Atlys. Seguir com a tratativa normalmente. Willian Dorneles  20/06/2013- ATIVIDADE REPROVADA, DEVIDO AS LINHA ESTAREM EM OUTRO CNPJ DIVERGENTE DA ATIVIDADE E DA DOCUMENTAÇÃO ANEXA. CONFORME PROCEDIMENTO DE ANALISE DO BKO OS CNPJ DOS PEDIDOS CRIADOS DEVEM ESTAR CONFORME A DOCUMENTAÇÃO. FAVOR VERIFICAR POIS EM ATLYS AS LINHAS ESTÃO NO CNPJ CORRETO CONFORME ATIVIDADE.***PROJETO PILOTO EVELYN  ATIVIDADE SENDO TRATADA PELO CHAMADO 20351157 CONFORME E-MAIL ANEXO."/>
    <x v="0"/>
    <s v="GAFOR S.A"/>
    <x v="0"/>
    <x v="4"/>
    <x v="0"/>
    <x v="1"/>
    <x v="0"/>
    <d v="2013-06-18T15:27:47"/>
    <x v="0"/>
    <x v="13"/>
    <x v="1"/>
    <x v="1"/>
    <x v="1"/>
    <s v="61288940000112"/>
    <x v="1"/>
    <x v="18"/>
    <x v="9"/>
    <x v="1"/>
    <x v="1"/>
    <x v="1"/>
  </r>
  <r>
    <s v="1-2YG3ULP"/>
    <x v="0"/>
    <d v="2013-06-18T15:49:51"/>
    <s v="18/6/2013 15:49 - CRIAR CONTA NOVA VENCIMENTO 13, INSERIR NO ADABAS MPJ00028874 GC DANIEL ABOU, TRATA-SE DE 8 PN (IPHONE 5 16 GB -3G).   GUARDIÃ DE PEDIDOS - EDILENE AP DA SILVA - 11 3430-4250 GC - MARIANE AMORIM - CEL +55 11 99804-0707 GC- DANIEL ABOU - +55 11 97284-1177"/>
    <x v="0"/>
    <s v="FREDERICA EMP E PARTICIPACOES LTDA - ME"/>
    <x v="0"/>
    <x v="1"/>
    <x v="0"/>
    <x v="0"/>
    <x v="0"/>
    <d v="2013-06-18T15:49:51"/>
    <x v="0"/>
    <x v="6"/>
    <x v="0"/>
    <x v="0"/>
    <x v="0"/>
    <s v="08804055000247"/>
    <x v="0"/>
    <x v="11"/>
    <x v="8"/>
    <x v="0"/>
    <x v="1"/>
    <x v="1"/>
  </r>
  <r>
    <s v="1-2YG3ULP"/>
    <x v="0"/>
    <d v="2013-06-18T15:49:51"/>
    <s v="18/6/2013 15:49 - CRIAR CONTA NOVA VENCIMENTO 13, INSERIR NO ADABAS MPJ00028874 GC DANIEL ABOU, TRATA-SE DE 8 PN (IPHONE 5 16 GB -3G).  CONTRATO GESTÃO NOS ANEXOS DO CLIENTE. CONFORME ALINHADO COM CINTIA QUADROS, A GN IRÁ ANEXAR COMPLEMENTAR EM PDF AINDA HOJE, E PEDIMOS PARA QUE AGUARDEM ATÉ AMANHA E NÃO CANCELEM A ATIVIDADE. OBRIGADA. GUARDIÃ DE PEDIDOS EDILENE A SILVA.  GUARDIÃ DE PEDIDOS - EDILENE AP DA SILVA - 11 3430-4250 GC - MARIANE AMORIM - CEL +55 11 99804-0707 GC- DANIEL ABOU - +55 11 97284-1177   18/6/2013 09:06  ATIVIDADE APROVADA - PROJETO PILOTO//VIVIANE BERANRDES"/>
    <x v="0"/>
    <s v="FREDERICA EMP E PARTICIPACOES LTDA - ME"/>
    <x v="0"/>
    <x v="0"/>
    <x v="0"/>
    <x v="0"/>
    <x v="0"/>
    <d v="2013-06-18T15:49:51"/>
    <x v="0"/>
    <x v="7"/>
    <x v="0"/>
    <x v="0"/>
    <x v="0"/>
    <s v="08804055000247"/>
    <x v="0"/>
    <x v="12"/>
    <x v="3"/>
    <x v="0"/>
    <x v="1"/>
    <x v="1"/>
  </r>
  <r>
    <s v="1-2YGIXYB"/>
    <x v="0"/>
    <d v="2013-06-18T17:06:45"/>
    <s v="18/6/2013 17:06 - VINCULAR CONTA 2130959278 INSERIR NO ADABAS MPJ00028874 GC DANIEL ABOU ANNI, TRATA-SE DE 3 HP (SMART SAMSUNG S5830-3G).  POR FAVOR INTERAGIR ANTES DE CANCELAR.  GUARDIÃ DE PEDIDOS - EDILENE AP DA SILVA - 11 3430-4250 GC - MARIANE AMORIM - CEL +55 11 99804-0707 GC- DANIEL ABOU - +55 11 97284-1177"/>
    <x v="0"/>
    <s v="GAFOR S.A"/>
    <x v="0"/>
    <x v="1"/>
    <x v="0"/>
    <x v="0"/>
    <x v="0"/>
    <d v="2013-06-18T17:06:45"/>
    <x v="0"/>
    <x v="7"/>
    <x v="0"/>
    <x v="0"/>
    <x v="0"/>
    <s v="61288940000112"/>
    <x v="0"/>
    <x v="12"/>
    <x v="3"/>
    <x v="0"/>
    <x v="1"/>
    <x v="1"/>
  </r>
  <r>
    <s v="1-2YMBGJ7"/>
    <x v="0"/>
    <d v="2013-06-19T14:34:24"/>
    <s v="19/6/2013 14:34  -- CRIAR CONTA NOVA VENCIMENTO 25,CLIENTE NÃO SOLICITA GESTÃO.  INSERIR NO ADABAS MPJ00028632 GC FABIOLA FALSI , TRATA-SE DE 3 SMPS SEGUE DIVISÃO:  SMP 1 - 19 PN DDD 12 -- 6 PN  DDD 11.  SMP 2 - 2 PN DDD 11 -- 12 HA DDD12 -- 4 HA DDD 11.  SMP 3 -7 PN DDD 51 -- 4 HA DDD 51.  QUALQUER DÚVIDA ACIONAR ANTES DE CANCELAR.  GUARDIÃ DE PEDIDOS - EDILENE AP DA SILVA - 11 3430-4250 GN - FABIOLA FALSI - Cel   11 99794 7725   19/6/2013  17:57 - ATIVIDADE AGUARDANDO ALINHAMENTO SOBRE VALIDAÇÃO DE DOCUMENTAÇÃO - PROJETO PILOTO//VIVIANE BERNARDES  19/06/2013 18:11 - CONFORME ALINHAMENTO REALIZADO JUNTO A QUALIDADE VIVO SERÁ ACEITO EM EXCEÇÃO O RECONHECIMENTO DE FIRMA NA DOCUMENTAÇÃO - ATIVIDADE APROVADA PROJETO PILOTO/JOREL RESTANO"/>
    <x v="0"/>
    <s v="FREUDENBERG NAO TECIDOS LTDA"/>
    <x v="0"/>
    <x v="0"/>
    <x v="0"/>
    <x v="0"/>
    <x v="0"/>
    <d v="2013-06-19T14:34:24"/>
    <x v="0"/>
    <x v="8"/>
    <x v="0"/>
    <x v="0"/>
    <x v="0"/>
    <s v="62174644000153"/>
    <x v="0"/>
    <x v="13"/>
    <x v="3"/>
    <x v="0"/>
    <x v="1"/>
    <x v="1"/>
  </r>
  <r>
    <s v="1-2YMBGJ7"/>
    <x v="0"/>
    <d v="2013-06-19T14:34:24"/>
    <s v="20/06/13 EM TRATATIVA. DEBORAH FERREIRA.  19/6/2013 14:34  -- CRIAR CONTA NOVA VENCIMENTO 25,CLIENTE NÃO SOLICITA GESTÃO.  INSERIR NO ADABAS MPJ00028632 GC FABIOLA FALSI , TRATA-SE DE 3 SMPS SEGUE DIVISÃO:  SMP 1 - 19 PN DDD 12 -- 6 PN  DDD 11.  SMP 2 - 2 PN DDD 11 -- 12 HA DDD12 -- 4 HA DDD 11.  SMP 3 -7 PN DDD 51 -- 4 HA DDD 51.  QUALQUER DÚVIDA ACIONAR ANTES DE CANCELAR.  GUARDIÃ DE PEDIDOS - EDILENE AP DA SILVA - 11 3430-4250 GN - FABIOLA FALSI - Cel   11 99794 7725   19/6/2013  17:57 - ATIVIDADE AGUARDANDO ALINHAMENTO SOBRE VALIDAÇÃO DE DOCUMENTAÇÃO - PROJETO PILOTO//VIVIANE BERNARDES  19/06/2013 18:11 - CONFORME ALINHAMENTO REALIZADO JUNTO A QUALIDADE VIVO SERÁ ACEITO EM EXCEÇÃO O RECONHECIMENTO DE FIRMA NA DOCUMENTAÇÃO - ATIVIDADE APROVADA PROJETO PILOTO/JOREL RESTANO"/>
    <x v="0"/>
    <s v="FREUDENBERG NAO TECIDOS LTDA"/>
    <x v="0"/>
    <x v="3"/>
    <x v="0"/>
    <x v="0"/>
    <x v="0"/>
    <d v="2013-06-19T14:34:24"/>
    <x v="0"/>
    <x v="9"/>
    <x v="0"/>
    <x v="0"/>
    <x v="0"/>
    <s v="62174644000153"/>
    <x v="0"/>
    <x v="14"/>
    <x v="0"/>
    <x v="0"/>
    <x v="1"/>
    <x v="1"/>
  </r>
  <r>
    <s v="1-2YTBD89"/>
    <x v="0"/>
    <d v="2013-06-20T11:17:38"/>
    <s v="20/06/2013 - 11:18HRS - SOLICITAMOS CRIAR ATIVIDADE E CONTA NOVA E VINCULAR AO ADABAS MPJ00016895. VENCIMENTO DIA 25.  TRATA-SE DE PN1 DDD21 MOTOROLA XT915/  PN6 DDD11 LGA275/  HP86 DDD11 PEN/  HP13 DDD11 LGA275 E HP1 DDD14 LGA275/ PN1 DDD85 MOTOROLA XT915/  PN1 DDD91 MOTOROLA XT915/  PN12 DDD11 MOTOROLA XT915 E PN2 DDD12/15 MOTOROLA XT915. ENDEREÇO DE ENTREGA CONFORME CADASTRADO  NO CNPJ 69.026.144/0028-33 RUA AGOSTINHO CANTU, 190 ANDAR 3, BUTANTÃ, SÃO PAULO/ SP. RESPONSÁVEL PARA RECEBIMENTO: RINALDO TEIXEIRA CAMPOS CPF 104.976.838-81 tel: 11 96499-9055 CONFORME ALINHADO COM EVELYN ROSA. SINALIZAR ANTES DE CANCELAR.GUARDIÕES CRISTIANE E EDILENE 11 3430-4250/ 3634.GC MARIANE AMORIM 11 99804-0707."/>
    <x v="0"/>
    <s v="ENGEBANC ENGENHARIA E SERVICOS LTDA"/>
    <x v="0"/>
    <x v="1"/>
    <x v="0"/>
    <x v="0"/>
    <x v="0"/>
    <d v="2013-06-20T11:17:38"/>
    <x v="2"/>
    <x v="9"/>
    <x v="0"/>
    <x v="0"/>
    <x v="0"/>
    <s v="69026144000113"/>
    <x v="0"/>
    <x v="14"/>
    <x v="3"/>
    <x v="0"/>
    <x v="1"/>
    <x v="1"/>
  </r>
  <r>
    <s v="1-2YWIMAJ"/>
    <x v="0"/>
    <d v="2013-06-20T16:09:47"/>
    <s v="20/6/2013 16:09 - CONTA 2077327082, INSERIR ADABAS MPJ00016895 GC MARIANE AMORIM, TRATA-SE 2 HP (MOTOROLA XT 915 - 3G).  QUALQUER DÚVIDA ACIONAR ANTES DE CANCELAR.  GUARDIÃ DE PEDIDOS - EDILENE AP DA SILVA - 11 3430-4250 GC - MARIANE AMORIM - CEL +55 11 99804-0707"/>
    <x v="0"/>
    <s v="WHEATON BRASIL VIDROS LTDA"/>
    <x v="0"/>
    <x v="1"/>
    <x v="0"/>
    <x v="0"/>
    <x v="0"/>
    <d v="2013-06-20T16:09:47"/>
    <x v="0"/>
    <x v="9"/>
    <x v="0"/>
    <x v="0"/>
    <x v="0"/>
    <s v="60750056000195"/>
    <x v="0"/>
    <x v="14"/>
    <x v="3"/>
    <x v="0"/>
    <x v="1"/>
    <x v="1"/>
  </r>
  <r>
    <s v="1-2YX9KI1"/>
    <x v="0"/>
    <d v="2013-06-20T16:50:14"/>
    <s v="20/06/2013 - 16:52HRS - CRIAR CONTA NOVA E VINCULAR AO ADABAS MPJ0003367142. VENCIMENTO DIA 3. GUARDIÕES EDILENE/ CRISTIANE TEL: 113430-4250/ 3634. GN RENATO LUIZ JUNIOR 11 3430 - 3465SINALIZAR ANTES DE CANCELAR."/>
    <x v="0"/>
    <s v="RESTAURANTES SANTA GERTRUDES LTDA"/>
    <x v="0"/>
    <x v="1"/>
    <x v="0"/>
    <x v="0"/>
    <x v="0"/>
    <d v="2013-06-20T16:50:14"/>
    <x v="2"/>
    <x v="9"/>
    <x v="0"/>
    <x v="0"/>
    <x v="0"/>
    <s v="47904495000147"/>
    <x v="0"/>
    <x v="14"/>
    <x v="3"/>
    <x v="0"/>
    <x v="1"/>
    <x v="1"/>
  </r>
  <r>
    <s v="1-2YXD067"/>
    <x v="0"/>
    <d v="2013-06-20T16:51:26"/>
    <s v="20/6/2013 16:51 - ATIVIDADE SE TRATA DE 4 TERMOS, SEGUE DIVISÃO:  - TERMO SMP 1 -( 3 HP - NOKIA C2-01) INSERIR NA CONTA 2109673617.  - TERMO SMP 2 (1 HP NOKIA C2-01 ) INSERIR NA CONTA 2130959278.  - TERMO SMP 3 ( 3 HP DDD 21, CRIAR CONTA NOVA GESTÃO DE JUNHO 2013 NOS ANEXOS DO CLIENTE, APARELHO NOKIA C2-01)  - TERMO SMP 4 ( 1HP DDD 73 NOKIA C2-01, CRIAR CONTA NOVA GESTÃO ANEXO NOS ANEXOS DO CLIENTE).  INSERIR TUDO NO ADABAS MPJ00028874 GC DANIEL ABOU.  QUALQUER DÚVIDA ENTRAR EM CONTATO.  GUARDIÃ DE PEDIDOS - EDILENE AP DA SILVA - 11 3430-4250 GC- DANIEL ABOU - +55 11 97284-1177"/>
    <x v="0"/>
    <s v="GAFOR S.A"/>
    <x v="0"/>
    <x v="1"/>
    <x v="0"/>
    <x v="0"/>
    <x v="0"/>
    <d v="2013-06-20T16:51:26"/>
    <x v="0"/>
    <x v="9"/>
    <x v="0"/>
    <x v="0"/>
    <x v="0"/>
    <s v="61288940000112"/>
    <x v="0"/>
    <x v="14"/>
    <x v="3"/>
    <x v="0"/>
    <x v="1"/>
    <x v="1"/>
  </r>
  <r>
    <s v="1-2YXD067"/>
    <x v="0"/>
    <d v="2013-06-20T16:51:26"/>
    <s v="21/06/13 EM TRATATIVA. DEBORAH FERREIRA.  20/6/2013 16:51 - ATIVIDADE SE TRATA DE 4 TERMOS, SEGUE DIVISÃO:  - TERMO SMP 1 -( 3 HP - NOKIA C2-01) INSERIR NA CONTA 2109673617.  - TERMO SMP 2 (1 HP NOKIA C2-01 ) INSERIR NA CONTA 2130959278.  - TERMO SMP 3 ( 3 HP DDD 21, CRIAR CONTA NOVA GESTÃO DE JUNHO 2013 NOS ANEXOS DO CLIENTE, APARELHO NOKIA C2-01)  - TERMO SMP 4 ( 1HP DDD 73 NOKIA C2-01, CRIAR CONTA NOVA GESTÃO ANEXO NOS ANEXOS DO CLIENTE).  INSERIR TUDO NO ADABAS MPJ00028874 GC DANIEL ABOU.  QUALQUER DÚVIDA ENTRAR EM CONTATO.  GUARDIÃ DE PEDIDOS - EDILENE AP DA SILVA - 11 3430-4250 GC- DANIEL ABOU - +55 11 97284-1177  21/06/2013- 12:22- ATIVIDADE APROVADA.***PROJETO PILOTO EVELYN ROSA"/>
    <x v="0"/>
    <s v="GAFOR S.A"/>
    <x v="0"/>
    <x v="3"/>
    <x v="0"/>
    <x v="0"/>
    <x v="0"/>
    <d v="2013-06-20T16:51:26"/>
    <x v="0"/>
    <x v="10"/>
    <x v="0"/>
    <x v="0"/>
    <x v="0"/>
    <s v="61288940000112"/>
    <x v="0"/>
    <x v="15"/>
    <x v="0"/>
    <x v="0"/>
    <x v="1"/>
    <x v="1"/>
  </r>
  <r>
    <s v="1-2YYOL7J"/>
    <x v="0"/>
    <d v="2013-06-20T18:36:30"/>
    <s v="20/6/2013 18:36 - CRIAR CONTA NOVA, VENCIMENTO 25, INSERIR ADABAS MPJ00014741 GC MARIANE AMORIM. TRATA-SE DE:  - 1 PN (IPHONE 5 16GB) - 2 PN (MOTOROLA XT925) - 1 PN (NANO CHIP) - 8 PN (NOKIA C2-01)  -15 HA DDD 19 - 15 HA DDD 18  DDDS DAS PORTABILIDADES JUNTO AO COMPLEMENTAR. DÚVIDAS ACIONAR ANTES DE CANCELAR.  GUARDIÃ DE PEDIDOS - EDILENE AP DA SILVA - 11 3430-4250 GN - CLÁUDIO REIS -  CEL +55 11 97151-7151"/>
    <x v="0"/>
    <s v="IGREJA MESSIANICA MUNDIAL DO BRASIL"/>
    <x v="0"/>
    <x v="1"/>
    <x v="0"/>
    <x v="0"/>
    <x v="0"/>
    <d v="2013-06-20T18:36:30"/>
    <x v="0"/>
    <x v="9"/>
    <x v="0"/>
    <x v="0"/>
    <x v="0"/>
    <s v="62647383004562"/>
    <x v="0"/>
    <x v="14"/>
    <x v="3"/>
    <x v="0"/>
    <x v="1"/>
    <x v="1"/>
  </r>
  <r>
    <s v="1-2YZ0V79"/>
    <x v="0"/>
    <d v="2013-06-20T19:15:47"/>
    <s v="20/06/2013 - 19:17HRS - CRIAR CONTA NOVA E VINCULAR AO ADABAS MPJ0003367142. VENCIMENTO DIA 26. INSERIDO DE ACORDO PARA TRATAR ALTAS COMO PRIORIDADE. GUARDIÕES DE PEDIDOS EDILENE/ CRISTIANE TEL: 11 3430-4250/ 3634. GN RENATO LUIZ JUNIOR 11 97265-9984."/>
    <x v="0"/>
    <s v="FUNDAÇAO OSVALDO RAMOS"/>
    <x v="0"/>
    <x v="1"/>
    <x v="0"/>
    <x v="0"/>
    <x v="0"/>
    <d v="2013-06-20T19:15:47"/>
    <x v="2"/>
    <x v="9"/>
    <x v="0"/>
    <x v="0"/>
    <x v="0"/>
    <s v="52803319000159"/>
    <x v="0"/>
    <x v="14"/>
    <x v="3"/>
    <x v="0"/>
    <x v="1"/>
    <x v="1"/>
  </r>
  <r>
    <s v="1-2YZ0V79"/>
    <x v="0"/>
    <d v="2013-06-20T19:15:47"/>
    <s v="20/06/2013 - 19:17HRS - CRIAR CONTA NOVA E VINCULAR AO ADABAS MPJ0003367142. VENCIMENTO DIA 26. INSERIDO DE ACORDO PARA TRATAR ALTAS COMO PRIORIDADE. GUARDIÕES DE PEDIDOS EDILENE/ CRISTIANE TEL: 11 3430-4250/ 3634. GN RENATO LUIZ JUNIOR 11 97265-9984.     21/06/2013   16:26  ATIVIDADE APROVADA - PROJETO PILOTO//VIVIANE BERNARDES"/>
    <x v="0"/>
    <s v="FUNDAÇAO OSVALDO RAMOS"/>
    <x v="0"/>
    <x v="0"/>
    <x v="0"/>
    <x v="0"/>
    <x v="0"/>
    <d v="2013-06-20T19:15:47"/>
    <x v="2"/>
    <x v="10"/>
    <x v="0"/>
    <x v="0"/>
    <x v="0"/>
    <s v="52803319000159"/>
    <x v="0"/>
    <x v="15"/>
    <x v="0"/>
    <x v="0"/>
    <x v="1"/>
    <x v="1"/>
  </r>
  <r>
    <s v="1-2YZ0V79"/>
    <x v="0"/>
    <d v="2013-06-20T19:15:47"/>
    <s v="20/06/2013 - 19:17HRS - CRIAR CONTA NOVA E VINCULAR AO ADABAS MPJ0003367142. VENCIMENTO DIA 26. INSERIDO DE ACORDO PARA TRATAR ALTAS COMO PRIORIDADE. GUARDIÕES DE PEDIDOS EDILENE/ CRISTIANE TEL: 11 3430-4250/ 3634. GN RENATO LUIZ JUNIOR 11 97265-9984.  21/06/2013   16:26  ATIVIDADE APROVADA - PROJETO PILOTO//VIVIANE BERNARDES  24/6/13- 16:48-  ATIVIDADE PENDENTE: AGUARDANDO SOLICITAÇÃO EM MASSA N° 1-6499790347.  OBS: GERADO PEDIDO DE ALTAS N° 1-6498270387 e MP's N° 1-6502945333. PROJETO PILOTO. DEBORAH FERREIRA."/>
    <x v="0"/>
    <s v="FUNDAÇAO OSVALDO RAMOS"/>
    <x v="0"/>
    <x v="2"/>
    <x v="0"/>
    <x v="0"/>
    <x v="0"/>
    <d v="2013-06-20T19:15:47"/>
    <x v="2"/>
    <x v="11"/>
    <x v="0"/>
    <x v="0"/>
    <x v="0"/>
    <s v="52803319000159"/>
    <x v="0"/>
    <x v="16"/>
    <x v="7"/>
    <x v="1"/>
    <x v="1"/>
    <x v="1"/>
  </r>
  <r>
    <s v="1-2Z5TJ7A"/>
    <x v="0"/>
    <d v="2013-06-21T15:44:25"/>
    <s v="21/6/2013 15:44 - CRIAR CONTA NOVA VENCIMENTO 25, INSERIR NO ADABAS 9997670 GC DANIEL, TRATA-SE DE 358 TROCAS E 10 MIGRAÇÕES. ANEXO DE ACORDO PARA TRAMITAÇÃO DAS ALTAS QUE JÁ ESTÃO INSERIDAS NA ATIVIDADE 1-2Z3WE6T.  QUALQUER DÚVIDA ACIONAR ANTES DE CANCELAR.  GUARDIÃ DE PEDIDOS - EDILENE AP DA SILVA - 11 3430-4250 GC- DANIEL ABOU - +55 11 97284-1177  21/6/2013- 18:19- ATIVIDADE APROVADA. ****PROJETO PILOTO EVELYN ROSA"/>
    <x v="0"/>
    <s v="CONSIGAZ DISTRIBUIDORA DE GAS LTDA"/>
    <x v="0"/>
    <x v="0"/>
    <x v="0"/>
    <x v="0"/>
    <x v="0"/>
    <d v="2013-06-21T15:44:25"/>
    <x v="1"/>
    <x v="10"/>
    <x v="0"/>
    <x v="0"/>
    <x v="0"/>
    <s v="01597589000110"/>
    <x v="0"/>
    <x v="15"/>
    <x v="3"/>
    <x v="0"/>
    <x v="1"/>
    <x v="1"/>
  </r>
  <r>
    <s v="1-2Z5TJ7A"/>
    <x v="0"/>
    <d v="2013-06-21T15:44:25"/>
    <s v="24/06/13 EM TRATATIVA. DBEORAH FERREIRA.  21/6/2013 15:44 - CRIAR CONTA NOVA VENCIMENTO 25, INSERIR NO ADABAS 9997670 GC DANIEL, TRATA-SE DE 358 TROCAS E 10 MIGRAÇÕES. ANEXO DE ACORDO PARA TRAMITAÇÃO DAS ALTAS QUE JÁ ESTÃO INSERIDAS NA ATIVIDADE 1-2Z3WE6T.  QUALQUER DÚVIDA ACIONAR ANTES DE CANCELAR.  GUARDIÃ DE PEDIDOS - EDILENE AP DA SILVA - 11 3430-4250 GC- DANIEL ABOU - +55 11 97284-1177  21/6/2013- 18:19- ATIVIDADE APROVADA. ****PROJETO PILOTO EVELYN ROSA  25/06/13 - 9:39 - ATIVIDADE PENDENTE: AGUARDANDO NUMERO DE CHAMADO PARA ATUALIZAÇÃO MASSIVA DE LINHAS. PROJETO PILOTO. DEBORAH FERREIRA."/>
    <x v="0"/>
    <s v="CONSIGAZ DISTRIBUIDORA DE GAS LTDA"/>
    <x v="0"/>
    <x v="2"/>
    <x v="0"/>
    <x v="0"/>
    <x v="0"/>
    <d v="2013-06-21T15:44:25"/>
    <x v="1"/>
    <x v="11"/>
    <x v="0"/>
    <x v="0"/>
    <x v="0"/>
    <s v="01597589000110"/>
    <x v="0"/>
    <x v="16"/>
    <x v="4"/>
    <x v="0"/>
    <x v="1"/>
    <x v="1"/>
  </r>
  <r>
    <s v="1-2Z5TJ7A"/>
    <x v="0"/>
    <d v="2013-06-21T15:44:25"/>
    <s v="24/06/13 EM TRATATIVA. DBEORAH FERREIRA.  21/6/2013 15:44 - CRIAR CONTA NOVA VENCIMENTO 25, INSERIR NO ADABAS 9997670 GC DANIEL, TRATA-SE DE 358 TROCAS E 10 MIGRAÇÕES. ANEXO DE ACORDO PARA TRAMITAÇÃO DAS ALTAS QUE JÁ ESTÃO INSERIDAS NA ATIVIDADE 1-2Z3WE6T.  QUALQUER DÚVIDA ACIONAR ANTES DE CANCELAR.  GUARDIÃ DE PEDIDOS - EDILENE AP DA SILVA - 11 3430-4250 GC- DANIEL ABOU - +55 11 97284-1177  21/6/2013- 18:19- ATIVIDADE APROVADA. ****PROJETO PILOTO EVELYN ROSA  25/06/13 - 9:39 - ATIVIDADE PENDENTE: AGUARDANDO NUMERO DE CHAMADO PARA ATUALIZAÇÃO MASSIVA DE LINHAS. PROJETO PILOTO. DEBORAH FERREIRA."/>
    <x v="0"/>
    <s v="CONSIGAZ DISTRIBUIDORA DE GAS LTDA"/>
    <x v="0"/>
    <x v="2"/>
    <x v="0"/>
    <x v="0"/>
    <x v="0"/>
    <d v="2013-06-21T15:44:25"/>
    <x v="1"/>
    <x v="12"/>
    <x v="0"/>
    <x v="0"/>
    <x v="0"/>
    <s v="01597589000110"/>
    <x v="0"/>
    <x v="17"/>
    <x v="7"/>
    <x v="1"/>
    <x v="1"/>
    <x v="1"/>
  </r>
  <r>
    <s v="1-2Z5TJ7A"/>
    <x v="0"/>
    <d v="2013-06-21T15:44:25"/>
    <s v="21/6/2013 15:44 - CRIAR CONTA NOVA VENCIMENTO 25, INSERIR NO ADABAS 9997670 GC DANIEL, TRATA-SE DE 358 TROCAS E 10 MIGRAÇÕES. ANEXO DE ACORDO PARA TRAMITAÇÃO DAS ALTAS QUE JÁ ESTÃO INSERIDAS NA ATIVIDADE 1-2Z3WE6T.  QUALQUER DÚVIDA ACIONAR ANTES DE CANCELAR.  GUARDIÃ DE PEDIDOS - EDILENE AP DA SILVA - 11 3430-4250 GC- DANIEL ABOU - +55 11 97284-1177  21/6/2013- 18:19- ATIVIDADE APROVADA. ****PROJETO PILOTO EVELYN ROSA  25/06/13 - 9:39 - ATIVIDADE PENDENTE: AGUARDANDO NUMERO DE CHAMADO PARA ATUALIZAÇÃO MASSIVA DE LINHAS. PROJETO PILOTO. DEBORAH FERREIRA.  27.06.2013. 12:17. Aberto chamado de N° 20367087 referente a atualização massiva das linhas. Ilha de Input. Lucas Ávila."/>
    <x v="0"/>
    <s v="CONSIGAZ DISTRIBUIDORA DE GAS LTDA"/>
    <x v="0"/>
    <x v="2"/>
    <x v="0"/>
    <x v="0"/>
    <x v="0"/>
    <d v="2013-06-21T15:44:25"/>
    <x v="1"/>
    <x v="13"/>
    <x v="0"/>
    <x v="0"/>
    <x v="0"/>
    <s v="01597589000110"/>
    <x v="0"/>
    <x v="18"/>
    <x v="5"/>
    <x v="1"/>
    <x v="1"/>
    <x v="1"/>
  </r>
  <r>
    <s v="1-38TANE1"/>
    <x v="0"/>
    <d v="2013-08-27T10:53:53"/>
    <s v="27/8/2013 10:53 - VINCULAR CONTA 2132907665, INSERIR NO ADABAS MPJ00028832 GN FABIOLA FALSI. TRATA-SE DE 1 PN (VIVOCHIP).  DÚVIDAS ACIONAR ANTES DE CANCELAR. GUARDIÃ DE PEDIDOS - EDILENE AP DA SILVA - 11 3430-4250 GN - FABIOLA FALSI - Cel   11 99794 7725   27/08/2013 22:37 ATIVIDADE EM TRATATIVA ** LUCIANE SOARES - PROJETO PILOTO"/>
    <x v="0"/>
    <s v="INDUSTRIA MECANICA SAMOT LTDA"/>
    <x v="0"/>
    <x v="3"/>
    <x v="0"/>
    <x v="0"/>
    <x v="0"/>
    <d v="2013-08-27T10:53:53"/>
    <x v="0"/>
    <x v="0"/>
    <x v="0"/>
    <x v="0"/>
    <x v="0"/>
    <s v="56912124000106"/>
    <x v="0"/>
    <x v="4"/>
    <x v="3"/>
    <x v="0"/>
    <x v="0"/>
    <x v="1"/>
  </r>
  <r>
    <s v="1-2Z5TJ7A"/>
    <x v="0"/>
    <d v="2013-06-21T15:44:25"/>
    <s v="28/06/2013 PROJETO PILOTO. DEBORAH FERREIRA.  21/6/2013 15:44 - CRIAR CONTA NOVA VENCIMENTO 25, INSERIR NO ADABAS 9997670 GC DANIEL, TRATA-SE DE 358 TROCAS E 10 MIGRAÇÕES. ANEXO DE ACORDO PARA TRAMITAÇÃO DAS ALTAS QUE JÁ ESTÃO INSERIDAS NA ATIVIDADE 1-2Z3WE6T.  QUALQUER DÚVIDA ACIONAR ANTES DE CANCELAR.  GUARDIÃ DE PEDIDOS - EDILENE AP DA SILVA - 11 3430-4250 GC- DANIEL ABOU - +55 11 97284-1177  21/6/2013- 18:19- ATIVIDADE APROVADA. ****PROJETO PILOTO EVELYN ROSA  25/06/13 - 9:39 - ATIVIDADE PENDENTE: AGUARDANDO NUMERO DE CHAMADO PARA ATUALIZAÇÃO MASSIVA DE LINHAS. PROJETO PILOTO. DEBORAH FERREIRA.  27.06.2013. 12:17. Aberto chamado de N° 20367087 referente a atualização massiva das linhas. Ilha de Input. Lucas Ávila."/>
    <x v="0"/>
    <s v="CONSIGAZ DISTRIBUIDORA DE GAS LTDA"/>
    <x v="0"/>
    <x v="3"/>
    <x v="0"/>
    <x v="0"/>
    <x v="0"/>
    <d v="2013-06-21T15:44:25"/>
    <x v="1"/>
    <x v="14"/>
    <x v="0"/>
    <x v="0"/>
    <x v="0"/>
    <s v="01597589000110"/>
    <x v="0"/>
    <x v="19"/>
    <x v="6"/>
    <x v="1"/>
    <x v="2"/>
    <x v="1"/>
  </r>
  <r>
    <s v="1-2Z5TJ7A"/>
    <x v="0"/>
    <d v="2013-06-21T15:44:25"/>
    <s v="28/06/2013 PROJETO PILOTO. DEBORAH FERREIRA.  21/6/2013 15:44 - CRIAR CONTA NOVA VENCIMENTO 25, INSERIR NO ADABAS 9997670 GC DANIEL, TRATA-SE DE 358 TROCAS E 10 MIGRAÇÕES. ANEXO DE ACORDO PARA TRAMITAÇÃO DAS ALTAS QUE JÁ ESTÃO INSERIDAS NA ATIVIDADE 1-2Z3WE6T.  QUALQUER DÚVIDA ACIONAR ANTES DE CANCELAR.  GUARDIÃ DE PEDIDOS - EDILENE AP DA SILVA - 11 3430-4250 GC- DANIEL ABOU - +55 11 97284-1177  21/6/2013- 18:19- ATIVIDADE APROVADA. ****PROJETO PILOTO EVELYN ROSA  25/06/13 - 9:39 - ATIVIDADE PENDENTE: AGUARDANDO NUMERO DE CHAMADO PARA ATUALIZAÇÃO MASSIVA DE LINHAS. PROJETO PILOTO. DEBORAH FERREIRA.  27.06.2013. 12:17. Aberto chamado de N° 20367087 referente a atualização massiva das linhas. Ilha de Input. Lucas Ávila."/>
    <x v="0"/>
    <s v="CONSIGAZ DISTRIBUIDORA DE GAS LTDA"/>
    <x v="0"/>
    <x v="3"/>
    <x v="0"/>
    <x v="0"/>
    <x v="0"/>
    <d v="2013-06-21T15:44:25"/>
    <x v="1"/>
    <x v="15"/>
    <x v="0"/>
    <x v="0"/>
    <x v="0"/>
    <s v="1.5975890001e+012"/>
    <x v="0"/>
    <x v="20"/>
    <x v="2"/>
    <x v="1"/>
    <x v="2"/>
    <x v="1"/>
  </r>
  <r>
    <s v="1-2Z5TJ7A"/>
    <x v="0"/>
    <d v="2013-06-21T15:44:25"/>
    <s v="28/06/2013 PROJETO PILOTO. DEBORAH FERREIRA.  21/6/2013 15:44 - CRIAR CONTA NOVA VENCIMENTO 25, INSERIR NO ADABAS 9997670 GC DANIEL, TRATA-SE DE 358 TROCAS E 10 MIGRAÇÕES. ANEXO DE ACORDO PARA TRAMITAÇÃO DAS ALTAS QUE JÁ ESTÃO INSERIDAS NA ATIVIDADE 1-2Z3WE6T.  QUALQUER DÚVIDA ACIONAR ANTES DE CANCELAR.  GUARDIÃ DE PEDIDOS - EDILENE AP DA SILVA - 11 3430-4250 GC- DANIEL ABOU - +55 11 97284-1177  21/6/2013- 18:19- ATIVIDADE APROVADA. ****PROJETO PILOTO EVELYN ROSA  25/06/13 - 9:39 - ATIVIDADE PENDENTE: AGUARDANDO NUMERO DE CHAMADO PARA ATUALIZAÇÃO MASSIVA DE LINHAS. PROJETO PILOTO. DEBORAH FERREIRA.  27.06.2013. 12:17. Aberto chamado de N° 20367087 referente a atualização massiva das linhas. Ilha de Input. Lucas Ávila.  02.07.2013. 16:20. Chamado de N° 20367087 fora dado como fechado por TI. Linhas constam atualizadas massivamente. Atividade encaminhada para distribuição. Ilha de Input. Lucas Ávila."/>
    <x v="0"/>
    <s v="CONSIGAZ DISTRIBUIDORA DE GAS LTDA"/>
    <x v="0"/>
    <x v="3"/>
    <x v="0"/>
    <x v="0"/>
    <x v="0"/>
    <d v="2013-06-21T15:44:25"/>
    <x v="1"/>
    <x v="16"/>
    <x v="0"/>
    <x v="0"/>
    <x v="0"/>
    <s v="01597589000110"/>
    <x v="0"/>
    <x v="21"/>
    <x v="9"/>
    <x v="1"/>
    <x v="2"/>
    <x v="1"/>
  </r>
  <r>
    <s v="1-38V2N9F"/>
    <x v="0"/>
    <d v="2013-08-27T14:20:28"/>
    <s v="27/08/13 EM TRATATIVA. DEBORAH FERREIRA.  27/8/2013 14:20 - CRIAR CONTA NOVA VENCIMENTO 25, INSERIR NO ADABAS MPJ00028632GN FABIOLA FALSI, TRATA-SE DE 25 HP COMODATO. ANEXO DE ACORDO DO CLIENTE, A ASSINANTE POSSUI CADASTRO DE GESTOR E DOCUMENTO PESSOAL ANEXO NO VIVOCORP.  DÚVIDAS ACIONAR ANTES DE CANCELAR.  GUARDIÃ DE PEDIDOS - EDILENE AP DA SILVA - 11 3430-4250 GN - FABIOLA FALSI - Cel   11 99794 7725  28/08/13 - 09:50 - ATIVIDADE APROVADA. DEBORAH FERREIRA//PROJETO PILOTO."/>
    <x v="0"/>
    <s v="ATLAS COPCO BRASIL LTDA"/>
    <x v="0"/>
    <x v="3"/>
    <x v="0"/>
    <x v="0"/>
    <x v="0"/>
    <d v="2013-08-27T14:20:28"/>
    <x v="0"/>
    <x v="0"/>
    <x v="0"/>
    <x v="0"/>
    <x v="0"/>
    <s v="57029431000106"/>
    <x v="0"/>
    <x v="4"/>
    <x v="3"/>
    <x v="0"/>
    <x v="0"/>
    <x v="1"/>
  </r>
  <r>
    <s v="1-2Z5TJ7A"/>
    <x v="1"/>
    <d v="2013-06-21T15:44:25"/>
    <s v="03/07//2013 PROJETO PILOTO. DEBORAH FERREIRA.  21/6/2013 15:44 - CRIAR CONTA NOVA VENCIMENTO 25, INSERIR NO ADABAS 9997670 GC DANIEL, TRATA-SE DE 358 TROCAS E 10 MIGRAÇÕES. ANEXO DE ACORDO PARA TRAMITAÇÃO DAS ALTAS QUE JÁ ESTÃO INSERIDAS NA ATIVIDADE 1-2Z3WE6T.  QUALQUER DÚVIDA ACIONAR ANTES DE CANCELAR.  GUARDIÃ DE PEDIDOS - EDILENE AP DA SILVA - 11 3430-4250 GC- DANIEL ABOU - +55 11 97284-1177  21/6/2013- 18:19- ATIVIDADE APROVADA. ****PROJETO PILOTO EVELYN ROSA  25/06/13 - 9:39 - ATIVIDADE PENDENTE: AGUARDANDO NUMERO DE CHAMADO PARA ATUALIZAÇÃO MASSIVA DE LINHAS. PROJETO PILOTO. DEBORAH FERREIRA.  27.06.2013. 12:17. Aberto chamado de N° 20367087 referente a atualização massiva das linhas. Ilha de Input. Lucas Ávila.  02.07.2013. 16:20. Chamado de N° 20367087 fora dado como fechado por TI. Linhas constam atualizadas massivamente. Atividade encaminhada para distribuição. Ilha de Input. Lucas Ávila."/>
    <x v="0"/>
    <s v="CONSIGAZ DISTRIBUIDORA DE GAS LTDA"/>
    <x v="0"/>
    <x v="3"/>
    <x v="0"/>
    <x v="2"/>
    <x v="0"/>
    <d v="2013-06-21T15:44:25"/>
    <x v="1"/>
    <x v="17"/>
    <x v="2"/>
    <x v="2"/>
    <x v="2"/>
    <s v="01597589000110"/>
    <x v="0"/>
    <x v="22"/>
    <x v="10"/>
    <x v="1"/>
    <x v="2"/>
    <x v="1"/>
  </r>
  <r>
    <s v="1-2Z5TJ7A"/>
    <x v="1"/>
    <d v="2013-06-21T15:44:25"/>
    <s v="21/6/2013 15:44 - CRIAR CONTA NOVA VENCIMENTO 25, INSERIR NO ADABAS 9997670 GC DANIEL, TRATA-SE DE 358 TROCAS E 10 MIGRAÇÕES. ANEXO DE ACORDO PARA TRAMITAÇÃO DAS ALTAS QUE JÁ ESTÃO INSERIDAS NA ATIVIDADE 1-2Z3WE6T. QUALQUER DÚVIDA ACIONAR ANTES DE CANCELAR. GUARDIÃ DE PEDIDOS - EDILENE AP DA SILVA - 11 3430-4250 GC- DANIEL ABOU - +55 11 97284-1177 21/6/2013- 18:19- ATIVIDADE APROVADA. ****PROJETO PILOTO EVELYN ROSA 25/06/13 - 9:39 - ATIVIDADE PENDENTE: AGUARDANDO NUMERO DE CHAMADO PARA ATUALIZAÇÃO MASSIVA DE LINHAS. PROJETO PILOTO. DEBORAH FERREIRA. 27.06.2013. 12:17. Aberto chamado de N° 20367087 referente a atualização massiva das linhas. Ilha de Input. Lucas Ávila. 02.07.2013. 16:20. Chamado de N° 20367087 fora dado como fechado por TI. Linhas constam atualizadas massivamente. Atividade encaminhada para distribuição. Ilha de Input. Lucas Ávila.  4/7/2013  15:11 - ATIVIDADE PENDENTE, AGUARDANDO SOLUÇÃO DO CHAMADO GERAL 20359037. REFERENTE À EXCLUSÃO DE SERVIÇOS DE DADOS ANTIGOS (DESCONTINUADOS) NO MOMENTO DA CRIAÇÃO DE PEDIDOS. PROJETO PILOTO. ANA ISABEL NUNES."/>
    <x v="0"/>
    <s v="CONSIGAZ DISTRIBUIDORA DE GAS LTDA"/>
    <x v="0"/>
    <x v="2"/>
    <x v="0"/>
    <x v="2"/>
    <x v="0"/>
    <d v="2013-06-21T15:44:25"/>
    <x v="1"/>
    <x v="18"/>
    <x v="2"/>
    <x v="2"/>
    <x v="2"/>
    <s v="01597589000110"/>
    <x v="0"/>
    <x v="23"/>
    <x v="11"/>
    <x v="1"/>
    <x v="2"/>
    <x v="1"/>
  </r>
  <r>
    <s v="1-2Z5TJ7A"/>
    <x v="1"/>
    <d v="2013-06-21T15:44:25"/>
    <s v="21/6/2013 15:44 - CRIAR CONTA NOVA VENCIMENTO 25, INSERIR NO ADABAS 9997670 GC DANIEL, TRATA-SE DE 358 TROCAS E 10 MIGRAÇÕES. ANEXO DE ACORDO PARA TRAMITAÇÃO DAS ALTAS QUE JÁ ESTÃO INSERIDAS NA ATIVIDADE 1-2Z3WE6T. QUALQUER DÚVIDA ACIONAR ANTES DE CANCELAR. GUARDIÃ DE PEDIDOS - EDILENE AP DA SILVA - 11 3430-4250 GC- DANIEL ABOU - +55 11 97284-1177 21/6/2013- 18:19- ATIVIDADE APROVADA. ****PROJETO PILOTO EVELYN ROSA 25/06/13 - 9:39 - ATIVIDADE PENDENTE: AGUARDANDO NUMERO DE CHAMADO PARA ATUALIZAÇÃO MASSIVA DE LINHAS. PROJETO PILOTO. DEBORAH FERREIRA. 27.06.2013. 12:17. Aberto chamado de N° 20367087 referente a atualização massiva das linhas. Ilha de Input. Lucas Ávila. 02.07.2013. 16:20. Chamado de N° 20367087 fora dado como fechado por TI. Linhas constam atualizadas massivamente. Atividade encaminhada para distribuição. Ilha de Input. Lucas Ávila.  4/7/2013  15:11 - ATIVIDADE PENDENTE, AGUARDANDO SOLUÇÃO DO CHAMADO GERAL 20359037. REFERENTE À EXCLUSÃO DE SERVIÇOS DE DADOS ANTIGOS (DESCONTINUADOS) NO MOMENTO DA CRIAÇÃO DE PEDIDOS. PROJETO PILOTO. ANA ISABEL NUNES."/>
    <x v="0"/>
    <s v="CONSIGAZ DISTRIBUIDORA DE GAS LTDA"/>
    <x v="0"/>
    <x v="2"/>
    <x v="0"/>
    <x v="2"/>
    <x v="0"/>
    <d v="2013-06-21T15:44:25"/>
    <x v="1"/>
    <x v="0"/>
    <x v="2"/>
    <x v="2"/>
    <x v="2"/>
    <s v="01597589000110"/>
    <x v="0"/>
    <x v="24"/>
    <x v="12"/>
    <x v="1"/>
    <x v="2"/>
    <x v="1"/>
  </r>
  <r>
    <s v="1-2Z5TJ7A"/>
    <x v="1"/>
    <d v="2013-06-21T15:44:25"/>
    <s v="21/6/2013 15:44 - CRIAR CONTA NOVA VENCIMENTO 25, INSERIR NO ADABAS 9997670 GC DANIEL, TRATA-SE DE 358 TROCAS E 10 MIGRAÇÕES. ANEXO DE ACORDO PARA TRAMITAÇÃO DAS ALTAS QUE JÁ ESTÃO INSERIDAS NA ATIVIDADE 1-2Z3WE6T. QUALQUER DÚVIDA ACIONAR ANTES DE CANCELAR. GUARDIÃ DE PEDIDOS - EDILENE AP DA SILVA - 11 3430-4250 GC- DANIEL ABOU - +55 11 97284-1177 21/6/2013- 18:19- ATIVIDADE APROVADA. ****PROJETO PILOTO EVELYN ROSA 25/06/13 - 9:39 - ATIVIDADE PENDENTE: AGUARDANDO NUMERO DE CHAMADO PARA ATUALIZAÇÃO MASSIVA DE LINHAS. PROJETO PILOTO. DEBORAH FERREIRA. 27.06.2013. 12:17. Aberto chamado de N° 20367087 referente a atualização massiva das linhas. Ilha de Input. Lucas Ávila. 02.07.2013. 16:20. Chamado de N° 20367087 fora dado como fechado por TI. Linhas constam atualizadas massivamente. Atividade encaminhada para distribuição. Ilha de Input. Lucas Ávila.  4/7/2013  15:11 - ATIVIDADE PENDENTE, AGUARDANDO SOLUÇÃO DO CHAMADO GERAL 20359037. REFERENTE À EXCLUSÃO DE SERVIÇOS DE DADOS ANTIGOS (DESCONTINUADOS) NO MOMENTO DA CRIAÇÃO DE PEDIDOS. PROJETO PILOTO. ANA ISABEL NUNES."/>
    <x v="0"/>
    <s v="CONSIGAZ DISTRIBUIDORA DE GAS LTDA"/>
    <x v="0"/>
    <x v="2"/>
    <x v="0"/>
    <x v="2"/>
    <x v="0"/>
    <d v="2013-06-21T15:44:25"/>
    <x v="1"/>
    <x v="0"/>
    <x v="2"/>
    <x v="2"/>
    <x v="2"/>
    <s v="01597589000110"/>
    <x v="0"/>
    <x v="25"/>
    <x v="13"/>
    <x v="1"/>
    <x v="2"/>
    <x v="1"/>
  </r>
  <r>
    <s v="1-2Z5TJ7A"/>
    <x v="1"/>
    <d v="2013-06-21T15:44:25"/>
    <s v="COMENTÁRIOS ANTERIORES EM ANEXO  21/6/2013 15:44 - CRIAR CONTA NOVA VENCIMENTO 25, INSERIR NO ADABAS 9997670 GC DANIEL, TRATA-SE DE 358 TROCAS E 10 MIGRAÇÕES. ANEXO DE ACORDO PARA TRAMITAÇÃO DAS ALTAS QUE JÁ ESTÃO INSERIDAS NA ATIVIDADE 1-2Z3WE6T. QUALQUER DÚVIDA ACIONAR ANTES DE CANCELAR. GUARDIÃ DE PEDIDOS - EDILENE AP DA SILVA - 11 3430-4250 GC- DANIEL ABOU - +55 11 97284-1177  21/6/2013- 18:19- ATIVIDADE APROVADA. ****PROJETO PILOTO EVELYN ROSA  25/06/13 - 9:39 - ATIVIDADE PENDENTE: AGUARDANDO NUMERO DE CHAMADO PARA ATUALIZAÇÃO MASSIVA DE LINHAS. PROJETO PILOTO. DEBORAH FERREIRA.  15/7/2013 Atividade pendente por chamado geral de nº 20413830. Projeto Piloto. Ana Isabel Nunes."/>
    <x v="0"/>
    <s v="CONSIGAZ DISTRIBUIDORA DE GAS LTDA"/>
    <x v="0"/>
    <x v="2"/>
    <x v="0"/>
    <x v="2"/>
    <x v="0"/>
    <d v="2013-06-21T15:44:25"/>
    <x v="1"/>
    <x v="0"/>
    <x v="2"/>
    <x v="2"/>
    <x v="2"/>
    <s v="01597589000110"/>
    <x v="0"/>
    <x v="26"/>
    <x v="14"/>
    <x v="1"/>
    <x v="2"/>
    <x v="1"/>
  </r>
  <r>
    <s v="1-2Z5TJ7A"/>
    <x v="1"/>
    <d v="2013-06-21T15:44:25"/>
    <s v="COMENTÁRIOS ANTERIORES EM ANEXO  21/6/2013 15:44 - CRIAR CONTA NOVA VENCIMENTO 25, INSERIR NO ADABAS 9997670 GC DANIEL, TRATA-SE DE 358 TROCAS E 10 MIGRAÇÕES. ANEXO DE ACORDO PARA TRAMITAÇÃO DAS ALTAS QUE JÁ ESTÃO INSERIDAS NA ATIVIDADE 1-2Z3WE6T. QUALQUER DÚVIDA ACIONAR ANTES DE CANCELAR. GUARDIÃ DE PEDIDOS - EDILENE AP DA SILVA - 11 3430-4250 GC- DANIEL ABOU - +55 11 97284-1177  21/6/2013- 18:19- ATIVIDADE APROVADA. ****PROJETO PILOTO EVELYN ROSA  25/06/13 - 9:39 - ATIVIDADE PENDENTE: AGUARDANDO NUMERO DE CHAMADO PARA ATUALIZAÇÃO MASSIVA DE LINHAS. PROJETO PILOTO. DEBORAH FERREIRA.  15/7/2013 Atividade pendente por chamado geral de nº 20413830. Projeto Piloto. Ana Isabel Nunes."/>
    <x v="0"/>
    <s v="CONSIGAZ DISTRIBUIDORA DE GAS LTDA"/>
    <x v="0"/>
    <x v="2"/>
    <x v="0"/>
    <x v="2"/>
    <x v="0"/>
    <d v="2013-06-21T15:44:25"/>
    <x v="1"/>
    <x v="0"/>
    <x v="2"/>
    <x v="2"/>
    <x v="2"/>
    <s v="01597589000110"/>
    <x v="0"/>
    <x v="27"/>
    <x v="15"/>
    <x v="1"/>
    <x v="2"/>
    <x v="1"/>
  </r>
  <r>
    <s v="1-2Z5TJ7A"/>
    <x v="1"/>
    <d v="2013-06-21T15:44:25"/>
    <s v="21/6/2013 15:44 - CRIAR CONTA NOVA VENCIMENTO 25, INSERIR NO ADABAS 9997670 GC DANIEL, TRATA-SE DE 358 TROCAS E 10 MIGRAÇÕES. ANEXO DE ACORDO PARA TRAMITAÇÃO DAS ALTAS QUE JÁ ESTÃO INSERIDAS NA ATIVIDADE 1-2Z3WE6T. QUALQUER DÚVIDA ACIONAR ANTES DE CANCELAR. GUARDIÃ DE PEDIDOS - EDILENE AP DA SILVA - 11 3430-4250 GC- DANIEL ABOU - +55 11 97284-1177  21/6/2013- 18:19- ATIVIDADE APROVADA. ****PROJETO PILOTO EVELYN ROSA  25/06/13 - 9:39 - ATIVIDADE PENDENTE: AGUARDANDO NUMERO DE CHAMADO PARA ATUALIZAÇÃO MASSIVA DE LINHAS. PROJETO PILOTO. DEBORAH FERREIRA.  27.06.2013. 12:17. Aberto chamado de N° 20367087 referente a atualização massiva das linhas. Ilha de Input. Lucas Ávila.  02.07.2013. 16:20. Chamado de N° 20367087 fora dado como fechado por TI. Linhas constam atualizadas massivamente. Atividade encaminhada para distribuição. Ilha de Input. Lucas Ávila.  4/7/2013  15:11 - ATIVIDADE PENDENTE, AGUARDANDO SOLUÇÃO DO CHAMADO GERAL 20359037. REFERENTE À EXCLUSÃO DE SERVIÇOS DE DADOS ANTIGOS (DESCONTINUADOS) NO MOMENTO DA CRIAÇÃO DE PEDIDOS. PROJETO PILOTO. ANA ISABEL NUNES.  15/7/2013 Atividade pendente por chamado geral de nº 20413830 devido degradação no vivo corp. Projeto Piloto. Ana Isabel Nunes."/>
    <x v="0"/>
    <s v="CONSIGAZ DISTRIBUIDORA DE GAS LTDA"/>
    <x v="0"/>
    <x v="2"/>
    <x v="0"/>
    <x v="2"/>
    <x v="0"/>
    <d v="2013-06-21T15:44:25"/>
    <x v="1"/>
    <x v="0"/>
    <x v="2"/>
    <x v="2"/>
    <x v="2"/>
    <s v="01597589000110"/>
    <x v="0"/>
    <x v="28"/>
    <x v="16"/>
    <x v="1"/>
    <x v="2"/>
    <x v="1"/>
  </r>
  <r>
    <s v="1-2Z5TJ7A"/>
    <x v="1"/>
    <d v="2013-06-21T15:44:25"/>
    <s v="18/07/13 EM TRATATIVA. DEBORAH FERREIRA.  21/6/2013 15:44 - CRIAR CONTA NOVA VENCIMENTO 25, INSERIR NO ADABAS 9997670 GC DANIEL, TRATA-SE DE 358 TROCAS E 10 MIGRAÇÕES. ANEXO DE ACORDO PARA TRAMITAÇÃO DAS ALTAS QUE JÁ ESTÃO INSERIDAS NA ATIVIDADE 1-2Z3WE6T. QUALQUER DÚVIDA ACIONAR ANTES DE CANCELAR. GUARDIÃ DE PEDIDOS - EDILENE AP DA SILVA - 11 3430-4250 GC- DANIEL ABOU - +55 11 97284-1177  21/6/2013- 18:19- ATIVIDADE APROVADA. ****PROJETO PILOTO EVELYN ROSA  25/06/13 - 9:39 - ATIVIDADE PENDENTE: AGUARDANDO NUMERO DE CHAMADO PARA ATUALIZAÇÃO MASSIVA DE LINHAS. PROJETO PILOTO. DEBORAH FERREIRA.  27.06.2013. 12:17. Aberto chamado de N° 20367087 referente a atualização massiva das linhas. Ilha de Input. Lucas Ávila.  02.07.2013. 16:20. Chamado de N° 20367087 fora dado como fechado por TI. Linhas constam atualizadas massivamente. Atividade encaminhada para distribuição. Ilha de Input. Lucas Ávila.  4/7/2013  15:11 - ATIVIDADE PENDENTE, AGUARDANDO SOLUÇÃO DO CHAMADO GERAL 20359037. REFERENTE À EXCLUSÃO DE SERVIÇOS DE DADOS ANTIGOS (DESCONTINUADOS) NO MOMENTO DA CRIAÇÃO DE PEDIDOS. PROJETO PILOTO. ANA ISABEL NUNES.  15/7/2013 Atividade pendente por chamado geral de nº 20413830 devido degradação no vivo corp. Projeto Piloto. Ana Isabel Nunes."/>
    <x v="0"/>
    <s v="CONSIGAZ DISTRIBUIDORA DE GAS LTDA"/>
    <x v="0"/>
    <x v="2"/>
    <x v="0"/>
    <x v="2"/>
    <x v="0"/>
    <d v="2013-06-21T15:44:25"/>
    <x v="1"/>
    <x v="0"/>
    <x v="2"/>
    <x v="2"/>
    <x v="2"/>
    <s v="01597589000110"/>
    <x v="0"/>
    <x v="29"/>
    <x v="17"/>
    <x v="1"/>
    <x v="2"/>
    <x v="1"/>
  </r>
  <r>
    <s v="1-2Z5TJ7A"/>
    <x v="1"/>
    <d v="2013-06-21T15:44:25"/>
    <s v="18/07/13 EM TRATATIVA. DEBORAH FERREIRA.  21/6/2013 15:44 - CRIAR CONTA NOVA VENCIMENTO 25, INSERIR NO ADABAS 9997670 GC DANIEL, TRATA-SE DE 358 TROCAS E 10 MIGRAÇÕES. ANEXO DE ACORDO PARA TRAMITAÇÃO DAS ALTAS QUE JÁ ESTÃO INSERIDAS NA ATIVIDADE 1-2Z3WE6T. QUALQUER DÚVIDA ACIONAR ANTES DE CANCELAR. GUARDIÃ DE PEDIDOS - EDILENE AP DA SILVA - 11 3430-4250 GC- DANIEL ABOU - +55 11 97284-1177  21/6/2013- 18:19- ATIVIDADE APROVADA. ****PROJETO PILOTO EVELYN ROSA  25/06/13 - 9:39 - ATIVIDADE PENDENTE: AGUARDANDO NUMERO DE CHAMADO PARA ATUALIZAÇÃO MASSIVA DE LINHAS. PROJETO PILOTO. DEBORAH FERREIRA.  27.06.2013. 12:17. Aberto chamado de N° 20367087 referente a atualização massiva das linhas. Ilha de Input. Lucas Ávila.  02.07.2013. 16:20. Chamado de N° 20367087 fora dado como fechado por TI. Linhas constam atualizadas massivamente. Atividade encaminhada para distribuição. Ilha de Input. Lucas Ávila.  4/7/2013  15:11 - ATIVIDADE PENDENTE, AGUARDANDO SOLUÇÃO DO CHAMADO GERAL 20359037. REFERENTE À EXCLUSÃO DE SERVIÇOS DE DADOS ANTIGOS (DESCONTINUADOS) NO MOMENTO DA CRIAÇÃO DE PEDIDOS. PROJETO PILOTO. ANA ISABEL NUNES.  15/7/2013 Atividade pendente por chamado geral de nº 20413830 devido degradação no vivo corp. Projeto Piloto. Ana Isabel Nunes.  20/07/2013 10:11 - Seguir tratativa, gerada no S. Massa e concluiu. Willian Dorneles Solicitação Gerada: 1-6710709326 Pedido Gerado: 1-6711136279"/>
    <x v="0"/>
    <s v="CONSIGAZ DISTRIBUIDORA DE GAS LTDA"/>
    <x v="0"/>
    <x v="1"/>
    <x v="0"/>
    <x v="2"/>
    <x v="0"/>
    <d v="2013-06-21T15:44:25"/>
    <x v="1"/>
    <x v="0"/>
    <x v="2"/>
    <x v="2"/>
    <x v="2"/>
    <s v="01597589000110"/>
    <x v="0"/>
    <x v="30"/>
    <x v="18"/>
    <x v="1"/>
    <x v="2"/>
    <x v="1"/>
  </r>
  <r>
    <s v="1-2Z5TJ7A"/>
    <x v="1"/>
    <d v="2013-06-21T15:44:25"/>
    <s v="23/07/13  EM TRATATIVA. DEBORAH FERREIRA.  21/6/2013 15:44 - CRIAR CONTA NOVA VENCIMENTO 25, INSERIR NO ADABAS 9997670 GC DANIEL, TRATA-SE DE 358 TROCAS E 10 MIGRAÇÕES. ANEXO DE ACORDO PARA TRAMITAÇÃO DAS ALTAS QUE JÁ ESTÃO INSERIDAS NA ATIVIDADE 1-2Z3WE6T. QUALQUER DÚVIDA ACIONAR ANTES DE CANCELAR. GUARDIÃ DE PEDIDOS - EDILENE AP DA SILVA - 11 3430-4250 GC- DANIEL ABOU - +55 11 97284-1177  21/6/2013- 18:19- ATIVIDADE APROVADA. ****PROJETO PILOTO EVELYN ROSA  25/06/13 - 9:39 - ATIVIDADE PENDENTE: AGUARDANDO NUMERO DE CHAMADO PARA ATUALIZAÇÃO MASSIVA DE LINHAS. PROJETO PILOTO. DEBORAH FERREIRA.  27.06.2013. 12:17. Aberto chamado de N° 20367087 referente a atualização massiva das linhas. Ilha de Input. Lucas Ávila.  02.07.2013. 16:20. Chamado de N° 20367087 fora dado como fechado por TI. Linhas constam atualizadas massivamente. Atividade encaminhada para distribuição. Ilha de Input. Lucas Ávila.  4/7/2013  15:11 - ATIVIDADE PENDENTE, AGUARDANDO SOLUÇÃO DO CHAMADO GERAL 20359037. REFERENTE À EXCLUSÃO DE SERVIÇOS DE DADOS ANTIGOS (DESCONTINUADOS) NO MOMENTO DA CRIAÇÃO DE PEDIDOS. PROJETO PILOTO. ANA ISABEL NUNES.  15/7/2013 Atividade pendente por chamado geral de nº 20413830 devido degradação no vivo corp. Projeto Piloto. Ana Isabel Nunes.  20/07/2013 10:11 - Seguir tratativa, gerada no S. Massa e concluiu. Willian Dorneles Solicitação Gerada: 1-6710709326 Pedido Gerado: 1-6711136279"/>
    <x v="0"/>
    <s v="CONSIGAZ DISTRIBUIDORA DE GAS LTDA"/>
    <x v="0"/>
    <x v="2"/>
    <x v="0"/>
    <x v="2"/>
    <x v="0"/>
    <d v="2013-06-21T15:44:25"/>
    <x v="1"/>
    <x v="0"/>
    <x v="2"/>
    <x v="2"/>
    <x v="2"/>
    <s v="01597589000110"/>
    <x v="0"/>
    <x v="31"/>
    <x v="19"/>
    <x v="1"/>
    <x v="2"/>
    <x v="1"/>
  </r>
  <r>
    <s v="1-2ZAILOB"/>
    <x v="0"/>
    <d v="2013-06-22T10:00:49"/>
    <s v="CRIAR CONTA NOVA VENCIMENTO 25, VIVO GESTÃO ANEXO NOS ANEXOS DO CLIENTE, INSERIR NO ADABAS MPJ00028632 GN FABIOLA FALSI. TRATA-SE DE 5 SMPS  SEGUE DIVISÃO ABAIXO:  ** SMP 1 ---- 60 HA (DDD 11) // 49 HP (DDD 11) // 30 MP (DDD 11 COMPLEMENTAR SEPARADO) // 1 MP (DDD12) // 1 MP (DDD 13) // 1 MP (DDD 14).  ** SMP 2 ----- 40 MP+TA (DDD 11) // 46 MP+TA (DDD 11) // 1 MP+TA (DDD 11) // 1 MP+TA (DDD 12) // 1 MP+TA (DDD 13). COMPLEMENTAR NO MESMO ANEXO.  ** SMP 3  ----  10 MP+TA (DDD 14) //   5 MP+TA (DDD 15) // 2 MP+TA (DDD 16) // 4 MP+TA (DDDD 17) // 14 MP+TA (DDD 18) // 10 MP+TA ( DDD 19). COMPLEMENTAR NO MESMO ANEXO.  ** SMP 4 ----22 MP (DDD 11) //  1 MP( DDD 12) // 1 MP (DDD 13) // 1 MP ( DDD 14)// 1 MP (DDD 15) // 1 MP (DDD 16), COMPLEMENTAR NO MESMO ANEXO.  ** SMP 5 ---- 1 MP DDD 18 // 2 MP DDD 19 // NÚMERO DAS 2 LINHAS ESTÁ NAS OBS  DOS  QUALQUER DÚVIDA INTERAGIR ANTES DE CANCELAR. GUARDIÃ DE PEDIDOS - EDILENE AP DA SILVA - 11 3430-4250 GN - FABIOLA FALSI - Cel   11 99794 7725   22/06/2013  11:34 ATIVIDADE APROVADA - PROJETO PILOTO//VIVIANE BERANRDES"/>
    <x v="0"/>
    <s v="CTEEP - CIA DE T. EN. EL. PAULISTA"/>
    <x v="1"/>
    <x v="0"/>
    <x v="0"/>
    <x v="0"/>
    <x v="0"/>
    <d v="2013-06-22T10:00:49"/>
    <x v="3"/>
    <x v="10"/>
    <x v="0"/>
    <x v="0"/>
    <x v="0"/>
    <s v="02998611000104"/>
    <x v="0"/>
    <x v="15"/>
    <x v="8"/>
    <x v="0"/>
    <x v="1"/>
    <x v="1"/>
  </r>
  <r>
    <s v="1-2ZAILOB"/>
    <x v="0"/>
    <d v="2013-06-22T10:00:49"/>
    <s v="*** comentários anterioes em anexo****  QUALQUER DÚVIDA INTERAGIR ANTES DE CANCELAR. GUARDIÃ DE PEDIDOS - EDILENE AP DA SILVA - 11 3430-4250 GN - FABIOLA FALSI - Cel   11 99794 7725  22/06/2013  11:34 ATIVIDADE APROVADA - PROJETO PILOTO//VIVIANE BERANRDES  25/06/13- 12:03-  ATIVIDADE REPROVADA:LINHAS DUPLICADAS 11964988473 11964988477 11964988496 11964988560 11964988820. PROJETO PILOTO. DEBORAH FERREIRA  25/06/13 15:15 ATIVIDADE PENDENTE: AGURDANDO NUMERO DE CHAMADO PARA ATUALIZAÇÃO MASSIVA DE LINHAS.  obs: GERADO PEDIDO DE ALTAS 1-6509831940. PROJETO PILOTO. DEBORAH FERREIRA.  25.06.2013. 16:38. Aberto chamado de N° 20360671 referente a atualização massiva das linhas que seguem em anexo. Ilha de Input."/>
    <x v="0"/>
    <s v="CTEEP - CIA DE T. EN. EL. PAULISTA"/>
    <x v="0"/>
    <x v="2"/>
    <x v="0"/>
    <x v="0"/>
    <x v="0"/>
    <d v="2013-06-22T10:00:49"/>
    <x v="3"/>
    <x v="11"/>
    <x v="0"/>
    <x v="0"/>
    <x v="0"/>
    <s v="02998611000104"/>
    <x v="0"/>
    <x v="16"/>
    <x v="0"/>
    <x v="0"/>
    <x v="1"/>
    <x v="1"/>
  </r>
  <r>
    <s v="1-2ZAILOB"/>
    <x v="0"/>
    <d v="2013-06-22T10:00:49"/>
    <s v="*** comentários anterioes em anexo****  QUALQUER DÚVIDA INTERAGIR ANTES DE CANCELAR. GUARDIÃ DE PEDIDOS - EDILENE AP DA SILVA - 11 3430-4250 GN - FABIOLA FALSI - Cel   11 99794 7725  22/06/2013  11:34 ATIVIDADE APROVADA - PROJETO PILOTO//VIVIANE BERANRDES  25/06/13- 12:03-  ATIVIDADE REPROVADA:LINHAS DUPLICADAS 11964988473 11964988477 11964988496 11964988560 11964988820. PROJETO PILOTO. DEBORAH FERREIRA  25/06/13 15:15 ATIVIDADE PENDENTE: AGURDANDO NUMERO DE CHAMADO PARA ATUALIZAÇÃO MASSIVA DE LINHAS.  obs: GERADO PEDIDO DE ALTAS 1-6509831940. PROJETO PILOTO. DEBORAH FERREIRA.  25.06.2013. 16:38. Aberto chamado de N° 20360671 referente a atualização massiva das linhas que seguem em anexo. Ilha de Input."/>
    <x v="0"/>
    <s v="CTEEP - CIA DE T. EN. EL. PAULISTA"/>
    <x v="0"/>
    <x v="2"/>
    <x v="0"/>
    <x v="0"/>
    <x v="0"/>
    <d v="2013-06-22T10:00:49"/>
    <x v="3"/>
    <x v="12"/>
    <x v="0"/>
    <x v="0"/>
    <x v="0"/>
    <s v="02998611000104"/>
    <x v="0"/>
    <x v="17"/>
    <x v="4"/>
    <x v="0"/>
    <x v="1"/>
    <x v="1"/>
  </r>
  <r>
    <s v="1-2ZAILOB"/>
    <x v="0"/>
    <d v="2013-06-22T10:00:49"/>
    <s v="*** comentários anterioes em anexo****  QUALQUER DÚVIDA INTERAGIR ANTES DE CANCELAR. GUARDIÃ DE PEDIDOS - EDILENE AP DA SILVA - 11 3430-4250 GN - FABIOLA FALSI - Cel   11 99794 7725  22/06/2013  11:34 ATIVIDADE APROVADA - PROJETO PILOTO//VIVIANE BERANRDES  25/06/13- 12:03-  ATIVIDADE REPROVADA:LINHAS DUPLICADAS 11964988473 11964988477 11964988496 11964988560 11964988820. PROJETO PILOTO. DEBORAH FERREIRA  25/06/13 15:15 ATIVIDADE PENDENTE: AGURDANDO NUMERO DE CHAMADO PARA ATUALIZAÇÃO MASSIVA DE LINHAS.  obs: GERADO PEDIDO DE ALTAS 1-6509831940. PROJETO PILOTO. DEBORAH FERREIRA.  25.06.2013. 16:38. Aberto chamado de N° 20360671 referente a atualização massiva das linhas que seguem em anexo. Ilha de Input."/>
    <x v="0"/>
    <s v="CTEEP - CIA DE T. EN. EL. PAULISTA"/>
    <x v="0"/>
    <x v="2"/>
    <x v="0"/>
    <x v="0"/>
    <x v="0"/>
    <d v="2013-06-22T10:00:49"/>
    <x v="3"/>
    <x v="13"/>
    <x v="0"/>
    <x v="0"/>
    <x v="0"/>
    <s v="02998611000104"/>
    <x v="0"/>
    <x v="18"/>
    <x v="7"/>
    <x v="1"/>
    <x v="1"/>
    <x v="1"/>
  </r>
  <r>
    <s v="1-2ZAILOB"/>
    <x v="0"/>
    <d v="2013-06-22T10:00:49"/>
    <s v="*** comentários anterioes em anexo****  QUALQUER DÚVIDA INTERAGIR ANTES DE CANCELAR. GUARDIÃ DE PEDIDOS - EDILENE AP DA SILVA - 11 3430-4250 GN - FABIOLA FALSI - Cel   11 99794 7725  22/06/2013  11:34 ATIVIDADE APROVADA - PROJETO PILOTO//VIVIANE BERANRDES  25/06/13- 12:03-  ATIVIDADE REPROVADA:LINHAS DUPLICADAS 11964988473 11964988477 11964988496 11964988560 11964988820. PROJETO PILOTO. DEBORAH FERREIRA  25/06/13 15:15 ATIVIDADE PENDENTE: AGURDANDO NUMERO DE CHAMADO PARA ATUALIZAÇÃO MASSIVA DE LINHAS.  obs: GERADO PEDIDO DE ALTAS 1-6509831940. PROJETO PILOTO. DEBORAH FERREIRA.  25.06.2013. 16:38. Aberto chamado de N° 20360671 referente a atualização massiva das linhas que seguem em anexo. Ilha de Input.  01/07/2013 10:00 - Chamado Nº 20360671 solucionado. Linhas atualizadas por T.I. Favor seguir com a tratativa da atividade. Willian Dorneles"/>
    <x v="0"/>
    <s v="CTEEP - CIA DE T. EN. EL. PAULISTA"/>
    <x v="0"/>
    <x v="2"/>
    <x v="0"/>
    <x v="0"/>
    <x v="0"/>
    <d v="2013-06-22T10:00:49"/>
    <x v="3"/>
    <x v="14"/>
    <x v="0"/>
    <x v="0"/>
    <x v="0"/>
    <s v="02998611000104"/>
    <x v="0"/>
    <x v="19"/>
    <x v="5"/>
    <x v="1"/>
    <x v="2"/>
    <x v="1"/>
  </r>
  <r>
    <s v="1-2ZAILOB"/>
    <x v="0"/>
    <d v="2013-06-22T10:00:49"/>
    <s v="*** comentários anterioes em anexo****  QUALQUER DÚVIDA INTERAGIR ANTES DE CANCELAR. GUARDIÃ DE PEDIDOS - EDILENE AP DA SILVA - 11 3430-4250 GN - FABIOLA FALSI - Cel   11 99794 7725  22/06/2013  11:34 ATIVIDADE APROVADA - PROJETO PILOTO//VIVIANE BERANRDES  25/06/13- 12:03-  ATIVIDADE REPROVADA:LINHAS DUPLICADAS 11964988473 11964988477 11964988496 11964988560 11964988820. PROJETO PILOTO. DEBORAH FERREIRA  25/06/13 15:15 ATIVIDADE PENDENTE: AGURDANDO NUMERO DE CHAMADO PARA ATUALIZAÇÃO MASSIVA DE LINHAS.  obs: GERADO PEDIDO DE ALTAS 1-6509831940. PROJETO PILOTO. DEBORAH FERREIRA.  25.06.2013. 16:38. Aberto chamado de N° 20360671 referente a atualização massiva das linhas que seguem em anexo. Ilha de Input.  01/07/2013 10:00 - Chamado Nº 20360671 solucionado. Linhas atualizadas por T.I. Favor seguir com a tratativa da atividade. Willian Dorneles  1/07/13- 16:21-  ATIVIDADE PENDENTE: AGUARDANDO SOLICITAÇÃO EM MASSA N° 1-6572238703. PROJETO PILOTO. DEBORAH FERREIRA."/>
    <x v="0"/>
    <s v="CTEEP - CIA DE T. EN. EL. PAULISTA"/>
    <x v="0"/>
    <x v="2"/>
    <x v="0"/>
    <x v="0"/>
    <x v="0"/>
    <d v="2013-06-22T10:00:49"/>
    <x v="3"/>
    <x v="15"/>
    <x v="0"/>
    <x v="0"/>
    <x v="0"/>
    <s v="2.9986110001e+012"/>
    <x v="0"/>
    <x v="20"/>
    <x v="6"/>
    <x v="1"/>
    <x v="2"/>
    <x v="1"/>
  </r>
  <r>
    <s v="1-39BX373"/>
    <x v="1"/>
    <d v="2013-08-29T17:55:11"/>
    <m/>
    <x v="0"/>
    <s v="FATEC IND. DE NUT. E SAUDE ANIMAL LTDA"/>
    <x v="1"/>
    <x v="1"/>
    <x v="0"/>
    <x v="1"/>
    <x v="0"/>
    <d v="2013-08-29T17:55:11"/>
    <x v="0"/>
    <x v="0"/>
    <x v="1"/>
    <x v="1"/>
    <x v="1"/>
    <s v="60835907000100"/>
    <x v="0"/>
    <x v="32"/>
    <x v="3"/>
    <x v="0"/>
    <x v="0"/>
    <x v="1"/>
  </r>
  <r>
    <s v="1-2ZAILOB"/>
    <x v="0"/>
    <d v="2013-06-22T10:00:49"/>
    <s v="*** comentários anterioes em anexo****  QUALQUER DÚVIDA INTERAGIR ANTES DE CANCELAR. GUARDIÃ DE PEDIDOS - EDILENE AP DA SILVA - 11 3430-4250 GN - FABIOLA FALSI - Cel   11 99794 7725  22/06/2013  11:34 ATIVIDADE APROVADA - PROJETO PILOTO//VIVIANE BERANRDES  25/06/13- 12:03-  ATIVIDADE REPROVADA:LINHAS DUPLICADAS 11964988473 11964988477 11964988496 11964988560 11964988820. PROJETO PILOTO. DEBORAH FERREIRA  25/06/13 15:15 ATIVIDADE PENDENTE: AGURDANDO NUMERO DE CHAMADO PARA ATUALIZAÇÃO MASSIVA DE LINHAS.  obs: GERADO PEDIDO DE ALTAS 1-6509831940. PROJETO PILOTO. DEBORAH FERREIRA.  25.06.2013. 16:38. Aberto chamado de N° 20360671 referente a atualização massiva das linhas que seguem em anexo. Ilha de Input.  01/07/2013 10:00 - Chamado Nº 20360671 solucionado. Linhas atualizadas por T.I. Favor seguir com a tratativa da atividade. Willian Dorneles  2/07/13- 16:21-  ATIVIDADE PENDENTE: AGUARDANDO SOLICITAÇÃO EM MASSA N° 1-6580236561. PROJETO PILOTO. DEBORAH FERREIRA."/>
    <x v="0"/>
    <s v="CTEEP - CIA DE T. EN. EL. PAULISTA"/>
    <x v="0"/>
    <x v="2"/>
    <x v="0"/>
    <x v="0"/>
    <x v="0"/>
    <d v="2013-06-22T10:00:49"/>
    <x v="3"/>
    <x v="16"/>
    <x v="0"/>
    <x v="0"/>
    <x v="0"/>
    <s v="02998611000104"/>
    <x v="0"/>
    <x v="21"/>
    <x v="2"/>
    <x v="1"/>
    <x v="2"/>
    <x v="1"/>
  </r>
  <r>
    <s v="1-2ZAILOB"/>
    <x v="0"/>
    <d v="2013-06-22T10:00:49"/>
    <s v="*** comentários anterioes em anexo****  QUALQUER DÚVIDA INTERAGIR ANTES DE CANCELAR. GUARDIÃ DE PEDIDOS - EDILENE AP DA SILVA - 11 3430-4250 GN - FABIOLA FALSI - Cel   11 99794 7725  22/06/2013  11:34 ATIVIDADE APROVADA - PROJETO PILOTO//VIVIANE BERANRDES  25/06/13- 12:03-  ATIVIDADE REPROVADA:LINHAS DUPLICADAS 11964988473 11964988477 11964988496 11964988560 11964988820. PROJETO PILOTO. DEBORAH FERREIRA  25/06/13 15:15 ATIVIDADE PENDENTE: AGURDANDO NUMERO DE CHAMADO PARA ATUALIZAÇÃO MASSIVA DE LINHAS.  obs: GERADO PEDIDO DE ALTAS 1-6509831940. PROJETO PILOTO. DEBORAH FERREIRA.  25.06.2013. 16:38. Aberto chamado de N° 20360671 referente a atualização massiva das linhas que seguem em anexo. Ilha de Input.  01/07/2013 10:00 - Chamado Nº 20360671 solucionado. Linhas atualizadas por T.I. Favor seguir com a tratativa da atividade. Willian Dorneles  2/07/13- 16:21-  ATIVIDADE PENDENTE: AGUARDANDO SOLICITAÇÃO EM MASSA N° 1-6580236561. PROJETO PILOTO. DEBORAH FERREIRA."/>
    <x v="0"/>
    <s v="CTEEP - CIA DE T. EN. EL. PAULISTA"/>
    <x v="0"/>
    <x v="2"/>
    <x v="0"/>
    <x v="0"/>
    <x v="0"/>
    <d v="2013-06-22T10:00:49"/>
    <x v="3"/>
    <x v="17"/>
    <x v="0"/>
    <x v="0"/>
    <x v="0"/>
    <s v="02998611000104"/>
    <x v="0"/>
    <x v="22"/>
    <x v="9"/>
    <x v="1"/>
    <x v="2"/>
    <x v="1"/>
  </r>
  <r>
    <s v="1-2ZMYME0"/>
    <x v="0"/>
    <d v="2013-06-25T10:46:44"/>
    <s v="25/6/2013 10:46 - TRATA-SE DE REINSERÇÃO DO PEDIDO 1-6473965648 COM STATUS CRÉDITO APROVADO  ENVIADO INDEVIDAMENTE PELO GUARDIÃO, PEÇO DESCULPAS,  ESTAMOS AGILIZANDO O CANCELAMENTO, VISTO QUE NÃO TENHO PRIVILÉGIOS PARA REALIZAR ESTA AÇÃO,  E POR GENTILEZA APROVAR VISTO QUE JÁ FORA APROVADO UMA VEZ.  GUARDIÃ DE PEDIDOS - EDILENE AP DA SILVA - 11 3430-4250 GN - FABIOLA FALSI - Cel   11 99794 7725  25/06/2013- 16:58- ATIVIDADE APROVADA.***PROJETO PILOTO EVELYN ROSA"/>
    <x v="0"/>
    <s v="FREUDENBERG NAO TECIDOS LTDA"/>
    <x v="0"/>
    <x v="0"/>
    <x v="0"/>
    <x v="0"/>
    <x v="0"/>
    <d v="2013-06-25T10:46:44"/>
    <x v="1"/>
    <x v="11"/>
    <x v="0"/>
    <x v="0"/>
    <x v="0"/>
    <s v="62174644000153"/>
    <x v="0"/>
    <x v="16"/>
    <x v="3"/>
    <x v="0"/>
    <x v="1"/>
    <x v="1"/>
  </r>
  <r>
    <s v="1-2ZNO9HT"/>
    <x v="0"/>
    <d v="2013-06-25T11:29:04"/>
    <s v="25/6/2013 11:29 - TRATA-SE DE REINSERÇÃO DO PEDIDO 1-6473486357  COM STATUS CRÉDITO APROVADO  ENVIADO INDEVIDAMENTE PELO GUARDIÃO, PEÇO DESCULPAS,  ESTAMOS AGILIZANDO O CANCELAMENTO, VISTO QUE NÃO TENHO PRIVILÉGIOS PARA REALIZAR ESTA AÇÃO,  E POR GENTILEZA APROVAR VISTO QUE JÁ FORA APROVADO UMA VEZ.  GUARDIÃ DE PEDIDOS - EDILENE AP DA SILVA - 11 3430-4250 GN - FABIOLA FALSI - Cel   11 99794 7725   25/06/2013- 16:43- ATIVIDADE APROVADA.***PROJETO PILOTO EVELYN ROSA"/>
    <x v="0"/>
    <s v="FREUDENBERG NAO TECIDOS LTDA"/>
    <x v="0"/>
    <x v="0"/>
    <x v="0"/>
    <x v="0"/>
    <x v="0"/>
    <d v="2013-06-25T11:29:04"/>
    <x v="0"/>
    <x v="11"/>
    <x v="0"/>
    <x v="0"/>
    <x v="0"/>
    <s v="62174644000153"/>
    <x v="0"/>
    <x v="16"/>
    <x v="3"/>
    <x v="0"/>
    <x v="1"/>
    <x v="1"/>
  </r>
  <r>
    <s v="1-2ZO09E4"/>
    <x v="0"/>
    <d v="2013-06-25T11:52:24"/>
    <s v="25/6/2013 11:52 - TRATA-SE DE REINSERÇÃO DA ATIVIDADE  1-2YUX6LZ COM STATUS CANCELADA, ANEXO COMPLEMENTAR CONFORME SOLICITADO. GUARDIÃ DE PEDIDOS EDILENE A SILVA.  MIGRAÇÃO JÁ FOI FEITA PELA CONSULTORIA.   GUARDIÃ DE PEDIDOS - EDILENE AP DA SILVA - 11 3430-4250 GC - MARIANE AMORIM - CEL +55 11 99804-0707  25/06/2013- 17:37- ATIVIDADE APROVADA, ENDEREÇO DE ENTREGA SERÁ DIVERGENTE DO CADASTRO, FAVOR VERIFICAR NO OBSERVAÇÕES NO SMP.***PROJETO PILOTO EVELYNM ROSA"/>
    <x v="0"/>
    <s v="ENGEBANC ENGENHARIA E SERVIÇOS LTDA"/>
    <x v="0"/>
    <x v="0"/>
    <x v="0"/>
    <x v="0"/>
    <x v="0"/>
    <d v="2013-06-25T11:52:24"/>
    <x v="0"/>
    <x v="11"/>
    <x v="0"/>
    <x v="0"/>
    <x v="0"/>
    <s v="69026144002833"/>
    <x v="0"/>
    <x v="16"/>
    <x v="3"/>
    <x v="0"/>
    <x v="1"/>
    <x v="1"/>
  </r>
  <r>
    <s v="1-2ZQ1E53"/>
    <x v="0"/>
    <d v="2013-06-25T15:05:53"/>
    <s v="25/06/2013 - 15:06HRS CRIAR CONTA NOVA E VINCULAR ATIVIDADE AO ADABAS MPJ00014741. VENCIMENTO 25. TRATA-SE DE PN1 - NOKIA C2/ PN 1 MOTOROLA XT925. SINALIZAR ANTES DE REPROVAR. GUARDIÕES DE PEDIDOS CRISTIANE/ EDILENE 11 3430-3634. GC CLAUDIO REIS 1197151-7151  26/06/2013- 09:08- ATIVIDADE CANCELADA: SIMULADOR LIBERA TOTAL DE 6 LINHAS (3 LINHAS COM NOKIA C2-01 E 3 LINHAS COM MOTOROLA XT925) QUE DIVERGE DO SMP QUE CONSTA SOMENTE 2 LINHAS (1 COM NOKIA C2-01 E 1 MOTOROLA XT925), FAVOR ANEXAR SMP DAS DE MAIS LINHAS OU SIMULADOR CORRETO.***PROJETO PILOTO EVELYN ROSA"/>
    <x v="0"/>
    <s v="IGREJA MESSIANICA MUNDIAL DO BRASIL"/>
    <x v="0"/>
    <x v="1"/>
    <x v="0"/>
    <x v="0"/>
    <x v="0"/>
    <d v="2013-06-25T15:05:52"/>
    <x v="2"/>
    <x v="11"/>
    <x v="0"/>
    <x v="0"/>
    <x v="0"/>
    <s v="62647383000141"/>
    <x v="0"/>
    <x v="16"/>
    <x v="3"/>
    <x v="0"/>
    <x v="1"/>
    <x v="1"/>
  </r>
  <r>
    <s v="1-2ZQ5GZA"/>
    <x v="0"/>
    <d v="2013-06-25T15:17:14"/>
    <s v="25/06/2013 - 15:19HRS CRIAR CONTA NOVA E VINCULAR ATIVIDADE AO ADABAS MPJ00014741. VENCIMENTO 25. TRATA-SE DE PN 1 MOTOROLA XT925. SINALIZAR ANTES DE REPROVAR. GUARDIÕES DE PEDIDOS CRISTIANE/ EDILENE 11 3430-3634. GC CLAUDIO REIS 1197151-7151"/>
    <x v="0"/>
    <s v="IGREJA MESSIANICA MUNDIAL DO BRASIL"/>
    <x v="0"/>
    <x v="1"/>
    <x v="0"/>
    <x v="0"/>
    <x v="0"/>
    <d v="2013-06-25T15:17:14"/>
    <x v="2"/>
    <x v="11"/>
    <x v="0"/>
    <x v="0"/>
    <x v="0"/>
    <s v="62647383006182"/>
    <x v="0"/>
    <x v="16"/>
    <x v="3"/>
    <x v="0"/>
    <x v="1"/>
    <x v="1"/>
  </r>
  <r>
    <s v="1-2ZQAP23"/>
    <x v="0"/>
    <d v="2013-06-25T15:28:17"/>
    <s v="25/06/2013 - 15:29HRS CRIAR CONTA NOVA E VINCULAR ATIVIDADE AO ADABAS MPJ00014741. VENCIMENTO 25. TRATA-SE DE PN1 - NOKIA C2/ PN 1 MOTOROLA XT925. SINALIZAR ANTES DE REPROVAR. GUARDIÕES DE PEDIDOS CRISTIANE/ EDILENE 11 3430-3634. GC CLAUDIO REIS 1197151-7151"/>
    <x v="0"/>
    <s v="IGREJA MESSIANICA MUNDIAL DO BRASIL"/>
    <x v="0"/>
    <x v="1"/>
    <x v="0"/>
    <x v="0"/>
    <x v="0"/>
    <d v="2013-06-25T15:28:17"/>
    <x v="2"/>
    <x v="11"/>
    <x v="0"/>
    <x v="0"/>
    <x v="0"/>
    <s v="62647383009521"/>
    <x v="0"/>
    <x v="16"/>
    <x v="3"/>
    <x v="0"/>
    <x v="1"/>
    <x v="1"/>
  </r>
  <r>
    <s v="1-2ZQFXJO"/>
    <x v="0"/>
    <d v="2013-06-25T15:39:42"/>
    <s v="25/06/2013 - 15:40HRS CRIAR CONTA NOVA E VINCULAR ATIVIDADE AO ADABAS MPJ00014741. VENCIMENTO 25. TRATA-SE DE PN1 - NOKIA C2. SINALIZAR ANTES DE REPROVAR. GUARDIÕES DE PEDIDOS CRISTIANE/ EDILENE 11 3430-3634. GC CLAUDIO REIS 1197151-7151"/>
    <x v="0"/>
    <s v="IGREJA MESSIANICA M. DO BRASIL"/>
    <x v="0"/>
    <x v="1"/>
    <x v="0"/>
    <x v="0"/>
    <x v="0"/>
    <d v="2013-06-25T15:39:42"/>
    <x v="2"/>
    <x v="11"/>
    <x v="0"/>
    <x v="0"/>
    <x v="0"/>
    <s v="62647383002357"/>
    <x v="0"/>
    <x v="16"/>
    <x v="3"/>
    <x v="0"/>
    <x v="1"/>
    <x v="1"/>
  </r>
  <r>
    <s v="1-2ZR610N"/>
    <x v="0"/>
    <d v="2013-06-25T16:34:31"/>
    <s v="25/6/2013 16:34 -CONTA 2015149352 INSERIR NO ADABAS MPJ00019858 GN TIAGO TRAMBAIOLI, FAVOR IMPUTAR APENAS AS ALTAS,TRATA-SE DE 60 ALTAS DE DADOS E 200 DE VOZ,  DEMAIS SOLICITAÇÕES SERÃO IMPUTADAS EM OUTRA ATIVIDADE, ANEXO DE ACORDO PARA TRAMITAR APENAS ALTAS; QUALQUER DÚVIDA ACIONAR ANTES DE CANCELAR.  GUARDIÃ DE PEDIDOS - EDILENE AP DA SILVA - 11 3430-4250 GN - TIAGO TRAMBAÍOLI - Cel +55 11 99992 7873"/>
    <x v="0"/>
    <s v="SANSUY S/A INDUSTRIA DE PLASTICOS"/>
    <x v="0"/>
    <x v="1"/>
    <x v="0"/>
    <x v="0"/>
    <x v="0"/>
    <d v="2013-06-25T16:34:31"/>
    <x v="0"/>
    <x v="11"/>
    <x v="0"/>
    <x v="0"/>
    <x v="0"/>
    <s v="14807945000558"/>
    <x v="0"/>
    <x v="16"/>
    <x v="3"/>
    <x v="0"/>
    <x v="1"/>
    <x v="1"/>
  </r>
  <r>
    <s v="1-2ZR610N"/>
    <x v="0"/>
    <d v="2013-06-25T16:34:31"/>
    <s v="26/06/2013 17:00 THAIS FERNANDES TRATANDO  25/6/2013 16:34 -CONTA 2015149352 INSERIR NO ADABAS MPJ00019858 GN TIAGO TRAMBAIOLI, FAVOR IMPUTAR APENAS AS ALTAS,TRATA-SE DE 60 ALTAS DE DADOS E 200 DE VOZ,  DEMAIS SOLICITAÇÕES SERÃO IMPUTADAS EM OUTRA ATIVIDADE, ANEXO DE ACORDO PARA TRAMITAR APENAS ALTAS; QUALQUER DÚVIDA ACIONAR ANTES DE CANCELAR.  GUARDIÃ DE PEDIDOS - EDILENE AP DA SILVA - 11 3430-4250 GN - TIAGO TRAMBAÍOLI - Cel +55 11 99992 7873   26/06/2013 15:40  ATIVIDADE APROVADA - PROJETO PILOTO//VIVIANE BERNARDES"/>
    <x v="0"/>
    <s v="SANSUY S/A INDUSTRIA DE PLASTICOS"/>
    <x v="0"/>
    <x v="2"/>
    <x v="0"/>
    <x v="0"/>
    <x v="0"/>
    <d v="2013-06-25T16:34:31"/>
    <x v="0"/>
    <x v="12"/>
    <x v="0"/>
    <x v="0"/>
    <x v="0"/>
    <s v="14807945000558"/>
    <x v="0"/>
    <x v="17"/>
    <x v="0"/>
    <x v="0"/>
    <x v="1"/>
    <x v="1"/>
  </r>
  <r>
    <s v="1-2ZRFJYK"/>
    <x v="0"/>
    <d v="2013-06-25T17:00:07"/>
    <s v="25/6/2013 17:00 -  ATIVIDADE REFERE-SE A TROCAS E MIGRAÇÕES DE VÁRIOS ESTADOS, PORÉM AS ALTAS JÁ ESTÃO EM UMA ATIVIDADE SEPARADA N° 1-2ZR610N, COM O DE ACORDO PARA TRAMITAR SEPARADAMENTE. SEGUE ABAIXO DIVISÃO DOS TERMOS PARA FACILITAR IMPUT:  - TERMO SMP BA (CONTA 0110183012)--21 MP+TA (NOKIA C2-01) // 4 MP+TA (MOTOROLA XT925)  - TERMO SMP DF (CONTA 2129752334) -- 1 MP+TA (MOTOROLA XT925)  - TERMO SMP GO -( CONTA 2130115577) -- 1MP+TA ( MOTOROLA XT 925)  - TERMO SMP MG (CONTA 2130081286) -- 3 MP+TA (MOTOROLA XT925)  -TERMO SMP MT (CONTA 2129849134) --2 MP+TA (MOTOROLA XT925)  -TERMO SMP PE (CONTA 2129753143) -- 4 MP+TA (MOTOROLA XT 9215)  - TERMO SMP PR (CONTA 2129754047) --2 MP+TA (MOTOROLA XT 925).  -TERMO SMP RJ (CONTA NOVA) CLIENTE NÃO SOLICITA GESTÃO, NÃO SENDO NECESSÁRIO ANEXAR. -- 4 MP+TA (MOTOROLA XT925)  - TERMO SMP SP (CONTA 2015149352) --7 MP+TA (MOTOROLA XT 925) + 3 MP+TA (IPHONE 5 16 GB)  - TERMO SMP SP OUTRA SOLICITAÇÃO ( CONTA 2015149352) -- 32 MP+TA (NOKIA C2-01) 30 MP+TA (MOTOROLA XT 925).  GUARDIÃ DE PEDIDOS - EDILENE AP DA SILVA - 11 3430-4250 GN - TIAGO TRAMBAÍOLI - Cel +55 11 99992 7873"/>
    <x v="0"/>
    <s v="SANSUY S/A INDUSTRIA DE PLASTICOS"/>
    <x v="0"/>
    <x v="1"/>
    <x v="0"/>
    <x v="0"/>
    <x v="0"/>
    <d v="2013-06-25T17:00:07"/>
    <x v="0"/>
    <x v="11"/>
    <x v="0"/>
    <x v="0"/>
    <x v="0"/>
    <s v="14807945000558"/>
    <x v="0"/>
    <x v="16"/>
    <x v="3"/>
    <x v="0"/>
    <x v="1"/>
    <x v="1"/>
  </r>
  <r>
    <s v="1-2ZRFJYK"/>
    <x v="0"/>
    <d v="2013-06-25T17:00:07"/>
    <s v="26/06/13 EM TRATATIVA. DEBORAH FERREIRA.  s25/6/2013 17:00 -  ATIVIDADE REFERE-SE A TROCAS E MIGRAÇÕES DE VÁRIOS ESTADOS, PORÉM AS ALTAS JÁ ESTÃO EM UMA ATIVIDADE SEPARADA N° 1-2ZR610N, COM O DE ACORDO PARA TRAMITAR SEPARADAMENTE. SEGUE ABAIXO DIVISÃO DOS TERMOS PARA FACILITAR IMPUT:  - TERMO SMP BA (CONTA 0110183012)--21 MP+TA (NOKIA C2-01) // 4 MP+TA (MOTOROLA XT925)  - TERMO SMP DF (CONTA 2129752334) -- 1 MP+TA (MOTOROLA XT925)  - TERMO SMP GO -( CONTA 2130115577) -- 1MP+TA ( MOTOROLA XT 925)  - TERMO SMP MG (CONTA 2130081286) -- 3 MP+TA (MOTOROLA XT925)  -TERMO SMP MT (CONTA 2129849134) --2 MP+TA (MOTOROLA XT925)  -TERMO SMP PE (CONTA 2129753143) -- 4 MP+TA (MOTOROLA XT 9215)  - TERMO SMP PR (CONTA 2129754047) --2 MP+TA (MOTOROLA XT 925).   -TERMO SMP RJ (CONTA NOVA) CLIENTE NÃO SOLICITA GESTÃO, NÃO SENDO NECESSÁRIO ANEXAR. -- 4 MP+TA (MOTOROLA XT925)  - TERMO SMP SP (CONTA 2015149352) --7 MP+TA (MOTOROLA XT 925) + 3 MP+TA (IPHONE 5 16 GB)  - TERMO SMP SP OUTRA SOLICITAÇÃO ( CONTA 2015149352) -- 32 MP+TA (NOKIA C2-01) 30 MP+TA (MOTOROLA XT 925).  GUARDIÃ DE PEDIDOS - EDILENE AP DA SILVA - 11 3430-4250 GN - TIAGO TRAMBAÍOLI - Cel +55 11 99992 7873  29/06/2013 15:44 ATIVIDADE APROVADA - PROJETO PILOTO // VIVIANE BERNARDES"/>
    <x v="0"/>
    <s v="SANSUY S/A INDUSTRIA DE PLASTICOS"/>
    <x v="0"/>
    <x v="3"/>
    <x v="0"/>
    <x v="0"/>
    <x v="0"/>
    <d v="2013-06-25T17:00:07"/>
    <x v="0"/>
    <x v="12"/>
    <x v="0"/>
    <x v="0"/>
    <x v="0"/>
    <s v="14807945000558"/>
    <x v="0"/>
    <x v="17"/>
    <x v="0"/>
    <x v="0"/>
    <x v="1"/>
    <x v="1"/>
  </r>
  <r>
    <s v="1-2ZRFJYK"/>
    <x v="0"/>
    <d v="2013-06-25T17:00:07"/>
    <s v="28/06/13 EM TRATATIVA. DEBORAH FERREIRA.  s25/6/2013 17:00 -  ATIVIDADE REFERE-SE A TROCAS E MIGRAÇÕES DE VÁRIOS ESTADOS, PORÉM AS ALTAS JÁ ESTÃO EM UMA ATIVIDADE SEPARADA N° 1-2ZR610N, COM O DE ACORDO PARA TRAMITAR SEPARADAMENTE. SEGUE ABAIXO DIVISÃO DOS TERMOS PARA FACILITAR IMPUT:  GUARDIÃ DE PEDIDOS - EDILENE AP DA SILVA - 11 3430-4250 GN - TIAGO TRAMBAÍOLI - Cel +55 11 99992 7873  29/06/2013 15:44 ATIVIDADE APROVADA - PROJETO PILOTO // VIVIANE BERNARDES  27/06/13- 10:01- ATIVIDADE REPROVADA: LINHA 11998279406 COM CNPJ DIVERGENTE. EFETUADO CONTATO SEM SUCESSO.   obs: LINHAS 3171342100 3499455278 2171411011 11998279406 11941770217 ENCAMINHADAS PARA CHAMADO DEVIDO ESTAREM BLOQUEADAS NO VIVO CORP E ATIVAS EM ATLYS. AGUARDANDO NUMERO DE CHAMADO.  PROJETO PILOTO. DEBORAH FERREIRA.  27/06/2013 11:31 - Linhas 3171342100 or 3499455278 or 2171411011 or 11998279406 or 11941770217 foram ativas em VIvoCorp. Seguir com a tratativa das mesmas. WIllian Dorneles"/>
    <x v="0"/>
    <s v="SANSUY S/A INDUSTRIA DE PLASTICOS"/>
    <x v="0"/>
    <x v="3"/>
    <x v="0"/>
    <x v="0"/>
    <x v="0"/>
    <d v="2013-06-25T17:00:07"/>
    <x v="0"/>
    <x v="13"/>
    <x v="0"/>
    <x v="0"/>
    <x v="0"/>
    <s v="14807945000558"/>
    <x v="0"/>
    <x v="18"/>
    <x v="4"/>
    <x v="0"/>
    <x v="1"/>
    <x v="1"/>
  </r>
  <r>
    <s v="1-2ZRFJYK"/>
    <x v="0"/>
    <d v="2013-06-25T17:00:07"/>
    <s v="s25/6/2013 17:00 -  ATIVIDADE REFERE-SE A TROCAS E MIGRAÇÕES DE VÁRIOS ESTADOS, PORÉM AS ALTAS JÁ ESTÃO EM UMA ATIVIDADE SEPARADA N° 1-2ZR610N, COM O DE ACORDO PARA TRAMITAR SEPARADAMENTE. SEGUE ABAIXO DIVISÃO DOS TERMOS PARA FACILITAR IMPUT:  GUARDIÃ DE PEDIDOS - EDILENE AP DA SILVA - 11 3430-4250 GN - TIAGO TRAMBAÍOLI - Cel +55 11 99992 7873  29/06/2013 15:44 ATIVIDADE APROVADA - PROJETO PILOTO // VIVIANE BERNARDES  27/06/13- 10:01- ATIVIDADE REPROVADA: LINHA 11998279406 COM CNPJ DIVERGENTE. EFETUADO CONTATO SEM SUCESSO.   obs: LINHAS 3171342100 3499455278 2171411011 11998279406 11941770217 ENCAMINHADAS PARA CHAMADO DEVIDO ESTAREM BLOQUEADAS NO VIVO CORP E ATIVAS EM ATLYS. AGUARDANDO NUMERO DE CHAMADO.  PROJETO PILOTO. DEBORAH FERREIRA.  27/06/2013 11:31 - Linhas 3171342100 or 3499455278 or 2171411011 or 11998279406 or 11941770217 foram ativas em VIvoCorp. Seguir com a tratativa das mesmas. WIllian Dorneles  28/06/13 AGUARDANDO N° DE CHAMADO PARA ATUALIZAÇÃO MASSIVA DE LINHAS. PROJETO PILOTO.DEBORAH FERREIRA  28.06.2013. 15:00. Aberto chamado de N° 20371432 referente a atualização massiva das linhas. Ilha de Input. Lucas Ávila."/>
    <x v="0"/>
    <s v="SANSUY S/A INDUSTRIA DE PLASTICOS"/>
    <x v="0"/>
    <x v="2"/>
    <x v="0"/>
    <x v="0"/>
    <x v="0"/>
    <d v="2013-06-25T17:00:07"/>
    <x v="0"/>
    <x v="14"/>
    <x v="0"/>
    <x v="0"/>
    <x v="0"/>
    <s v="14807945000558"/>
    <x v="0"/>
    <x v="19"/>
    <x v="7"/>
    <x v="1"/>
    <x v="2"/>
    <x v="1"/>
  </r>
  <r>
    <s v="1-2ZRFJYK"/>
    <x v="0"/>
    <d v="2013-06-25T17:00:07"/>
    <s v="s25/6/2013 17:00 -  ATIVIDADE REFERE-SE A TROCAS E MIGRAÇÕES DE VÁRIOS ESTADOS, PORÉM AS ALTAS JÁ ESTÃO EM UMA ATIVIDADE SEPARADA N° 1-2ZR610N, COM O DE ACORDO PARA TRAMITAR SEPARADAMENTE. SEGUE ABAIXO DIVISÃO DOS TERMOS PARA FACILITAR IMPUT:  GUARDIÃ DE PEDIDOS - EDILENE AP DA SILVA - 11 3430-4250 GN - TIAGO TRAMBAÍOLI - Cel +55 11 99992 7873  29/06/2013 15:44 ATIVIDADE APROVADA - PROJETO PILOTO // VIVIANE BERNARDES  27/06/13- 10:01- ATIVIDADE REPROVADA: LINHA 11998279406 COM CNPJ DIVERGENTE. EFETUADO CONTATO SEM SUCESSO.   obs: LINHAS 3171342100 3499455278 2171411011 11998279406 11941770217 ENCAMINHADAS PARA CHAMADO DEVIDO ESTAREM BLOQUEADAS NO VIVO CORP E ATIVAS EM ATLYS. AGUARDANDO NUMERO DE CHAMADO.  PROJETO PILOTO. DEBORAH FERREIRA.  27/06/2013 11:31 - Linhas 3171342100 or 3499455278 or 2171411011 or 11998279406 or 11941770217 foram ativas em VIvoCorp. Seguir com a tratativa das mesmas. WIllian Dorneles  28/06/13 AGUARDANDO N° DE CHAMADO PARA ATUALIZAÇÃO MASSIVA DE LINHAS. PROJETO PILOTO.DEBORAH FERREIRA  28.06.2013. 15:00. Aberto chamado de N° 20371432 referente a atualização massiva das linhas. Ilha de Input. Lucas Ávila."/>
    <x v="0"/>
    <s v="SANSUY S/A INDUSTRIA DE PLASTICOS"/>
    <x v="0"/>
    <x v="2"/>
    <x v="0"/>
    <x v="0"/>
    <x v="0"/>
    <d v="2013-06-25T17:00:07"/>
    <x v="0"/>
    <x v="15"/>
    <x v="0"/>
    <x v="0"/>
    <x v="0"/>
    <s v="1.4807945001e+013"/>
    <x v="0"/>
    <x v="20"/>
    <x v="5"/>
    <x v="1"/>
    <x v="2"/>
    <x v="1"/>
  </r>
  <r>
    <s v="1-2ZRFJYK"/>
    <x v="0"/>
    <d v="2013-06-25T17:00:07"/>
    <s v="s25/6/2013 17:00 -  ATIVIDADE REFERE-SE A TROCAS E MIGRAÇÕES DE VÁRIOS ESTADOS, PORÉM AS ALTAS JÁ ESTÃO EM UMA ATIVIDADE SEPARADA N° 1-2ZR610N, COM O DE ACORDO PARA TRAMITAR SEPARADAMENTE. SEGUE ABAIXO DIVISÃO DOS TERMOS PARA FACILITAR IMPUT:  GUARDIÃ DE PEDIDOS - EDILENE AP DA SILVA - 11 3430-4250 GN - TIAGO TRAMBAÍOLI - Cel +55 11 99992 7873  29/06/2013 15:44 ATIVIDADE APROVADA - PROJETO PILOTO // VIVIANE BERNARDES  27/06/13- 10:01- ATIVIDADE REPROVADA: LINHA 11998279406 COM CNPJ DIVERGENTE. EFETUADO CONTATO SEM SUCESSO.   obs: LINHAS 3171342100 3499455278 2171411011 11998279406 11941770217 ENCAMINHADAS PARA CHAMADO DEVIDO ESTAREM BLOQUEADAS NO VIVO CORP E ATIVAS EM ATLYS. AGUARDANDO NUMERO DE CHAMADO.  PROJETO PILOTO. DEBORAH FERREIRA.  27/06/2013 11:31 - Linhas 3171342100 or 3499455278 or 2171411011 or 11998279406 or 11941770217 foram ativas em VIvoCorp. Seguir com a tratativa das mesmas. WIllian Dorneles  28/06/13 AGUARDANDO N° DE CHAMADO PARA ATUALIZAÇÃO MASSIVA DE LINHAS. PROJETO PILOTO.DEBORAH FERREIRA  28.06.2013. 15:00. Aberto chamado de N° 20371432 referente a atualização massiva das linhas. Ilha de Input. Lucas Ávila."/>
    <x v="0"/>
    <s v="SANSUY S/A INDUSTRIA DE PLASTICOS"/>
    <x v="0"/>
    <x v="2"/>
    <x v="0"/>
    <x v="0"/>
    <x v="0"/>
    <d v="2013-06-25T17:00:07"/>
    <x v="0"/>
    <x v="16"/>
    <x v="0"/>
    <x v="0"/>
    <x v="0"/>
    <s v="14807945000558"/>
    <x v="0"/>
    <x v="21"/>
    <x v="6"/>
    <x v="1"/>
    <x v="2"/>
    <x v="1"/>
  </r>
  <r>
    <s v="1-2ZRFJYK"/>
    <x v="0"/>
    <d v="2013-06-25T17:00:07"/>
    <s v="s25/6/2013 17:00 -  ATIVIDADE REFERE-SE A TROCAS E MIGRAÇÕES DE VÁRIOS ESTADOS, PORÉM AS ALTAS JÁ ESTÃO EM UMA ATIVIDADE SEPARADA N° 1-2ZR610N, COM O DE ACORDO PARA TRAMITAR SEPARADAMENTE. SEGUE ABAIXO DIVISÃO DOS TERMOS PARA FACILITAR IMPUT:  GUARDIÃ DE PEDIDOS - EDILENE AP DA SILVA - 11 3430-4250 GN - TIAGO TRAMBAÍOLI - Cel +55 11 99992 7873  29/06/2013 15:44 ATIVIDADE APROVADA - PROJETO PILOTO // VIVIANE BERNARDES  27/06/13- 10:01- ATIVIDADE REPROVADA: LINHA 11998279406 COM CNPJ DIVERGENTE. EFETUADO CONTATO SEM SUCESSO.   obs: LINHAS 3171342100 3499455278 2171411011 11998279406 11941770217 ENCAMINHADAS PARA CHAMADO DEVIDO ESTAREM BLOQUEADAS NO VIVO CORP E ATIVAS EM ATLYS. AGUARDANDO NUMERO DE CHAMADO.  PROJETO PILOTO. DEBORAH FERREIRA.  27/06/2013 11:31 - Linhas 3171342100 or 3499455278 or 2171411011 or 11998279406 or 11941770217 foram ativas em VIvoCorp. Seguir com a tratativa das mesmas. WIllian Dorneles  28/06/13 AGUARDANDO N° DE CHAMADO PARA ATUALIZAÇÃO MASSIVA DE LINHAS. PROJETO PILOTO.DEBORAH FERREIRA  28.06.2013. 15:00. Aberto chamado de N° 20371432 referente a atualização massiva das linhas. Ilha de Input. Lucas Ávila.  04.05.13 CHAMADO SOLUCIONADO."/>
    <x v="0"/>
    <s v="SANSUY S/A INDUSTRIA DE PLASTICOS"/>
    <x v="0"/>
    <x v="1"/>
    <x v="0"/>
    <x v="0"/>
    <x v="0"/>
    <d v="2013-06-25T17:00:07"/>
    <x v="0"/>
    <x v="17"/>
    <x v="0"/>
    <x v="0"/>
    <x v="0"/>
    <s v="14807945000558"/>
    <x v="0"/>
    <x v="22"/>
    <x v="2"/>
    <x v="1"/>
    <x v="2"/>
    <x v="1"/>
  </r>
  <r>
    <s v="1-38KQ5TZ"/>
    <x v="0"/>
    <d v="2013-08-26T11:22:44"/>
    <s v="25/08/13 FAVOR CRIAR CONTA NOVA  . VENCIMENTO 25 . INSERIR NO ADABAS MPJ03401960 GC BRENO O PESSOA, DUVIDAS CTTO NO TEL 11/95040-1533.  WELITON PATRICIO - GUARDIÃO DE PEDIDOS - TEL 11/3430-4497  27/8/2013 11:06 ATIVIDADE APROVADA//ANA ISABEL NUNES"/>
    <x v="0"/>
    <s v="NIPLAN ENGENHARIA S.A."/>
    <x v="1"/>
    <x v="3"/>
    <x v="0"/>
    <x v="0"/>
    <x v="0"/>
    <d v="2013-08-26T11:22:44"/>
    <x v="0"/>
    <x v="0"/>
    <x v="0"/>
    <x v="0"/>
    <x v="0"/>
    <s v="64667728000154"/>
    <x v="0"/>
    <x v="32"/>
    <x v="7"/>
    <x v="1"/>
    <x v="0"/>
    <x v="2"/>
  </r>
  <r>
    <s v="1-39BF47Z"/>
    <x v="0"/>
    <d v="2013-08-29T17:02:45"/>
    <s v="1"/>
    <x v="0"/>
    <s v="EDAG DO BRASIL LTDA"/>
    <x v="1"/>
    <x v="1"/>
    <x v="0"/>
    <x v="0"/>
    <x v="0"/>
    <d v="2013-08-29T17:02:45"/>
    <x v="0"/>
    <x v="0"/>
    <x v="0"/>
    <x v="0"/>
    <x v="0"/>
    <s v="68867225000183"/>
    <x v="0"/>
    <x v="32"/>
    <x v="3"/>
    <x v="0"/>
    <x v="0"/>
    <x v="2"/>
  </r>
  <r>
    <s v="1-2ZRFJYK"/>
    <x v="0"/>
    <d v="2013-06-25T17:00:07"/>
    <s v="25/6/2013 17:00 -  ATIVIDADE REFERE-SE A TROCAS E MIGRAÇÕES DE VÁRIOS ESTADOS, PORÉM AS ALTAS JÁ ESTÃO EM UMA ATIVIDADE SEPARADA N° 1-2ZR610N, COM O DE ACORDO PARA TRAMITAR SEPARADAMENTE. SEGUE ABAIXO DIVISÃO DOS TERMOS PARA FACILITAR IMPUT:  GUARDIÃ DE PEDIDOS - EDILENE AP DA SILVA - 11 3430-4250 GN - TIAGO TRAMBAÍOLI - Cel +55 11 99992 7873  29/06/2013 15:44 ATIVIDADE APROVADA - PROJETO PILOTO // VIVIANE BERNARDES  27/06/13- 10:01- ATIVIDADE REPROVADA: LINHA 11998279406 COM CNPJ DIVERGENTE. EFETUADO CONTATO SEM SUCESSO.   obs: LINHAS 3171342100 3499455278 2171411011 11998279406 11941770217 ENCAMINHADAS PARA CHAMADO DEVIDO ESTAREM BLOQUEADAS NO VIVO CORP E ATIVAS EM ATLYS. AGUARDANDO NUMERO DE CHAMADO.  PROJETO PILOTO. DEBORAH FERREIRA.  27/06/2013 11:31 - Linhas 3171342100 or 3499455278 or 2171411011 or 11998279406 or 11941770217 foram ativas em VIvoCorp. Seguir com a tratativa das mesmas. Willian Dorneles  28.06.2013. 15:00. Aberto chamado de N° 20371432 referente a atualização massiva das linhas. Ilha de Input. Lucas Ávila.  05/07/2013 08:48  - Chamado Nº 20371432 solucionado. Linhas foram atualizadas pela T.I. Seguir com a trattiva das mesmas. Willian Dorneles  04/07/13- 15:54- ATIVIDADE PENDENTE, AGUARDANDO SOLUÇÃO DO CHAMADO GERAL 20359037. REFERENTE À EXCLUSÃO DE SERVIÇOS DE DADOS ANTIGOS (DESCONTINUADOS) NO MOMENTO DA CRIAÇÃO DE PEDIDOS. PROJETO PILOTO. DEBORAH FERREIRA."/>
    <x v="0"/>
    <s v="SANSUY S/A INDUSTRIA DE PLASTICOS"/>
    <x v="0"/>
    <x v="2"/>
    <x v="0"/>
    <x v="0"/>
    <x v="0"/>
    <d v="2013-06-25T17:00:07"/>
    <x v="0"/>
    <x v="18"/>
    <x v="0"/>
    <x v="0"/>
    <x v="0"/>
    <s v="14807945000558"/>
    <x v="0"/>
    <x v="23"/>
    <x v="20"/>
    <x v="1"/>
    <x v="2"/>
    <x v="1"/>
  </r>
  <r>
    <s v="1-2ZRFJYK"/>
    <x v="0"/>
    <d v="2013-06-25T17:00:07"/>
    <s v="25/6/2013 17:00 -  ATIVIDADE REFERE-SE A TROCAS E MIGRAÇÕES DE VÁRIOS ESTADOS, PORÉM AS ALTAS JÁ ESTÃO EM UMA ATIVIDADE SEPARADA N° 1-2ZR610N, COM O DE ACORDO PARA TRAMITAR SEPARADAMENTE. SEGUE ABAIXO DIVISÃO DOS TERMOS PARA FACILITAR IMPUT:  GUARDIÃ DE PEDIDOS - EDILENE AP DA SILVA - 11 3430-4250 GN - TIAGO TRAMBAÍOLI - Cel +55 11 99992 7873  29/06/2013 15:44 ATIVIDADE APROVADA - PROJETO PILOTO // VIVIANE BERNARDES  27/06/13- 10:01- ATIVIDADE REPROVADA: LINHA 11998279406 COM CNPJ DIVERGENTE. EFETUADO CONTATO SEM SUCESSO.   obs: LINHAS 3171342100 3499455278 2171411011 11998279406 11941770217 ENCAMINHADAS PARA CHAMADO DEVIDO ESTAREM BLOQUEADAS NO VIVO CORP E ATIVAS EM ATLYS. AGUARDANDO NUMERO DE CHAMADO.  PROJETO PILOTO. DEBORAH FERREIRA.  27/06/2013 11:31 - Linhas 3171342100 or 3499455278 or 2171411011 or 11998279406 or 11941770217 foram ativas em VIvoCorp. Seguir com a tratativa das mesmas. Willian Dorneles  28.06.2013. 15:00. Aberto chamado de N° 20371432 referente a atualização massiva das linhas. Ilha de Input. Lucas Ávila.  05/07/2013 08:48  - Chamado Nº 20371432 solucionado. Linhas foram atualizadas pela T.I. Seguir com a trattiva das mesmas. Willian Dorneles  04/07/13- 15:54- ATIVIDADE PENDENTE, AGUARDANDO SOLUÇÃO DO CHAMADO GERAL 20359037. REFERENTE À EXCLUSÃO DE SERVIÇOS DE DADOS ANTIGOS (DESCONTINUADOS) NO MOMENTO DA CRIAÇÃO DE PEDIDOS. PROJETO PILOTO. DEBORAH FERREIRA."/>
    <x v="0"/>
    <s v="SANSUY S/A INDUSTRIA DE PLASTICOS"/>
    <x v="0"/>
    <x v="2"/>
    <x v="0"/>
    <x v="0"/>
    <x v="0"/>
    <d v="2013-06-25T17:00:07"/>
    <x v="0"/>
    <x v="0"/>
    <x v="0"/>
    <x v="0"/>
    <x v="0"/>
    <s v="14807945000558"/>
    <x v="0"/>
    <x v="24"/>
    <x v="21"/>
    <x v="1"/>
    <x v="2"/>
    <x v="1"/>
  </r>
  <r>
    <s v="1-2ZRFJYK"/>
    <x v="0"/>
    <d v="2013-06-25T17:00:07"/>
    <s v="25/6/2013 17:00 -  ATIVIDADE REFERE-SE A TROCAS E MIGRAÇÕES DE VÁRIOS ESTADOS, PORÉM AS ALTAS JÁ ESTÃO EM UMA ATIVIDADE SEPARADA N° 1-2ZR610N, COM O DE ACORDO PARA TRAMITAR SEPARADAMENTE. SEGUE ABAIXO DIVISÃO DOS TERMOS PARA FACILITAR IMPUT:  GUARDIÃ DE PEDIDOS - EDILENE AP DA SILVA - 11 3430-4250 GN - TIAGO TRAMBAÍOLI - Cel +55 11 99992 7873  29/06/2013 15:44 ATIVIDADE APROVADA - PROJETO PILOTO // VIVIANE BERNARDES  27/06/13- 10:01- ATIVIDADE REPROVADA: LINHA 11998279406 COM CNPJ DIVERGENTE. EFETUADO CONTATO SEM SUCESSO.   obs: LINHAS 3171342100 3499455278 2171411011 11998279406 11941770217 ENCAMINHADAS PARA CHAMADO DEVIDO ESTAREM BLOQUEADAS NO VIVO CORP E ATIVAS EM ATLYS. AGUARDANDO NUMERO DE CHAMADO.  PROJETO PILOTO. DEBORAH FERREIRA.  27/06/2013 11:31 - Linhas 3171342100 or 3499455278 or 2171411011 or 11998279406 or 11941770217 foram ativas em VIvoCorp. Seguir com a tratativa das mesmas. Willian Dorneles  28.06.2013. 15:00. Aberto chamado de N° 20371432 referente a atualização massiva das linhas. Ilha de Input. Lucas Ávila.  05/07/2013 08:48  - Chamado Nº 20371432 solucionado. Linhas foram atualizadas pela T.I. Seguir com a trattiva das mesmas. Willian Dorneles  04/07/13- 15:54- ATIVIDADE PENDENTE, AGUARDANDO SOLUÇÃO DO CHAMADO GERAL 20359037. REFERENTE À EXCLUSÃO DE SERVIÇOS DE DADOS ANTIGOS (DESCONTINUADOS) NO MOMENTO DA CRIAÇÃO DE PEDIDOS. PROJETO PILOTO. DEBORAH FERREIRA."/>
    <x v="0"/>
    <s v="SANSUY S/A INDUSTRIA DE PLASTICOS"/>
    <x v="0"/>
    <x v="2"/>
    <x v="0"/>
    <x v="0"/>
    <x v="0"/>
    <d v="2013-06-25T17:00:07"/>
    <x v="0"/>
    <x v="0"/>
    <x v="0"/>
    <x v="0"/>
    <x v="0"/>
    <s v="14807945000558"/>
    <x v="0"/>
    <x v="25"/>
    <x v="11"/>
    <x v="1"/>
    <x v="2"/>
    <x v="1"/>
  </r>
  <r>
    <s v="1-2ZRFJYK"/>
    <x v="0"/>
    <d v="2013-06-25T17:00:07"/>
    <s v="25/6/2013 17:00 -  ATIVIDADE REFERE-SE A TROCAS E MIGRAÇÕES DE VÁRIOS ESTADOS, PORÉM AS ALTAS JÁ ESTÃO EM UMA ATIVIDADE SEPARADA N° 1-2ZR610N, COM O DE ACORDO PARA TRAMITAR SEPARADAMENTE. SEGUE ABAIXO DIVISÃO DOS TERMOS PARA FACILITAR IMPUT:  GUARDIÃ DE PEDIDOS - EDILENE AP DA SILVA - 11 3430-4250 GN - TIAGO TRAMBAÍOLI - Cel +55 11 99992 7873  27/06/2013 11:31 - Linhas 3171342100 or 3499455278 or 2171411011 or 11998279406 or 11941770217 foram ativas em VIvoCorp. Seguir com a tratativa das mesmas. Willian Dorneles  28.06.2013. 15:00. Aberto chamado de N° 20371432 referente a atualização massiva das linhas. Ilha de Input. Lucas Ávila.  05/07/2013 08:48  - Chamado Nº 20371432 solucionado. Linhas foram atualizadas pela T.I. Seguir com a trattiva das mesmas. Willian Dorneles  04/07/13- 15:54- ATIVIDADE PENDENTE, AGUARDANDO SOLUÇÃO DO CHAMADO GERAL 20359037. REFERENTE À EXCLUSÃO DE SERVIÇOS DE DADOS ANTIGOS (DESCONTINUADOS) NO MOMENTO DA CRIAÇÃO DE PEDIDOS. PROJETO PILOTO. DEBORAH FERREIRA.  15/07/13 10:49 - ATIVIDADE PENDENTE AGUARDANDO SOLUÇÃO DO CHAMDO 20413830 REFERENTE A ATUALIZAÇÃO DE LINHAS. PROJETO PILOTO. DEBORAH FERREIRA."/>
    <x v="0"/>
    <s v="SANSUY S/A INDUSTRIA DE PLASTICOS"/>
    <x v="0"/>
    <x v="2"/>
    <x v="0"/>
    <x v="0"/>
    <x v="0"/>
    <d v="2013-06-25T17:00:07"/>
    <x v="0"/>
    <x v="0"/>
    <x v="0"/>
    <x v="0"/>
    <x v="0"/>
    <s v="14807945000558"/>
    <x v="0"/>
    <x v="26"/>
    <x v="12"/>
    <x v="1"/>
    <x v="2"/>
    <x v="1"/>
  </r>
  <r>
    <s v="1-39F5140"/>
    <x v="0"/>
    <d v="2013-08-30T09:16:45"/>
    <s v="30/8/2013 09:16 - VINCULAR A CONTA 2108074683 INSERIR NO ADABAS MPJ00016895 GN MARIANE AMORIM, TRATA-SE DE 25 ALTAS (MNINI SIMCARD).  GUARDIÃ DE PEDIDOS - EDILENE AP DA SILVA - 11 3430-4250 GC - MARIANE AMORIM - CEL +55 11 99804-0707"/>
    <x v="0"/>
    <s v="GOOGLE BRASIL INTERNET LTDA"/>
    <x v="0"/>
    <x v="1"/>
    <x v="0"/>
    <x v="0"/>
    <x v="0"/>
    <d v="2013-08-30T09:16:45"/>
    <x v="0"/>
    <x v="0"/>
    <x v="0"/>
    <x v="0"/>
    <x v="0"/>
    <s v="06990590000123"/>
    <x v="0"/>
    <x v="32"/>
    <x v="1"/>
    <x v="0"/>
    <x v="0"/>
    <x v="1"/>
  </r>
  <r>
    <s v="1-2ZRFJYK"/>
    <x v="0"/>
    <d v="2013-06-25T17:00:07"/>
    <s v="25/6/2013 17:00 -  ATIVIDADE REFERE-SE A TROCAS E MIGRAÇÕES DE VÁRIOS ESTADOS, PORÉM AS ALTAS JÁ ESTÃO EM UMA ATIVIDADE SEPARADA N° 1-2ZR610N, COM O DE ACORDO PARA TRAMITAR SEPARADAMENTE. SEGUE ABAIXO DIVISÃO DOS TERMOS PARA FACILITAR IMPUT:  GUARDIÃ DE PEDIDOS - EDILENE AP DA SILVA - 11 3430-4250 GN - TIAGO TRAMBAÍOLI - Cel +55 11 99992 7873  27/06/2013 11:31 - Linhas 3171342100 or 3499455278 or 2171411011 or 11998279406 or 11941770217 foram ativas em VIvoCorp. Seguir com a tratativa das mesmas. Willian Dorneles  28.06.2013. 15:00. Aberto chamado de N° 20371432 referente a atualização massiva das linhas. Ilha de Input. Lucas Ávila.  05/07/2013 08:48  - Chamado Nº 20371432 solucionado. Linhas foram atualizadas pela T.I. Seguir com a trattiva das mesmas. Willian Dorneles  04/07/13- 15:54- ATIVIDADE PENDENTE, AGUARDANDO SOLUÇÃO DO CHAMADO GERAL 20359037. REFERENTE À EXCLUSÃO DE SERVIÇOS DE DADOS ANTIGOS (DESCONTINUADOS) NO MOMENTO DA CRIAÇÃO DE PEDIDOS. PROJETO PILOTO. DEBORAH FERREIRA.  15/07/13 10:49 - ATIVIDADE PENDENTE AGUARDANDO SOLUÇÃO DO CHAMADO 20413830 REFERENTE A ERRO NA ATUALIZAÇÃO DE LINHAS. PROJETO PILOTO. DEBORAH FERREIRA."/>
    <x v="0"/>
    <s v="SANSUY S/A INDUSTRIA DE PLASTICOS"/>
    <x v="0"/>
    <x v="2"/>
    <x v="0"/>
    <x v="0"/>
    <x v="0"/>
    <d v="2013-06-25T17:00:07"/>
    <x v="0"/>
    <x v="0"/>
    <x v="0"/>
    <x v="0"/>
    <x v="0"/>
    <s v="14807945000558"/>
    <x v="0"/>
    <x v="27"/>
    <x v="13"/>
    <x v="1"/>
    <x v="2"/>
    <x v="1"/>
  </r>
  <r>
    <s v="1-2ZRFJYK"/>
    <x v="0"/>
    <d v="2013-06-25T17:00:07"/>
    <s v="25/6/2013 17:00 -  ATIVIDADE REFERE-SE A TROCAS E MIGRAÇÕES DE VÁRIOS ESTADOS, PORÉM AS ALTAS JÁ ESTÃO EM UMA ATIVIDADE SEPARADA N° 1-2ZR610N, COM O DE ACORDO PARA TRAMITAR SEPARADAMENTE. SEGUE ABAIXO DIVISÃO DOS TERMOS PARA FACILITAR IMPUT:  GUARDIÃ DE PEDIDOS - EDILENE AP DA SILVA - 11 3430-4250 GN - TIAGO TRAMBAÍOLI - Cel +55 11 99992 7873  27/06/2013 11:31 - Linhas 3171342100 or 3499455278 or 2171411011 or 11998279406 or 11941770217 foram ativas em VIvoCorp. Seguir com a tratativa das mesmas. Willian Dorneles  28.06.2013. 15:00. Aberto chamado de N° 20371432 referente a atualização massiva das linhas. Ilha de Input. Lucas Ávila.  05/07/2013 08:48  - Chamado Nº 20371432 solucionado. Linhas foram atualizadas pela T.I. Seguir com a trattiva das mesmas. Willian Dorneles  04/07/13- 15:54- ATIVIDADE PENDENTE, AGUARDANDO SOLUÇÃO DO CHAMADO GERAL 20359037. REFERENTE À EXCLUSÃO DE SERVIÇOS DE DADOS ANTIGOS (DESCONTINUADOS) NO MOMENTO DA CRIAÇÃO DE PEDIDOS. PROJETO PILOTO. DEBORAH FERREIRA.  15/07/13 10:49 - ATIVIDADE PENDENTE AGUARDANDO SOLUÇÃO DO CHAMADO 20413830 REFERENTE A ERRO NA ATUALIZAÇÃO DE LINHAS. PROJETO PILOTO. DEBORAH FERREIRA."/>
    <x v="0"/>
    <s v="SANSUY S/A INDUSTRIA DE PLASTICOS"/>
    <x v="0"/>
    <x v="2"/>
    <x v="0"/>
    <x v="0"/>
    <x v="0"/>
    <d v="2013-06-25T17:00:07"/>
    <x v="0"/>
    <x v="0"/>
    <x v="0"/>
    <x v="0"/>
    <x v="0"/>
    <s v="14807945000558"/>
    <x v="0"/>
    <x v="28"/>
    <x v="14"/>
    <x v="1"/>
    <x v="2"/>
    <x v="1"/>
  </r>
  <r>
    <s v="1-2ZRFJYK"/>
    <x v="0"/>
    <d v="2013-06-25T17:00:07"/>
    <s v="25/6/2013 17:00 -  ATIVIDADE REFERE-SE A TROCAS E MIGRAÇÕES DE VÁRIOS ESTADOS, PORÉM AS ALTAS JÁ ESTÃO EM UMA ATIVIDADE SEPARADA N° 1-2ZR610N, COM O DE ACORDO PARA TRAMITAR SEPARADAMENTE. SEGUE ABAIXO DIVISÃO DOS TERMOS PARA FACILITAR IMPUT:  GUARDIÃ DE PEDIDOS - EDILENE AP DA SILVA - 11 3430-4250 GN - TIAGO TRAMBAÍOLI - Cel +55 11 99992 7873  27/06/2013 11:31 - Linhas 3171342100 or 3499455278 or 2171411011 or 11998279406 or 11941770217 foram ativas em VIvoCorp. Seguir com a tratativa das mesmas. Willian Dorneles  28.06.2013. 15:00. Aberto chamado de N° 20371432 referente a atualização massiva das linhas. Ilha de Input. Lucas Ávila.  05/07/2013 08:48  - Chamado Nº 20371432 solucionado. Linhas foram atualizadas pela T.I. Seguir com a trattiva das mesmas. Willian Dorneles  04/07/13- 15:54- ATIVIDADE PENDENTE, AGUARDANDO SOLUÇÃO DO CHAMADO GERAL 20359037. REFERENTE À EXCLUSÃO DE SERVIÇOS DE DADOS ANTIGOS (DESCONTINUADOS) NO MOMENTO DA CRIAÇÃO DE PEDIDOS. PROJETO PILOTO. DEBORAH FERREIRA.  15/07/13 10:49 - ATIVIDADE PENDENTE AGUARDANDO SOLUÇÃO DO CHAMADO 20413830 REFERENTE A ERRO NA ATUALIZAÇÃO DE LINHAS. PROJETO PILOTO. DEBORAH FERREIRA.  18/07/13 12:17 - RETIFICANDO O NÚMERO DO CHAMADO REFERENTE A ATUALIZAÇÃO DE LINHAS, PROBLEMA ESTÁ SENDO TRATADA PELO CHAMADO 20413925// JOREL RESTANO PROJETO PILOTO"/>
    <x v="0"/>
    <s v="SANSUY S/A INDUSTRIA DE PLASTICOS"/>
    <x v="0"/>
    <x v="3"/>
    <x v="0"/>
    <x v="0"/>
    <x v="0"/>
    <d v="2013-06-25T17:00:07"/>
    <x v="0"/>
    <x v="0"/>
    <x v="0"/>
    <x v="0"/>
    <x v="0"/>
    <s v="14807945000558"/>
    <x v="0"/>
    <x v="29"/>
    <x v="15"/>
    <x v="1"/>
    <x v="2"/>
    <x v="1"/>
  </r>
  <r>
    <s v="1-2ZRFJYK"/>
    <x v="0"/>
    <d v="2013-06-25T17:00:07"/>
    <s v="25/6/2013 17:00 -  ATIVIDADE REFERE-SE A TROCAS E MIGRAÇÕES DE VÁRIOS ESTADOS, PORÉM AS ALTAS JÁ ESTÃO EM UMA ATIVIDADE SEPARADA N° 1-2ZR610N, COM O DE ACORDO PARA TRAMITAR SEPARADAMENTE. SEGUE ABAIXO DIVISÃO DOS TERMOS PARA FACILITAR IMPUT:  GUARDIÃ DE PEDIDOS - EDILENE AP DA SILVA - 11 3430-4250 GN - TIAGO TRAMBAÍOLI - Cel +55 11 99992 7873  27/06/2013 11:31 - Linhas 3171342100 or 3499455278 or 2171411011 or 11998279406 or 11941770217 foram ativas em VIvoCorp. Seguir com a tratativa das mesmas. Willian Dorneles  28.06.2013. 15:00. Aberto chamado de N° 20371432 referente a atualização massiva das linhas. Ilha de Input. Lucas Ávila.  05/07/2013 08:48  - Chamado Nº 20371432 solucionado. Linhas foram atualizadas pela T.I. Seguir com a trattiva das mesmas. Willian Dorneles  18/07/13 12:17 - RETIFICANDO O NÚMERO DO CHAMADO REFERENTE A ATUALIZAÇÃO DE LINHAS, PROBLEMA ESTÁ SENDO TRATADA PELO CHAMADO 20413925// JOREL RESTANO PROJETO PILOTO  19/07/2013 15:32 - Solicitação em Massa 1-6698331464 não carregou devido plano ser NACIONAL e estar inserindo serviços FLEX nas linhas. Verificar. Willian Dorneles"/>
    <x v="0"/>
    <s v="SANSUY S/A INDUSTRIA DE PLASTICOS"/>
    <x v="0"/>
    <x v="3"/>
    <x v="0"/>
    <x v="0"/>
    <x v="0"/>
    <d v="2013-06-25T17:00:07"/>
    <x v="0"/>
    <x v="0"/>
    <x v="0"/>
    <x v="0"/>
    <x v="0"/>
    <s v="14807945000558"/>
    <x v="0"/>
    <x v="30"/>
    <x v="16"/>
    <x v="1"/>
    <x v="2"/>
    <x v="1"/>
  </r>
  <r>
    <s v="1-2ZRFJYK"/>
    <x v="0"/>
    <d v="2013-06-25T17:00:07"/>
    <s v="22/7/2013 11:28 Atividade Reprovada. Minutagem incorreta em termo PE (PERMITIDO MÍNIMO DE 500 MIN COMP POR LINHA). Termo SMP BA: Duplicidade de linhas: 7196098511 se encontra nas colunas 4 e 6 do Termo, sendo necessária a correção da minutagem em SO pois as linhas se encontram com CNPJ 14807945000124 e a atividade/cliente CNPJ 14807945000558 impossibilitando TA// Ana Isabel  23/07/2013 19:39 CORREÇÕES EFETUADAS, POR GENTILEZA PROSSEGUIR - GUARDIÃ DE PEDIDOS - EDILENE AP DA SILVA - 11 3430-4250 GN - TIAGO TRAMBAÍOLI - Cel +55 11 99992 7873  24/7/2013 09:47 ATIVIDADE APROVADA//ANA ISABEL NUNES"/>
    <x v="0"/>
    <s v="SANSUY S/A INDUSTRIA DE PLASTICOS"/>
    <x v="0"/>
    <x v="3"/>
    <x v="0"/>
    <x v="0"/>
    <x v="0"/>
    <d v="2013-06-25T17:00:07"/>
    <x v="0"/>
    <x v="0"/>
    <x v="0"/>
    <x v="0"/>
    <x v="0"/>
    <s v="14807945000558"/>
    <x v="0"/>
    <x v="31"/>
    <x v="18"/>
    <x v="1"/>
    <x v="2"/>
    <x v="1"/>
  </r>
  <r>
    <s v="1-2ZVEBRZ"/>
    <x v="0"/>
    <d v="2013-06-26T09:47:19"/>
    <s v="26/06/2013 - 09:48HRS - VINCULAR ATIVIDADE A CONTA 2051712741 E AO ADABAS MPJ0001474. TRATA-SE DE MP+TA 6 - MOTOROLA XT915/ MP+TA 6 IPHONE 5. SOLICITAMOS SINALIZAR ANTES DE REPROVAR. INSERIDO NOVOS DOCUMENTOS AO ANEXO DO CLIENTE. GUARDIÕES DE PEDIDOS CRISTIANE/ EDILENE TEL 11 3430-3634/ 4250. GC CLAUDIO REIS 1197151-7151.   26/6/2013  16:23 - ATIVIDADE APROVADA - PROJETO PILOTO // VIVIANE BERNARDES"/>
    <x v="0"/>
    <s v="IGREJA MESSIANICA MUNDIAL DO BRASIL"/>
    <x v="0"/>
    <x v="0"/>
    <x v="0"/>
    <x v="0"/>
    <x v="0"/>
    <d v="2013-06-26T09:47:19"/>
    <x v="2"/>
    <x v="12"/>
    <x v="0"/>
    <x v="0"/>
    <x v="0"/>
    <s v="62647383000141"/>
    <x v="0"/>
    <x v="17"/>
    <x v="3"/>
    <x v="0"/>
    <x v="1"/>
    <x v="1"/>
  </r>
  <r>
    <s v="1-30CV363"/>
    <x v="0"/>
    <d v="2013-06-28T14:10:46"/>
    <s v="01/07/13 EM TRATATIVA. DBEORAH FERREIRA.  s28/6/2013 14:10 - TRATA-SE DE 3 TERMOS SEGUE DIVISÃO: -- TERMO BA - CONTA 0110183012 - SÃO 2 MP+TA (SAMSUNG I9505 (S4).  -- TERMO SP -- CONTA 2015149352 SÃO 12 MP+TA (SAMSUNG I9505 (S4) E 3 MP+TA (SAMSUNG N7100)  -- TERMO SP 2-- CONTA 2015149352 -- SÃO 1 MP1+TA (SAMSUNG N7100)  INSERIR NO ADABAS MPJ00019856 GN TIAGO TRAMBAIOLI.  PARA AS LINHAS: 11971513168 E 11996025280 CLIENTE DESEJA RECEBER GALAXY S4 BRANCO, CONFORME E-MAIL DO GC EM ANEXO.  GUARDIÃ DE PEDIDOS - EDILENE AP DA SILVA - 11 3430-4250 GN - TIAGO TRAMBAÍOLI - Cel +55 11 99992 7873  28/6/2013 15:39 ATIVIDADE APROVADA - PROJETO PILOTO // VIVIANE BERNARDES"/>
    <x v="0"/>
    <s v="SANSUY S/A INDUSTRIA DE PLASTICOS"/>
    <x v="0"/>
    <x v="3"/>
    <x v="0"/>
    <x v="0"/>
    <x v="0"/>
    <d v="2013-06-28T14:10:46"/>
    <x v="1"/>
    <x v="14"/>
    <x v="0"/>
    <x v="0"/>
    <x v="0"/>
    <s v="14807945000558"/>
    <x v="0"/>
    <x v="19"/>
    <x v="3"/>
    <x v="0"/>
    <x v="2"/>
    <x v="1"/>
  </r>
  <r>
    <s v="1-30EDZ2J"/>
    <x v="0"/>
    <d v="2013-06-28T16:43:49"/>
    <s v="28/6/2013 16:43 -- TRATA-SE DE MIGRAÇÕES SEM TROCAS DE APARELHOS SEGUE DIVISÃO: --TERMO PE (81) - CONTA VOZ: 2129753143 / CONTA MODEM: 2017595933, SÃO 3 MP AO TODO. -- TERMO GO(62) CONTA 2130115577 SÃO 2 MP --TERMO MA (98) CONTA 2129756269, APENAS 1 MP  -- TERMO BA (71) CONTA 0110183012 --  3 MP. -- TERMO RJ (21) CONTA 2130980975 -- 2 MP. -- TERMO SP CONTA VOZ 2015149352  CONTA MODEM 2017595933 SÃO: 72 MP AO TODO.  INSERIR NO ADABAS MPJ00019856   GUARDIÃ DE PEDIDOS - EDILENE AP DA SILVA - 11 3430-4250 GN - TIAGO TRAMBAÍOLI - Cel +55 11 99992 7873   28/682013   18:00  ATIVIDADE APROVADA - PROJETO PILOTO// VIVIANE BERNARDES"/>
    <x v="0"/>
    <s v="SANSUY S/A INDUSTRIA DE PLASTICOS"/>
    <x v="0"/>
    <x v="0"/>
    <x v="0"/>
    <x v="0"/>
    <x v="0"/>
    <d v="2013-06-28T16:43:49"/>
    <x v="0"/>
    <x v="14"/>
    <x v="0"/>
    <x v="0"/>
    <x v="0"/>
    <s v="14807945000558"/>
    <x v="0"/>
    <x v="19"/>
    <x v="3"/>
    <x v="0"/>
    <x v="2"/>
    <x v="1"/>
  </r>
  <r>
    <s v="1-30EDZ2J"/>
    <x v="0"/>
    <d v="2013-06-28T16:43:49"/>
    <s v="28/6/2013 16:43 -- TRATA-SE DE MIGRAÇÕES SEM TROCAS DE APARELHOS SEGUE DIVISÃO: --TERMO PE (81) - CONTA VOZ: 2129753143 / CONTA MODEM: 2017595933, SÃO 3 MP AO TODO. -- TERMO GO(62) CONTA 2130115577 SÃO 2 MP --TERMO MA (98) CONTA 2129756269, APENAS 1 MP  -- TERMO BA (71) CONTA 0110183012 --  3 MP. -- TERMO RJ (21) CONTA 2130980975 -- 2 MP. -- TERMO SP CONTA VOZ 2015149352  CONTA MODEM 2017595933 SÃO: 72 MP AO TODO.  INSERIR NO ADABAS MPJ00019856   GUARDIÃ DE PEDIDOS - EDILENE AP DA SILVA - 11 3430-4250 GN - TIAGO TRAMBAÍOLI - Cel +55 11 99992 7873   28/6/2013   18:00  ATIVIDADE APROVADA - PROJETO PILOTO// VIVIANE BERNARDES  01/0782013 13:58 ATIVIDADE REPROVADA - LINHA 11975472542 ESTÁ EM FORMATO DUPLIACADO ,CONSTA NO TERMO SMP COLUNA 2 E NO FORMULÁRIO COMPLEMENTAR NA COLUNA 2  ITEM 31  - PROJETO PILOTO// VIVIANE BERNARDES  01/07/2013 - 15:33 - ANEXO TERMO CORRIGIDO FAVOR DAR ANDAMENTO. GUARDIÃ DE PEDIDOS EDILENE A SILVA"/>
    <x v="0"/>
    <s v="SANSUY S/A INDUSTRIA DE PLASTICOS"/>
    <x v="0"/>
    <x v="1"/>
    <x v="0"/>
    <x v="0"/>
    <x v="0"/>
    <d v="2013-06-28T16:43:49"/>
    <x v="0"/>
    <x v="15"/>
    <x v="0"/>
    <x v="0"/>
    <x v="0"/>
    <s v="1.4807945001e+013"/>
    <x v="0"/>
    <x v="20"/>
    <x v="0"/>
    <x v="0"/>
    <x v="2"/>
    <x v="1"/>
  </r>
  <r>
    <s v="1-30EDZ2J"/>
    <x v="0"/>
    <d v="2013-06-28T16:43:49"/>
    <s v="28/6/2013 16:43 -- TRATA-SE DE MIGRAÇÕES SEM TROCAS DE APARELHOS SEGUE DIVISÃO: --TERMO PE (81) - CONTA VOZ: 2129753143 / CONTA MODEM: 2017595933, SÃO 3 MP AO TODO. -- TERMO GO(62) CONTA 2130115577 SÃO 2 MP --TERMO MA (98) CONTA 2129756269, APENAS 1 MP  -- TERMO BA (71) CONTA 0110183012 --  3 MP. -- TERMO RJ (21) CONTA 2130980975 -- 2 MP. -- TERMO SP CONTA VOZ 2015149352  CONTA MODEM 2017595933 SÃO: 72 MP AO TODO.  INSERIR NO ADABAS MPJ00019856   GUARDIÃ DE PEDIDOS - EDILENE AP DA SILVA - 11 3430-4250 GN - TIAGO TRAMBAÍOLI - Cel +55 11 99992 7873   28/6/2013   18:00  ATIVIDADE APROVADA - PROJETO PILOTO// VIVIANE BERNARDES    01/0782013 13:58 ATIVIDADE REPROVADA - LINHA 11975472542 ESTÁ EM FORMATO DUPLIACADO ,CONSTA NO TERMO SMP COLUNA 2 E NO FORMULÁRIO COMPLEMENTAR NA COLUNA 2  ITEM 31  - PROJETO PILOTO// VIVIANE BERNARDES  01/07/2013 - 15:33 - ANEXO TERMO CORRIGIDO FAVOR DAR ANDAMENTO. GUARDIÃ DE PEDIDOS EDILENE A SILVA   02/7/2013 15:14  ATIVIDADE PENDENTE LINHAS  11997438347/1598534500/2196966849/2197974985 BLOQUEADAS EM VIVOCORP E ATIVAS EM ATLYS , FOI SOLICITADO ABERTURA DE CHAMADO PARA TRATATIVA DAS MESMAS - PROJETO PILOTO// VIVIANE BERNARDES"/>
    <x v="0"/>
    <s v="SANSUY S/A INDUSTRIA DE PLASTICOS"/>
    <x v="0"/>
    <x v="2"/>
    <x v="0"/>
    <x v="0"/>
    <x v="0"/>
    <d v="2013-06-28T16:43:49"/>
    <x v="0"/>
    <x v="16"/>
    <x v="0"/>
    <x v="0"/>
    <x v="0"/>
    <s v="14807945000558"/>
    <x v="0"/>
    <x v="21"/>
    <x v="4"/>
    <x v="0"/>
    <x v="2"/>
    <x v="1"/>
  </r>
  <r>
    <s v="1-30EDZ2J"/>
    <x v="0"/>
    <d v="2013-06-28T16:43:49"/>
    <s v="28/6/2013 16:43 -- TRATA-SE DE MIGRAÇÕES SEM TROCAS DE APARELHOS SEGUE DIVISÃO: --TERMO PE (81) - CONTA VOZ: 2129753143 / CONTA MODEM: 2017595933, SÃO 3 MP AO TODO. -- TERMO GO(62) CONTA 2130115577 SÃO 2 MP --TERMO MA (98) CONTA 2129756269, APENAS 1 MP  -- TERMO BA (71) CONTA 0110183012 --  3 MP. -- TERMO RJ (21) CONTA 2130980975 -- 2 MP. -- TERMO SP CONTA VOZ 2015149352  CONTA MODEM 2017595933 SÃO: 72 MP AO TODO.  INSERIR NO ADABAS MPJ00019856  GUARDIÃ DE PEDIDOS - EDILENE AP DA SILVA - 11 3430-4250 GN - TIAGO TRAMBAÍOLI - Cel +55 11 99992 7873  28/6/2013   18:00  ATIVIDADE APROVADA - PROJETO PILOTO// VIVIANE BERNARDES  01/0782013 13:58 ATIVIDADE REPROVADA - LINHA 11975472542 ESTÁ EM FORMATO DUPLIACADO ,CONSTA NO TERMO SMP COLUNA 2 E NO FORMULÁRIO COMPLEMENTAR NA COLUNA 2  ITEM 31  - PROJETO PILOTO// VIVIANE BERNARDES  01/07/2013 - 15:33 - ANEXO TERMO CORRIGIDO FAVOR DAR ANDAMENTO. GUARDIÃ DE PEDIDOS EDILENE A SILVA   02/7/2013 15:14  ATIVIDADE PENDENTE: AGUARDANDO NUMERO DE CHAMADO DEVIDO LINHAS  11997438347/1598534500/2196966849/2197974985 ESTAREM BLOQUEADAS EM VIVOCORP E ATIVAS EM ATLYS - PROJETO PILOTO// VIVIANE BERNARDES  03.07.2013. 11:11. Aberto chamado de N° 20383429 devido a linha 11997438347 constar com status de Bloqueado em vivocorp, porém ativo em atlys. As demais linhas foram ativadas manualmente em vivocorp, não sendo necessário abertura de chamado.  Ilha de Input. Lucas Ávila."/>
    <x v="0"/>
    <s v="SANSUY S/A INDUSTRIA DE PLASTICOS"/>
    <x v="0"/>
    <x v="2"/>
    <x v="0"/>
    <x v="0"/>
    <x v="0"/>
    <d v="2013-06-28T16:43:49"/>
    <x v="0"/>
    <x v="17"/>
    <x v="0"/>
    <x v="0"/>
    <x v="0"/>
    <s v="14807945000558"/>
    <x v="0"/>
    <x v="22"/>
    <x v="7"/>
    <x v="1"/>
    <x v="2"/>
    <x v="1"/>
  </r>
  <r>
    <s v="1-38TANE1"/>
    <x v="0"/>
    <d v="2013-08-27T10:53:53"/>
    <s v="27/8/2013 10:53 - VINCULAR CONTA 2132907665, INSERIR NO ADABAS MPJ00028832 GN FABIOLA FALSI. TRATA-SE DE 1 PN (VIVOCHIP).  DÚVIDAS ACIONAR ANTES DE CANCELAR. GUARDIÃ DE PEDIDOS - EDILENE AP DA SILVA - 11 3430-4250 GN - FABIOLA FALSI - Cel   11 99794 7725"/>
    <x v="0"/>
    <s v="INDUSTRIA MECANICA SAMOT LTDA"/>
    <x v="0"/>
    <x v="1"/>
    <x v="0"/>
    <x v="0"/>
    <x v="0"/>
    <d v="2013-08-27T10:53:53"/>
    <x v="0"/>
    <x v="0"/>
    <x v="0"/>
    <x v="0"/>
    <x v="0"/>
    <s v="56912124000106"/>
    <x v="0"/>
    <x v="3"/>
    <x v="1"/>
    <x v="0"/>
    <x v="0"/>
    <x v="1"/>
  </r>
  <r>
    <s v="1-30EDZ2J"/>
    <x v="0"/>
    <d v="2013-06-28T16:43:49"/>
    <s v="28/6/2013 16:43 -- TRATA-SE DE MIGRAÇÕES SEM TROCAS DE APARELHOS SEGUE DIVISÃO: --TERMO PE (81) - CONTA VOZ: 2129753143 / CONTA MODEM: 2017595933, SÃO 3 MP AO TODO. -- TERMO GO(62) CONTA 2130115577 SÃO 2 MP --TERMO MA (98) CONTA 2129756269, APENAS 1 MP  -- TERMO BA (71) CONTA 0110183012 --  3 MP. -- TERMO RJ (21) CONTA 2130980975 -- 2 MP. -- TERMO SP CONTA VOZ 2015149352  CONTA MODEM 2017595933 SÃO: 72 MP AO TODO.  INSERIR NO ADABAS MPJ00019856  GUARDIÃ DE PEDIDOS - EDILENE AP DA SILVA - 11 3430-4250 GN - TIAGO TRAMBAÍOLI - Cel +55 11 99992 7873  28/6/2013   18:00  ATIVIDADE APROVADA - PROJETO PILOTO// VIVIANE BERNARDES  01/0782013 13:58 ATIVIDADE REPROVADA - LINHA 11975472542 ESTÁ EM FORMATO DUPLIACADO ,CONSTA NO TERMO SMP COLUNA 2 E NO FORMULÁRIO COMPLEMENTAR NA COLUNA 2  ITEM 31  - PROJETO PILOTO// VIVIANE BERNARDES  01/07/2013 - 15:33 - ANEXO TERMO CORRIGIDO FAVOR DAR ANDAMENTO. GUARDIÃ DE PEDIDOS EDILENE A SILVA   02/7/2013 15:14  ATIVIDADE PENDENTE: AGUARDANDO NUMERO DE CHAMADO DEVIDO LINHAS  11997438347/1598534500/2196966849/2197974985 ESTAREM BLOQUEADAS EM VIVOCORP E ATIVAS EM ATLYS - PROJETO PILOTO// VIVIANE BERNARDES  03.07.2013. 11:11. Aberto chamado de N° 20383429 devido a linha 11997438347 constar com status de Bloqueado em vivocorp, porém ativo em atlys. As demais linhas foram ativadas manualmente em vivocorp, não sendo necessário abertura de chamado.  Ilha de Input. Lucas Ávila."/>
    <x v="0"/>
    <s v="SANSUY S/A INDUSTRIA DE PLASTICOS"/>
    <x v="0"/>
    <x v="2"/>
    <x v="0"/>
    <x v="0"/>
    <x v="0"/>
    <d v="2013-06-28T16:43:49"/>
    <x v="0"/>
    <x v="18"/>
    <x v="0"/>
    <x v="0"/>
    <x v="0"/>
    <s v="14807945000558"/>
    <x v="0"/>
    <x v="23"/>
    <x v="10"/>
    <x v="1"/>
    <x v="2"/>
    <x v="1"/>
  </r>
  <r>
    <s v="1-30EDZ2J"/>
    <x v="0"/>
    <d v="2013-06-28T16:43:49"/>
    <s v="28/6/2013 16:43 -- TRATA-SE DE MIGRAÇÕES SEM TROCAS DE APARELHOS SEGUE DIVISÃO: --TERMO PE (81) - CONTA VOZ: 2129753143 / CONTA MODEM: 2017595933, SÃO 3 MP AO TODO. -- TERMO GO(62) CONTA 2130115577 SÃO 2 MP --TERMO MA (98) CONTA 2129756269, APENAS 1 MP  -- TERMO BA (71) CONTA 0110183012 --  3 MP. -- TERMO RJ (21) CONTA 2130980975 -- 2 MP. -- TERMO SP CONTA VOZ 2015149352  CONTA MODEM 2017595933 SÃO: 72 MP AO TODO.  INSERIR NO ADABAS MPJ00019856  GUARDIÃ DE PEDIDOS - EDILENE AP DA SILVA - 11 3430-4250 GN - TIAGO TRAMBAÍOLI - Cel +55 11 99992 7873  28/6/2013   18:00  ATIVIDADE APROVADA - PROJETO PILOTO// VIVIANE BERNARDES  01/0782013 13:58 ATIVIDADE REPROVADA - LINHA 11975472542 ESTÁ EM FORMATO DUPLIACADO ,CONSTA NO TERMO SMP COLUNA 2 E NO FORMULÁRIO COMPLEMENTAR NA COLUNA 2  ITEM 31  - PROJETO PILOTO// VIVIANE BERNARDES  01/07/2013 - 15:33 - ANEXO TERMO CORRIGIDO FAVOR DAR ANDAMENTO. GUARDIÃ DE PEDIDOS EDILENE A SILVA   02/7/2013 15:14  ATIVIDADE PENDENTE: AGUARDANDO NUMERO DE CHAMADO DEVIDO LINHAS  11997438347/1598534500/2196966849/2197974985 ESTAREM BLOQUEADAS EM VIVOCORP E ATIVAS EM ATLYS - PROJETO PILOTO// VIVIANE BERNARDES  03.07.2013. 11:11. Aberto chamado de N° 20383429 devido a linha 11997438347 constar com status de Bloqueado em vivocorp, porém ativo em atlys. As demais linhas foram ativadas manualmente em vivocorp, não sendo necessário abertura de chamado.  Ilha de Input. Lucas Ávila."/>
    <x v="0"/>
    <s v="SANSUY S/A INDUSTRIA DE PLASTICOS"/>
    <x v="0"/>
    <x v="2"/>
    <x v="0"/>
    <x v="0"/>
    <x v="0"/>
    <d v="2013-06-28T16:43:49"/>
    <x v="0"/>
    <x v="0"/>
    <x v="0"/>
    <x v="0"/>
    <x v="0"/>
    <s v="14807945000558"/>
    <x v="0"/>
    <x v="24"/>
    <x v="22"/>
    <x v="1"/>
    <x v="2"/>
    <x v="1"/>
  </r>
  <r>
    <s v="1-30EDZ2J"/>
    <x v="0"/>
    <d v="2013-06-28T16:43:49"/>
    <s v="28/6/2013 16:43 -- TRATA-SE DE MIGRAÇÕES SEM TROCAS DE APARELHOS SEGUE DIVISÃO: --TERMO PE (81) - CONTA VOZ: 2129753143 / CONTA MODEM: 2017595933, SÃO 3 MP AO TODO. -- TERMO GO(62) CONTA 2130115577 SÃO 2 MP --TERMO MA (98) CONTA 2129756269, APENAS 1 MP  -- TERMO BA (71) CONTA 0110183012 --  3 MP. -- TERMO RJ (21) CONTA 2130980975 -- 2 MP. -- TERMO SP CONTA VOZ 2015149352  CONTA MODEM 2017595933 SÃO: 72 MP AO TODO.  INSERIR NO ADABAS MPJ00019856  GUARDIÃ DE PEDIDOS - EDILENE AP DA SILVA - 11 3430-4250 GN - TIAGO TRAMBAÍOLI - Cel +55 11 99992 7873  28/6/2013   18:00  ATIVIDADE APROVADA - PROJETO PILOTO// VIVIANE BERNARDES  01/0782013 13:58 ATIVIDADE REPROVADA - LINHA 11975472542 ESTÁ EM FORMATO DUPLIACADO ,CONSTA NO TERMO SMP COLUNA 2 E NO FORMULÁRIO COMPLEMENTAR NA COLUNA 2  ITEM 31  - PROJETO PILOTO// VIVIANE BERNARDES  01/07/2013 - 15:33 - ANEXO TERMO CORRIGIDO FAVOR DAR ANDAMENTO. GUARDIÃ DE PEDIDOS EDILENE A SILVA   02/7/2013 15:14  ATIVIDADE PENDENTE: AGUARDANDO NUMERO DE CHAMADO DEVIDO LINHAS  11997438347/1598534500/2196966849/2197974985 ESTAREM BLOQUEADAS EM VIVOCORP E ATIVAS EM ATLYS - PROJETO PILOTO// VIVIANE BERNARDES  03.07.2013. 11:11. Aberto chamado de N° 20383429 devido a linha 11997438347 constar com status de Bloqueado em vivocorp, porém ativo em atlys. As demais linhas foram ativadas manualmente em vivocorp, não sendo necessário abertura de chamado.  Ilha de Input. Lucas Ávila."/>
    <x v="0"/>
    <s v="SANSUY S/A INDUSTRIA DE PLASTICOS"/>
    <x v="0"/>
    <x v="2"/>
    <x v="0"/>
    <x v="0"/>
    <x v="0"/>
    <d v="2013-06-28T16:43:49"/>
    <x v="0"/>
    <x v="0"/>
    <x v="0"/>
    <x v="0"/>
    <x v="0"/>
    <s v="14807945000558"/>
    <x v="0"/>
    <x v="25"/>
    <x v="23"/>
    <x v="1"/>
    <x v="2"/>
    <x v="1"/>
  </r>
  <r>
    <s v="1-30EDZ2J"/>
    <x v="0"/>
    <d v="2013-06-28T16:43:49"/>
    <s v="28/6/2013 16:43 -- TRATA-SE DE MIGRAÇÕES SEM TROCAS DE APARELHOS SEGUE DIVISÃO: --TERMO PE (81) - CONTA VOZ: 2129753143 / CONTA MODEM: 2017595933, SÃO 3 MP AO TODO. -- TERMO GO(62) CONTA 2130115577 SÃO 2 MP --TERMO MA (98) CONTA 2129756269, APENAS 1 MP  -- TERMO BA (71) CONTA 0110183012 --  3 MP. -- TERMO RJ (21) CONTA 2130980975 -- 2 MP. -- TERMO SP CONTA VOZ 2015149352  CONTA MODEM 2017595933 SÃO: 72 MP AO TODO.  INSERIR NO ADABAS MPJ00019856  GUARDIÃ DE PEDIDOS - EDILENE AP DA SILVA - 11 3430-4250 GN - TIAGO TRAMBAÍOLI - Cel +55 11 99992 7873  28/6/2013   18:00  ATIVIDADE APROVADA - PROJETO PILOTO// VIVIANE BERNARDES  01/07/2013 - 15:33 - ANEXO TERMO CORRIGIDO FAVOR DAR ANDAMENTO. GUARDIÃ DE PEDIDOS EDILENE A SILVA  02/7/2013 15:14  ATIVIDADE PENDENTE: AGUARDANDO NUMERO DE CHAMADO DEVIDO LINHAS  11997438347/1598534500/2196966849/2197974985 ESTAREM BLOQUEADAS EM VIVOCORP E ATIVAS EM ATLYS - PROJETO PILOTO// VIVIANE BERNARDES  03.07.2013. 11:11. Aberto chamado de N° 20383429 devido a linha 11997438347 constar com status de Bloqueado em vivocorp, porém ativo em atlys. As demais linhas foram ativadas manualmente em vivocorp, não sendo necessário abertura de chamado.  Ilha de Input. Lucas Ávila.  15/07/13 - ATIVIDADE PENDENTE AGUARDANDO SOLUÇÃO DO CHAMADO 20413830 DEVIDO ATUALIZAÇÃO DE LINHAS. PROJETO PILOTO. DEBORAH FERREIRA."/>
    <x v="0"/>
    <s v="SANSUY S/A INDUSTRIA DE PLASTICOS"/>
    <x v="0"/>
    <x v="2"/>
    <x v="0"/>
    <x v="0"/>
    <x v="0"/>
    <d v="2013-06-28T16:43:49"/>
    <x v="0"/>
    <x v="0"/>
    <x v="0"/>
    <x v="0"/>
    <x v="0"/>
    <s v="14807945000558"/>
    <x v="0"/>
    <x v="26"/>
    <x v="20"/>
    <x v="1"/>
    <x v="2"/>
    <x v="1"/>
  </r>
  <r>
    <s v="1-38C2746"/>
    <x v="0"/>
    <d v="2013-08-23T15:26:41"/>
    <s v="23/08/13 FAVOR CRIAR CONTA NOVA  . VENCIMENTO 08 . INSERIR NO ADABAS MPJ0015736 (9996559) GC VALDIR M MORAIS , TELEFONE 11 97545-1712. TRATA DE UMA TT+MP+TA, DUVIDAS FAVOR ACIONAR. WELITON PATRICIO - GUARDIÃO DE PEDIDOS - TEL 11/3430-4497"/>
    <x v="0"/>
    <s v="ASS CONGREGACAO SANTA CATARINA"/>
    <x v="1"/>
    <x v="1"/>
    <x v="0"/>
    <x v="0"/>
    <x v="0"/>
    <d v="2013-08-23T15:26:41"/>
    <x v="0"/>
    <x v="0"/>
    <x v="0"/>
    <x v="0"/>
    <x v="0"/>
    <s v="60922168003797"/>
    <x v="0"/>
    <x v="2"/>
    <x v="3"/>
    <x v="0"/>
    <x v="0"/>
    <x v="2"/>
  </r>
  <r>
    <s v="1-30EDZ2J"/>
    <x v="0"/>
    <d v="2013-06-28T16:43:49"/>
    <s v="28/6/2013 16:43 -- TRATA-SE DE MIGRAÇÕES SEM TROCAS DE APARELHOS SEGUE DIVISÃO: --TERMO PE (81) - CONTA VOZ: 2129753143 / CONTA MODEM: 2017595933, SÃO 3 MP AO TODO. -- TERMO GO(62) CONTA 2130115577 SÃO 2 MP --TERMO MA (98) CONTA 2129756269, APENAS 1 MP  -- TERMO BA (71) CONTA 0110183012 --  3 MP. -- TERMO RJ (21) CONTA 2130980975 -- 2 MP. -- TERMO SP CONTA VOZ 2015149352  CONTA MODEM 2017595933 SÃO: 72 MP AO TODO.  INSERIR NO ADABAS MPJ00019856  GUARDIÃ DE PEDIDOS - EDILENE AP DA SILVA - 11 3430-4250 GN - TIAGO TRAMBAÍOLI - Cel +55 11 99992 7873  28/6/2013   18:00  ATIVIDADE APROVADA - PROJETO PILOTO// VIVIANE BERNARDES  01/07/2013 - 15:33 - ANEXO TERMO CORRIGIDO FAVOR DAR ANDAMENTO. GUARDIÃ DE PEDIDOS EDILENE A SILVA  02/7/2013 15:14  ATIVIDADE PENDENTE: AGUARDANDO NUMERO DE CHAMADO DEVIDO LINHAS  11997438347/1598534500/2196966849/2197974985 ESTAREM BLOQUEADAS EM VIVOCORP E ATIVAS EM ATLYS - PROJETO PILOTO// VIVIANE BERNARDES  03.07.2013. 11:11. Aberto chamado de N° 20383429 devido a linha 11997438347 constar com status de Bloqueado em vivocorp, porém ativo em atlys. As demais linhas foram ativadas manualmente em vivocorp, não sendo necessário abertura de chamado.  Ilha de Input. Lucas Ávila.  15/07/13 - ATIVIDADE PENDENTE AGUARDANDO SOLUÇÃO DO CHAMADO 20413830 DEVIDO A ERRO NA ATUALIZAÇÃO DE LINHAS. PROJETO PILOTO. DEBORAH FERREIRA."/>
    <x v="0"/>
    <s v="SANSUY S/A INDUSTRIA DE PLASTICOS"/>
    <x v="0"/>
    <x v="2"/>
    <x v="0"/>
    <x v="0"/>
    <x v="0"/>
    <d v="2013-06-28T16:43:49"/>
    <x v="0"/>
    <x v="0"/>
    <x v="0"/>
    <x v="0"/>
    <x v="0"/>
    <s v="14807945000558"/>
    <x v="0"/>
    <x v="27"/>
    <x v="21"/>
    <x v="1"/>
    <x v="2"/>
    <x v="1"/>
  </r>
  <r>
    <s v="1-30EDZ2J"/>
    <x v="0"/>
    <d v="2013-06-28T16:43:49"/>
    <s v="28/6/2013 16:43 -- TRATA-SE DE MIGRAÇÕES SEM TROCAS DE APARELHOS SEGUE DIVISÃO: --TERMO PE (81) - CONTA VOZ: 2129753143 / CONTA MODEM: 2017595933, SÃO 3 MP AO TODO. -- TERMO GO(62) CONTA 2130115577 SÃO 2 MP --TERMO MA (98) CONTA 2129756269, APENAS 1 MP  -- TERMO BA (71) CONTA 0110183012 --  3 MP. -- TERMO RJ (21) CONTA 2130980975 -- 2 MP. -- TERMO SP CONTA VOZ 2015149352  CONTA MODEM 2017595933 SÃO: 72 MP AO TODO.  INSERIR NO ADABAS MPJ00019856  GUARDIÃ DE PEDIDOS - EDILENE AP DA SILVA - 11 3430-4250 GN - TIAGO TRAMBAÍOLI - Cel +55 11 99992 7873  28/6/2013   18:00  ATIVIDADE APROVADA - PROJETO PILOTO// VIVIANE BERNARDES  01/07/2013 - 15:33 - ANEXO TERMO CORRIGIDO FAVOR DAR ANDAMENTO. GUARDIÃ DE PEDIDOS EDILENE A SILVA  02/7/2013 15:14  ATIVIDADE PENDENTE: AGUARDANDO NUMERO DE CHAMADO DEVIDO LINHAS  11997438347/1598534500/2196966849/2197974985 ESTAREM BLOQUEADAS EM VIVOCORP E ATIVAS EM ATLYS - PROJETO PILOTO// VIVIANE BERNARDES  03.07.2013. 11:11. Aberto chamado de N° 20383429 devido a linha 11997438347 constar com status de Bloqueado em vivocorp, porém ativo em atlys. As demais linhas foram ativadas manualmente em vivocorp, não sendo necessário abertura de chamado.  Ilha de Input. Lucas Ávila.  15/07/13 - ATIVIDADE PENDENTE AGUARDANDO SOLUÇÃO DO CHAMADO 20413830 DEVIDO A ERRO NA ATUALIZAÇÃO DE LINHAS. PROJETO PILOTO. DEBORAH FERREIRA."/>
    <x v="0"/>
    <s v="SANSUY S/A INDUSTRIA DE PLASTICOS"/>
    <x v="0"/>
    <x v="2"/>
    <x v="0"/>
    <x v="0"/>
    <x v="0"/>
    <d v="2013-06-28T16:43:49"/>
    <x v="0"/>
    <x v="0"/>
    <x v="0"/>
    <x v="0"/>
    <x v="0"/>
    <s v="14807945000558"/>
    <x v="0"/>
    <x v="28"/>
    <x v="11"/>
    <x v="1"/>
    <x v="2"/>
    <x v="1"/>
  </r>
  <r>
    <s v="1-30EDZ2J"/>
    <x v="0"/>
    <d v="2013-06-28T16:43:49"/>
    <s v="18/07/13 12:13 - RETIFICANDO O NÚMERO DO CHAMADO REFERENTE A ATUALIZAÇÃO DE LINHAS, PROBLEMA ESTÁ SENDO TRATADA PELO CHAMADO 20413925// JOREL RESTANO PROJETO PILOTO"/>
    <x v="0"/>
    <s v="SANSUY S/A INDUSTRIA DE PLASTICOS"/>
    <x v="0"/>
    <x v="2"/>
    <x v="0"/>
    <x v="0"/>
    <x v="0"/>
    <d v="2013-06-28T16:43:49"/>
    <x v="0"/>
    <x v="0"/>
    <x v="0"/>
    <x v="0"/>
    <x v="0"/>
    <s v="14807945000558"/>
    <x v="0"/>
    <x v="29"/>
    <x v="12"/>
    <x v="1"/>
    <x v="2"/>
    <x v="1"/>
  </r>
  <r>
    <s v="1-30EDZ2J"/>
    <x v="0"/>
    <d v="2013-06-28T16:43:49"/>
    <s v="18/07/13 12:13 - RETIFICANDO O NÚMERO DO CHAMADO REFERENTE A ATUALIZAÇÃO DE LINHAS, PROBLEMA ESTÁ SENDO TRATADA PELO CHAMADO 20413925// JOREL RESTANO PROJETO PILOTO"/>
    <x v="0"/>
    <s v="SANSUY S/A INDUSTRIA DE PLASTICOS"/>
    <x v="0"/>
    <x v="2"/>
    <x v="0"/>
    <x v="0"/>
    <x v="0"/>
    <d v="2013-06-28T16:43:49"/>
    <x v="0"/>
    <x v="0"/>
    <x v="0"/>
    <x v="0"/>
    <x v="0"/>
    <s v="14807945000558"/>
    <x v="0"/>
    <x v="30"/>
    <x v="13"/>
    <x v="1"/>
    <x v="2"/>
    <x v="1"/>
  </r>
  <r>
    <s v="1-30NWWJH"/>
    <x v="0"/>
    <d v="2013-07-01T11:16:00"/>
    <s v="1/7/2013 11:16 - CRIAR CONTA NOVA VENCIMENTO 25,CLIENTE NÃO CONTRATOU SERVIÇO GESTÃO. INSERIR NO ADABAS MPJ00014741 GN CLÁUDIO REIS. TRATA-SE DE 2 HP ( SAMSUNG I8190 E SAMSUNG GALAXY I9300), QUALQUER DÚVIDA ACIONAR ANTES DE CANCELAR.  GUARDIÃ DE PEDIDOS - EDILENE AP DA SILVA - 11 3430-4250 GN - CLÁUDIO REIS -  CEL +55 11 97151-7151"/>
    <x v="0"/>
    <s v="FUNDACAO MOKITI OKADA-M.O.A."/>
    <x v="0"/>
    <x v="1"/>
    <x v="0"/>
    <x v="0"/>
    <x v="0"/>
    <d v="2013-07-01T11:16:00"/>
    <x v="1"/>
    <x v="14"/>
    <x v="0"/>
    <x v="0"/>
    <x v="0"/>
    <s v="63031868000764"/>
    <x v="0"/>
    <x v="19"/>
    <x v="8"/>
    <x v="0"/>
    <x v="2"/>
    <x v="1"/>
  </r>
  <r>
    <s v="1-30NWWJH"/>
    <x v="0"/>
    <d v="2013-07-01T11:16:00"/>
    <s v="1/7/2013 11:16 - CRIAR CONTA NOVA VENCIMENTO 25,CLIENTE NÃO CONTRATOU SERVIÇO GESTÃO. INSERIR NO ADABAS MPJ00014741 GN CLÁUDIO REIS. TRATA-SE DE 2 HP ( SAMSUNG I8190 E SAMSUNG GALAXY I9300), QUALQUER DÚVIDA ACIONAR ANTES DE CANCELAR.  GUARDIÃ DE PEDIDOS - EDILENE AP DA SILVA - 11 3430-4250 GN - CLÁUDIO REIS -  CEL +55 11 97151-7151   1/7/2013 15:20 ATIVIDADE APROVADA - PROJETO PILOTO//VIVIANE BERNARDES   1/07/13 17:44 ATIVIDADE CONCLUÍDA GERADO PEDIDO 1-6573079131.PROJETO PILOTO//VIVIANE BERNARDES"/>
    <x v="0"/>
    <s v="FUNDACAO MOKITI OKADA-M.O.A."/>
    <x v="0"/>
    <x v="3"/>
    <x v="0"/>
    <x v="2"/>
    <x v="0"/>
    <d v="2013-07-01T11:16:00"/>
    <x v="1"/>
    <x v="15"/>
    <x v="2"/>
    <x v="2"/>
    <x v="2"/>
    <s v="6.3031868001e+013"/>
    <x v="0"/>
    <x v="20"/>
    <x v="3"/>
    <x v="0"/>
    <x v="2"/>
    <x v="1"/>
  </r>
  <r>
    <s v="1-30TSOS2"/>
    <x v="0"/>
    <d v="2013-07-02T15:52:53"/>
    <s v="2/7/2013 15:52 - VINCULAR CONTA 2045782215 INSERIR NO ADABAS MPJ00016895 GC MARIANE AMORIM, TRATA-SE DE 1 HP.  GUARDIÃ DE PEDIDOS - EDILENE AP DA SILVA - 11 3430-4250 GC - MARIANE AMORIM - CEL +55 11 99804-0707    2/07/2013 17:25 ATIVIDADE APROVADA - PROJETO PILOTO //VIVIANE BERANRDES"/>
    <x v="0"/>
    <s v="ICATEL-TELEMATICA SERV E COM LTDA"/>
    <x v="0"/>
    <x v="3"/>
    <x v="0"/>
    <x v="0"/>
    <x v="0"/>
    <d v="2013-07-02T15:52:53"/>
    <x v="0"/>
    <x v="16"/>
    <x v="0"/>
    <x v="0"/>
    <x v="0"/>
    <s v="04163433000119"/>
    <x v="0"/>
    <x v="21"/>
    <x v="3"/>
    <x v="0"/>
    <x v="2"/>
    <x v="1"/>
  </r>
  <r>
    <s v="1-30TU50L"/>
    <x v="0"/>
    <d v="2013-07-02T16:04:00"/>
    <s v="2/7/2013 16:04 - TRATA-SE DE REINSERÇÃO DO PEDIDO 1-6443128861, COM STATUS CANCELADO MANUALMENTE, DEVIDO PENDENCIA DE PORTABILIDADE, SEGUE EM ANEXO E--MAIL ONDE SE PODE COONFIRMAR QUE AS LINHAS SERAO PORTADAS PARA A VIVO.  QUALQUER DUVIDA ACIONAR ANTES DE CANCELAR.  GUARDIÃ DE PEDIDOS - EDILENE AP DA SILVA - 11 3430-4250 GC - MARIANE AMORIM - CEL +55 11 99804-0707"/>
    <x v="0"/>
    <s v="FREDERICA EMP E PARTICIPACOES LTDA - ME"/>
    <x v="0"/>
    <x v="1"/>
    <x v="0"/>
    <x v="0"/>
    <x v="0"/>
    <d v="2013-07-02T16:04:00"/>
    <x v="0"/>
    <x v="16"/>
    <x v="0"/>
    <x v="0"/>
    <x v="0"/>
    <s v="08804055000247"/>
    <x v="0"/>
    <x v="21"/>
    <x v="3"/>
    <x v="0"/>
    <x v="2"/>
    <x v="1"/>
  </r>
  <r>
    <s v="1-30ZI8V3"/>
    <x v="0"/>
    <d v="2013-07-03T16:55:00"/>
    <s v="3/7/2013 16:55 - TRATA-SE DE REINSERÇÃO DO PEDIDO 1-6369652291 -- (39 PORTABILIDADES)  COM STATUS CANCELADO MANUALMENTE APÓS PORTABILIDADE NEGAR A LINHA 11993139880, REALIZADO SUBSTITUIÇÃO EM FORMULÁRIO COMPLEMENTAR NOMEADO COMO: formulario atualizado knorr---- CORRIGIDO A LINHA ---- 02.07.2013.pdf  PEDIMOS PRIORIDADE PARA APROVAR E GERAR PEDIDO VISTO QUE SE TRATA DE REINSERÇÃO E NÃO FOI IMPACTADO COM NENHUMA CORREÇÃO. QUALQUER DÚVIDA ACIONAR ANTES DE CANCELAR.  GUARDIÃ DE PEDIDOS - EDILENE AP DA SILVA - 11 3430-4250 GC- DANIEL ABOU - +55 11 97284-1177 GN - RENATO LUIS JUNIOR - Cel +55 11 97265 - 9984  4/07/2013 10:19 ATIVIDADE APROVADA - PROJETO PILOTO //VIVIANE BERNARDES"/>
    <x v="0"/>
    <s v="KNORR BREMSE SISTEMAS P VEICULOS COMERCIAIS BRASIL LTDA"/>
    <x v="0"/>
    <x v="0"/>
    <x v="0"/>
    <x v="0"/>
    <x v="0"/>
    <d v="2013-07-03T16:55:18"/>
    <x v="1"/>
    <x v="17"/>
    <x v="0"/>
    <x v="0"/>
    <x v="0"/>
    <s v="00416170000151"/>
    <x v="0"/>
    <x v="22"/>
    <x v="3"/>
    <x v="0"/>
    <x v="2"/>
    <x v="1"/>
  </r>
  <r>
    <s v="1-311Z0DP"/>
    <x v="0"/>
    <d v="2013-07-04T09:08:08"/>
    <s v="4/7/2013 09:08 - ATIVIDADE TRATA-SE DE REINSERÇÃO DO PEDIDO 1-6476163300  COM STATUS BACKOFFICE APROVADO, PORÉM HOUVE ENTREGA INFRUTIFERA, PEDIMOS QUE SEJA SEGUIDO O ENDEREÇO DE ENTREGA QUE CONSTA NAS OBS DOS SMPS, SEGUE E-MAIL EM ANEXO COM PRINT DE ENTREGA INFRUTIFERA.   PEDIMOS QUE NOS ACIONEM ANTES DE CANCELAR, SEGUE TELEFONES GN E GUARDIÃ:  GUARDIÃ DE PEDIDOS - EDILENE AP DA SILVA - 11 3430-4250 GC - MARIANE AMORIM - CEL +55 11 99804-0707"/>
    <x v="0"/>
    <s v="ENGEBANC ENGENHARIA E SERVICOS LTDA"/>
    <x v="0"/>
    <x v="1"/>
    <x v="0"/>
    <x v="0"/>
    <x v="0"/>
    <d v="2013-07-04T09:08:08"/>
    <x v="0"/>
    <x v="17"/>
    <x v="0"/>
    <x v="0"/>
    <x v="0"/>
    <s v="69026144000113"/>
    <x v="0"/>
    <x v="22"/>
    <x v="8"/>
    <x v="0"/>
    <x v="2"/>
    <x v="1"/>
  </r>
  <r>
    <s v="1-31SZEX8"/>
    <x v="0"/>
    <d v="2013-07-11T15:17:00"/>
    <s v="11/7/2013 15:17 - TRATA-SE DE REINSERÇÃO DO PEDIDO 1-6488112157 COM STATUS CRÉDITO NEGADO, QUE FOI NEGADO INDEVIDAMENTE VISTO QUE NAO FOI ANALISADO ULTIMA PROCURAÇÃO QUE ESTAVA ANEXA JUNTAMENTE COM OUTROS ARQUIVOS DENTRO DO PEDIDO E DENTRO DO CLIENTE.  FAVOR PRIORISAR IMPUT VISTO QUE FOI ERRO DE AVALIAÇÃO DE CRÉDITO.  GUARDIÃ DE PEDIDOS - EDILENE AP DA SILVA - 11 3430-4250 GN - CLÁUDIO REIS -  CEL +55 11 97151-7151"/>
    <x v="0"/>
    <s v="IGREJA MESSIANICA MUNDIAL DO BRASIL"/>
    <x v="0"/>
    <x v="1"/>
    <x v="0"/>
    <x v="0"/>
    <x v="0"/>
    <d v="2013-07-11T15:17:00"/>
    <x v="0"/>
    <x v="0"/>
    <x v="0"/>
    <x v="0"/>
    <x v="0"/>
    <s v="62647383004562"/>
    <x v="0"/>
    <x v="24"/>
    <x v="3"/>
    <x v="0"/>
    <x v="2"/>
    <x v="1"/>
  </r>
  <r>
    <s v="1-328VB2F"/>
    <x v="0"/>
    <d v="2013-07-16T12:53:51"/>
    <s v="16/7/2013 12:53 - CRIAR CONTA NOVA, VENC 25, INSERIR NO ADABAS MPJ00028632 GC FABIOLA FALSI, TRATA-SE DE 206 HA - COMODATO.  GUARDIÃ DE PEDIDOS - EDILENE AP DA SILVA - 11 3430-4250 GN - FABIOLA FALSI - Cel   11 99794 7725   16/07/2013 15:11 - ATIVIDADE APROVADA - PROJETO PILOTO//VIVIANE BERNARDES  16/07/2013 15:14 - ATIVIDADE PENDENTE POR CHAMADO GERAL DE Nº 20413830 REFERENTE À ATUALIZAÇÃO DE LINHAS - PROJETO PILOTO//ANA ISABEL NUNES"/>
    <x v="0"/>
    <s v="ATLAS COPCO BRASIL LTDA"/>
    <x v="0"/>
    <x v="2"/>
    <x v="0"/>
    <x v="0"/>
    <x v="0"/>
    <d v="2013-07-16T12:53:51"/>
    <x v="0"/>
    <x v="0"/>
    <x v="0"/>
    <x v="0"/>
    <x v="0"/>
    <s v="57029431000106"/>
    <x v="0"/>
    <x v="27"/>
    <x v="3"/>
    <x v="0"/>
    <x v="2"/>
    <x v="1"/>
  </r>
  <r>
    <s v="1-328VB2F"/>
    <x v="0"/>
    <d v="2013-07-16T12:53:51"/>
    <s v="16/7/2013 12:53 - CRIAR CONTA NOVA, VENC 25, INSERIR NO ADABAS MPJ00028632 GC FABIOLA FALSI, TRATA-SE DE 206 HA - COMODATO.  GUARDIÃ DE PEDIDOS - EDILENE AP DA SILVA - 11 3430-4250 GN - FABIOLA FALSI - Cel   11 99794 7725  16/07/2013 15:11 - ATIVIDADE APROVADA - PROJETO PILOTO//VIVIANE BERNARDES  16/07/2013 15:14 - ATIVIDADE PENDENTE POR CHAMADO GERAL DE Nº 20413830 REFERENTE À ATUALIZAÇÃO DE LINHAS - PROJETO PILOTO//ANA ISABEL NUNES"/>
    <x v="0"/>
    <s v="ATLAS COPCO BRASIL LTDA"/>
    <x v="0"/>
    <x v="2"/>
    <x v="0"/>
    <x v="0"/>
    <x v="0"/>
    <d v="2013-07-16T12:53:51"/>
    <x v="0"/>
    <x v="0"/>
    <x v="0"/>
    <x v="0"/>
    <x v="0"/>
    <s v="57029431000106"/>
    <x v="0"/>
    <x v="28"/>
    <x v="0"/>
    <x v="0"/>
    <x v="2"/>
    <x v="1"/>
  </r>
  <r>
    <s v="1-328VB2F"/>
    <x v="0"/>
    <d v="2013-07-16T12:53:51"/>
    <s v="16/7/2013 12:53 - CRIAR CONTA NOVA, VENC 25, INSERIR NO ADABAS MPJ00028632 GC FABIOLA FALSI, TRATA-SE DE 206 HA - COMODATO.  GUARDIÃ DE PEDIDOS - EDILENE AP DA SILVA - 11 3430-4250 GN - FABIOLA FALSI - Cel   11 99794 7725  16/07/2013 15:11 - ATIVIDADE APROVADA - PROJETO PILOTO//VIVIANE BERNARDES  16/07/2013 15:14 - ATIVIDADE PENDENTE POR CHAMADO GERAL DE Nº 20413830 REFERENTE À ATUALIZAÇÃO DE LINHAS - PROJETO PILOTO//ANA ISABEL NUNES  18/07/2013 15:18 - RETIFICANDO O NÚMERO DO CHAMADO REFERENTE A ATUALIZAÇÃO DE LINHAS, PROBLEMA ESTÁ SENDO TRATADA PELO CHAMADO 20413925// JOREL RESTANO PROJETO PILOTO  18.07.2013. 15:30. Aberto chamado de N° 20428370 referente a atualização massiva das linhas. Ilha de Input. Lucas Ávila."/>
    <x v="0"/>
    <s v="ATLAS COPCO BRASIL LTDA"/>
    <x v="0"/>
    <x v="2"/>
    <x v="0"/>
    <x v="0"/>
    <x v="0"/>
    <d v="2013-07-16T12:53:51"/>
    <x v="0"/>
    <x v="0"/>
    <x v="0"/>
    <x v="0"/>
    <x v="0"/>
    <s v="57029431000106"/>
    <x v="0"/>
    <x v="29"/>
    <x v="4"/>
    <x v="0"/>
    <x v="2"/>
    <x v="1"/>
  </r>
  <r>
    <s v="1-328VB2F"/>
    <x v="0"/>
    <d v="2013-07-16T12:53:51"/>
    <s v="16/7/2013 12:53 - CRIAR CONTA NOVA, VENC 25, INSERIR NO ADABAS MPJ00028632 GC FABIOLA FALSI, TRATA-SE DE 206 HA - COMODATO.  GUARDIÃ DE PEDIDOS - EDILENE AP DA SILVA - 11 3430-4250 GN - FABIOLA FALSI - Cel   11 99794 7725  16/07/2013 15:11 - ATIVIDADE APROVADA - PROJETO PILOTO//VIVIANE BERNARDES  16/07/2013 15:14 - ATIVIDADE PENDENTE POR CHAMADO GERAL DE Nº 20413830 REFERENTE À ATUALIZAÇÃO DE LINHAS - PROJETO PILOTO//ANA ISABEL NUNES  18/07/2013 15:18 - RETIFICANDO O NÚMERO DO CHAMADO REFERENTE A ATUALIZAÇÃO DE LINHAS, PROBLEMA ESTÁ SENDO TRATADA PELO CHAMADO 20413925// JOREL RESTANO PROJETO PILOTO  18.07.2013. 15:30. Aberto chamado de N° 20428370 referente a atualização massiva das linhas. Ilha de Input. Lucas Ávila.  20/7/2013 ás 11:43. ATIVIDADE REPROVADA. AS LINHAS 11975460509 //11973547656 ESTÃO INATIVAS NO VIVO CORP E NÃO LOCALIZADAS NO ATLYS, CONFORME PRINT EM ANEXO. PROJETO PILOTO. ADRIELE RODRIGUES."/>
    <x v="0"/>
    <s v="ATLAS COPCO BRASIL LTDA"/>
    <x v="0"/>
    <x v="4"/>
    <x v="0"/>
    <x v="1"/>
    <x v="0"/>
    <d v="2013-07-16T12:53:51"/>
    <x v="0"/>
    <x v="0"/>
    <x v="1"/>
    <x v="1"/>
    <x v="1"/>
    <s v="57029431000106"/>
    <x v="1"/>
    <x v="30"/>
    <x v="7"/>
    <x v="1"/>
    <x v="2"/>
    <x v="1"/>
  </r>
  <r>
    <s v="1-328VB2F"/>
    <x v="0"/>
    <d v="2013-07-16T12:53:51"/>
    <s v="16/7/2013 12:53 - CRIAR CONTA NOVA, VENC 25, INSERIR NO ADABAS MPJ00028632 GC FABIOLA FALSI, TRATA-SE DE 206 HA - COMODATO.  GUARDIÃ DE PEDIDOS - EDILENE AP DA SILVA - 11 3430-4250 GN - FABIOLA FALSI - Cel   11 99794 7725  16/07/2013 15:11 - ATIVIDADE APROVADA - PROJETO PILOTO//VIVIANE BERNARDES  16/07/2013 15:14 - ATIVIDADE PENDENTE POR CHAMADO GERAL DE Nº 20413830 REFERENTE À ATUALIZAÇÃO DE LINHAS - PROJETO PILOTO//ANA ISABEL NUNES  18/07/2013 15:18 - RETIFICANDO O NÚMERO DO CHAMADO REFERENTE A ATUALIZAÇÃO DE LINHAS, PROBLEMA ESTÁ SENDO TRATADA PELO CHAMADO 20413925// JOREL RESTANO PROJETO PILOTO  18.07.2013. 15:30. Aberto chamado de N° 20428370 referente a atualização massiva das linhas. Ilha de Input. Lucas Ávila.  20/7/2013 ás 11:43. ATIVIDADE REPROVADA. AS LINHAS 11975460509 //11973547656 ESTÃO INATIVAS NO VIVO CORP E NÃO LOCALIZADAS NO ATLYS, CONFORME PRINT EM ANEXO. PROJETO PILOTO. ADRIELE RODRIGUES.  22.07.13 - 10:42 - LINHAS RETIRADAS DO PROCESSO ANEXADO NOVOS ARQUIVOS, SIMULADOR, TERMO E DE ACORDO DO CLIENTE. SEGUE E-MAIL EM ANEXO DA GN SOLICITANDO CONTINUIDADE NO PROCESSO SEM AS LINHAS CITADAS, QUALQUER DÚVIDA ACIONAR ANTES DE CANCELAR.  GUARDIÃ DE PEDIDOS - EDILENE AP DA SILVA - 11 3430-4250 GN - FABIOLA FALSI - Cel   11 99794 772  23.07.2013. 15:47. Chamado de N° 20428370 fora dado como solucionado. Linhas constam atualizadas massivamente por TI. Atividade encaminhada para distribuição. Ilha de Input. Lucas Ávila."/>
    <x v="0"/>
    <s v="ATLAS COPCO BRASIL LTDA"/>
    <x v="0"/>
    <x v="3"/>
    <x v="0"/>
    <x v="0"/>
    <x v="0"/>
    <d v="2013-07-16T12:53:51"/>
    <x v="0"/>
    <x v="0"/>
    <x v="0"/>
    <x v="0"/>
    <x v="0"/>
    <s v="57029431000106"/>
    <x v="0"/>
    <x v="31"/>
    <x v="6"/>
    <x v="1"/>
    <x v="2"/>
    <x v="1"/>
  </r>
  <r>
    <s v="1-328VB2F"/>
    <x v="1"/>
    <d v="2013-07-16T12:53:51"/>
    <s v="16/7/2013 12:53 - CRIAR CONTA NOVA, VENC 25, INSERIR NO ADABAS MPJ00028632 GC FABIOLA FALSI, TRATA-SE DE 206 HA - COMODATO.  GUARDIÃ DE PEDIDOS - EDILENE AP DA SILVA - 11 3430-4250 GN - FABIOLA FALSI - Cel   11 99794 7725  16/07/2013 15:11 - ATIVIDADE APROVADA - PROJETO PILOTO//VIVIANE BERNARDES  29/07/13- 09:31-  ATIVIDADE REPROVADA: LINHAS 11975291481 11997128955 COM SATUS INATIVO NO VIVO CORP E SUSPENSO EM ATLYS. EFETUADO CONTATO COM SUCESSO COM GC FABÍOLA ÀS 09:30. ILHA DE INPUT.  DEBORAH FERREIRA// PROJETO PILOTO."/>
    <x v="0"/>
    <s v="ATLAS COPCO BRASIL LTDA"/>
    <x v="0"/>
    <x v="4"/>
    <x v="0"/>
    <x v="1"/>
    <x v="0"/>
    <d v="2013-07-16T12:53:51"/>
    <x v="0"/>
    <x v="0"/>
    <x v="1"/>
    <x v="1"/>
    <x v="1"/>
    <s v="57029431000106"/>
    <x v="1"/>
    <x v="33"/>
    <x v="22"/>
    <x v="1"/>
    <x v="2"/>
    <x v="1"/>
  </r>
  <r>
    <s v="1-32LEATR"/>
    <x v="0"/>
    <d v="2013-07-18T10:11:56"/>
    <s v="18/7/2013 10:11 - CRIAR CONTA NOVA VENCIMENTO DIA 25,  INSERIR NO ADABAS MPJ00028632 ---   TRATA-SE DE 3 TERMOS, SEGUE DIVISÃO:   SMP 1 -  TRATA-SE - 22 PN (MOTOROLA XT 915)+ 77 PN (NOKIA C201) + 14 HP COMODATO (PEN USB).  SMP´2 - TRATA-SE  1 PN (MOTOROLA XT 915) +9 PN (NOKIA C2-01) + 2 PN (MINI SIMCARD)  SMP 3 - TRATA-SE   1 PN (MINI SIMCARD) + 315 HA (VIVO CHIP).  CONFORME E-MAIL ANEXO, CONSIDERE 50 MINUTOS NOS CHIPS, E O RESTANTE PRA AS OUTRAS LINHAS EM QUALQUER QUANTIDADE.   CRIADO SS 1-6677401637 PARA VINCULAR ADABAS. CRIADO SS 1-6676151372 PARA CORRIGIR CARTEIRA.  GUARDIÃ DE PEDIDOS - EDILENE AP DA SILVA - 11 3430-4250 GN - FABIOLA FALSI - Cel   11 99794 7725"/>
    <x v="0"/>
    <s v="PAULI GOLD PUB, PROP, ASS EMP E COMERCIO LTDA - EPP"/>
    <x v="0"/>
    <x v="1"/>
    <x v="0"/>
    <x v="0"/>
    <x v="0"/>
    <d v="2013-07-18T10:11:56"/>
    <x v="0"/>
    <x v="0"/>
    <x v="0"/>
    <x v="0"/>
    <x v="0"/>
    <s v="05632812000173"/>
    <x v="0"/>
    <x v="28"/>
    <x v="8"/>
    <x v="0"/>
    <x v="2"/>
    <x v="1"/>
  </r>
  <r>
    <s v="1-32LQ9WO"/>
    <x v="0"/>
    <d v="2013-07-18T10:46:23"/>
    <s v="18/7/2013 10:46 - CRIAR CONTA NOVA, VENCIMENTO 25 CLIENTE NÃO CONTRATOU GESTÃO, INSERIR NO ADABAS MPJ0003225267 GN GIOVANNA MESSANA. TRATA-SE DE 1 HA  (MINISIMCARD).  GUARDIÃ DE PEDIDOS - EDILENE AP DA SILVA - 11 3430-4250 GN - GIOVANNA MESSANA - Cel +55 11 99632-1305"/>
    <x v="0"/>
    <s v="HERBALIFE INTERNATIONAL DO BRASIL LTDA"/>
    <x v="0"/>
    <x v="1"/>
    <x v="0"/>
    <x v="0"/>
    <x v="0"/>
    <d v="2013-07-18T10:46:23"/>
    <x v="0"/>
    <x v="0"/>
    <x v="0"/>
    <x v="0"/>
    <x v="0"/>
    <s v="00292858000177"/>
    <x v="0"/>
    <x v="28"/>
    <x v="8"/>
    <x v="0"/>
    <x v="2"/>
    <x v="1"/>
  </r>
  <r>
    <s v="1-32T172E"/>
    <x v="0"/>
    <d v="2013-07-19T11:27:15"/>
    <s v="19/7/2013 11:27  - CRIAR CONTA NOVA VENCIMENTO 25, INSERIR ADABAS MPJ0003225267 GN GIOVANNA MESSANA, TRATA-SE DE 2 PN DDD 31. REINSERÇÃO DA ATIVIDADE 1-31WPL9U.  GUARDIÃ DE PEDIDOS - EDILENE AP DA SILVA - 11 3430-4250 GN - GIOVANNA MESSANA - Cel +55 11 99632-1305"/>
    <x v="0"/>
    <s v="COBRAPE COMP BR DE PROJ E EMPREENDIMENTOS"/>
    <x v="0"/>
    <x v="1"/>
    <x v="0"/>
    <x v="0"/>
    <x v="0"/>
    <d v="2013-07-19T11:27:15"/>
    <x v="0"/>
    <x v="0"/>
    <x v="0"/>
    <x v="0"/>
    <x v="0"/>
    <s v="58645219000128"/>
    <x v="0"/>
    <x v="30"/>
    <x v="3"/>
    <x v="0"/>
    <x v="2"/>
    <x v="1"/>
  </r>
  <r>
    <s v="1-33I5NSR"/>
    <x v="0"/>
    <d v="2013-07-23T18:03:47"/>
    <s v="23/7/2013 18:03 - TRATA-SE DE 3 TERMOS SEGUE DIVISÃO:  - SMP 1- CONTA 2049264412 - TRATA-SE DE 24 MP+TA. - SMP 2 -CONTA 2049264412 - TRATA-SE DE 1 MP+TA  E  112 MP. - SMP 3 - CONTA 2049264412 - TRATA-SE DE 27 MP   INSERIR MINUTAGEM CONFORME MINUTOS TOTAIS DO SO, DIVIDIR NAS LINHAS DESDE QUE SOMANDO DE A TOTALIDADE DO SO. 25000 INSERIR NO ADABAS MPJ00016895 GN MARIANE AMORIM.  GUARDIÃ DE PEDIDOS - EDILENE AP DA SILVA - 11 3430-4250 GC - MARIANE AMORIM - CEL +55 11 99804-0707"/>
    <x v="0"/>
    <s v="POLITEC IMPORT E COMERCIO LIMITADA"/>
    <x v="0"/>
    <x v="1"/>
    <x v="0"/>
    <x v="0"/>
    <x v="0"/>
    <d v="2013-07-23T18:03:47"/>
    <x v="1"/>
    <x v="0"/>
    <x v="0"/>
    <x v="0"/>
    <x v="0"/>
    <s v="43894609000164"/>
    <x v="0"/>
    <x v="31"/>
    <x v="3"/>
    <x v="0"/>
    <x v="2"/>
    <x v="1"/>
  </r>
  <r>
    <s v="1-33IGVLP"/>
    <x v="0"/>
    <d v="2013-07-23T18:21:01"/>
    <s v="23/7/2013 18:21 - VINCULAR CONTA 2130732183 INSERIR NO ADABAS MPJ00016895 GN MARIANE AMORIM. TRATA-SE DE 2 HA E 1 HP.  GUARDIÃ DE PEDIDOS - EDILENE AP DA SILVA - 11 3430-4250 GC - MARIANE AMORIM - CEL +55 11 99804-0707"/>
    <x v="0"/>
    <s v="GAFOR S.A"/>
    <x v="0"/>
    <x v="1"/>
    <x v="0"/>
    <x v="0"/>
    <x v="0"/>
    <d v="2013-07-23T18:21:01"/>
    <x v="1"/>
    <x v="0"/>
    <x v="0"/>
    <x v="0"/>
    <x v="0"/>
    <s v="61288940000112"/>
    <x v="0"/>
    <x v="31"/>
    <x v="3"/>
    <x v="0"/>
    <x v="2"/>
    <x v="1"/>
  </r>
  <r>
    <s v="1-34FXNJJ"/>
    <x v="0"/>
    <d v="2013-07-29T13:58:20"/>
    <s v="29/7/2013 13:58 -TRATA-SE DE REINSERÇÃO DO PEDIDO 1-6479480085 COM STATUS BACKOFFICE APROVADO, PORÉM HOUVE ENTREGA INFRUTIFERA.  GUARDIÃ DE PEDIDOS - EDILENE AP DA SILVA - 11 3430-4250 GC - MARIANE AMORIM - CEL +55 11 99804-0707"/>
    <x v="0"/>
    <s v="ENGEBANC ENGENHARIA E SERVICOS LTDA"/>
    <x v="0"/>
    <x v="1"/>
    <x v="0"/>
    <x v="0"/>
    <x v="0"/>
    <d v="2013-07-29T13:58:20"/>
    <x v="0"/>
    <x v="0"/>
    <x v="0"/>
    <x v="0"/>
    <x v="0"/>
    <s v="69026144000113"/>
    <x v="0"/>
    <x v="33"/>
    <x v="3"/>
    <x v="0"/>
    <x v="2"/>
    <x v="1"/>
  </r>
  <r>
    <s v="1-34NLLNQ"/>
    <x v="0"/>
    <d v="2013-07-30T09:45:48"/>
    <s v="30/7/2013 09:45 -  TRATA-SE DE CONTA NOVA, CLIENTE NÃO CONTRATOU SERVIÇO GESTÃO. 2 HP COMODATO.  GUARDIÃ DE PEDIDOS - EDILENE AP DA SILVA - 11 3430-4250 GN - CLÁUDIO REIS -  CEL +55 11 97151-7151"/>
    <x v="0"/>
    <s v="JDSU DO BRASIL LTDA"/>
    <x v="0"/>
    <x v="1"/>
    <x v="0"/>
    <x v="0"/>
    <x v="0"/>
    <d v="2013-07-30T09:45:48"/>
    <x v="0"/>
    <x v="0"/>
    <x v="0"/>
    <x v="0"/>
    <x v="0"/>
    <s v="31449861000185"/>
    <x v="0"/>
    <x v="33"/>
    <x v="8"/>
    <x v="0"/>
    <x v="2"/>
    <x v="1"/>
  </r>
  <r>
    <s v="1-34R8YGU"/>
    <x v="0"/>
    <d v="2013-07-30T15:53:43"/>
    <s v="31/7/2013 07:35 TRATANDO. ANA ISABEL QUINTEIRO  30/7/2013 15:53 - CRIAR CONTA NOVA VENC 25, INSERIR NO ADABAS MPJ000997670. TRATA-SE DE 42 MP E 100 HA.FAVOR GERAR 2 PEDIDOS 1 PARA AS ALTAS E OUTRO PARA AS MIGRAÇÕES. DÚVIDAS ACIONAR.  GUARDIÃ DE PEDIDOS - EDILENE AP DA SILVA - 11 3430-4250 GN - SUELI DOURADO - CEL:+55 11 99619-1461 GC- DANIEL ABOU - +55 11 97284-1177   30/07/2013 17:47 ATIVIDADE APROVADA - PROJETO PIOTO //VIVIANE BERNARDES"/>
    <x v="0"/>
    <s v="MULTI NOX EQUIP. P.  RESTAURANTES LTDA"/>
    <x v="0"/>
    <x v="3"/>
    <x v="0"/>
    <x v="0"/>
    <x v="0"/>
    <d v="2013-07-30T15:53:43"/>
    <x v="0"/>
    <x v="0"/>
    <x v="0"/>
    <x v="0"/>
    <x v="0"/>
    <s v="60048717000135"/>
    <x v="0"/>
    <x v="34"/>
    <x v="3"/>
    <x v="0"/>
    <x v="2"/>
    <x v="1"/>
  </r>
  <r>
    <s v="1-34WJFCB"/>
    <x v="0"/>
    <d v="2013-07-31T09:26:24"/>
    <s v="31/7/2013 09:26 - ATIVIDADE SE TRATA DE 3 TERMOS AO TODO, SENDO DOS SEGUINTES ESTADOS:  TERMO SP: 20 MP / 211 MP+TA - NOKIA C2-01 / 40 MP+TA - MOTOROLA XT 915 / 11 MP+TA - IPHONE 5 16GB.  TERMO RJ: 4 MP / 10 MP+TA - NOKIA C2-01 / 1 MP+TA - MOTOROLA XT915.  TERMO DF: 29 MP.  ANEXO DE ACORDO DO DESENVOLVIMENTO COMERCIAL PARA ARREDONDAR A MINUTAGEM EM 200 MINUTOS POR LINHA. DUVIDAS ACIONAR ANTES DE CANCELAR.  GUARDIÃ DE PEDIDOS - EDILENE AP DA SILVA - 11 3430-4250 GV ANDERSON DEVOGLIO - Cel +55 11 99619.1410 GC- DANIEL ABOU - +55 11 97284-1177"/>
    <x v="0"/>
    <s v="CMPAC AUTOS LTDA"/>
    <x v="0"/>
    <x v="1"/>
    <x v="0"/>
    <x v="0"/>
    <x v="0"/>
    <d v="2013-07-31T09:26:24"/>
    <x v="0"/>
    <x v="0"/>
    <x v="0"/>
    <x v="0"/>
    <x v="0"/>
    <s v="02263502000645"/>
    <x v="0"/>
    <x v="34"/>
    <x v="8"/>
    <x v="0"/>
    <x v="2"/>
    <x v="1"/>
  </r>
  <r>
    <s v="1-35MAVTR"/>
    <x v="0"/>
    <d v="2013-08-05T15:31:21"/>
    <s v="6/8/2013 08:59 TRATANDO. ANA ISABEL NUNES  5/8/2013 15:31 - TRATAM-SE DE DOIS TERMOS OS QUAIS SOLICITAM A CRIAÇÃO DE CONTA NOVA, ANEXO CONTRATO GESTÃO. SMP1 - TRATA-SE DE 15 PN (NOKIA C2-01) / 17 PN (SAMSUNG S5830) / 20 PN (VIVOCHIP) / 11 PN (VIVOCHIP) / 4 PN (MINI SIMCARD) / 1 PN (NANO SIMCARD)   SMP2- TRATA-SE DE 4 PN (MOTOROLA RAZR) / 340 HA (VIVOCHIP) / 1 HP (PEN USB).  GUARDIÃ DE PEDIDOS - EDILENE AP DA SILVA - 11 3430-4250 GN - FABIOLA FALSI - Cel   11 99794 7725  5/8/2013 17:56 ATIVIDADE APROVADA//ANA ISABEL NUNES"/>
    <x v="0"/>
    <s v="AUNDE BRASIL S.A."/>
    <x v="0"/>
    <x v="0"/>
    <x v="0"/>
    <x v="0"/>
    <x v="0"/>
    <d v="2013-08-05T15:31:21"/>
    <x v="0"/>
    <x v="0"/>
    <x v="0"/>
    <x v="0"/>
    <x v="0"/>
    <s v="48131296000106"/>
    <x v="0"/>
    <x v="35"/>
    <x v="3"/>
    <x v="0"/>
    <x v="0"/>
    <x v="1"/>
  </r>
  <r>
    <s v="1-35NB6H9"/>
    <x v="0"/>
    <d v="2013-08-05T17:35:33"/>
    <s v="5/8/2013 17:35 - VINCULAR CONTA 2094411882, INSERIR NO ADABAS MPJ00014741 GN CLAUDIO REIS, TRATA-SE DE 1 MP+TA;  GUARDIÃ DE PEDIDOS - EDILENE AP DA SILVA - 11 3430-4250 GN - CLÁUDIO REIS -  CEL +55 11 97151-7151"/>
    <x v="0"/>
    <s v="BMS LOGISTICA LTDA"/>
    <x v="0"/>
    <x v="1"/>
    <x v="0"/>
    <x v="0"/>
    <x v="0"/>
    <d v="2013-08-05T17:35:33"/>
    <x v="0"/>
    <x v="0"/>
    <x v="0"/>
    <x v="0"/>
    <x v="0"/>
    <s v="03013136000124"/>
    <x v="0"/>
    <x v="35"/>
    <x v="3"/>
    <x v="0"/>
    <x v="0"/>
    <x v="1"/>
  </r>
  <r>
    <s v="1-35NB6H9"/>
    <x v="0"/>
    <d v="2013-08-05T17:35:33"/>
    <s v="5/8/2013 17:35 - VINCULAR CONTA 2094411882, INSERIR NO ADABAS MPJ00014741 GN CLAUDIO REIS, TRATA-SE DE 1 MP+TA;  GUARDIÃ DE PEDIDOS - EDILENE AP DA SILVA - 11 3430-4250 GN - CLÁUDIO REIS -  CEL +55 11 97151-7151   07/08/2013  09:59 ATIVIDADE APROVADA - PROJETO PILOTO //VIVIANE BERNARDES"/>
    <x v="0"/>
    <s v="BMS LOGISTICA LTDA"/>
    <x v="0"/>
    <x v="0"/>
    <x v="0"/>
    <x v="0"/>
    <x v="0"/>
    <d v="2013-08-05T17:35:33"/>
    <x v="0"/>
    <x v="0"/>
    <x v="0"/>
    <x v="0"/>
    <x v="0"/>
    <s v="03013136000124"/>
    <x v="0"/>
    <x v="36"/>
    <x v="0"/>
    <x v="0"/>
    <x v="0"/>
    <x v="1"/>
  </r>
  <r>
    <s v="1-35NB6H9"/>
    <x v="0"/>
    <d v="2013-08-05T17:35:33"/>
    <s v="5/8/2013 17:35 - VINCULAR CONTA 2094411882, INSERIR NO ADABAS MPJ00014741 GN CLAUDIO REIS, TRATA-SE DE 1 MP+TA;  GUARDIÃ DE PEDIDOS - EDILENE AP DA SILVA - 11 3430-4250 GN - CLÁUDIO REIS -  CEL +55 11 97151-7151   07/08/2013  09:59 -  ATIVIDADE APROVADA - PROJETO PILOTO //VIVIANE BERNARDES   7/8/2013 17:10  ATIVIDADE REPROVADA : CONFORME VERIFICADO EM PPVC LINHA NÃO CONSTA NO MAILING, NECESSÁRIO DE ACORDO PARA LINHAS FORA DO MAILING - PROJETO PILOTO//VIVIANE BERNARDES"/>
    <x v="0"/>
    <s v="BMS LOGISTICA LTDA"/>
    <x v="0"/>
    <x v="1"/>
    <x v="0"/>
    <x v="0"/>
    <x v="0"/>
    <d v="2013-08-05T17:35:33"/>
    <x v="0"/>
    <x v="0"/>
    <x v="0"/>
    <x v="0"/>
    <x v="0"/>
    <s v="03013136000124"/>
    <x v="0"/>
    <x v="37"/>
    <x v="4"/>
    <x v="0"/>
    <x v="0"/>
    <x v="1"/>
  </r>
  <r>
    <s v="1-35UKTLX"/>
    <x v="1"/>
    <d v="2013-08-07T09:50:32"/>
    <s v="7/8/2013 09:50 - CRIAR ATIVIDADE VENCIMENTO 03, TRATA-SE DE: 14 PN MOTOROLA XT925 / 1 PN MOTOROLA XT925 / 4 HP COMODATO / 35 HA VIVOCHIP.  GUARDIÃ DE PEDIDOS - EDILENE AP DA SILVA - 11 3430-4250 GN - FABIOLA FALSI - Cel   11 99794 7725"/>
    <x v="0"/>
    <s v="FORCA SINDICAL ESTADUAL DE SAO PAULO"/>
    <x v="0"/>
    <x v="1"/>
    <x v="0"/>
    <x v="1"/>
    <x v="0"/>
    <d v="2013-08-07T09:50:32"/>
    <x v="0"/>
    <x v="0"/>
    <x v="1"/>
    <x v="1"/>
    <x v="1"/>
    <s v="68971316000164"/>
    <x v="0"/>
    <x v="36"/>
    <x v="8"/>
    <x v="0"/>
    <x v="0"/>
    <x v="1"/>
  </r>
  <r>
    <s v="1-35VR6PT"/>
    <x v="0"/>
    <d v="2013-08-07T12:15:56"/>
    <s v="7/8/2013 12:15 - VINCULAR CONTA 2108074683 INSERIR NO ADABAS MPJ00016895 GN MARIANE AMORIM. TRATA-SE DE 1 SOLICITAÇÃO DE TT+MP+TA.  PEÇO REALIZAR APENAS A MP+TA A OUTRA SOLICITAÇÃO DE TT SERÁ TRATADA  EM OUTRA ATIVIDADE. ESTE CASO FOI ALINHADO ENTRE GUARDIÃ/CINTIA E GN MARIANE.  QUANTO A VIGENCIA DE CONTRATO DE 12 AO ÍNVES DE 12+12 FOI ALINHADO ENTRE DESENVOLVIMENTO COMERCIAL,CINTIA E RITA LANDGRAF.  DÚVIDAS FAVOR ACIONAR IMEDIATAMENTE, NÃO CANCELAR ATIVIDADE. CLIENTE CRITICO.  GUARDIÃ DE PEDIDOS - EDILENE AP DA SILVA - 11 3430-4250 GC - MARIANE AMORIM - CEL +55 11 99804-0707"/>
    <x v="0"/>
    <s v="GOOGLE BRASIL INTERNET LTDA"/>
    <x v="0"/>
    <x v="1"/>
    <x v="0"/>
    <x v="0"/>
    <x v="0"/>
    <d v="2013-08-07T12:15:56"/>
    <x v="0"/>
    <x v="0"/>
    <x v="0"/>
    <x v="0"/>
    <x v="0"/>
    <s v="06990590000123"/>
    <x v="0"/>
    <x v="37"/>
    <x v="3"/>
    <x v="0"/>
    <x v="0"/>
    <x v="1"/>
  </r>
  <r>
    <s v="1-35VR6PT"/>
    <x v="0"/>
    <d v="2013-08-07T12:15:56"/>
    <s v="7/8/2013 12:15 - VINCULAR CONTA 2108074683 INSERIR NO ADABAS MPJ00016895 GN MARIANE AMORIM. TRATA-SE DE 1 SOLICITAÇÃO DE TT+MP+TA.  PEÇO REALIZAR APENAS A MP+TA A OUTRA SOLICITAÇÃO DE TT SERÁ TRATADA  EM OUTRA ATIVIDADE. ESTE CASO FOI ALINHADO ENTRE GUARDIÃ/CINTIA E GN MARIANE.  QUANTO A VIGENCIA DE CONTRATO DE 12 AO ÍNVES DE 12+12 FOI ALINHADO ENTRE DESENVOLVIMENTO COMERCIAL,CINTIA E RITA LANDGRAF.  DÚVIDAS FAVOR ACIONAR IMEDIATAMENTE, NÃO CANCELAR ATIVIDADE. CLIENTE CRITICO.  GUARDIÃ DE PEDIDOS - EDILENE AP DA SILVA - 11 3430-4250 GC - MARIANE AMORIM - CEL +55 11 99804-0707  09/08/13 11:23 -  ATIVIDADE APROVADA. DEBORAH FERREIRA//PROJETO PILOTO.  09/08/2013 15:47 - Aberto chamado Nº 20497931 devido linha, após receber transferencia de tit. Não carregar em cliente GOOGLE. Willian Dorneles"/>
    <x v="0"/>
    <s v="GOOGLE BRASIL INTERNET LTDA"/>
    <x v="0"/>
    <x v="3"/>
    <x v="0"/>
    <x v="0"/>
    <x v="0"/>
    <d v="2013-08-07T12:15:56"/>
    <x v="0"/>
    <x v="0"/>
    <x v="0"/>
    <x v="0"/>
    <x v="0"/>
    <s v="06990590000123"/>
    <x v="0"/>
    <x v="38"/>
    <x v="4"/>
    <x v="0"/>
    <x v="0"/>
    <x v="1"/>
  </r>
  <r>
    <s v="1-35X8H2R"/>
    <x v="0"/>
    <d v="2013-08-07T16:40:00"/>
    <s v="7/8/2013 16:40 - CASO ALINHADO COM CINTIA E GN, INSERIR CONFORME SO AS TROCAS FORA DO MAILLING.  REINSERÇÃO DA ATIVIDADE N° 1-358F7PC VINCULAR CONTA 2002875648, INSERIR NO ADABAS MPJ00014741 GN CLAUDIO REIS. TRATA-SE DE 2 MP+TA IPHONE 5 / 7 MP+TA IPHONE 4S / 2 MP+TA MOTOROLA XT915 /   ANEXO DE ACORDO PARA TRAMITAR COM DOCUMENTAÇÃO EXPIRADA. ASSINANTE CONSTA EM CADASTRO DO GESTOR. DÚVIDAS ACIONAR ANTES DE CANCELAR.  GUARDIÃ DE PEDIDOS - EDILENE AP DA SILVA - 11 3430-4250 GN - CLÁUDIO REIS -  CEL +55 11 97151-7151  07/08/13 17:14 - ATIVIDADE APROVADA. DEBORAH FERREIRA//PROJETO PILOTO.  07/08/13- 17:45-  ATIVIDADE REPROVADA: LINHA 11986894677 NÃO LOCALIZADA NO VIVO CORP E EM ATLYS. EFETUADO CONTATO COM SUCESSO COM GN CLAUDIO.IHA DE INPUT.DEBORAH FERREIRA//PROJETO PILOTO."/>
    <x v="0"/>
    <s v="GALVAO ENGENHARIA S/A"/>
    <x v="0"/>
    <x v="4"/>
    <x v="0"/>
    <x v="1"/>
    <x v="0"/>
    <d v="2013-08-07T16:40:00"/>
    <x v="0"/>
    <x v="0"/>
    <x v="1"/>
    <x v="1"/>
    <x v="1"/>
    <s v="01340937000179"/>
    <x v="1"/>
    <x v="37"/>
    <x v="3"/>
    <x v="0"/>
    <x v="0"/>
    <x v="1"/>
  </r>
  <r>
    <s v="1-35XUL2S"/>
    <x v="0"/>
    <d v="2013-08-07T17:02:38"/>
    <s v="7/8/2013 17:02 - NOVA CONTA, ADABAS MPJ00028638, VENC DIA 13. SMP 1 - 09 PN SMP 2 - 28 HA E 17 PN  SMP 3 - 45 PN FAVOR GERAR UM PEDIDO PARA AS ALTAS E OUTRO PARA AS PORTABILIDADES RICARDO ROSSINI DIAS - GUARDIÃO DE PEDIDOS - TEL 11 34305038 MARCELO AP. PARRIAL - GC - CEL 19 98006677   07/08/2013 17:50 - ATIVIDADE APROVADA **  LUCIANE SOARES - PROJETO PILOTO"/>
    <x v="0"/>
    <s v="ANHAGUERA COMERCIO E FERRAMENTAS LTDA"/>
    <x v="0"/>
    <x v="3"/>
    <x v="0"/>
    <x v="0"/>
    <x v="0"/>
    <d v="2013-08-07T17:02:38"/>
    <x v="0"/>
    <x v="0"/>
    <x v="0"/>
    <x v="0"/>
    <x v="0"/>
    <s v="00565813000129"/>
    <x v="0"/>
    <x v="37"/>
    <x v="3"/>
    <x v="0"/>
    <x v="0"/>
    <x v="0"/>
  </r>
  <r>
    <s v="1-3680HMW"/>
    <x v="0"/>
    <d v="2013-08-09T11:02:25"/>
    <s v="9/8/2013 11:02 - NOVA CONTA, ADABAS MPJ00028638, VENC DIA 13. 100 PN RICARDO ROSSINI DIAS - GUARDIÃO DE PEDIDOS - TEL 11 34305038 MARCELO AP. PARRIAL - GC - CEL 19 98006677   10/08/2013 08:55 ATIVIDADE APROVADA - PROJETO PILOTO //VIVIANE BERNARDES"/>
    <x v="0"/>
    <s v="CCM SOLUCOES EM TECNOLOGIA LTDA"/>
    <x v="0"/>
    <x v="3"/>
    <x v="0"/>
    <x v="0"/>
    <x v="0"/>
    <d v="2013-08-09T11:02:25"/>
    <x v="0"/>
    <x v="0"/>
    <x v="0"/>
    <x v="0"/>
    <x v="0"/>
    <s v="10967154000100"/>
    <x v="0"/>
    <x v="38"/>
    <x v="3"/>
    <x v="0"/>
    <x v="0"/>
    <x v="0"/>
  </r>
  <r>
    <s v="1-38EROHY"/>
    <x v="0"/>
    <d v="2013-08-23T18:40:15"/>
    <s v="23/08/13 CRIAR CONTA NOVA  . VENCIMENTO 08 . INSERIR NO ADABAS MPJ00035661 (9997697) GC PATRICIA SILVA , TEL 11 97224-3016 . OBS: ENDEREÇO COMPLETO DO CLIENTE CONFORME RECEITA: AV DAS NACOES UNIDAS Nº 8501 - 29 E 30 ANDARES - ELD. BUSINESS TOWER  WELITON PATRICIO - GUARDIÃO DE PEDIDOS - TEL 11/3430-4497   TRATA-SE SOMENTE DE TROCA PURA MANTENDO OS SERVIÇOS. SMP COM 45 TA - APARELHO BLACKBERRY 9360."/>
    <x v="0"/>
    <s v="BANCO PINE S.A."/>
    <x v="1"/>
    <x v="1"/>
    <x v="0"/>
    <x v="0"/>
    <x v="0"/>
    <d v="2013-08-23T18:40:15"/>
    <x v="0"/>
    <x v="0"/>
    <x v="0"/>
    <x v="0"/>
    <x v="0"/>
    <s v="62144175000120"/>
    <x v="0"/>
    <x v="2"/>
    <x v="3"/>
    <x v="0"/>
    <x v="0"/>
    <x v="2"/>
  </r>
  <r>
    <s v="1-36A4UIB"/>
    <x v="0"/>
    <d v="2013-08-09T15:24:14"/>
    <s v="09/08/13 FAVOR CRIAR CONTA NOVA  . VENCIMENTO 08 . INSERIR NO ADABAS MPJ00015736 (9996559) GC VALDIR M MORAIS . DUVIDAS FAVOR CONTATAR MARCELO LAURENTI DO DESENVOLVIMENTO COMERCIAL NO TEL 11 97489-8516 OU GC VALDIR MEDEIROS NO TEL (11) 97545-1712 .  OBS: FAVOR CONSIDERAR SMP1 COM 101 PN COLUNAS 1 A 4 APARELHOS NOKIA C2-01 E IPHONE 5 16GB , 28 HP APARELHO HUAWEI E303 COLUNA 5 E 20 HA VIVOCHIP COLUNA 6 . SMP3 COM 3 HP NOKIA C2-01  SMP5 SÓ CONSIDERAR COLUNA 1 COM 2 PN APARELHO NOKIA C2-01  POIS JÁ CONSTA COLUNAS RESTANTES NOS PEDIDOS 1-6537450526 , 1-6400067480 COMPLEMENTARES SEGUE TODOS OS PEDIDOS COMPLEMENTARES 1-6386523622 , 1-6376781401 , 1-6537450526 , 1-6400067480 E 1-6376810039 .  REFERENTE AO DE ACORDO PARA DOCUMENTAÇÃO VENCIDA FAVOR CONTATAR O LAURENTI. WELITON PATRICIO - GUARDIÃO DE PEDIDOS - TEL 11/3430-4497  12/08/13  - AGUARDANDO DE ACORDO PARA TRÂMITE PARCIAL E PARA DOCUMENTAÇÃO VENCIDA. DEBORAH FERREIRA//PROJETO PILOTO.  ANEXADO DE ACORDO PARA DOCUMENTAÇÃO VENCIDA E TRAMITE PARCIAL. WELITON PATRICIO 12/08/13"/>
    <x v="0"/>
    <s v="PARANAPANEMA S/A"/>
    <x v="1"/>
    <x v="1"/>
    <x v="0"/>
    <x v="0"/>
    <x v="0"/>
    <d v="2013-08-09T15:24:14"/>
    <x v="0"/>
    <x v="0"/>
    <x v="0"/>
    <x v="0"/>
    <x v="0"/>
    <s v="60398369000479"/>
    <x v="0"/>
    <x v="38"/>
    <x v="3"/>
    <x v="0"/>
    <x v="0"/>
    <x v="5"/>
  </r>
  <r>
    <s v="1-36BEH0J"/>
    <x v="0"/>
    <d v="2013-08-09T17:06:53"/>
    <s v="9/8/2013 17:06 - CRIAR CONTA NOVA VENCIMENTO 25, INSERIR NO ADABAS MPJ00016895 GN MARIANE AMORIM, TRATA-SE DE 234 TROCAS (MOTOROLA XT560). DÚVIDAS ACIONAR ANTES DE CANCELAR.  GUARDIÃ DE PEDIDOS - EDILENE AP DA SILVA - 11 3430-4250 GC - MARIANE AMORIM - CEL +55 11 99804-0707  10/08/13 - 10:37 - ATIVIDADE APROVADA. DEBORAH FERREIRA//PROJETO PILOTO.  10/08/013 - ATIVIDADE ABERTA, AGUARDANDO ATUALIZAÇÃO MASSIVA DAS LINHAS."/>
    <x v="0"/>
    <s v="VIRTUAL PEOPLE INFORMATICA S. A."/>
    <x v="0"/>
    <x v="1"/>
    <x v="0"/>
    <x v="0"/>
    <x v="0"/>
    <d v="2013-08-09T17:06:53"/>
    <x v="0"/>
    <x v="0"/>
    <x v="0"/>
    <x v="0"/>
    <x v="0"/>
    <s v="10841426000121"/>
    <x v="0"/>
    <x v="38"/>
    <x v="3"/>
    <x v="0"/>
    <x v="0"/>
    <x v="1"/>
  </r>
  <r>
    <s v="1-36BEH0J"/>
    <x v="0"/>
    <d v="2013-08-09T17:06:53"/>
    <s v="9/8/2013 17:06 - CRIAR CONTA NOVA VENCIMENTO 25, INSERIR NO ADABAS MPJ00016895 GN MARIANE AMORIM, TRATA-SE DE 234 TROCAS (MOTOROLA XT560). DÚVIDAS ACIONAR ANTES DE CANCELAR.  GUARDIÃ DE PEDIDOS - EDILENE AP DA SILVA - 11 3430-4250 GC - MARIANE AMORIM - CEL +55 11 99804-0707  10/08/13 - 10:37 - ATIVIDADE APROVADA. DEBORAH FERREIRA//PROJETO PILOTO.  10/08/013 - ATIVIDADE ABERTA, AGUARDANDO ATUALIZAÇÃO MASSIVA DAS LINHAS.  12.08.2013. 15:10. Aberto chamado de N° 20503866 referente a atualização massiva linhas. Ilha de Input. Lucas Ávila.  15/08/2013 11:54 - Chamado Nº 20503866 solucionado. Linhas foram tualizadas por T.I. Favor, seguir com a tratativa. Willian Dorneles"/>
    <x v="0"/>
    <s v="VIRTUAL PEOPLE INFORMATICA S. A."/>
    <x v="0"/>
    <x v="3"/>
    <x v="0"/>
    <x v="0"/>
    <x v="0"/>
    <d v="2013-08-09T17:06:53"/>
    <x v="0"/>
    <x v="0"/>
    <x v="0"/>
    <x v="0"/>
    <x v="0"/>
    <s v="10841426000121"/>
    <x v="0"/>
    <x v="39"/>
    <x v="7"/>
    <x v="1"/>
    <x v="0"/>
    <x v="1"/>
  </r>
  <r>
    <s v="1-36BEH0J"/>
    <x v="0"/>
    <d v="2013-08-09T17:06:53"/>
    <s v="9/8/2013 17:06 - CRIAR CONTA NOVA VENCIMENTO 25, INSERIR NO ADABAS MPJ00016895 GN MARIANE AMORIM, TRATA-SE DE 234 TROCAS (MOTOROLA XT560). DÚVIDAS ACIONAR ANTES DE CANCELAR.  GUARDIÃ DE PEDIDOS - EDILENE AP DA SILVA - 11 3430-4250 GC - MARIANE AMORIM - CEL +55 11 99804-0707  10/08/13 - 10:37 - ATIVIDADE APROVADA. DEBORAH FERREIRA//PROJETO PILOTO.  10/08/013 - ATIVIDADE ABERTA, AGUARDANDO ATUALIZAÇÃO MASSIVA DAS LINHAS.  12.08.2013. 15:10. Aberto chamado de N° 20503866 referente a atualização massiva linhas. Ilha de Input. Lucas Ávila.  15/08/2013 11:54 - Chamado Nº 20503866 solucionado. Linhas foram tualizadas por T.I. Favor, seguir com a tratativa. Willian Dorneles  16/08/13 - 10:25  ATIVIDADE PENDENTE EM TRATATIVA. AGUARDANDO SOLICITAÇÃO EM MASSA N°1-6958442847. DEBORAH FERREIRA//PROJETO PILOTO."/>
    <x v="0"/>
    <s v="VIRTUAL PEOPLE INFORMATICA S. A."/>
    <x v="0"/>
    <x v="3"/>
    <x v="0"/>
    <x v="0"/>
    <x v="0"/>
    <d v="2013-08-09T17:06:53"/>
    <x v="0"/>
    <x v="0"/>
    <x v="0"/>
    <x v="0"/>
    <x v="0"/>
    <s v="10841426000121"/>
    <x v="0"/>
    <x v="40"/>
    <x v="6"/>
    <x v="1"/>
    <x v="0"/>
    <x v="1"/>
  </r>
  <r>
    <s v="1-36F1JIF"/>
    <x v="0"/>
    <d v="2013-08-12T09:28:38"/>
    <s v="12/08/13 FAVOR INSERIR NA CONTA 2105491389 . INSERIR NO ADABAS MPJ03270955 WALESKA FEITOSA , TEL 11 99542-7630.  WELITON PATRICIO - GUARDIÃO DE PEDIDOS - TEL 11/3430-4497  12/8/2013 10:48 ATIVIDADE APROVADA.//ANA ISABEL NUNES  12/8/2013 11:15 ATIVIDADE CONCLUÍDA. GERADO PEDIDO: 1-6919988912. - PROJETO PILOTO//ANA ISABEL NUNES"/>
    <x v="0"/>
    <s v="LINKEDIN REPRESENTAÇÕES DO BRASIL LTDA"/>
    <x v="0"/>
    <x v="3"/>
    <x v="0"/>
    <x v="0"/>
    <x v="0"/>
    <d v="2013-08-12T09:28:38"/>
    <x v="0"/>
    <x v="0"/>
    <x v="0"/>
    <x v="0"/>
    <x v="0"/>
    <s v="13638767000192"/>
    <x v="0"/>
    <x v="38"/>
    <x v="8"/>
    <x v="0"/>
    <x v="0"/>
    <x v="2"/>
  </r>
  <r>
    <s v="1-36G73MM"/>
    <x v="1"/>
    <d v="2013-08-12T11:42:42"/>
    <s v="12/8/2013 11:42 - CONTA 2002119725"/>
    <x v="0"/>
    <s v="UNIAO CENTRAL BRASILEIRA IGREJA ADV SETIMO DIA"/>
    <x v="1"/>
    <x v="1"/>
    <x v="0"/>
    <x v="1"/>
    <x v="0"/>
    <d v="2013-08-12T11:42:42"/>
    <x v="0"/>
    <x v="0"/>
    <x v="1"/>
    <x v="1"/>
    <x v="1"/>
    <s v="55233019000501"/>
    <x v="0"/>
    <x v="38"/>
    <x v="8"/>
    <x v="0"/>
    <x v="0"/>
    <x v="0"/>
  </r>
  <r>
    <s v="1-36P2EKF"/>
    <x v="0"/>
    <d v="2013-08-13T15:33:45"/>
    <s v="13/8/2013 15:33 -  VINCULAR CONTA 2002875648 INSERIR ADABAS MPJ00014741 GN  CLAUDIO REIS, TRATA-SE DE 4 MP+TA - IPHONE 4S.  CONFORME ALINHADO COM CINTIA NÃO SERÁ NECESSÁRIO SOLICITAR MAILING AO GN, VISTO QUE SE TRATA DE LINHA FORA DO MAILING.  GUARDIÃ DE PEDIDOS - EDILENE AP DA SILVA - 11 3430-4250 GN - CLÁUDIO REIS -  CEL +55 11 97151-7151  14/8/2013 10:24 ATIVIDADE APROVADA//ANA ISABEL NUNES  14/8/2013 12:24 ATIVIDADE PARCIALMENTE CONCLUÍDA. GERADO PEDIDO 1-6942471728 PARA 3 LINHAS DE MP + TA. ERRO NA LINHA 11988846780 PARA PERSONALIZAR. GC CLÁUDIO CIENTE. LINHA 11988846780 ENVIADA TI, AGUARDANDO Nº DO CHAMADO. - PROJETO PILOTO//ANA ISABEL NUNES  14.08.2013. 13:57. Aberto chamado de N° 20511914 devido a linha 11988846780 apresentar falha/erro ao modificar, impossibilitando gerar cotação. Ilha de Input. Lucas Ávila."/>
    <x v="0"/>
    <s v="GALVAO ENGENHARIA S/A"/>
    <x v="0"/>
    <x v="2"/>
    <x v="0"/>
    <x v="0"/>
    <x v="0"/>
    <d v="2013-08-13T15:33:45"/>
    <x v="0"/>
    <x v="0"/>
    <x v="0"/>
    <x v="0"/>
    <x v="0"/>
    <s v="01340937000179"/>
    <x v="0"/>
    <x v="39"/>
    <x v="0"/>
    <x v="0"/>
    <x v="0"/>
    <x v="1"/>
  </r>
  <r>
    <s v="1-36P2EKF"/>
    <x v="0"/>
    <d v="2013-08-13T15:33:45"/>
    <s v="13/8/2013 15:33 -  VINCULAR CONTA 2002875648 INSERIR ADABAS MPJ00014741 GN  CLAUDIO REIS, TRATA-SE DE 4 MP+TA - IPHONE 4S.  CONFORME ALINHADO COM CINTIA NÃO SERÁ NECESSÁRIO SOLICITAR MAILING AO GN, VISTO QUE SE TRATA DE LINHA FORA DO MAILING.  GUARDIÃ DE PEDIDOS - EDILENE AP DA SILVA - 11 3430-4250 GN - CLÁUDIO REIS -  CEL +55 11 97151-7151  14/8/2013 10:24 ATIVIDADE APROVADA//ANA ISABEL NUNES  14/8/2013 12:24 ATIVIDADE PARCIALMENTE CONCLUÍDA. GERADO PEDIDO 1-6942471728 PARA 3 LINHAS DE MP + TA. ERRO NA LINHA 11988846780 PARA PERSONALIZAR. GC CLÁUDIO CIENTE. LINHA 11988846780 ENVIADA TI, AGUARDANDO Nº DO CHAMADO. - PROJETO PILOTO//ANA ISABEL NUNES ss 14.08.2013. 13:57. Aberto chamado de N° 20511914 devido a linha 11988846780 apresentar falha/erro ao modificar, impossibilitando gerar cotação. Ilha de Input. Lucas Ávila."/>
    <x v="0"/>
    <s v="GALVAO ENGENHARIA S/A"/>
    <x v="0"/>
    <x v="2"/>
    <x v="0"/>
    <x v="0"/>
    <x v="0"/>
    <d v="2013-08-13T15:33:45"/>
    <x v="0"/>
    <x v="0"/>
    <x v="0"/>
    <x v="0"/>
    <x v="0"/>
    <s v="01340937000179"/>
    <x v="0"/>
    <x v="40"/>
    <x v="7"/>
    <x v="1"/>
    <x v="0"/>
    <x v="1"/>
  </r>
  <r>
    <s v="1-36P2EKF"/>
    <x v="0"/>
    <d v="2013-08-13T15:33:45"/>
    <s v="13/8/2013 15:33 -  VINCULAR CONTA 2002875648 INSERIR ADABAS MPJ00014741 GN  CLAUDIO REIS, TRATA-SE DE 4 MP+TA - IPHONE 4S.  CONFORME ALINHADO COM CINTIA NÃO SERÁ NECESSÁRIO SOLICITAR MAILING AO GN, VISTO QUE SE TRATA DE LINHA FORA DO MAILING.  GUARDIÃ DE PEDIDOS - EDILENE AP DA SILVA - 11 3430-4250 GN - CLÁUDIO REIS -  CEL +55 11 97151-7151  14/8/2013 10:24 ATIVIDADE APROVADA//ANA ISABEL NUNES  14/8/2013 12:24 ATIVIDADE PARCIALMENTE CONCLUÍDA. GERADO PEDIDO 1-6942471728 PARA 3 LINHAS DE MP + TA. ERRO NA LINHA 11988846780 PARA PERSONALIZAR. GC CLÁUDIO CIENTE. LINHA 11988846780 ENVIADA TI, AGUARDANDO Nº DO CHAMADO. - PROJETO PILOTO//ANA ISABEL NUNES ss 14.08.2013. 13:57. Aberto chamado de N° 20511914 devido a linha 11988846780 apresentar falha/erro ao modificar, impossibilitando gerar cotação. Ilha de Input. Lucas Ávila."/>
    <x v="0"/>
    <s v="GALVAO ENGENHARIA S/A"/>
    <x v="0"/>
    <x v="2"/>
    <x v="1"/>
    <x v="0"/>
    <x v="0"/>
    <d v="2013-08-13T15:33:45"/>
    <x v="0"/>
    <x v="0"/>
    <x v="0"/>
    <x v="0"/>
    <x v="0"/>
    <s v="01340937000179"/>
    <x v="0"/>
    <x v="41"/>
    <x v="5"/>
    <x v="1"/>
    <x v="0"/>
    <x v="1"/>
  </r>
  <r>
    <s v="1-36WNI8S"/>
    <x v="0"/>
    <d v="2013-08-14T16:44:00"/>
    <s v="15/08/13 EM TRATAIVA. DEBORAH FERREIRA.  14/8/2013 16:44 - CRIAR CONTA NOVA VENC 25, TRATA-SE DE 1 CHIP - ( 50844182001984 CNPJ CORRESPONDENTE AO SO E SMP.) CLIENTE NÃO CONTRATOU GESTÃO. INSERIR TUDO NO ADABAS MPJ00014741 GN CLAUDIO REIS.  ANEXO DE ACORDO PARA SMP VENCIDO.  GUARDIÃ DE PEDIDOS - EDILENE AP DA SILVA - 11 3430-4250 GN - CLÁUDIO REIS -  CEL +55 11 97151-7151  15/08/13 13:22 - ATIVIDADE APROVADA. DEBORAH FERREIRA//PROJETO PILOTO."/>
    <x v="0"/>
    <s v="GOCIL SERVICOS DE VIG E SEGURANCA LTDA"/>
    <x v="0"/>
    <x v="3"/>
    <x v="0"/>
    <x v="0"/>
    <x v="0"/>
    <d v="2013-08-14T16:44:00"/>
    <x v="0"/>
    <x v="0"/>
    <x v="0"/>
    <x v="0"/>
    <x v="0"/>
    <s v="50844182001984"/>
    <x v="0"/>
    <x v="39"/>
    <x v="3"/>
    <x v="0"/>
    <x v="0"/>
    <x v="5"/>
  </r>
  <r>
    <s v="1-36X95QY"/>
    <x v="0"/>
    <d v="2013-08-14T17:28:58"/>
    <s v="14/8/2013 17:28 -  VINCULAR A CONTA 2029545246 INSERIR NO ADABAS MPJ00028632, TRATA-SE DE 2 HP  BlackBerry 9360 - 3G / 3 HP Aparelho Dados Nokia C2-01 - 3G.  GUARDIÃ DE PEDIDOS - EDILENE AP DA SILVA - 11 3430-4250 GN - FABIOLA FALSI - Cel   11 99794 7725"/>
    <x v="0"/>
    <s v="ATLAS COPCO BRASIL LTDA"/>
    <x v="0"/>
    <x v="1"/>
    <x v="0"/>
    <x v="0"/>
    <x v="0"/>
    <d v="2013-08-14T17:28:58"/>
    <x v="0"/>
    <x v="0"/>
    <x v="0"/>
    <x v="0"/>
    <x v="0"/>
    <s v="57029431004195"/>
    <x v="0"/>
    <x v="39"/>
    <x v="3"/>
    <x v="0"/>
    <x v="0"/>
    <x v="1"/>
  </r>
  <r>
    <s v="1-3705A2O"/>
    <x v="0"/>
    <d v="2013-08-15T11:11:09"/>
    <s v="15/8/2013 11:11 - NOVA CONTA, ADABAS MPJ00028638, VENC DIA 17. 11 HP RICARDO ROSSINI DIAS - GUARDIÃO DE PEDIDOS - TEL 11 34305038 MARCELO AP. PARRIAL - GC - CEL 19 98006677"/>
    <x v="0"/>
    <s v="UNIAO CENTRAL BRASILEIRA DA IGREJA ADVENTISTA DO SETIMO DIA"/>
    <x v="0"/>
    <x v="1"/>
    <x v="0"/>
    <x v="0"/>
    <x v="0"/>
    <d v="2013-08-15T11:11:09"/>
    <x v="0"/>
    <x v="0"/>
    <x v="0"/>
    <x v="0"/>
    <x v="0"/>
    <s v="55233019000170"/>
    <x v="0"/>
    <x v="39"/>
    <x v="8"/>
    <x v="0"/>
    <x v="0"/>
    <x v="0"/>
  </r>
  <r>
    <s v="1-37A4OIW"/>
    <x v="0"/>
    <d v="2013-08-16T17:08:18"/>
    <s v="16/8/2013 17:08 - NOVA CONTA, ADABAS MPJ00020535, VENC DIA 17. 225 PN 20 HP 5 HA FAVOR GERAR UM PEDIDO PARA AS ALTAS E OUTRO PARA AS PORTABILIDADES RICARDO ROSSINI DIAS - GUARDIÃO DE PEDIDOS - TEL 11 34305038 JACQUELINE ALVES - GC - CEL 19 98442526"/>
    <x v="0"/>
    <s v="INTERPLANT PRODUCAO DE FLORES E PLANTAS LTDA"/>
    <x v="0"/>
    <x v="1"/>
    <x v="0"/>
    <x v="0"/>
    <x v="0"/>
    <d v="2013-08-16T17:08:18"/>
    <x v="0"/>
    <x v="0"/>
    <x v="0"/>
    <x v="0"/>
    <x v="0"/>
    <s v="59816942000195"/>
    <x v="0"/>
    <x v="40"/>
    <x v="3"/>
    <x v="0"/>
    <x v="0"/>
    <x v="0"/>
  </r>
  <r>
    <s v="1-37A4OIW"/>
    <x v="0"/>
    <d v="2013-08-16T17:08:18"/>
    <s v="19/8/2013 17:50 EM TRATATIVA - PROJETO PILOTO//ANA ISABEL NUNES  16/8/2013 17:08 - NOVA CONTA, ADABAS MPJ00020535, VENC DIA 17. 225 PN 20 HP 5 HA FAVOR GERAR UM PEDIDO PARA AS ALTAS E OUTRO PARA AS PORTABILIDADES RICARDO ROSSINI DIAS - GUARDIÃO DE PEDIDOS - TEL 11 34305038 JACQUELINE ALVES - GC - CEL 19 98442526  19/8/2013 11:14 ATIVIDADE APROVADA//ANA ISABEL NUNES"/>
    <x v="0"/>
    <s v="INTERPLANT PRODUCAO DE FLORES E PLANTAS LTDA"/>
    <x v="0"/>
    <x v="3"/>
    <x v="1"/>
    <x v="0"/>
    <x v="0"/>
    <d v="2013-08-16T17:08:18"/>
    <x v="0"/>
    <x v="0"/>
    <x v="0"/>
    <x v="0"/>
    <x v="0"/>
    <s v="59816942000195"/>
    <x v="0"/>
    <x v="41"/>
    <x v="0"/>
    <x v="0"/>
    <x v="0"/>
    <x v="0"/>
  </r>
  <r>
    <s v="1-37E62DT"/>
    <x v="0"/>
    <d v="2013-08-19T11:00:37"/>
    <s v="19/8/2013 11:00 - ADABAS MPJ00028638.  55 TA - FAVOR GERAR UM PEDIDO PARA CADA SMP.  RICARDO ROSSINI DIAS - GUARDIÃO DE PEDIDOS - TEL 11 34305038 MARCELO AP. PARRIAL - GC - CEL 19 98006677    19/8/2013 15:30 ATIVIDADE PENDENTE - ANÁLISE EFETUADA PARCIAL DEVIDO CHAMADO GERAL 20524623 (ERRO NOS ANEXOS) - PROJETO PILOTO // VIVIANE BERNARDES"/>
    <x v="0"/>
    <s v="PPG IND DO BRASIL - TINTAS E VERNIZES - LIMITADA"/>
    <x v="0"/>
    <x v="1"/>
    <x v="1"/>
    <x v="0"/>
    <x v="0"/>
    <d v="2013-08-19T11:00:37"/>
    <x v="0"/>
    <x v="0"/>
    <x v="0"/>
    <x v="0"/>
    <x v="0"/>
    <s v="43996693000127"/>
    <x v="0"/>
    <x v="41"/>
    <x v="3"/>
    <x v="0"/>
    <x v="0"/>
    <x v="0"/>
  </r>
  <r>
    <s v="1-37THAJB"/>
    <x v="0"/>
    <d v="2013-08-21T11:33:41"/>
    <s v="23/08/13 EM TRATATIVA. DEBORAH FERREIRA.  21/8/2013 11:33 - ADABAS MPJ00028638. NOVA ATIVIDADE 1-37E62DT QUE FOI CANCELADA INDEVIDAMENTE. 55 TA - FAVOR GERAR UM PEDIDO PARA CADA SMP. RICARDO ROSSINI DIAS - GUARDIÃO DE PEDIDOS - TEL 11 34305038 MARCELO AP. PARRIAL - GC - CEL 19 98006677 DUVIDAS ENTRAR EM CONTATO ANTES DE REPROVAR/CANCELAR A ATIVIDADE  23/08/13 - ATIVIDADE APROVADA. DEBORAH FERREIRA.PROJETO PILOTO."/>
    <x v="0"/>
    <s v="PPG IND DO BRASIL - TINTAS E VERNIZES - LIMITADA"/>
    <x v="0"/>
    <x v="3"/>
    <x v="0"/>
    <x v="0"/>
    <x v="0"/>
    <d v="2013-08-21T11:33:41"/>
    <x v="0"/>
    <x v="0"/>
    <x v="0"/>
    <x v="0"/>
    <x v="0"/>
    <s v="43996693000127"/>
    <x v="0"/>
    <x v="2"/>
    <x v="4"/>
    <x v="0"/>
    <x v="0"/>
    <x v="0"/>
  </r>
  <r>
    <s v="1-37G8JCC"/>
    <x v="0"/>
    <d v="2013-08-19T13:57:14"/>
    <s v="19/08/13 EM TRATATIVA. DEBORAH FERREIRA.  19.08.13 FAVOR CRIAR CONTA NOVA . VENCIMENTO 25 . INSERIR NO ADABAS MPJ03395634 GC FRANCISCO J M F FILHO, TEL 11 97486.2193 . OBS: TRATA-SE SOMENTE :  SMP COLUNA 1:  1 MP+TA APARELHO SANSUNG I9505 S4,  COLUNA 2: 1 MP+TA APARELHO SANSUNG S5830 , COLUNA 3: 1 MP+TA APARELHO NOKIA C2-01 , COLUNA 4: 1 MP+TA APARELHO SANSUNG S5830 , COLUNA 5: 1 MP+TA APARELHO HUAWEI E3276 E COLUNA 6: 1 MP+TA APARELHO HUAWEI E3276 E CONSIDERAR NO SIMULADOR SOMENTE AS TROCAS FORA E DENTRO DO MAILING, POIS AS ALTAS JÁ FORAM ENTREGUES CONFORME PEDIDO 1-6738622279 COMPLEMENTAR. WELITON PATRICIO - GUARDIÃO DE PEDIDOS - TEL 11/3430-4497  19/08/13 16:53 ATIVIDADE APROVADA. DEBORAH FERREIRA//PROJETO PILOTO."/>
    <x v="0"/>
    <s v="GERAL PARTS COMERCIO DE PECAS E ABRASIVOS LTDA"/>
    <x v="1"/>
    <x v="1"/>
    <x v="1"/>
    <x v="0"/>
    <x v="0"/>
    <d v="2013-08-19T13:57:14"/>
    <x v="0"/>
    <x v="0"/>
    <x v="0"/>
    <x v="0"/>
    <x v="0"/>
    <s v="52472438000176"/>
    <x v="0"/>
    <x v="41"/>
    <x v="3"/>
    <x v="0"/>
    <x v="0"/>
    <x v="2"/>
  </r>
  <r>
    <s v="1-37HAR3T"/>
    <x v="0"/>
    <d v="2013-08-19T15:34:58"/>
    <s v="19/8/2013 15:34 - NOVA CONTA, ADABAS MPJ00028638, VENC DIA 25. HP 7 HA 16 PN 1  FAVOR GERAR UM PEDIDO PARA CADA SOLICITAÇÃO  RICARDO ROSSINI DIAS - GUARDIÃO DE PEDIDOS - TEL 11 34305038 MARCELO AP. PARRIAL - GC - CEL 19 98006677"/>
    <x v="0"/>
    <s v="INSTITUTO DE PESQ. ELDORADO"/>
    <x v="0"/>
    <x v="1"/>
    <x v="1"/>
    <x v="0"/>
    <x v="0"/>
    <d v="2013-08-19T15:34:58"/>
    <x v="0"/>
    <x v="0"/>
    <x v="0"/>
    <x v="0"/>
    <x v="0"/>
    <s v="02437460000379"/>
    <x v="0"/>
    <x v="41"/>
    <x v="3"/>
    <x v="0"/>
    <x v="0"/>
    <x v="0"/>
  </r>
  <r>
    <s v="1-37HSDES"/>
    <x v="0"/>
    <d v="2013-08-19T17:10:42"/>
    <s v="19/8/2013 17:10 - NOVA CONTA, ADABAS MPJ00028638, VEND DIA 1.  FAVOR ABRIR CHAMADO PARA LINHAS 1981032258/1981149546/1981427174 ATIVAS EM ATLYS E BLOQUEADAS EM VIVOCORP  RICARDO ROSSINI DIAS - GUARDIÃO DE PEDIDOS - TEL 11 34305038 MARCELO AP. PARRIAL - GC - CEL 19 98006677"/>
    <x v="0"/>
    <s v="ISAT COMUN, EDUC E TECNOLOGIA LTDA"/>
    <x v="0"/>
    <x v="1"/>
    <x v="1"/>
    <x v="0"/>
    <x v="0"/>
    <d v="2013-08-19T17:10:42"/>
    <x v="0"/>
    <x v="0"/>
    <x v="0"/>
    <x v="0"/>
    <x v="0"/>
    <s v="03319174000100"/>
    <x v="0"/>
    <x v="41"/>
    <x v="3"/>
    <x v="0"/>
    <x v="0"/>
    <x v="0"/>
  </r>
  <r>
    <s v="1-36P2EKF"/>
    <x v="0"/>
    <d v="2013-08-13T15:33:45"/>
    <s v="13/8/2013 15:33 -  VINCULAR CONTA 2002875648 INSERIR ADABAS MPJ00014741 GN  CLAUDIO REIS, TRATA-SE DE 4 MP+TA - IPHONE 4S.  CONFORME ALINHADO COM CINTIA NÃO SERÁ NECESSÁRIO SOLICITAR MAILING AO GN, VISTO QUE SE TRATA DE LINHA FORA DO MAILING.  GUARDIÃ DE PEDIDOS - EDILENE AP DA SILVA - 11 3430-4250 GN - CLÁUDIO REIS -  CEL +55 11 97151-7151  14/8/2013 10:24 ATIVIDADE APROVADA//ANA ISABEL NUNES  14/8/2013 12:24 ATIVIDADE PARCIALMENTE CONCLUÍDA. GERADO PEDIDO 1-6942471728 PARA 3 LINHAS DE MP + TA. ERRO NA LINHA 11988846780 PARA PERSONALIZAR. GC CLÁUDIO CIENTE. LINHA 11988846780 ENVIADA TI, AGUARDANDO Nº DO CHAMADO. - PROJETO PILOTO//ANA ISABEL NUNES ss 14.08.2013. 13:57. Aberto chamado de N° 20511914 devido a linha 11988846780 apresentar falha/erro ao modificar, impossibilitando gerar cotação. Ilha de Input. Lucas Ávila."/>
    <x v="0"/>
    <s v="GALVAO ENGENHARIA S/A"/>
    <x v="0"/>
    <x v="2"/>
    <x v="0"/>
    <x v="0"/>
    <x v="0"/>
    <d v="2013-08-13T15:33:45"/>
    <x v="0"/>
    <x v="0"/>
    <x v="0"/>
    <x v="0"/>
    <x v="0"/>
    <s v="01340937000179"/>
    <x v="0"/>
    <x v="0"/>
    <x v="6"/>
    <x v="1"/>
    <x v="0"/>
    <x v="1"/>
  </r>
  <r>
    <s v="1-37SHD85"/>
    <x v="0"/>
    <d v="2013-08-21T10:01:57"/>
    <s v="21.08.13 CRIAR CONTA NOVA  . VENCIMENTO 13 . INSERIR NO ADABAS MPJ00035661 (9997697) GC PATRICIA SILVA , TEL 11 97224-3016 .  WELITON PATRICIO - GUARDIÃO DE PEDIDOS - TEL 11/3430-4497  SMP_SP : COLUNA 1 COM 3 HP DDD11 APARELHO HUAWEI E3131 , COLUNA 2 COM 1 HP DDD11 APARELHO SANSUNG I9505, COLUNA 3 COM 15 HP DDD11 APARELHOS NOKIA C2-01 , COLUNA 4 COM 55 HAVIVOCHIP.   PortabilidadeSP: COLUNA 1 COM 5 PN DDD11 APARELHO  SANSUNG I9505, COLUNA 2 COM 17 PN DDD11  VIVOCHIP .   SMP_MinasGerais: COLUNA 1 COM 1 PN DDD31 VIVOCHIP."/>
    <x v="0"/>
    <s v="MAESTRO LOCADORA DE VEICULOS S.A."/>
    <x v="1"/>
    <x v="1"/>
    <x v="0"/>
    <x v="0"/>
    <x v="0"/>
    <d v="2013-08-21T10:01:57"/>
    <x v="0"/>
    <x v="0"/>
    <x v="0"/>
    <x v="0"/>
    <x v="0"/>
    <s v="08795211000170"/>
    <x v="0"/>
    <x v="0"/>
    <x v="1"/>
    <x v="0"/>
    <x v="0"/>
    <x v="2"/>
  </r>
  <r>
    <s v="1-38KQ5TZ"/>
    <x v="0"/>
    <d v="2013-08-26T11:22:44"/>
    <s v="25/08/13 FAVOR CRIAR CONTA NOVA  . VENCIMENTO 25 . INSERIR NO ADABAS MPJ03401960 GC BRENO O PESSOA, DUVIDAS CTTO NO TEL 11/95040-1533.  WELITON PATRICIO - GUARDIÃO DE PEDIDOS - TEL 11/3430-4497  27/8/2013 11:06 ATIVIDADE APROVADA//ANA ISABEL NUNES"/>
    <x v="0"/>
    <s v="NIPLAN ENGENHARIA S.A."/>
    <x v="1"/>
    <x v="3"/>
    <x v="0"/>
    <x v="0"/>
    <x v="0"/>
    <d v="2013-08-26T11:22:44"/>
    <x v="0"/>
    <x v="0"/>
    <x v="0"/>
    <x v="0"/>
    <x v="0"/>
    <s v="64667728000154"/>
    <x v="0"/>
    <x v="5"/>
    <x v="4"/>
    <x v="0"/>
    <x v="0"/>
    <x v="2"/>
  </r>
  <r>
    <s v="1-37HSDES"/>
    <x v="0"/>
    <d v="2013-08-19T17:10:42"/>
    <s v="19/8/2013 17:10 - NOVA CONTA, ADABAS MPJ00028638, VEND DIA 1.  FAVOR ABRIR CHAMADO PARA LINHAS 1981032258/1981149546/1981427174 ATIVAS EM ATLYS E BLOQUEADAS EM VIVOCORP  RICARDO ROSSINI DIAS - GUARDIÃO DE PEDIDOS - TEL 11 34305038 MARCELO AP. PARRIAL - GC - CEL 19 98006677   20/8/2013 10:56 ATIVIDADE APROVADA -  ENVIADO PARA TI AGUARDANDO NUMERO DO CHAMADO - PROJETO PILOTO //VIVIANE BERNARDES  20.08.2013. 14:20. Aberto chamado de N° 20531235 devido as linhas 1981032258 or 1981149546 constarem com status de Bloqueado em vivocorp, porém ativo em atlys. Ilha de Input. Lucas Ávila.  21.08.2013. 10:40. Aberto chamado de N° 20534651 devido a linha 1981427174 constar com status de Bloqueado em vivocorp e ativo em atlys. Ilha de Input. Lucas Ávila.  28/08/2013 12:10 - Chamado Nº 20534651 solucionado. Linha 19981427174 consta ativa em VivoCorp. seguir com a tratativa da mesma. Willian Dorneles"/>
    <x v="0"/>
    <s v="ISAT COMUN, EDUC E TECNOLOGIA LTDA"/>
    <x v="0"/>
    <x v="1"/>
    <x v="0"/>
    <x v="0"/>
    <x v="0"/>
    <d v="2013-08-19T17:10:42"/>
    <x v="0"/>
    <x v="0"/>
    <x v="0"/>
    <x v="0"/>
    <x v="0"/>
    <s v="03319174000100"/>
    <x v="0"/>
    <x v="5"/>
    <x v="9"/>
    <x v="1"/>
    <x v="0"/>
    <x v="0"/>
  </r>
  <r>
    <s v="1-397KOKD"/>
    <x v="0"/>
    <d v="2013-08-29T09:57:26"/>
    <s v="29/8/2013 09:57 - NOVA CONTA, ADABAS MPJ00028638, VENC DIA . 210 HP RICARDO ROSSINI DIAS - GUARDIÃO DE PEDIDOS - TEL 11 34305038 MARCELO AP. PARRIAL - GC - CEL 19 98006677"/>
    <x v="0"/>
    <s v="INDUSTRIAS ROMI S/A"/>
    <x v="0"/>
    <x v="1"/>
    <x v="0"/>
    <x v="0"/>
    <x v="0"/>
    <d v="2013-08-29T09:57:26"/>
    <x v="0"/>
    <x v="0"/>
    <x v="0"/>
    <x v="0"/>
    <x v="0"/>
    <s v="56720428000163"/>
    <x v="0"/>
    <x v="5"/>
    <x v="1"/>
    <x v="0"/>
    <x v="0"/>
    <x v="0"/>
  </r>
  <r>
    <s v="1-38SLKXK"/>
    <x v="0"/>
    <d v="2013-08-27T10:23:10"/>
    <s v="27/8/2013 10:23 - CONTA NOVA, ADABAS MPJ00020535, VENC DIA 17.  END DE ENTREGA MENCIONADO NA OBSERVAÇÃO DO SMP.  RICARDO ROSSINI DIAS - GUARDIÃO DE PEDIDOS - TEL 11 34305038 JACQUELINE ALVES - GC - CEL 19 98442526   27/08/2013 16:54 ATIVIDADE PENDENTE: AGUARDANDO O NUMERO DO CHAMADO ( A linha 19996592916 não foi localizada em vivocorp, porem consta ativa em atlys) ** LUCIANE SOARES - PROJETO PILOTO  27.08.2013. 19:00. Aberto chamado de N° 20556768 devido a linha 19996592916 constar com status de ativo em atlys e não carregar em vivocorp. Ilha de Input. Lucas Ávila.  28.08.2013. 09:38. A linha 19996592916 não carrega em vivocorp devido a mesma ainda não ter migrado para o novo formato com o 9° dígito em vigência. Ilha de Input. Lucas Ávila.  28.08.2013. 11:59. Aberto chamado de N° 20558724 devido a linha 11996291854 constar com status de Inativo em vivocorp, porém ativo em atlys. Ilha de Input. Lucas Ávila."/>
    <x v="0"/>
    <s v="SAPORE S.A"/>
    <x v="0"/>
    <x v="2"/>
    <x v="0"/>
    <x v="0"/>
    <x v="0"/>
    <d v="2013-08-27T10:23:10"/>
    <x v="0"/>
    <x v="0"/>
    <x v="0"/>
    <x v="0"/>
    <x v="0"/>
    <s v="67945071000138"/>
    <x v="0"/>
    <x v="5"/>
    <x v="0"/>
    <x v="0"/>
    <x v="0"/>
    <x v="0"/>
  </r>
  <r>
    <s v="1-399WQ43"/>
    <x v="1"/>
    <d v="2013-08-29T14:19:31"/>
    <m/>
    <x v="0"/>
    <s v="ANHAGUERA COMERCIO DE FERRAMENTAS LTDA"/>
    <x v="0"/>
    <x v="1"/>
    <x v="0"/>
    <x v="1"/>
    <x v="0"/>
    <d v="2013-08-29T14:19:31"/>
    <x v="0"/>
    <x v="0"/>
    <x v="1"/>
    <x v="1"/>
    <x v="1"/>
    <s v="00565813000129"/>
    <x v="0"/>
    <x v="5"/>
    <x v="1"/>
    <x v="0"/>
    <x v="0"/>
    <x v="0"/>
  </r>
  <r>
    <s v="1-3821ERO"/>
    <x v="0"/>
    <d v="2013-08-22T14:03:17"/>
    <s v="22/8/2013 14:03 - CONTA 2047155677, ADABAS MPJ00020535, VENC DIA .  RICARDO ROSSINI DIAS - GUARDIÃO DE PEDIDOS - TEL 11 34305038 JACQUELINE ALVES - GC - CEL 19 98442526   22/8/2013 17:30 ATIVIDADE APROVADA - PROJETO PILOTO//VIVIANE BERNARDES   22/8/2013 17:31 ATIVIDADE PENDENTE LINHAS ENCAMINHADAS PARA ATUALIZAÇÃO DE LINHAS PARA TI -  PROJETO PILOTO//VIVIANE BERNARDES  23.08.2013. 15:40. Aberto chamado de N° 20545305 referente a atualização massiva das linhas. Ilha de Input. Lucas Ávila.  28/08/2013 16:43 - Chamado Nº 20545305 solucionado. Linhas atualizadas pela T.I. Seguir tratativa. Willian Dorneles"/>
    <x v="0"/>
    <s v="INGREDION BRASIL INGREDIENTES INDUSTRIAIS LTDA"/>
    <x v="0"/>
    <x v="3"/>
    <x v="0"/>
    <x v="0"/>
    <x v="0"/>
    <d v="2013-08-22T14:03:17"/>
    <x v="0"/>
    <x v="0"/>
    <x v="0"/>
    <x v="0"/>
    <x v="0"/>
    <s v="01730520000112"/>
    <x v="0"/>
    <x v="5"/>
    <x v="5"/>
    <x v="1"/>
    <x v="0"/>
    <x v="0"/>
  </r>
  <r>
    <s v="1-3987J25"/>
    <x v="0"/>
    <d v="2013-08-29T11:42:49"/>
    <s v="29/8/2013 11:42 - CRIAR CONTA NOVA VENCIMENTO 25, INSERIR NO ADABAS MPJ0001058207 GN MARLENE DUTRA 1 MP+TA DDD 31 (IPHONE 5).  GUARDIÃ DE PEDIDOS - EDILENE AP DA SILVA - 11 3430-4250 GN - MARLENE DUTRA RANGEL - CEL +55 11 99610 9698"/>
    <x v="0"/>
    <s v="PSG EMPREENDIMENTOS LTDA"/>
    <x v="0"/>
    <x v="1"/>
    <x v="0"/>
    <x v="0"/>
    <x v="0"/>
    <d v="2013-08-29T11:42:49"/>
    <x v="0"/>
    <x v="0"/>
    <x v="0"/>
    <x v="0"/>
    <x v="0"/>
    <s v="03342984000187"/>
    <x v="0"/>
    <x v="5"/>
    <x v="1"/>
    <x v="0"/>
    <x v="0"/>
    <x v="1"/>
  </r>
  <r>
    <s v="1-393EWPF"/>
    <x v="0"/>
    <d v="2013-08-28T16:01:12"/>
    <s v="CRIAR CONTA NOVA VENCIMENTO 26, INSERIR NO ADABAS MPJ0009997670 GN DANIEL ABOU, TRATA-SE DE 4 MP+TA BLACKBERRY 9360 / 2 MP+TA BLACK BERRY 9360;  DUVIDAS ACIONAR ANTES DE CANCELAR.  GUARDIÃ DE PEDIDOS - EDILENE AP DA SILVA - 11 3430-4250 GC- DANIEL ABOU - +55 11 97284-1177  ANA FAVOR CONSIDERAR OS ANEXOS QUE ESTÃO COM A INFORMAÇÃO &quot; CONSIDERAR ESTE&quot; POIS OS OUTROS ESTÃO ERRADOS E NÃO DÁ PRA EXCLUIR. ESTOU SAINDO PRA ALMOÇO, QUALQUER COISA PODE LIGAR PARA O GN. ÁS 13:20 RETORNO. POR FAVOR NOS ACIONE NO QUE PRECISAR.  EDILENE.  29/08/2013 22:20 ATIVIDADE APROVADA - PROJETO PILOTO//VIVIANE BERNARDES"/>
    <x v="0"/>
    <s v="OSRAM DO BRASIL LAMPADAS ELETRICAS LTDA"/>
    <x v="0"/>
    <x v="3"/>
    <x v="0"/>
    <x v="0"/>
    <x v="0"/>
    <d v="2013-08-28T16:01:12"/>
    <x v="0"/>
    <x v="0"/>
    <x v="0"/>
    <x v="0"/>
    <x v="0"/>
    <s v="61064697000159"/>
    <x v="0"/>
    <x v="32"/>
    <x v="0"/>
    <x v="0"/>
    <x v="0"/>
    <x v="1"/>
  </r>
  <r>
    <s v="1-38W08CF"/>
    <x v="0"/>
    <d v="2013-08-27T16:29:43"/>
    <s v="28/08/13 EM TRATATIVA. DEBORAH FERREIRA.  27/8/2013 16:29 - REINSERÇÃO DA ATIVIDADE 1-38CXAD4 CANCELADA  TRATA-SE DE UM CASO CRITICO, FAVOR PEÇO QUE ALINHEMOS SEM QUE CANCELE,QUALQUER DIVERGENCIA SINALIZAR. CRIAR UMA CONTA PARA CADA TERMO, VENCIMENTO 25, INSERIR NO ADABAS MPJ0009997670 GN DANIEL ABOU ANNI. TRATA-SE DE 6 TERMOS, SEGUE DIVISÃO:  SMP SP - 38 PN (VIVOCHIP)/ 4 HA (VIVOCHIP) / 7 PN (MINI SIMCARD) / 1 PN ( MINI SIMCARD) / 25 HP (PEN HUAWEI) / 1 PN (VIVOCHIP). SMP DDD 91 -  1 PN (VIVOCHIP); SMP DDD 81 -  1 PN (VIVOCHIP); SMP DDD 61 -  1 PN (VIVOCHIP); SMP DDD 48 -  1 PN (VIVOCHIP); SMP DDD 21 -  1 PN (VIVOCHIP);  ANEXO DE ACORDO PARA SMP E COMPLEMENTAR VENCIDO.  DÚVIDAS ACIONAR ANTES DE CANCELAR!!!! GUARDIÃ DE PEDIDOS - EDILENE AP DA SILVA - 11 3430-4250 GC- DANIEL ABOU - +55 11 97284-1177"/>
    <x v="0"/>
    <s v="HERBALIFE INTERNATIONAL DO BRASIL LTDA"/>
    <x v="0"/>
    <x v="1"/>
    <x v="0"/>
    <x v="0"/>
    <x v="0"/>
    <d v="2013-08-27T16:29:43"/>
    <x v="0"/>
    <x v="0"/>
    <x v="0"/>
    <x v="0"/>
    <x v="0"/>
    <s v="00292858000177"/>
    <x v="0"/>
    <x v="32"/>
    <x v="4"/>
    <x v="0"/>
    <x v="0"/>
    <x v="1"/>
  </r>
  <r>
    <s v="1-39BF47R"/>
    <x v="0"/>
    <d v="2013-08-29T16:36:00"/>
    <s v="28/08/13 FAVOR INSERIR NA CONTA 2105491389 . INSERIR NO ADABAS MPJ03401960 GC BRENO O PESSOA, DUVIDAS CTTO NO TEL 11/95040-1533. SEGUE DE ACORDO PARA MINUTAGEM QUEBRADA, Alterar para 100 min/linha.  WELITON PATRICIO - GUARDIÃO DE PEDIDOS - TEL 11/3430-4497  FAVOR CONSIDERAR:  SMP MP: COLUNA 2 COM 1 MP, COLUNA 3 COM 1 MP, COLUNA 4 COM 1 LINHA, COLUNA 5 COM 1 MP, COLUNA 6 COM 52 MP.  SMP ALTAS: COLUNA 1 COM 100 HA VIVOCHIP.    OBS: SMP MP: COLUNA 1 COM 2 MP SERÁ FEITA PELA CR."/>
    <x v="0"/>
    <s v="LINKEDIN REPRESENTAÇÕES DO BRASIL LTDA"/>
    <x v="1"/>
    <x v="1"/>
    <x v="0"/>
    <x v="0"/>
    <x v="0"/>
    <d v="2013-08-29T16:36:00"/>
    <x v="0"/>
    <x v="0"/>
    <x v="0"/>
    <x v="0"/>
    <x v="0"/>
    <s v="13638767000192"/>
    <x v="0"/>
    <x v="32"/>
    <x v="3"/>
    <x v="0"/>
    <x v="0"/>
    <x v="2"/>
  </r>
  <r>
    <s v="1-37HSDES"/>
    <x v="1"/>
    <d v="2013-08-19T17:10:42"/>
    <s v="19/8/2013 17:10 - NOVA CONTA, ADABAS MPJ00028638, VEND DIA 1.  FAVOR ABRIR CHAMADO PARA LINHAS 1981032258/1981149546/1981427174 ATIVAS EM ATLYS E BLOQUEADAS EM VIVOCORP  RICARDO ROSSINI DIAS - GUARDIÃO DE PEDIDOS - TEL 11 34305038 MARCELO AP. PARRIAL - GC - CEL 19 98006677   20/8/2013 10:56 ATIVIDADE APROVADA -  ENVIADO PARA TI AGUARDANDO NUMERO DO CHAMADO - PROJETO PILOTO //VIVIANE BERNARDES  20.08.2013. 14:20. Aberto chamado de N° 20531235 devido as linhas 1981032258 or 1981149546 constarem com status de Bloqueado em vivocorp, porém ativo em atlys. Ilha de Input. Lucas Ávila.  21.08.2013. 10:40. Aberto chamado de N° 20534651 devido a linha 1981427174 constar com status de Bloqueado em vivocorp e ativo em atlys. Ilha de Input. Lucas Ávila.   28/08/2013 12:10 - Chamado Nº 20534651 solucionado. Linha 19981427174 consta ativa em VivoCorp. seguir com a tratativa da mesma. Willian Dorneles  29/08/2013 16:25 - Chamado Nº 20531235 solucionado. Linhas 19981032258 or 19981149546 constam ativas em VivoCorp. Seguir tratativa. Willian Dorneles  29/8/2013 18:53 ATIVIDADE REPROVADA : CONTATO EFETUADO SEM SUCESSO - LINHAS JA CONSTAM NO PEDIDO 1-2999789536 COM STATUS BACKOFFICE APROVADO. SEGUE LINHAS DO PEDIDO  EM ANEXO. PROJETO PILOTO//VIVIANE BERNARDES"/>
    <x v="0"/>
    <s v="ISAT COMUN, EDUC E TECNOLOGIA LTDA"/>
    <x v="0"/>
    <x v="1"/>
    <x v="0"/>
    <x v="1"/>
    <x v="0"/>
    <d v="2013-08-19T17:10:42"/>
    <x v="0"/>
    <x v="0"/>
    <x v="1"/>
    <x v="1"/>
    <x v="1"/>
    <s v="03319174000100"/>
    <x v="0"/>
    <x v="32"/>
    <x v="10"/>
    <x v="1"/>
    <x v="0"/>
    <x v="0"/>
  </r>
  <r>
    <s v="1-39B0HM6"/>
    <x v="1"/>
    <d v="2013-08-29T16:11:43"/>
    <s v="29/8/2013 16:11 - USAR AS MESMAS INFORMAÇÕES DO PEDIDO 1-6918467254,  POREM, CRIR SOMENTE PARA A LINHA 19996155608, CHAMADO Nº 20556271. RICARDO ROSSINI DIAS - GUARDIÃO DE PEDIDOS - TEL 11 34305038 MARCELO AP. PARRIAL - GC - CEL 19 98006677"/>
    <x v="0"/>
    <s v="CCM SOLUCOES EM TECNOLOGIA LTDA"/>
    <x v="0"/>
    <x v="1"/>
    <x v="0"/>
    <x v="1"/>
    <x v="0"/>
    <d v="2013-08-29T16:11:43"/>
    <x v="0"/>
    <x v="0"/>
    <x v="1"/>
    <x v="1"/>
    <x v="1"/>
    <s v="10967154000100"/>
    <x v="0"/>
    <x v="32"/>
    <x v="3"/>
    <x v="0"/>
    <x v="0"/>
    <x v="0"/>
  </r>
  <r>
    <s v="1-397KOKD"/>
    <x v="0"/>
    <d v="2013-08-29T09:57:26"/>
    <s v="29/8/2013 09:57 - NOVA CONTA, ADABAS MPJ00028638, VENC DIA . 210 HP RICARDO ROSSINI DIAS - GUARDIÃO DE PEDIDOS - TEL 11 34305038 MARCELO AP. PARRIAL - GC - CEL 19 98006677"/>
    <x v="0"/>
    <s v="INDUSTRIAS ROMI S/A"/>
    <x v="0"/>
    <x v="3"/>
    <x v="0"/>
    <x v="0"/>
    <x v="0"/>
    <d v="2013-08-29T09:57:26"/>
    <x v="0"/>
    <x v="0"/>
    <x v="0"/>
    <x v="0"/>
    <x v="0"/>
    <s v="56720428000163"/>
    <x v="0"/>
    <x v="32"/>
    <x v="3"/>
    <x v="0"/>
    <x v="0"/>
    <x v="0"/>
  </r>
  <r>
    <s v="1-38SLKXK"/>
    <x v="0"/>
    <d v="2013-08-27T10:23:10"/>
    <s v="27/8/2013 10:23 - CONTA NOVA, ADABAS MPJ00020535, VENC DIA 17.  END DE ENTREGA MENCIONADO NA OBSERVAÇÃO DO SMP.  RICARDO ROSSINI DIAS - GUARDIÃO DE PEDIDOS - TEL 11 34305038 JACQUELINE ALVES - GC - CEL 19 98442526   27/08/2013 16:54 ATIVIDADE PENDENTE: AGUARDANDO O NUMERO DO CHAMADO ( A linha 19996592916 não foi localizada em vivocorp, porem consta ativa em atlys) ** LUCIANE SOARES - PROJETO PILOTO  27.08.2013. 19:00. Aberto chamado de N° 20556768 devido a linha 19996592916 constar com status de ativo em atlys e não carregar em vivocorp. Ilha de Input. Lucas Ávila.  28.08.2013. 09:38. A linha 19996592916 não carrega em vivocorp devido a mesma ainda não ter migrado para o novo formato com o 9° dígito em vigência. Ilha de Input. Lucas Ávila.  28.08.2013. 11:59. Aberto chamado de N° 20558724 devido a linha 11996291854 constar com status de Inativo em vivocorp, porém ativo em atlys. Ilha de Input. Lucas Ávila."/>
    <x v="0"/>
    <s v="SAPORE S.A"/>
    <x v="0"/>
    <x v="2"/>
    <x v="0"/>
    <x v="0"/>
    <x v="0"/>
    <d v="2013-08-27T10:23:10"/>
    <x v="0"/>
    <x v="0"/>
    <x v="0"/>
    <x v="0"/>
    <x v="0"/>
    <s v="67945071000138"/>
    <x v="0"/>
    <x v="32"/>
    <x v="4"/>
    <x v="0"/>
    <x v="0"/>
    <x v="0"/>
  </r>
  <r>
    <s v="1-39F5140"/>
    <x v="0"/>
    <d v="2013-08-30T09:16:45"/>
    <s v="30/8/2013 09:16 - VINCULAR A CONTA 2108074683 INSERIR NO ADABAS MPJ00016895 GN MARIANE AMORIM, TRATA-SE DE 25 ALTAS (MNINI SIMCARD).  GUARDIÃ DE PEDIDOS - EDILENE AP DA SILVA - 11 3430-4250 GC - MARIANE AMORIM - CEL +55 11 99804-0707"/>
    <x v="0"/>
    <s v="GOOGLE BRASIL INTERNET LTDA"/>
    <x v="0"/>
    <x v="1"/>
    <x v="0"/>
    <x v="0"/>
    <x v="0"/>
    <d v="2013-08-30T09:16:45"/>
    <x v="0"/>
    <x v="0"/>
    <x v="0"/>
    <x v="0"/>
    <x v="0"/>
    <s v="06990590000123"/>
    <x v="0"/>
    <x v="32"/>
    <x v="1"/>
    <x v="0"/>
    <x v="0"/>
    <x v="1"/>
  </r>
</pivotCacheRecords>
</file>

<file path=xl/pivotCache/pivotCacheRecords2.xml><?xml version="1.0" encoding="utf-8"?>
<pivotCacheRecords xmlns="http://schemas.openxmlformats.org/spreadsheetml/2006/main" xmlns:r="http://schemas.openxmlformats.org/officeDocument/2006/relationships" count="267">
  <r>
    <s v="1-38AKIVL"/>
    <x v="0"/>
    <d v="2013-08-23T13:18:51"/>
    <s v="23/8/2013 13:18 - VINCULAR CONTA 2002875648, INSERIR NO ADABAS MPJ00014741 GN CLAUDIO REIS, TRATA-SE DE 1 MP´+TA (IPHONE 5 16 GB) / 1 MP+TA (NOKIA 520 3G) / 1 MP+TA (NOKIA 820 - 4G) / 1 MP+TA (NOKIA 920 - 4G).  DÚVIDAS ACIONAR ANTES DE CANCELAR.  GUARDIÃ DE PEDIDOS - EDILENE AP DA SILVA - 11 3430-4250 GN - CLÁUDIO REIS -  CEL +55 11 97151-7151  23/08/2013 16:35 ATIVIDADE EM TRATATIVA ** LUCIANE SOARES - PROJETO PILOTO   23/08/2013 17: 56  -   ATIVIDADE  CONCLUIDA ** GERADO O PEDIDO  1-7042414950 CONFORME DOCUMENTAÇÃO ** PEDIDO NAO PODE SER ENVIADO DEVIDO A FALTA DOS APARELHOS EM ESTOQUE  ( DGAP01563000_APPLE IPHONE 5 16GB PRETO BASICO / TGNK27162000_NOKIA 520 SMARTPHONE PRETO PPB/PI307/12/ TGNK26862000_NOKIA 820 SMARTPHONE PRETO PPB/PI307/12//TGNK26963000_NOKIA 920 SMARTPHONE PRETO BASICO)   ** GC/GUARDIÃO MONITORAR ESTOQUE E SINALIZAR QUANDO REGULARIZADO**    LUCIANE SOARES - PROJETO PILOTO"/>
    <x v="0"/>
    <s v="GALVAO ENGENHARIA S/A"/>
    <x v="0"/>
    <x v="0"/>
    <x v="0"/>
    <x v="0"/>
    <x v="0"/>
    <x v="0"/>
    <x v="0"/>
    <x v="0"/>
    <x v="0"/>
    <x v="0"/>
    <x v="0"/>
    <x v="0"/>
    <x v="0"/>
    <x v="0"/>
    <x v="0"/>
    <x v="0"/>
    <x v="0"/>
    <x v="0"/>
    <x v="0"/>
    <x v="0"/>
    <x v="0"/>
    <x v="0"/>
    <x v="0"/>
    <x v="0"/>
    <d v="2013-08-23T13:18:51"/>
    <x v="0"/>
    <d v="2013-08-24T09:38:00"/>
    <x v="0"/>
    <x v="0"/>
    <x v="0"/>
    <x v="0"/>
    <x v="0"/>
    <x v="0"/>
    <x v="0"/>
    <x v="0"/>
    <x v="0"/>
    <x v="0"/>
    <x v="0"/>
    <x v="0"/>
    <s v="01340937000179"/>
    <x v="0"/>
    <x v="0"/>
    <x v="0"/>
  </r>
  <r>
    <s v="1-36P2EKF"/>
    <x v="1"/>
    <d v="2013-08-13T15:33:45"/>
    <s v="13/8/2013 15:33 -  VINCULAR CONTA 2002875648 INSERIR ADABAS MPJ00014741 GN  CLAUDIO REIS, TRATA-SE DE 4 MP+TA - IPHONE 4S.  CONFORME ALINHADO COM CINTIA NÃO SERÁ NECESSÁRIO SOLICITAR MAILING AO GN, VISTO QUE SE TRATA DE LINHA FORA DO MAILING.  GUARDIÃ DE PEDIDOS - EDILENE AP DA SILVA - 11 3430-4250 GN - CLÁUDIO REIS -  CEL +55 11 97151-7151  14/8/2013 10:24 ATIVIDADE APROVADA//ANA ISABEL NUNES  14/8/2013 12:24 ATIVIDADE PARCIALMENTE CONCLUÍDA. GERADO PEDIDO 1-6942471728 PARA 3 LINHAS DE MP + TA. ERRO NA LINHA 11988846780 PARA PERSONALIZAR. GC CLÁUDIO CIENTE. LINHA 11988846780 ENVIADA TI, AGUARDANDO Nº DO CHAMADO. - PROJETO PILOTO//ANA ISABEL NUNES ss 14.08.2013. 13:57. Aberto chamado de N° 20511914 devido a linha 11988846780 apresentar falha/erro ao modificar, impossibilitando gerar cotação. Ilha de Input. Lucas Ávila.  22/08/2013 12:13 - Chamado Nº 20511914 solucionado. Linha 11988846780 consta ok para ser modificada, gerar cotação. Seguir com a tratativa da mesma. Willian Dorneles  22/8/2013 14:01 ATIVIDADE CONCLUÍDA. GERADOS PEDIDOS 1-6942471728//1-7016667503. - PROJETO PILOTO//ANA ISABEL NUNES"/>
    <x v="0"/>
    <s v="GALVAO ENGENHARIA S/A"/>
    <x v="0"/>
    <x v="0"/>
    <x v="0"/>
    <x v="0"/>
    <x v="0"/>
    <x v="0"/>
    <x v="0"/>
    <x v="0"/>
    <x v="0"/>
    <x v="0"/>
    <x v="0"/>
    <x v="0"/>
    <x v="0"/>
    <x v="0"/>
    <x v="0"/>
    <x v="0"/>
    <x v="0"/>
    <x v="0"/>
    <x v="0"/>
    <x v="0"/>
    <x v="0"/>
    <x v="0"/>
    <x v="0"/>
    <x v="0"/>
    <d v="2013-08-13T15:33:45"/>
    <x v="0"/>
    <m/>
    <x v="0"/>
    <x v="0"/>
    <x v="0"/>
    <x v="0"/>
    <x v="0"/>
    <x v="0"/>
    <x v="0"/>
    <x v="0"/>
    <x v="0"/>
    <x v="0"/>
    <x v="0"/>
    <x v="0"/>
    <s v="01340937000179"/>
    <x v="0"/>
    <x v="0"/>
    <x v="0"/>
  </r>
  <r>
    <s v="1-37WX07G"/>
    <x v="0"/>
    <d v="2013-08-21T17:25:57"/>
    <s v="21/8/2013 17:25 - NOVA CONTA, ADABAS MPJ00028638, VENC DIA 25. 1 PORTABILIDADE 23 ALTAS  RICARDO ROSSINI DIAS - GUARDIÃO DE PEDIDOS - TEL 11 34305038 MARCELO AP. PARRIAL - GC - CEL 19 98006677   22/08/2013 11:37  ATIVIDADE APROVADA ** LUCIANE SOARES - PROJETO PILOTO  22/08/2013 15: 32 ATIVIDADE CONCLUIDA. GERADO O PEDIDO 1-7015455176 **  LUCIANE SOARES - PROJETO PILOTO  22/08/2013 16:23  PEDIDO INSERIDO CONFORME DOCUMENTAÇÃO E/OU CONTATO TELEFÔNICO COM GC. PEDIDO NÃO PÔDE SER ENVIADO POR FALTA DE APARELHO EM ESTOQUE (MGHU03563000_HUAWEI MODEM  E3131 PRETO/BRANCO BASICO). GC/GUARDIÃO: MONITORAR ESTOQUE E SINALIZAR QUANDO REGULARIZADO. **  LUCIANE SOARES - PROJETO PILOTO"/>
    <x v="0"/>
    <s v="INSTITUTO DE PESQ. ELDORADO"/>
    <x v="0"/>
    <x v="0"/>
    <x v="0"/>
    <x v="0"/>
    <x v="0"/>
    <x v="0"/>
    <x v="0"/>
    <x v="0"/>
    <x v="0"/>
    <x v="0"/>
    <x v="0"/>
    <x v="0"/>
    <x v="0"/>
    <x v="0"/>
    <x v="0"/>
    <x v="0"/>
    <x v="0"/>
    <x v="0"/>
    <x v="0"/>
    <x v="0"/>
    <x v="0"/>
    <x v="0"/>
    <x v="0"/>
    <x v="0"/>
    <d v="2013-08-21T17:25:57"/>
    <x v="0"/>
    <m/>
    <x v="0"/>
    <x v="0"/>
    <x v="0"/>
    <x v="0"/>
    <x v="0"/>
    <x v="0"/>
    <x v="0"/>
    <x v="0"/>
    <x v="0"/>
    <x v="0"/>
    <x v="0"/>
    <x v="0"/>
    <s v="02437460000379"/>
    <x v="0"/>
    <x v="1"/>
    <x v="0"/>
  </r>
  <r>
    <s v="1-38H4CTI"/>
    <x v="1"/>
    <d v="2013-08-24T10:55:08"/>
    <s v="PEDIDO EM AVALIAÇÃO FAVOR NÃO MECHER,ENVIAR,REPROVAR OU APROVAR.JOICE VIDAL PROJETO PILOTO"/>
    <x v="0"/>
    <s v="LUXOTTICA BR P O E ESPORTIVOS LTDA"/>
    <x v="1"/>
    <x v="1"/>
    <x v="1"/>
    <x v="1"/>
    <x v="1"/>
    <x v="0"/>
    <x v="0"/>
    <x v="0"/>
    <x v="0"/>
    <x v="0"/>
    <x v="0"/>
    <x v="0"/>
    <x v="0"/>
    <x v="0"/>
    <x v="0"/>
    <x v="1"/>
    <x v="0"/>
    <x v="0"/>
    <x v="0"/>
    <x v="0"/>
    <x v="0"/>
    <x v="0"/>
    <x v="1"/>
    <x v="0"/>
    <d v="2013-08-24T10:55:08"/>
    <x v="1"/>
    <d v="2013-08-24T10:56:00"/>
    <x v="0"/>
    <x v="1"/>
    <x v="1"/>
    <x v="1"/>
    <x v="1"/>
    <x v="1"/>
    <x v="1"/>
    <x v="1"/>
    <x v="0"/>
    <x v="0"/>
    <x v="1"/>
    <x v="1"/>
    <s v="04692027000143"/>
    <x v="0"/>
    <x v="1"/>
    <x v="0"/>
  </r>
  <r>
    <s v="1-37SHD85"/>
    <x v="1"/>
    <d v="2013-08-21T10:01:57"/>
    <s v="21.08.13 CRIAR CONTA NOVA  . VENCIMENTO 13 . INSERIR NO ADABAS MPJ00035661 (9997697) GC PATRICIA SILVA , TEL 11 97224-3016 .  WELITON PATRICIO - GUARDIÃO DE PEDIDOS - TEL 11/3430-4497  SMP_SP : COLUNA 1 COM 3 HP DDD11 APARELHO HUAWEI E3131 , COLUNA 2 COM 1 HP DDD11 APARELHO SANSUNG I9505, COLUNA 3 COM 15 HP DDD11 APARELHOS NOKIA C2-01 , COLUNA 4 COM 55 HAVIVOCHIP.   PortabilidadeSP: COLUNA 1 COM 5 PN DDD11 APARELHO  SANSUNG I9505, COLUNA 2 COM 17 PN DDD11  VIVOCHIP .   SMP_MinasGerais: COLUNA 1 COM 1 PN DDD31 VIVOCHIP.  22/8/2013 10:44 ATIVIDADE CANCELADA: SINTEGRA CONSTA COMO NÃO HABILITADO,CADASTRO DO CLIENTE DEVE ESTAR ISENTO// NO CAMPO OBSERVAÇÕES DOS SMP ESTÁ SENDO SOLICITADO  PACTE LD 1 E VIVO AVISA PROMOCIONAL, POREM NÃO CONSTA NO SIMULADOR ESTES SERVIÇOS//CONFORME PROCEDIMENTO NÃO PODEMOS VALIDAR DE  ACORDO PARA PARCELA INFERIOR A 10,00, POIS GERA ERRO SISTÊMICO. - PROJETO//VIVIANE BERNARDES"/>
    <x v="0"/>
    <s v="MAESTRO LOCADORA DE VEICULOS S.A."/>
    <x v="0"/>
    <x v="0"/>
    <x v="0"/>
    <x v="0"/>
    <x v="0"/>
    <x v="0"/>
    <x v="0"/>
    <x v="0"/>
    <x v="0"/>
    <x v="0"/>
    <x v="0"/>
    <x v="0"/>
    <x v="0"/>
    <x v="0"/>
    <x v="0"/>
    <x v="1"/>
    <x v="1"/>
    <x v="0"/>
    <x v="0"/>
    <x v="0"/>
    <x v="0"/>
    <x v="0"/>
    <x v="0"/>
    <x v="0"/>
    <d v="2013-08-21T10:01:57"/>
    <x v="0"/>
    <m/>
    <x v="0"/>
    <x v="0"/>
    <x v="0"/>
    <x v="0"/>
    <x v="0"/>
    <x v="0"/>
    <x v="0"/>
    <x v="0"/>
    <x v="0"/>
    <x v="0"/>
    <x v="0"/>
    <x v="0"/>
    <s v="08795211000170"/>
    <x v="0"/>
    <x v="2"/>
    <x v="0"/>
  </r>
  <r>
    <s v="1-3890VX5"/>
    <x v="0"/>
    <d v="2013-08-23T11:29:21"/>
    <s v="s23/8/2013 11:29 - PARA AS 3 LINHAS NOVAS ABRIR 3 NOVAS CONTAS (1 POR LINHA) TODAS COM VENCIMENTO 25;  INSERIR NO ADABAS MPJ00028632 GN FABIOLA FALSI. TRATA-SE DE 1 TA SAMSUNG I9505 / 1 HP IPHONE 5 32 GB/ 2HP  IPHONE 5 16GB.  DUVIDAS ACIONAR ANTES DE CANCELAR.  GUARDIÃ DE PEDIDOS - EDILENE AP DA SILVA - 11 3430-4250 GN - FABIOLA FALSI - Cel   11 99794 7725  24/8/2013  09:31 ATIVIDADE APROVADA - PROJETO PILOTO//VIVIANE BERNARDES  24/8/2013 11:24 ATIVIDADE CONCLUIDA - GERADO PEDIDO 1-7042584754 - PROJETO PILOTO//VIVIANE BERNARDES"/>
    <x v="0"/>
    <s v="JAGUAR E LAND ROVER B I E C DE VEICULOS LTDA"/>
    <x v="0"/>
    <x v="0"/>
    <x v="0"/>
    <x v="0"/>
    <x v="0"/>
    <x v="0"/>
    <x v="0"/>
    <x v="0"/>
    <x v="0"/>
    <x v="0"/>
    <x v="0"/>
    <x v="0"/>
    <x v="0"/>
    <x v="0"/>
    <x v="0"/>
    <x v="0"/>
    <x v="0"/>
    <x v="0"/>
    <x v="0"/>
    <x v="0"/>
    <x v="0"/>
    <x v="0"/>
    <x v="0"/>
    <x v="0"/>
    <d v="2013-08-23T11:29:21"/>
    <x v="0"/>
    <m/>
    <x v="0"/>
    <x v="0"/>
    <x v="0"/>
    <x v="0"/>
    <x v="0"/>
    <x v="0"/>
    <x v="0"/>
    <x v="0"/>
    <x v="0"/>
    <x v="0"/>
    <x v="0"/>
    <x v="0"/>
    <s v="10313717000147"/>
    <x v="0"/>
    <x v="0"/>
    <x v="0"/>
  </r>
  <r>
    <s v="1-380E4CC"/>
    <x v="0"/>
    <d v="2013-08-22T11:01:00"/>
    <s v="22/08/13 FAVOR CRIAR CONTA NOVA  . VENCIMENTO 25 . INSERIR NO ADABAS MPJ03401960 GC BRENO O PESSOA, DUVIDAS CTTO NO TEL 11/95040-1533.  WELITON PATRICIO - GUARDIÃO DE PEDIDOS - TEL 11/3430-4497   22/8/2013 12:17 - ATIVIDADE APROVADA  - PROJETO PILOTO //VIVIANE BERNARDES    22/08/2013 14:32 ATIVIDADE CONCLUIDA GERADO PEDIDO 1-7016478403 - PROJETO PILOTO//VIVIANE BERNARDES"/>
    <x v="0"/>
    <s v="EVEN CONSTRUTORA E INCORPORADORA S/A"/>
    <x v="0"/>
    <x v="0"/>
    <x v="0"/>
    <x v="0"/>
    <x v="0"/>
    <x v="0"/>
    <x v="0"/>
    <x v="0"/>
    <x v="0"/>
    <x v="0"/>
    <x v="0"/>
    <x v="0"/>
    <x v="0"/>
    <x v="0"/>
    <x v="0"/>
    <x v="1"/>
    <x v="0"/>
    <x v="0"/>
    <x v="0"/>
    <x v="0"/>
    <x v="0"/>
    <x v="0"/>
    <x v="0"/>
    <x v="0"/>
    <d v="2013-08-22T11:01:00"/>
    <x v="0"/>
    <m/>
    <x v="0"/>
    <x v="0"/>
    <x v="0"/>
    <x v="0"/>
    <x v="0"/>
    <x v="0"/>
    <x v="0"/>
    <x v="0"/>
    <x v="0"/>
    <x v="0"/>
    <x v="0"/>
    <x v="0"/>
    <s v="43470988000165"/>
    <x v="0"/>
    <x v="2"/>
    <x v="0"/>
  </r>
  <r>
    <s v="1-388QBRP"/>
    <x v="0"/>
    <d v="2013-08-23T10:43:59"/>
    <s v="23/08/13 CRIAR CONTA NOVA  . VENCIMENTO 25 . INSERIR NO ADABAS MPJ00035661 (9997697) GC PATRICIA SILVA , TEL 11 97224-3016 .  WELITON PATRICIO - GUARDIÃO DE PEDIDOS - TEL 11/3430-4497  OBS:ESTÁ ALINHADO ENTRE O DESENVOLVIMENTO COMERCIAL, JOÃO CAMPOS, E GV ANHAIA ONDE O PRÓPRIO GV COMPROMETE-SE A ENCAMINHAR TODA DOCUMENTAÇÃO DEVIDAMENTE E CORRETAMENTE ASSINADA EM ATÉ 15 DIAS.  TERMO SMP 290 ALTAS: COLUNA 1 COM 290 PORTABILIDADE COM SIM CARD   TERMO SMP 10 ALTAS E MODEMS:  COLUNA 1 COM 4 PN MINI SIM CARD , COLUNA 2 COM 5 PN COM MINI SIM CARD, COLUNA 3 COM 35 HP APARELHO HUAWEI E3276 , COLUNA 4  COM  1 PN COM MINI SIMCARD  TERMO SMP 300 ALTAS:  COLUNA 1 COM 300 PN COM SIMCARD.  23/8/2013 12:27 ATIVIDADE APROVADA. - PROJETO PILOTO//ANA ISABEL NUNES  23/8/2013 10:42 ATIVIDADE CONCLUÍDA. GERADOS PEDIDOS: PEDIDO: 1-7032653451 (300 PN + 35 HP) PEDIDO: 1-7035294546 (300 PN) PROJETO PILOTO//ANA ISABEL NUNES"/>
    <x v="0"/>
    <s v="FELICIO VIGORITO &amp; FILHOS LTDA"/>
    <x v="0"/>
    <x v="0"/>
    <x v="0"/>
    <x v="0"/>
    <x v="0"/>
    <x v="0"/>
    <x v="0"/>
    <x v="0"/>
    <x v="0"/>
    <x v="0"/>
    <x v="0"/>
    <x v="0"/>
    <x v="0"/>
    <x v="0"/>
    <x v="0"/>
    <x v="1"/>
    <x v="0"/>
    <x v="0"/>
    <x v="0"/>
    <x v="0"/>
    <x v="0"/>
    <x v="0"/>
    <x v="0"/>
    <x v="0"/>
    <d v="2013-08-23T10:43:59"/>
    <x v="0"/>
    <d v="2013-08-24T10:44:00"/>
    <x v="0"/>
    <x v="0"/>
    <x v="0"/>
    <x v="0"/>
    <x v="0"/>
    <x v="0"/>
    <x v="0"/>
    <x v="0"/>
    <x v="0"/>
    <x v="0"/>
    <x v="0"/>
    <x v="0"/>
    <s v="46923934000104"/>
    <x v="0"/>
    <x v="2"/>
    <x v="0"/>
  </r>
  <r>
    <s v="1-383PRXK"/>
    <x v="1"/>
    <d v="2013-08-22T16:30:30"/>
    <s v="22/08/13 FAVOR CRIAR CONTA NOVA  . VENCIMENTO 25 . INSERIR NO ADABAS MPJ03401960 GC BRENO O PESSOA, DUVIDAS CTTO NO TEL 11/95040-1533.  WELITON PATRICIO - GUARDIÃO DE PEDIDOS - TEL 11/3430-4497  23/08/13 - 09:32 - ATIVIDADE APROVADA. DEBORAH FERREIRA.PROJETO PILOTO.  23/08/13 - 09:52 - ATIVIDADE CONCLUÍDA. GERADO PEDIDO: 1-7027589163 O QUAL NÃO PÔDE SER ENVIADO POR FALTA DE APARELHO EM ESTOQUE MGHU03563000_HUAWEI MODEM  E3131 PRETO/BRANCO BASICO. GC/GUARDIÃO: MONITORAR ESTOQUE E SINALIZAR QUANDO REGULARIZADO. CASO HAJA RENEGOCIAÇÃO DOS APARELHOS ANEXAR O DE ACORDO DO CLIENTE NO PEDIDO E SINALIZAR A ILHA  PARA REALIZAR A TROCA E ENVIAR O PEDIDO.  DEBORAH FERREIRA//PROJETO PILOTO."/>
    <x v="0"/>
    <s v="NIPLAN ENGENHARIA S.A."/>
    <x v="0"/>
    <x v="0"/>
    <x v="0"/>
    <x v="0"/>
    <x v="0"/>
    <x v="0"/>
    <x v="0"/>
    <x v="0"/>
    <x v="0"/>
    <x v="0"/>
    <x v="0"/>
    <x v="0"/>
    <x v="0"/>
    <x v="0"/>
    <x v="0"/>
    <x v="1"/>
    <x v="0"/>
    <x v="0"/>
    <x v="0"/>
    <x v="0"/>
    <x v="0"/>
    <x v="0"/>
    <x v="0"/>
    <x v="0"/>
    <d v="2013-08-22T16:30:30"/>
    <x v="0"/>
    <d v="2013-08-23T09:54:00"/>
    <x v="0"/>
    <x v="0"/>
    <x v="0"/>
    <x v="0"/>
    <x v="0"/>
    <x v="0"/>
    <x v="0"/>
    <x v="0"/>
    <x v="0"/>
    <x v="0"/>
    <x v="0"/>
    <x v="0"/>
    <s v="64667728000154"/>
    <x v="0"/>
    <x v="2"/>
    <x v="0"/>
  </r>
  <r>
    <s v="1-381TL6X"/>
    <x v="0"/>
    <d v="2013-08-22T13:27:59"/>
    <s v="22/8/2013 13:27 - CONTA 2041686726 INSERIR NO ADABAS MPJ00028632 GN FABIOLA FALSI. TRATA-SE DE 2 TT+MP.   GUARDIÃ DE PEDIDOS - EDILENE AP DA SILVA - 11 3430-4250 GN - FABIOLA FALSI - Cel   11 99794 7725  22/08/13 - ATIVIDADE APROVADA. DEBORAH FERREIRA//PROJETO PILOTO.  23/08/13 - 08:29 - ATIVIDADE CONCLUÍDA. GERADO PEDIDO 1-7022006875. DEBORAH FERREIRA//PROJETO PILOTO."/>
    <x v="0"/>
    <s v="LLA D.DE T.E V.MOBILIARIOS LTDA"/>
    <x v="0"/>
    <x v="0"/>
    <x v="0"/>
    <x v="0"/>
    <x v="0"/>
    <x v="0"/>
    <x v="0"/>
    <x v="0"/>
    <x v="0"/>
    <x v="0"/>
    <x v="0"/>
    <x v="0"/>
    <x v="0"/>
    <x v="0"/>
    <x v="0"/>
    <x v="0"/>
    <x v="0"/>
    <x v="0"/>
    <x v="0"/>
    <x v="0"/>
    <x v="0"/>
    <x v="0"/>
    <x v="0"/>
    <x v="0"/>
    <d v="2013-08-22T13:27:59"/>
    <x v="0"/>
    <d v="2013-08-23T08:30:00"/>
    <x v="0"/>
    <x v="0"/>
    <x v="0"/>
    <x v="0"/>
    <x v="0"/>
    <x v="0"/>
    <x v="0"/>
    <x v="0"/>
    <x v="0"/>
    <x v="0"/>
    <x v="0"/>
    <x v="0"/>
    <s v="67600379000141"/>
    <x v="0"/>
    <x v="0"/>
    <x v="0"/>
  </r>
  <r>
    <s v="1-38CXAD4"/>
    <x v="1"/>
    <d v="2013-08-23T16:22:25"/>
    <s v="23/8/2013 16:22 - REINSERÇÃO DA ATIVIDADE 1-3840K7D CANCELADA. CRIAR UMA CONTA PARA CADA TERMO, VENCIMENTO 25, INSERIR NO ADABAS MPJ0009997670 GN DANIEL ABOU ANNI. TRATA-SE DE 6 TERMOS, SEGUE DIVISÃO:  SMP SP - 38 PN (VIVOCHIP)/ 4 HA (VIVOCHIP) / 7 PN (MINI SIMCARD) / 1 PN ( MINI SIMCARD) / 25 HP (PEN HUAWEI) / 1 PN (VIVOCHIP). SMP DDD 91 -  1 PN (VIVOCHIP); SMP DDD 81 -  1 PN (VIVOCHIP); SMP DDD 61 -  1 PN (VIVOCHIP); SMP DDD 48 -  1 PN (VIVOCHIP); SMP DDD 21 -  1 PN (VIVOCHIP);  ANEXO DE ACORDO PARA SMP E COMPLEMENTAR VENCIDO.  DÚVIDAS ACIONAR ANTES DE CANCELAR!!!! GUARDIÃ DE PEDIDOS - EDILENE AP DA SILVA - 11 3430-4250 GC- DANIEL ABOU - +55 11 97284-1177  26/08/13 -09:51 - ANEXO DOCUMENTOS EM PDF.  26/8/2013 11:36 ATIVIDADE CANCELADA: 1. Linha 11982851829 item 40 coluna 3 já pertence a base Vivo, vinculada ao pedido 1-6689474605 com status &quot;Concluído Manualmente&quot;;  2. Minutagem PE 100 minutos compartilhados, regional só permite inserção de minutagem menor que 500 minutos se for individual, sendo necessário preenchimento do campo correspondente em termo SMP e Simulador de Ofertas.  3. Formulário complementar SP item 47 em pdf necessida de alteração conforme termo corrigido em excel 4. Correção da minutagem em S.O. referente a retirada da linha 11982851829 e correção da minutagem de PE. 5. Documentação vencida, necessário de acordo para doc. completa. Projeto Piloto//Ana Isabel Nunes"/>
    <x v="0"/>
    <s v="HERBALIFE INTERNATIONAL DO BRASIL LTDA"/>
    <x v="0"/>
    <x v="0"/>
    <x v="0"/>
    <x v="0"/>
    <x v="0"/>
    <x v="0"/>
    <x v="0"/>
    <x v="0"/>
    <x v="0"/>
    <x v="0"/>
    <x v="0"/>
    <x v="0"/>
    <x v="0"/>
    <x v="0"/>
    <x v="0"/>
    <x v="0"/>
    <x v="1"/>
    <x v="0"/>
    <x v="0"/>
    <x v="0"/>
    <x v="0"/>
    <x v="0"/>
    <x v="0"/>
    <x v="0"/>
    <d v="2013-08-23T16:22:25"/>
    <x v="0"/>
    <m/>
    <x v="0"/>
    <x v="0"/>
    <x v="0"/>
    <x v="0"/>
    <x v="0"/>
    <x v="0"/>
    <x v="0"/>
    <x v="0"/>
    <x v="0"/>
    <x v="0"/>
    <x v="0"/>
    <x v="0"/>
    <s v="00292858000177"/>
    <x v="1"/>
    <x v="0"/>
    <x v="0"/>
  </r>
  <r>
    <s v="1-38EK6J3"/>
    <x v="0"/>
    <d v="2013-08-23T18:40:44"/>
    <s v="23/8/2013 18:40 - VINCULAR CONTA 2043635586 INSERIR NO ADABAS MPJ000952826 GN ALBA VALERIA. TRATA-SE DE 5 HP COMODATO (PEN HUAWEI).  DÚVIDAS ACIONAR ANTES DE CANCELAR.  GUARDIÃ DE PEDIDOS - EDILENE AP DA SILVA - 11 3430-4250 GN ALBA VALÉRIA - Cel  55 11 99619-1528  26/08/2013 17:30  EM TRATATIVA - LUCIANE SOARES - PROJETO  PILOTO  CRIAR CONTA NOVA VENCIMENTO 25. EDILENE 27/08/13 09:16   27/08/2013 10:15   ATIVIDADE CONCLUÍDA. GERADO PEDIDO 1-7051848127 **  LUCIANE SOARES - PROJETO PILOTO"/>
    <x v="0"/>
    <s v="DUN &amp; BRADSTREET DO BRASIL LTDA"/>
    <x v="0"/>
    <x v="0"/>
    <x v="0"/>
    <x v="0"/>
    <x v="0"/>
    <x v="0"/>
    <x v="0"/>
    <x v="0"/>
    <x v="0"/>
    <x v="0"/>
    <x v="0"/>
    <x v="0"/>
    <x v="0"/>
    <x v="0"/>
    <x v="0"/>
    <x v="0"/>
    <x v="0"/>
    <x v="0"/>
    <x v="0"/>
    <x v="0"/>
    <x v="0"/>
    <x v="0"/>
    <x v="0"/>
    <x v="0"/>
    <d v="2013-08-23T18:40:44"/>
    <x v="0"/>
    <m/>
    <x v="0"/>
    <x v="0"/>
    <x v="0"/>
    <x v="0"/>
    <x v="0"/>
    <x v="0"/>
    <x v="0"/>
    <x v="0"/>
    <x v="0"/>
    <x v="0"/>
    <x v="0"/>
    <x v="0"/>
    <s v="01485092000100"/>
    <x v="1"/>
    <x v="0"/>
    <x v="0"/>
  </r>
  <r>
    <s v="1-38E7MZR"/>
    <x v="0"/>
    <d v="2013-08-23T17:46:24"/>
    <s v="23/8/2013 17:46 - VINCULAR CONTA 2131372516, INSERIR NO ADABAS MPJ00016895 GN MARIANE AMORIM. TRATA-SE DE 2 HP PEN HUAWEI. DÚVIDAS FAVOR ACIONAR.  GUARDIÃ DE PEDIDOS - EDILENE AP DA SILVA - 11 3430-4250 GC - MARIANE AMORIM - CEL +55 11 99804-0707  26/8/13 - 15:17 - ATIVIDADE APROVADA. DEBORAH FERREIRA//PROJETO PILOTO.  26/08/13- 15:31-  ATIVIDADE CONCLUÍDA. GERADO PEDIDO 1-7052162898. DEBORAH FERREIRA//PROJETO PILOTO."/>
    <x v="0"/>
    <s v="FREDERICA EMPREENDIMENTOS E PARTICIPACOES LTDA."/>
    <x v="0"/>
    <x v="0"/>
    <x v="0"/>
    <x v="0"/>
    <x v="0"/>
    <x v="0"/>
    <x v="0"/>
    <x v="0"/>
    <x v="0"/>
    <x v="0"/>
    <x v="0"/>
    <x v="0"/>
    <x v="0"/>
    <x v="0"/>
    <x v="0"/>
    <x v="0"/>
    <x v="0"/>
    <x v="0"/>
    <x v="0"/>
    <x v="0"/>
    <x v="0"/>
    <x v="0"/>
    <x v="0"/>
    <x v="0"/>
    <d v="2013-08-23T17:46:24"/>
    <x v="0"/>
    <m/>
    <x v="0"/>
    <x v="0"/>
    <x v="0"/>
    <x v="0"/>
    <x v="0"/>
    <x v="0"/>
    <x v="0"/>
    <x v="0"/>
    <x v="0"/>
    <x v="0"/>
    <x v="0"/>
    <x v="0"/>
    <s v="08804055000247"/>
    <x v="1"/>
    <x v="0"/>
    <x v="0"/>
  </r>
  <r>
    <s v="1-38CFTJA"/>
    <x v="0"/>
    <d v="2013-08-23T15:57:45"/>
    <s v="23/8/2013 15:57 - CONTA NOVA, ADABAS MPJ00020535, VENC DIA 17. 23 HA RICARDO ROSSINI DIAS - GUARDIÃO DE PEDIDOS - TEL 11 34305038 JACQUELINE ALVES - GC - CEL 19 98442526  26/8/2013 14:19 ATIVIDADE APROVADA//ANA ISABEL NUNES  26/8/2013 15:26 ATIVIDADE CONCLUÍDA. GERADO PEDIDO: 1-7051335216. - PROJETO PILOTO//ANA ISABEL NUNES"/>
    <x v="0"/>
    <s v="REDETREL TRANSAÇOES ELETR. LTDA"/>
    <x v="0"/>
    <x v="0"/>
    <x v="0"/>
    <x v="0"/>
    <x v="0"/>
    <x v="0"/>
    <x v="0"/>
    <x v="0"/>
    <x v="0"/>
    <x v="0"/>
    <x v="0"/>
    <x v="0"/>
    <x v="0"/>
    <x v="0"/>
    <x v="0"/>
    <x v="0"/>
    <x v="0"/>
    <x v="0"/>
    <x v="0"/>
    <x v="0"/>
    <x v="0"/>
    <x v="0"/>
    <x v="0"/>
    <x v="0"/>
    <d v="2013-08-23T15:57:45"/>
    <x v="0"/>
    <d v="2013-08-26T15:28:00"/>
    <x v="0"/>
    <x v="0"/>
    <x v="0"/>
    <x v="0"/>
    <x v="0"/>
    <x v="0"/>
    <x v="0"/>
    <x v="0"/>
    <x v="0"/>
    <x v="0"/>
    <x v="0"/>
    <x v="0"/>
    <s v="09437293000143"/>
    <x v="1"/>
    <x v="1"/>
    <x v="0"/>
  </r>
  <r>
    <s v="1-37THAJB"/>
    <x v="1"/>
    <d v="2013-08-21T11:33:41"/>
    <s v="21/8/2013 11:33 - ADABAS MPJ00028638. NOVA ATIVIDADE 1-37E62DT QUE FOI CANCELADA INDEVIDAMENTE. 55 TA - FAVOR GERAR UM PEDIDO PARA CADA SMP. RICARDO ROSSINI DIAS - GUARDIÃO DE PEDIDOS - TEL 11 34305038 MARCELO AP. PARRIAL - GC - CEL 19 98006677 DUVIDAS ENTRAR EM CONTATO ANTES DE REPROVAR/CANCELAR A ATIVIDADE  23/08/13 - ATIVIDADE APROVADA. DEBORAH FERREIRA.PROJETO PILOTO.  26/08/13- 13:28-  ATIVIDADE CONCLUÍDA. GERADO PEDIDOS 1-7033225391 1-7035001139 1-7035936264 1-7036585055 1-7037283487 1-7038466048 1-7042788758 1-7042942137 OS QUAIS NÃO PODERAM  SER ENVIADOS POR FALTA DE APARELHO EM ESTOQUE TGMO31962000_MOTOROLA XT925 SMART PRETO PPB/PI838/01. GC/GUARDIÃO: MONITORAR ESTOQUE E SINALIZAR QUANDO REGULARIZADO.   OBS: PEDIDOS ENVIADOS 1-7033225391 1-7035001139.  DEBORAH FERREIRA//PROJETO PILOTO."/>
    <x v="0"/>
    <s v="PPG IND DO BRASIL - TINTAS E VERNIZES - LIMITADA"/>
    <x v="0"/>
    <x v="0"/>
    <x v="0"/>
    <x v="0"/>
    <x v="0"/>
    <x v="0"/>
    <x v="0"/>
    <x v="0"/>
    <x v="0"/>
    <x v="0"/>
    <x v="0"/>
    <x v="0"/>
    <x v="0"/>
    <x v="0"/>
    <x v="0"/>
    <x v="0"/>
    <x v="0"/>
    <x v="0"/>
    <x v="0"/>
    <x v="0"/>
    <x v="0"/>
    <x v="0"/>
    <x v="0"/>
    <x v="0"/>
    <d v="2013-08-21T11:33:41"/>
    <x v="0"/>
    <m/>
    <x v="0"/>
    <x v="0"/>
    <x v="0"/>
    <x v="0"/>
    <x v="0"/>
    <x v="0"/>
    <x v="0"/>
    <x v="0"/>
    <x v="0"/>
    <x v="0"/>
    <x v="0"/>
    <x v="0"/>
    <s v="43996693000127"/>
    <x v="1"/>
    <x v="1"/>
    <x v="0"/>
  </r>
  <r>
    <s v="1-38AXFW9"/>
    <x v="0"/>
    <d v="2013-08-23T14:09:35"/>
    <s v="23/8/2013 14:09 - TRATA-SE DE DOIS TERMOS:   ALTAS - CRIAR CONTA NOVA VENCIMENTO 25, 1 HP (BLACKBERRY 9900); DADOS- CRIAR CONTA NOVA VENCIMENTO 25, 1 HP (PEN HUAWEI) / 1 HA (MINI SIMCARD);  DUVIDAS ACIONAR ANTES DE CANCELAR.  GUARDIÃ DE PEDIDOS - EDILENE AP DA SILVA - 11 3430-4250 GN - MARLENE DUTRA RANGEL - CEL +55 11 99610 9698 GC - FABIOLA FALSI - Cel   11 99794 7725  26/8/2013 10:12  ATIVIDADE CANCELADA - CONSTA NO SIMULADOR DESC DE MKT , POREM NÃO CONSTA NO SMP (COLUNA 2 LINHAS DE DADOS)//NO SMP DA LINHA DE VOZ VALOR DO PLANO DIVERGE, NO SMP CONSTA 14,26 E NO SIMULADOR 5,00 - PROJETO PILOTO//VIVIANE BERNARDES"/>
    <x v="0"/>
    <s v="EGON ZEHNDER INTERNACIONAL LTDA"/>
    <x v="0"/>
    <x v="0"/>
    <x v="0"/>
    <x v="0"/>
    <x v="0"/>
    <x v="0"/>
    <x v="0"/>
    <x v="0"/>
    <x v="0"/>
    <x v="0"/>
    <x v="0"/>
    <x v="0"/>
    <x v="0"/>
    <x v="0"/>
    <x v="0"/>
    <x v="0"/>
    <x v="1"/>
    <x v="0"/>
    <x v="0"/>
    <x v="0"/>
    <x v="0"/>
    <x v="0"/>
    <x v="2"/>
    <x v="0"/>
    <d v="2013-08-23T14:09:35"/>
    <x v="0"/>
    <m/>
    <x v="0"/>
    <x v="0"/>
    <x v="0"/>
    <x v="0"/>
    <x v="0"/>
    <x v="0"/>
    <x v="0"/>
    <x v="2"/>
    <x v="0"/>
    <x v="0"/>
    <x v="2"/>
    <x v="2"/>
    <s v="46393518000133"/>
    <x v="1"/>
    <x v="0"/>
    <x v="0"/>
  </r>
  <r>
    <s v="1-38MDNT8"/>
    <x v="0"/>
    <d v="2013-08-26T14:10:43"/>
    <s v="26/8/2013 14:10 - CRIAR CONTA NOVA VENCIMENTO 25, INSERIR NO ADABAS MPJ00014741 GN  CLAUDIO REIS. TRATA-SE DE 1 HP (NOKIA C2-01); ATVIDADE COMPLEMENTAR 1-38KUQ8Z COM SOLICITAÇÃO DE MG.  GUARDIÃ DE PEDIDOS - EDILENE AP DA SILVA - 11 3430-4250 GN - CLÁUDIO REIS -  CEL +55 11 97151-7151  27/8/2013 14:11 ATIVIDADE CANCELADA: Nº DO RG EM TERMO SMP DIVERGENTE DA DOCUMENTAÇÃO DO RESPONSÁVEL LEGAL E DOCUMENTAÇÃO EXPIRADA. - PROJETO PILOTO//ANA ISABEL NUNES"/>
    <x v="0"/>
    <s v="GOCIL SERV DE VIG E SEGURANÇA LTDA"/>
    <x v="0"/>
    <x v="0"/>
    <x v="0"/>
    <x v="0"/>
    <x v="0"/>
    <x v="0"/>
    <x v="0"/>
    <x v="0"/>
    <x v="0"/>
    <x v="0"/>
    <x v="0"/>
    <x v="0"/>
    <x v="0"/>
    <x v="0"/>
    <x v="0"/>
    <x v="0"/>
    <x v="1"/>
    <x v="0"/>
    <x v="0"/>
    <x v="0"/>
    <x v="0"/>
    <x v="0"/>
    <x v="0"/>
    <x v="0"/>
    <d v="2013-08-26T14:10:43"/>
    <x v="0"/>
    <m/>
    <x v="0"/>
    <x v="0"/>
    <x v="0"/>
    <x v="0"/>
    <x v="0"/>
    <x v="0"/>
    <x v="0"/>
    <x v="0"/>
    <x v="0"/>
    <x v="0"/>
    <x v="0"/>
    <x v="0"/>
    <s v="50844182001208"/>
    <x v="1"/>
    <x v="0"/>
    <x v="0"/>
  </r>
  <r>
    <s v="1-38KUQ8Z"/>
    <x v="0"/>
    <d v="2013-08-26T11:25:15"/>
    <s v="26/8/2013 11:25 - FAVOR CRIAR CONTA NOVA VENCIMENTO 25, INSERIR NO ADABAS MPJ00014741 TRATA-SE DE 2HP NOKIA C2-01.ATIVIDADE COMPLEMENTAR 1-38MDNT8 COM A LINHA DE SP.  GUARDIÃ DE PEDIDOS - EDILENE AP DA SILVA - 11 3430-4250 GN - CLÁUDIO REIS -  CEL +55 11 97151-7151   27/08/2013 12:05   EM TRATATIVA ** LUCIANE SOARES - PROJETO PILOTO   27/08/2013 14:14   ATIVIDADE CANCELADA: CONFORME VERIFICADO O NUMERO DO RG (DO REPRESENTANTE LEGAL DA EMPRESA)EM TERMO SMP CONSTA DIVERGENTE DO RG EM ANEXO ** DOCUMENTAÇÃO EXPIRADA *** LUCIANE SOARES - PROJETO PILOTO"/>
    <x v="0"/>
    <s v="GOCIL SERVICOS DE VIG E SEGURANCA LTDA"/>
    <x v="0"/>
    <x v="0"/>
    <x v="0"/>
    <x v="0"/>
    <x v="0"/>
    <x v="0"/>
    <x v="0"/>
    <x v="0"/>
    <x v="0"/>
    <x v="0"/>
    <x v="0"/>
    <x v="0"/>
    <x v="0"/>
    <x v="0"/>
    <x v="0"/>
    <x v="0"/>
    <x v="1"/>
    <x v="0"/>
    <x v="0"/>
    <x v="0"/>
    <x v="0"/>
    <x v="0"/>
    <x v="2"/>
    <x v="0"/>
    <d v="2013-08-26T11:25:15"/>
    <x v="0"/>
    <m/>
    <x v="0"/>
    <x v="0"/>
    <x v="0"/>
    <x v="0"/>
    <x v="0"/>
    <x v="0"/>
    <x v="0"/>
    <x v="2"/>
    <x v="0"/>
    <x v="0"/>
    <x v="2"/>
    <x v="2"/>
    <s v="50844182002018"/>
    <x v="1"/>
    <x v="3"/>
    <x v="0"/>
  </r>
  <r>
    <s v="1-38EROHY"/>
    <x v="1"/>
    <d v="2013-08-23T18:40:15"/>
    <s v="23/08/13 CRIAR CONTA NOVA  . VENCIMENTO 08 . INSERIR NO ADABAS MPJ00035661 (9997697) GC PATRICIA SILVA , TEL 11 97224-3016 . OBS: ENDEREÇO COMPLETO DO CLIENTE CONFORME RECEITA: AV DAS NACOES UNIDAS Nº 8501 - 29 E 30 ANDARES - ELD. BUSINESS TOWER  WELITON PATRICIO - GUARDIÃO DE PEDIDOS - TEL 11/3430-4497   TRATA-SE SOMENTE DE TROCA PURA MANTENDO OS SERVIÇOS. SMP COM 45 TA - APARELHO BLACKBERRY 9360.  27/08/13 - 10:59 - ATIVIDADE CANCELADA: LINHA 11971686032 CONSTA NO CNPJ 17102481000149 DA EMPRESA NATIONAL BANK OF ABU DHABI REPRESENTACOES LTDA. SMP QUANTIDADE DE LINHAS NÃO PREENCHIDO. EFETUADO CONTATO COM WELITON. DEBORAH FERREIRA//PROJETO PILOTO."/>
    <x v="0"/>
    <s v="BANCO PINE S.A."/>
    <x v="0"/>
    <x v="0"/>
    <x v="0"/>
    <x v="0"/>
    <x v="0"/>
    <x v="0"/>
    <x v="0"/>
    <x v="0"/>
    <x v="0"/>
    <x v="0"/>
    <x v="0"/>
    <x v="0"/>
    <x v="0"/>
    <x v="0"/>
    <x v="0"/>
    <x v="1"/>
    <x v="1"/>
    <x v="0"/>
    <x v="0"/>
    <x v="0"/>
    <x v="0"/>
    <x v="0"/>
    <x v="0"/>
    <x v="0"/>
    <d v="2013-08-23T18:40:15"/>
    <x v="0"/>
    <m/>
    <x v="0"/>
    <x v="0"/>
    <x v="0"/>
    <x v="0"/>
    <x v="0"/>
    <x v="0"/>
    <x v="0"/>
    <x v="0"/>
    <x v="0"/>
    <x v="0"/>
    <x v="0"/>
    <x v="0"/>
    <s v="62144175000120"/>
    <x v="1"/>
    <x v="2"/>
    <x v="0"/>
  </r>
  <r>
    <s v="1-38SLLAW"/>
    <x v="0"/>
    <d v="2013-08-27T15:03:43"/>
    <s v="27/8/2013 15:03 - NOVA CONTA, MPJ00028638, VENC DIA 3. SS 1-7061493236 PARA CORRIGIR A RAZÃO SOCIAL 8 PN 2 HA 1 HP RICARDO ROSSINI DIAS - GUARDIÃO DE PEDIDOS - TEL 11 34305038 MARCELO AP. PARRIAL - GC - CEL 19 98006677  28/8/2013 09:37 ATIVIDADE CANCELADA:  1. É NECESSÁRIO QUE A SS ESTEJA CONCLUÍDA PARA ANÁLISE COMPLETA DA ATIVIDADE, NÃO SERÃO REALIZADAS ANÁLISES PARCIAIS DE NENHUMA ATIVIDADE; 2. E-MAIL DO GESTOR DIVERGENTE ENTRE TERMO E SMP 3. ESTÁ SENDO SOLICITADO O DEGRAU VIP E O DEGRAU PAC ROAMING FLEX EM TERMO SMP, PODE-SE APENAS CADASTRAR UM DEGRAU PARA AS LINHAS 4. LD 1 E TRADE IN SOLICITADO EM SIMULADOR PARA COLUNA 4 E NÃO NO TERMO SMP.  PROJETO PILOTO//ANA ISABEL NUNES"/>
    <x v="0"/>
    <s v="MD RECICLAGEM DE METAIS LTDA"/>
    <x v="0"/>
    <x v="0"/>
    <x v="0"/>
    <x v="0"/>
    <x v="0"/>
    <x v="0"/>
    <x v="0"/>
    <x v="0"/>
    <x v="0"/>
    <x v="0"/>
    <x v="0"/>
    <x v="0"/>
    <x v="0"/>
    <x v="0"/>
    <x v="0"/>
    <x v="0"/>
    <x v="1"/>
    <x v="0"/>
    <x v="0"/>
    <x v="0"/>
    <x v="0"/>
    <x v="0"/>
    <x v="0"/>
    <x v="0"/>
    <d v="2013-08-27T15:03:43"/>
    <x v="0"/>
    <m/>
    <x v="0"/>
    <x v="0"/>
    <x v="0"/>
    <x v="0"/>
    <x v="0"/>
    <x v="0"/>
    <x v="0"/>
    <x v="0"/>
    <x v="0"/>
    <x v="0"/>
    <x v="0"/>
    <x v="0"/>
    <s v="05304298000147"/>
    <x v="2"/>
    <x v="1"/>
    <x v="0"/>
  </r>
  <r>
    <s v="1-38EROI6"/>
    <x v="0"/>
    <d v="2013-08-23T19:15:46"/>
    <s v="23.08.13 CRIAR CONTA NOVA  . VENCIMENTO 13 . INSERIR NO ADABAS MPJ00035661 (9997697) GC PATRICIA SILVA , TEL 11 97224-3016 .  WELITON PATRICIO - GUARDIÃO DE PEDIDOS - TEL 11/3430-4497  SMP_SP : COLUNA 1 COM 3 HP DDD11 APARELHO HUAWEI E3131 , COLUNA 2 COM 1 HP DDD11 APARELHO SANSUNG I9505, COLUNA 3 COM 15 HP DDD11 APARELHOS NOKIA C2-01 , COLUNA 4 COM 55 HAVIVOCHIP. PortabilidadeSP: COLUNA 1 COM 5 PN DDD11 APARELHO  SANSUNG I9505, COLUNA 2 COM 17 PN DDD11  VIVOCHIP . SMP_MinasGerais: COLUNA 1 COM 1 PN DDD31 VIVOCHIP.  FAVOR ENTRAR EM CONTATO REFERENTE AO SMP DE MINAS PARA PARCELA INFERIOR A R$ 10,00  ANEXADO DE ACORDO EM EXCEÇÃO. WELITON PATRICIO 27/08/13 15:12  VIVIANE, É PARA COLOCAR PARCELA A VISTA, , POR FAVOR SE POSSÍVEL ENTRAR EM CONTATO COM O LAURENTI NO TEL 11 97489-8516 PARA ORIENTAR O PROCEDIMENTO A SER FEITO NO PEDIDO.  27/8/2013 15:22 ATIVIDADE APROVADA COM DE ACORDO DO DES. COMERCIAL PARA PARECELA INFERIOR A R$10,00 MESMO QUE SEJA UM PROBLEMA SISTÊMICO. - PROJETO PILOTO//ANA ISABEL NUNES  27/8/2013 21:31 ATIVIDADE CONCLUÍDA. GERADOS PEDIDOS: 1-7067448247; 1-7069724807; 1-7070695614. - PROJETO PILOTO//ANA ISABEL NUNES"/>
    <x v="0"/>
    <s v="MAESTRO LOCADORA DE VEICULOS S.A."/>
    <x v="0"/>
    <x v="0"/>
    <x v="0"/>
    <x v="0"/>
    <x v="0"/>
    <x v="0"/>
    <x v="0"/>
    <x v="0"/>
    <x v="0"/>
    <x v="0"/>
    <x v="0"/>
    <x v="0"/>
    <x v="0"/>
    <x v="0"/>
    <x v="0"/>
    <x v="1"/>
    <x v="0"/>
    <x v="0"/>
    <x v="0"/>
    <x v="0"/>
    <x v="0"/>
    <x v="0"/>
    <x v="0"/>
    <x v="0"/>
    <d v="2013-08-23T19:15:46"/>
    <x v="0"/>
    <d v="2013-08-27T21:33:00"/>
    <x v="0"/>
    <x v="0"/>
    <x v="0"/>
    <x v="0"/>
    <x v="0"/>
    <x v="0"/>
    <x v="0"/>
    <x v="0"/>
    <x v="0"/>
    <x v="0"/>
    <x v="0"/>
    <x v="0"/>
    <s v="08795211000170"/>
    <x v="2"/>
    <x v="2"/>
    <x v="0"/>
  </r>
  <r>
    <s v="1-38SLL7N"/>
    <x v="0"/>
    <d v="2013-08-27T10:45:15"/>
    <s v="27/8/2013 10:45 - CONTA NOVA, ADABAS MPJ00028638, VENC DIA 1.  20 PN (19 MICROCHIP E 1 NANOCHIP) 80 HA (80 VIVOCHIP)  RE-INSERSÃO DOS PEDIDOS 1-6846181148 (PN) E 1-6846831601 (HA)  RICARDO ROSSINI DIAS - GUARDIÃO DE PEDIDOS - TEL 11 34305038 MARCELO AP. PARRIAL - GC - CEL 19 98006677   27/08/2013 21:08 ATIVIDADE CONCLUÍDA. GERADO PEDIDO 1-7069493746 (20 PN)// 1-7070739861 (80 HA) ** LUCIANE SOARES - PROJETO PILOTO"/>
    <x v="0"/>
    <s v="LICEU CORACAO DE JESUS"/>
    <x v="0"/>
    <x v="0"/>
    <x v="0"/>
    <x v="0"/>
    <x v="0"/>
    <x v="0"/>
    <x v="0"/>
    <x v="0"/>
    <x v="0"/>
    <x v="0"/>
    <x v="0"/>
    <x v="0"/>
    <x v="0"/>
    <x v="0"/>
    <x v="0"/>
    <x v="0"/>
    <x v="0"/>
    <x v="0"/>
    <x v="0"/>
    <x v="0"/>
    <x v="0"/>
    <x v="0"/>
    <x v="0"/>
    <x v="0"/>
    <d v="2013-08-27T10:45:15"/>
    <x v="0"/>
    <d v="2013-08-27T21:11:00"/>
    <x v="0"/>
    <x v="0"/>
    <x v="0"/>
    <x v="0"/>
    <x v="0"/>
    <x v="0"/>
    <x v="0"/>
    <x v="0"/>
    <x v="0"/>
    <x v="0"/>
    <x v="0"/>
    <x v="0"/>
    <s v="60463072000792"/>
    <x v="2"/>
    <x v="3"/>
    <x v="0"/>
  </r>
  <r>
    <s v="1-38KQ5U5"/>
    <x v="0"/>
    <d v="2013-08-26T11:40:30"/>
    <s v="25/08/13 FAVOR CRIAR CONTA NOVA  . VENCIMENTO 25 . INSERIR NO ADABAS MPJ03401960 GC BRENO O PESSOA, DUVIDAS CTTO NO TEL 11/95040-1533.  WELITON PATRICIO - GUARDIÃO DE PEDIDOS - TEL 11/3430-4497  FAVOR CONSIDERAR:  SMP ALTAS: COLUNA 1 COM 130 HA COM SIM CARD,  COLUNA 2 COM 1 HP APARELHO IPHONE 5 16GB E COLUNA 3 COM 1 HP APARELHO NOKIA 302 .  SMP PN NIPLAN 1:  COLUNA 1 COM 1 PN APARELHO MOTOROLA XT915 , COLUNA 2 COM 1 PN APARELHO MOTOROLA XT915, COLUNA 3 COM 21 PN APARELHO MOTOROLA XT915,  COLUNA 4 COM 2 PN COM NANO SIMCARD,  COLUNA 5 COM 4 PN MICRO SIMCARD  E COLUNA 6 COM 3 PN APARELHO IPHONE 5 16GB.  SMP PN NIPLAN 2:  COLUNA 1 COM 36 PN APARELHO NOKIA 302.  OBRIGADO!!!!  27/08/13 - 14:22 - ATIVIDADE APROVADA. DEBORAH FERREIRA//PROJETO PILOTO.  27/08/13- 21:44-  ATIVIDADE CONCLUÍDA. GERADO PEDIDOS 1-7063964343 1-7067261122  1-7068970365 O QUAL NÃO PÔDE SER ENVIADO POR FALTA DE APARELHO EM ESTOQUE DGAP01563000_APPLE IPHONE 5 16GB PRETO BASICO TGMO32162000_MOTOROLA XT915 SMART PRETO PPB/PI838/01. GC/GUARDIÃO: MONITORAR ESTOQUE E SINALIZAR QUANDO REGULARIZADO. CASO HAJA RENEGOCIAÇÃO DOS APARELHOS ANEXAR O DE ACORDO DO CLIENTE NO PEDIDO E SINALIZAR A ILHA ATRAVÉS DA URA PARA REALIZAR A TROCA E ENVIAR O PEDIDO. DEBORAH FERREIRA//PROJETO PILOTO."/>
    <x v="0"/>
    <s v="NIPLAN ENGENHARIA S.A."/>
    <x v="0"/>
    <x v="0"/>
    <x v="0"/>
    <x v="0"/>
    <x v="0"/>
    <x v="0"/>
    <x v="0"/>
    <x v="0"/>
    <x v="0"/>
    <x v="0"/>
    <x v="0"/>
    <x v="0"/>
    <x v="0"/>
    <x v="0"/>
    <x v="0"/>
    <x v="1"/>
    <x v="0"/>
    <x v="0"/>
    <x v="0"/>
    <x v="0"/>
    <x v="0"/>
    <x v="0"/>
    <x v="0"/>
    <x v="0"/>
    <d v="2013-08-26T11:40:30"/>
    <x v="0"/>
    <d v="2013-08-27T21:48:00"/>
    <x v="0"/>
    <x v="0"/>
    <x v="0"/>
    <x v="0"/>
    <x v="0"/>
    <x v="0"/>
    <x v="0"/>
    <x v="0"/>
    <x v="0"/>
    <x v="0"/>
    <x v="0"/>
    <x v="0"/>
    <s v="64667728000154"/>
    <x v="2"/>
    <x v="2"/>
    <x v="0"/>
  </r>
  <r>
    <s v="1-38WTBEJ"/>
    <x v="1"/>
    <d v="2013-08-27T17:06:41"/>
    <s v="27/8/2013 17:06 -  CRIAR CONTA NOVA VENCIMENTO 25, INSERIR NO ADABAS MPJ000966355 GN SUELI DOURADO. TRATA-SE DE 4 HP (COMODATO) PEN HUAWEI E3276.  DÚVIDAS ACIONAR ANTES DE CANCELAR ATIVIDADE.  GUARDIÃ DE PEDIDOS - EDILENE AP DA SILVA - 11 3430-4250 GN - SUELI DOURADO - CEL:+55 11 99619-1461  28/8/2013 17:07 ATIVIDADE APROVADA//ANA ISABEL NUNES  28/8/2013 17:35 ATIVIDADE CONCLUÍDA: GERADO PEDIDO 1-7081697265. - PROJETO PILOTO//ANA ISABEL NUNES"/>
    <x v="0"/>
    <s v="DORIA ADMINISTRAÇÃO DE BENS LTDA"/>
    <x v="0"/>
    <x v="0"/>
    <x v="0"/>
    <x v="0"/>
    <x v="0"/>
    <x v="0"/>
    <x v="0"/>
    <x v="0"/>
    <x v="0"/>
    <x v="0"/>
    <x v="0"/>
    <x v="0"/>
    <x v="0"/>
    <x v="0"/>
    <x v="0"/>
    <x v="0"/>
    <x v="0"/>
    <x v="0"/>
    <x v="0"/>
    <x v="0"/>
    <x v="0"/>
    <x v="0"/>
    <x v="0"/>
    <x v="0"/>
    <d v="2013-08-27T17:06:41"/>
    <x v="0"/>
    <d v="2013-08-28T17:38:00"/>
    <x v="0"/>
    <x v="0"/>
    <x v="0"/>
    <x v="0"/>
    <x v="0"/>
    <x v="0"/>
    <x v="0"/>
    <x v="0"/>
    <x v="0"/>
    <x v="0"/>
    <x v="0"/>
    <x v="0"/>
    <s v="01409348000108"/>
    <x v="3"/>
    <x v="0"/>
    <x v="0"/>
  </r>
  <r>
    <s v="1-38SLLBT"/>
    <x v="0"/>
    <d v="2013-08-27T15:40:32"/>
    <s v="27/8/2013 15:40 - NOVA CONTA, ADABAS MPJ00020535, VENC DIA 17. 1 HP RICARDO ROSSINI DIAS - GUARDIÃO DE PEDIDOS - TEL 11 34305038 JACQUELINE ALVES - GC - CEL 19 98442526  28/8/2013 14:27 ATIVIDADE APROVADA//ANA ISABEL NUNES  28/8/2013 15:06 ATIVIDADE CONCLUÍDA. GERADO PEDIDO: 1-7075901281. - PROJETO PILOTO//ANA ISABEL NUNES"/>
    <x v="0"/>
    <s v="BRAVO ARMAZENS GERAIS LTDA"/>
    <x v="0"/>
    <x v="0"/>
    <x v="0"/>
    <x v="0"/>
    <x v="0"/>
    <x v="0"/>
    <x v="0"/>
    <x v="0"/>
    <x v="0"/>
    <x v="0"/>
    <x v="0"/>
    <x v="0"/>
    <x v="0"/>
    <x v="0"/>
    <x v="0"/>
    <x v="0"/>
    <x v="0"/>
    <x v="0"/>
    <x v="0"/>
    <x v="0"/>
    <x v="0"/>
    <x v="0"/>
    <x v="0"/>
    <x v="0"/>
    <d v="2013-08-27T15:40:32"/>
    <x v="0"/>
    <m/>
    <x v="0"/>
    <x v="0"/>
    <x v="0"/>
    <x v="0"/>
    <x v="0"/>
    <x v="0"/>
    <x v="0"/>
    <x v="0"/>
    <x v="0"/>
    <x v="0"/>
    <x v="0"/>
    <x v="0"/>
    <s v="01759112000355"/>
    <x v="3"/>
    <x v="3"/>
    <x v="0"/>
  </r>
  <r>
    <s v="1-396Z8FS"/>
    <x v="0"/>
    <d v="2013-08-29T08:55:17"/>
    <s v="29/8/2013 08:55 - CONTA 2072712446, ADABAS MPJ00028638. 120 MP E 30 ALTAS RICARDO ROSSINI DIAS - GUARDIÃO DE PEDIDOS - TEL 11 34305038 MARCELO AP. PARRIAL - GC - CEL 19 98006677"/>
    <x v="0"/>
    <s v="AQUARELA GUACU COM DE TINTAS"/>
    <x v="0"/>
    <x v="0"/>
    <x v="0"/>
    <x v="0"/>
    <x v="0"/>
    <x v="0"/>
    <x v="0"/>
    <x v="0"/>
    <x v="0"/>
    <x v="0"/>
    <x v="0"/>
    <x v="0"/>
    <x v="0"/>
    <x v="0"/>
    <x v="0"/>
    <x v="0"/>
    <x v="1"/>
    <x v="0"/>
    <x v="0"/>
    <x v="0"/>
    <x v="0"/>
    <x v="0"/>
    <x v="2"/>
    <x v="0"/>
    <d v="2013-08-29T08:55:17"/>
    <x v="0"/>
    <m/>
    <x v="0"/>
    <x v="0"/>
    <x v="0"/>
    <x v="0"/>
    <x v="0"/>
    <x v="0"/>
    <x v="0"/>
    <x v="2"/>
    <x v="0"/>
    <x v="0"/>
    <x v="2"/>
    <x v="2"/>
    <s v="02505043000154"/>
    <x v="3"/>
    <x v="1"/>
    <x v="0"/>
  </r>
  <r>
    <s v="1-38VJ6ZP"/>
    <x v="1"/>
    <d v="2013-08-27T15:43:16"/>
    <s v=" 27/8/2013 15:43 - CRIAR CONTA NOVA VENC 26, INSERIR NO ADABAS MPJ000966355 GN  SUELI, TRATA-SE DE 2 HP COMODATO (PEN HUAWEI E3276); DÚVIDAS ACIONAR ANTES DE CANCELAR.  GUARDIÃ DE PEDIDOS - EDILENE AP DA SILVA - 11 3430-4250 GN - SUELI DOURADO - CEL:+55 11 99619-1461  28/08/13 - ATIVIDADE APROVADA. DEBORAH FERREIRA//PROJETO PILOTO.  28/08/13- 15:17-  ATIVIDADE CONCLUÍDA. GERADO PEDIDO 1-7077463491. DEBORAH FERREIRA//PROJETO PILOTO."/>
    <x v="0"/>
    <s v="GEMELO DO BRASIL S/A"/>
    <x v="0"/>
    <x v="0"/>
    <x v="0"/>
    <x v="0"/>
    <x v="0"/>
    <x v="0"/>
    <x v="0"/>
    <x v="0"/>
    <x v="0"/>
    <x v="0"/>
    <x v="0"/>
    <x v="0"/>
    <x v="0"/>
    <x v="0"/>
    <x v="0"/>
    <x v="0"/>
    <x v="0"/>
    <x v="0"/>
    <x v="0"/>
    <x v="0"/>
    <x v="0"/>
    <x v="0"/>
    <x v="0"/>
    <x v="0"/>
    <d v="2013-08-27T15:43:16"/>
    <x v="0"/>
    <d v="2013-08-28T15:18:00"/>
    <x v="0"/>
    <x v="0"/>
    <x v="0"/>
    <x v="0"/>
    <x v="0"/>
    <x v="0"/>
    <x v="0"/>
    <x v="0"/>
    <x v="0"/>
    <x v="0"/>
    <x v="0"/>
    <x v="0"/>
    <s v="03888247000184"/>
    <x v="3"/>
    <x v="0"/>
    <x v="0"/>
  </r>
  <r>
    <s v="1-394E4N9"/>
    <x v="1"/>
    <d v="2013-08-28T17:24:55"/>
    <s v="28/8/2013 17:24 - NOVA CONTA, ADABAS MPJ00020535, VENC DIA 17. SOMENTE PARA AS 15 PN DE SP, AS OUTRAS DUAS JÁ GERARAM PEDIDO. RICARDO ROSSINI DIAS - GUARDIÃO DE PEDIDOS - TEL 11 34305038 JACQUELINE ALVES - GC - CEL 19 98442526"/>
    <x v="0"/>
    <s v="LUXOTTICA BR P O E ESPORTIVOS LTDA"/>
    <x v="0"/>
    <x v="0"/>
    <x v="0"/>
    <x v="0"/>
    <x v="0"/>
    <x v="0"/>
    <x v="0"/>
    <x v="0"/>
    <x v="0"/>
    <x v="0"/>
    <x v="0"/>
    <x v="0"/>
    <x v="0"/>
    <x v="0"/>
    <x v="0"/>
    <x v="0"/>
    <x v="1"/>
    <x v="0"/>
    <x v="0"/>
    <x v="0"/>
    <x v="0"/>
    <x v="0"/>
    <x v="0"/>
    <x v="0"/>
    <d v="2013-08-28T17:24:55"/>
    <x v="0"/>
    <m/>
    <x v="0"/>
    <x v="0"/>
    <x v="0"/>
    <x v="0"/>
    <x v="0"/>
    <x v="0"/>
    <x v="0"/>
    <x v="0"/>
    <x v="0"/>
    <x v="0"/>
    <x v="0"/>
    <x v="0"/>
    <s v="04692027000143"/>
    <x v="3"/>
    <x v="1"/>
    <x v="0"/>
  </r>
  <r>
    <s v="1-3934RUA"/>
    <x v="0"/>
    <d v="2013-08-28T15:34:51"/>
    <s v="28/8/2013 15:34 - CONTA NOVA VENC 17, ADABAS MPJ00020535. 10 HP RICARDO ROSSINI DIAS - GUARDIÃO DE PEDIDOS - TEL 11 34305038 JACQUELINE ALVES - GC - CEL 19 98442526  29/8/2013 08:42 ATIVIDADE APROVADA//ANA ISABEL NUNES  29/8/2013 09:51 ATIVIDADE CONCLUÍDA. GERADO PEDIDO: 1-7086249394. - PROJETO PILOTO//ANA ISABEL NUNES"/>
    <x v="0"/>
    <s v="MESTRE MARCENEIRO LTDA"/>
    <x v="0"/>
    <x v="0"/>
    <x v="0"/>
    <x v="0"/>
    <x v="0"/>
    <x v="0"/>
    <x v="0"/>
    <x v="0"/>
    <x v="0"/>
    <x v="0"/>
    <x v="0"/>
    <x v="0"/>
    <x v="0"/>
    <x v="0"/>
    <x v="0"/>
    <x v="0"/>
    <x v="0"/>
    <x v="0"/>
    <x v="0"/>
    <x v="0"/>
    <x v="0"/>
    <x v="0"/>
    <x v="0"/>
    <x v="0"/>
    <d v="2013-08-28T15:34:51"/>
    <x v="0"/>
    <d v="2013-08-29T09:53:00"/>
    <x v="0"/>
    <x v="0"/>
    <x v="0"/>
    <x v="0"/>
    <x v="0"/>
    <x v="0"/>
    <x v="0"/>
    <x v="0"/>
    <x v="0"/>
    <x v="0"/>
    <x v="0"/>
    <x v="0"/>
    <s v="12878141000271"/>
    <x v="3"/>
    <x v="1"/>
    <x v="0"/>
  </r>
  <r>
    <s v="1-38W1RGC"/>
    <x v="1"/>
    <d v="2013-08-27T15:59:15"/>
    <s v="27/08/13 FAVOR CRIAR CONTA NOVA  . VENCIMENTO 25 . INSERIR NO ADABAS MPJ03401960 GC BRENO O PESSOA, DUVIDAS CTTO NO TEL 11/95040-1533.  WELITON PATRICIO - GUARDIÃO DE PEDIDOS - TEL 11/3430-4497  28/8/2013 14:22 ATIVIDADE CANCELADA: PROCURAÇÃO QUE CONCEDE PLENOS PODERES DE ASSINATURA PARA OS REPRESENTANTES OS QUAIS ASSINARAM O SMP CONSTA COM DATA DE VALIDADE EXPIRADA (29 DE JUNHO DE 2013).- PROJETO PILOTO//ANA ISABEL NUNES"/>
    <x v="0"/>
    <s v="IBOPE PESQUISA DE MÍDIA LTDA"/>
    <x v="0"/>
    <x v="0"/>
    <x v="0"/>
    <x v="0"/>
    <x v="0"/>
    <x v="0"/>
    <x v="0"/>
    <x v="0"/>
    <x v="0"/>
    <x v="0"/>
    <x v="0"/>
    <x v="0"/>
    <x v="0"/>
    <x v="0"/>
    <x v="0"/>
    <x v="1"/>
    <x v="1"/>
    <x v="0"/>
    <x v="0"/>
    <x v="0"/>
    <x v="0"/>
    <x v="0"/>
    <x v="0"/>
    <x v="0"/>
    <d v="2013-08-27T15:59:15"/>
    <x v="0"/>
    <m/>
    <x v="0"/>
    <x v="0"/>
    <x v="0"/>
    <x v="0"/>
    <x v="0"/>
    <x v="0"/>
    <x v="0"/>
    <x v="0"/>
    <x v="0"/>
    <x v="0"/>
    <x v="0"/>
    <x v="0"/>
    <s v="42196550000178"/>
    <x v="3"/>
    <x v="2"/>
    <x v="0"/>
  </r>
  <r>
    <s v="1-38W1RGC"/>
    <x v="1"/>
    <d v="2013-08-27T15:59:15"/>
    <s v="27/08/13 FAVOR CRIAR CONTA NOVA  . VENCIMENTO 25 . INSERIR NO ADABAS MPJ03401960 GC BRENO O PESSOA, DUVIDAS CTTO NO TEL 11/95040-1533.  WELITON PATRICIO - GUARDIÃO DE PEDIDOS - TEL 11/3430-4497  28/8/2013 14:22 ATIVIDADE CANCELADA: PROCURAÇÃO QUE CONCEDE PLENOS PODERES DE ASSINATURA PARA OS REPRESENTANTES OS QUAIS ASSINARAM O SMP CONSTA COM DATA DE VALIDADE EXPIRADA (29 DE JUNHO DE 2013).- PROJETO PILOTO//ANA ISABEL NUNES"/>
    <x v="0"/>
    <s v="IBOPE PESQUISA DE MÍDIA LTDA"/>
    <x v="0"/>
    <x v="0"/>
    <x v="0"/>
    <x v="0"/>
    <x v="0"/>
    <x v="0"/>
    <x v="0"/>
    <x v="0"/>
    <x v="0"/>
    <x v="0"/>
    <x v="0"/>
    <x v="0"/>
    <x v="0"/>
    <x v="0"/>
    <x v="0"/>
    <x v="1"/>
    <x v="1"/>
    <x v="0"/>
    <x v="0"/>
    <x v="0"/>
    <x v="0"/>
    <x v="0"/>
    <x v="0"/>
    <x v="0"/>
    <d v="2013-08-27T15:59:15"/>
    <x v="0"/>
    <m/>
    <x v="0"/>
    <x v="0"/>
    <x v="0"/>
    <x v="0"/>
    <x v="0"/>
    <x v="0"/>
    <x v="0"/>
    <x v="0"/>
    <x v="0"/>
    <x v="0"/>
    <x v="0"/>
    <x v="0"/>
    <s v="42196550000178"/>
    <x v="3"/>
    <x v="2"/>
    <x v="0"/>
  </r>
  <r>
    <s v="1-394FNWP"/>
    <x v="1"/>
    <d v="2013-08-28T17:26:53"/>
    <s v="28/08/13 FAVOR CRIAR CONTA NOVA  . VENCIMENTO 25 . INSERIR NO ADABAS MPJ03401960 GC BRENO O PESSOA, DUVIDAS CTTO NO TEL 11/95040-1533.  WELITON PATRICIO - GUARDIÃO DE PEDIDOS - TEL 11/3430-4497   29/08/2013 12:06 ATIVIDADE CONCLUÍDA. GERADO PEDIDO 1-7087149487 **  LUCIANE SOARES - PROJETO PILOTO"/>
    <x v="0"/>
    <s v="IBOPE PESQUISA DE MÍDIA LTDA"/>
    <x v="0"/>
    <x v="0"/>
    <x v="0"/>
    <x v="0"/>
    <x v="0"/>
    <x v="0"/>
    <x v="0"/>
    <x v="0"/>
    <x v="0"/>
    <x v="0"/>
    <x v="0"/>
    <x v="0"/>
    <x v="0"/>
    <x v="0"/>
    <x v="0"/>
    <x v="1"/>
    <x v="0"/>
    <x v="0"/>
    <x v="0"/>
    <x v="0"/>
    <x v="0"/>
    <x v="0"/>
    <x v="0"/>
    <x v="0"/>
    <d v="2013-08-28T17:26:53"/>
    <x v="0"/>
    <m/>
    <x v="0"/>
    <x v="0"/>
    <x v="0"/>
    <x v="0"/>
    <x v="0"/>
    <x v="0"/>
    <x v="0"/>
    <x v="0"/>
    <x v="0"/>
    <x v="0"/>
    <x v="0"/>
    <x v="0"/>
    <s v="42196550000178"/>
    <x v="3"/>
    <x v="2"/>
    <x v="0"/>
  </r>
  <r>
    <s v="1-394FNWP"/>
    <x v="1"/>
    <d v="2013-08-28T17:26:53"/>
    <s v="28/08/13 FAVOR CRIAR CONTA NOVA  . VENCIMENTO 25 . INSERIR NO ADABAS MPJ03401960 GC BRENO O PESSOA, DUVIDAS CTTO NO TEL 11/95040-1533.  WELITON PATRICIO - GUARDIÃO DE PEDIDOS - TEL 11/3430-4497   29/08/2013 12:06 ATIVIDADE CONCLUÍDA. GERADO PEDIDO 1-7087149487 **  LUCIANE SOARES - PROJETO PILOTO"/>
    <x v="0"/>
    <s v="IBOPE PESQUISA DE MÍDIA LTDA"/>
    <x v="0"/>
    <x v="0"/>
    <x v="0"/>
    <x v="0"/>
    <x v="0"/>
    <x v="0"/>
    <x v="0"/>
    <x v="0"/>
    <x v="0"/>
    <x v="0"/>
    <x v="0"/>
    <x v="0"/>
    <x v="0"/>
    <x v="0"/>
    <x v="0"/>
    <x v="1"/>
    <x v="0"/>
    <x v="0"/>
    <x v="0"/>
    <x v="0"/>
    <x v="0"/>
    <x v="0"/>
    <x v="0"/>
    <x v="0"/>
    <d v="2013-08-28T17:26:53"/>
    <x v="0"/>
    <m/>
    <x v="0"/>
    <x v="0"/>
    <x v="0"/>
    <x v="0"/>
    <x v="0"/>
    <x v="0"/>
    <x v="0"/>
    <x v="0"/>
    <x v="0"/>
    <x v="0"/>
    <x v="0"/>
    <x v="0"/>
    <s v="42196550000178"/>
    <x v="3"/>
    <x v="2"/>
    <x v="0"/>
  </r>
  <r>
    <s v="1-38VJ6ZJ"/>
    <x v="0"/>
    <d v="2013-08-27T15:09:46"/>
    <s v="27/8/2013 15:09 - TRATA-SE DE DOIS TERMOS ALTAS E DADOS, SEGUE DIVISÃO ABAIXO:  -TERMO ALTAS - CRIAR CONTA NOVA VENCIMETO 25, TRATA-SE DE 1 HP BLACKBERRY 9900. - TERMO DADOS- CRIAR CONTA NOVA VENCIMENTO 25,  TRATA-SE DE 1 HP(COMODATO) PEN HUAWEI E 1 HA MINI SIMCARD; INSERIR TUDO NO ADABAS MPJ0001058207 GN MARLENE DUTRA.   DUVIDAS ACIONAR ANTES DE CANCELAR.  GUARDIÃ DE PEDIDOS - EDILENE AP DA SILVA - 11 3430-4250 GN - FABIOLA FALSI - Cel   11 99794 7725   28/08/2013 15:00 ATIVIDADE CONCLUÍDA. GERADO PEDIDO 1-7076094757 DADOS E  1-7077375898  VOZ** LUCIANE SOARES - PROJETO PILOTO"/>
    <x v="0"/>
    <s v="EGON ZEHNDER INTERNACIONAL LTDA"/>
    <x v="0"/>
    <x v="0"/>
    <x v="0"/>
    <x v="0"/>
    <x v="0"/>
    <x v="0"/>
    <x v="0"/>
    <x v="0"/>
    <x v="0"/>
    <x v="0"/>
    <x v="0"/>
    <x v="0"/>
    <x v="0"/>
    <x v="0"/>
    <x v="0"/>
    <x v="0"/>
    <x v="0"/>
    <x v="0"/>
    <x v="0"/>
    <x v="0"/>
    <x v="0"/>
    <x v="0"/>
    <x v="0"/>
    <x v="0"/>
    <d v="2013-08-27T15:09:46"/>
    <x v="0"/>
    <m/>
    <x v="0"/>
    <x v="0"/>
    <x v="0"/>
    <x v="0"/>
    <x v="0"/>
    <x v="0"/>
    <x v="0"/>
    <x v="0"/>
    <x v="0"/>
    <x v="0"/>
    <x v="0"/>
    <x v="0"/>
    <s v="46393518000133"/>
    <x v="3"/>
    <x v="0"/>
    <x v="0"/>
  </r>
  <r>
    <s v="1-38TANE1"/>
    <x v="0"/>
    <d v="2013-08-27T10:53:53"/>
    <s v="27/8/2013 10:53 - VINCULAR CONTA 2132907665, INSERIR NO ADABAS MPJ00028832 GN FABIOLA FALSI. TRATA-SE DE 1 PN (VIVOCHIP).  DÚVIDAS ACIONAR ANTES DE CANCELAR. GUARDIÃ DE PEDIDOS - EDILENE AP DA SILVA - 11 3430-4250 GN - FABIOLA FALSI - Cel   11 99794 7725   27/08/2013 22:37 ATIVIDADE EM TRATATIVA ** LUCIANE SOARES - PROJETO PILOTO  28/08/2013 10:06 ATIVIDADE CONCLUÍDA. GERADO PEDIDO 1-7071355488 * LUCIANE SOARES - PROJETO PILOTO"/>
    <x v="0"/>
    <s v="INDUSTRIA MECANICA SAMOT LTDA"/>
    <x v="0"/>
    <x v="0"/>
    <x v="0"/>
    <x v="0"/>
    <x v="0"/>
    <x v="0"/>
    <x v="0"/>
    <x v="0"/>
    <x v="0"/>
    <x v="0"/>
    <x v="0"/>
    <x v="0"/>
    <x v="0"/>
    <x v="0"/>
    <x v="0"/>
    <x v="0"/>
    <x v="0"/>
    <x v="0"/>
    <x v="0"/>
    <x v="0"/>
    <x v="0"/>
    <x v="0"/>
    <x v="0"/>
    <x v="0"/>
    <d v="2013-08-27T10:53:53"/>
    <x v="0"/>
    <m/>
    <x v="0"/>
    <x v="0"/>
    <x v="0"/>
    <x v="0"/>
    <x v="0"/>
    <x v="0"/>
    <x v="0"/>
    <x v="0"/>
    <x v="0"/>
    <x v="0"/>
    <x v="0"/>
    <x v="0"/>
    <s v="56912124000106"/>
    <x v="3"/>
    <x v="0"/>
    <x v="0"/>
  </r>
  <r>
    <s v="1-38V2N9F"/>
    <x v="0"/>
    <d v="2013-08-27T14:20:28"/>
    <s v="27/8/2013 14:20 - CRIAR CONTA NOVA VENCIMENTO 25, INSERIR NO ADABAS MPJ00028632GN FABIOLA FALSI, TRATA-SE DE 25 HP COMODATO. ANEXO DE ACORDO DO CLIENTE, A ASSINANTE POSSUI CADASTRO DE GESTOR E DOCUMENTO PESSOAL ANEXO NO VIVOCORP.  DÚVIDAS ACIONAR ANTES DE CANCELAR.  GUARDIÃ DE PEDIDOS - EDILENE AP DA SILVA - 11 3430-4250 GN - FABIOLA FALSI - Cel   11 99794 7725  28/08/13 - 09:50 - ATIVIDADE APROVADA. DEBORAH FERREIRA//PROJETO PILOTO.  28/08/13- 10:12-  ATIVIDADE CONCLUÍDA. GERADO PEDIDO 1-7074460616. DEBORAH FERREIRA//PROJETO PILOTO."/>
    <x v="0"/>
    <s v="ATLAS COPCO BRASIL LTDA"/>
    <x v="0"/>
    <x v="0"/>
    <x v="0"/>
    <x v="0"/>
    <x v="0"/>
    <x v="0"/>
    <x v="0"/>
    <x v="0"/>
    <x v="0"/>
    <x v="0"/>
    <x v="0"/>
    <x v="0"/>
    <x v="0"/>
    <x v="0"/>
    <x v="0"/>
    <x v="0"/>
    <x v="0"/>
    <x v="0"/>
    <x v="0"/>
    <x v="0"/>
    <x v="0"/>
    <x v="0"/>
    <x v="0"/>
    <x v="0"/>
    <d v="2013-08-27T14:20:28"/>
    <x v="0"/>
    <m/>
    <x v="0"/>
    <x v="0"/>
    <x v="0"/>
    <x v="0"/>
    <x v="0"/>
    <x v="0"/>
    <x v="0"/>
    <x v="0"/>
    <x v="0"/>
    <x v="0"/>
    <x v="0"/>
    <x v="0"/>
    <s v="57029431000106"/>
    <x v="3"/>
    <x v="0"/>
    <x v="0"/>
  </r>
  <r>
    <s v="1-38WYL3Z"/>
    <x v="1"/>
    <d v="2013-08-27T17:27:31"/>
    <s v="27/08/13 FAVOR CRIAR CONTA NOVA  . VENCIMENTO 25 . INSERIR NO ADABAS MPJ03401960 GC BRENO O PESSOA, DUVIDAS CTTO NO TEL 11/95040-1533.  WELITON PATRICIO - GUARDIÃO DE PEDIDOS - TEL 11/3430-4497   FAVOR CONSIDERAR:   SMP ALTA:  COLUNA 1COM 68  HA SIM CARD, COLUNA 2 COM 3 HP APARELHO IPHONE 5 16GB E COLUNA 3 COM 1 HP APARELHO SANSUNG GALAXY S4 .   SMP MP: COLUNA 1 COM 1 MP, COLUNA 2 COM 26 MP, COLUNA 3 COM 2 MP+TA APARELHO SANSUNG GALAXY S4, COLUNA 4 COM 4 MP+TA APARELHO IPHONE 5 16GB E COLUNA 5 COM 10 MP.   SMP PN: COLUNA 1 COM 1 PN SIMCARD. OBS: SEGUE DE ACORDO DESENV COMERCIAL PARA PARCELA INFERIOR A R$ 10,00   29/08/2013 10:10   ATIVIDADE CANCELADA: CONFORME PROCEDIMENTO PARA PARCELAS INFERIOR A R$ 10,00 DEVE CONSTAR DE ACORDO DO DESENVOLVIMENTO COMERCIAL E DO CLIENTE CONSTANDO CIENTE. **  CONFORME PROCEDIMENTO MIGRAÇÃO BASE INTERNET COM TROCA PARA TECNOLOGIA 4G APENAS PELA CR. **  CLIENTE SOLICITANDO 9000 MIL MINUTOS PARA 106 LINHAS DE VOZ COMPARTILHADO, POREM O MESMO DA EM TORNO DE 84 MINUTOS POR LINHA, MINUTAGEM QUEBRADA, E CONFORME PROCEDIMENTO NAO É PERMITIDO INSERIR MINUTAGEM QUEBRADA COMPATILHADA. LUCIANE SOARES - PROJETO PILOTO"/>
    <x v="0"/>
    <s v="EDAG DO BRASIL LTDA"/>
    <x v="0"/>
    <x v="0"/>
    <x v="0"/>
    <x v="0"/>
    <x v="0"/>
    <x v="0"/>
    <x v="0"/>
    <x v="0"/>
    <x v="0"/>
    <x v="0"/>
    <x v="0"/>
    <x v="0"/>
    <x v="0"/>
    <x v="0"/>
    <x v="0"/>
    <x v="1"/>
    <x v="1"/>
    <x v="0"/>
    <x v="0"/>
    <x v="0"/>
    <x v="0"/>
    <x v="0"/>
    <x v="0"/>
    <x v="0"/>
    <d v="2013-08-27T17:27:31"/>
    <x v="0"/>
    <m/>
    <x v="0"/>
    <x v="0"/>
    <x v="0"/>
    <x v="0"/>
    <x v="0"/>
    <x v="0"/>
    <x v="0"/>
    <x v="0"/>
    <x v="0"/>
    <x v="0"/>
    <x v="0"/>
    <x v="0"/>
    <s v="68867225000183"/>
    <x v="3"/>
    <x v="2"/>
    <x v="0"/>
  </r>
  <r>
    <s v="1-1I3UDQ2"/>
    <x v="1"/>
    <d v="2012-05-23T15:32:07"/>
    <s v="07/08/2013 ATIVIDADE CANCELADA.NÃO CONSTA ANEXOS NA ATIVIDADE.JOICE VIDAL//PROJETO PILOTO"/>
    <x v="0"/>
    <s v="CONSULT TRANS CONSULT ESPEC LTDA ME"/>
    <x v="0"/>
    <x v="0"/>
    <x v="0"/>
    <x v="0"/>
    <x v="0"/>
    <x v="0"/>
    <x v="0"/>
    <x v="0"/>
    <x v="0"/>
    <x v="0"/>
    <x v="0"/>
    <x v="0"/>
    <x v="0"/>
    <x v="0"/>
    <x v="0"/>
    <x v="1"/>
    <x v="1"/>
    <x v="0"/>
    <x v="0"/>
    <x v="0"/>
    <x v="0"/>
    <x v="0"/>
    <x v="3"/>
    <x v="0"/>
    <d v="2012-05-23T15:32:07"/>
    <x v="2"/>
    <m/>
    <x v="0"/>
    <x v="0"/>
    <x v="0"/>
    <x v="0"/>
    <x v="0"/>
    <x v="0"/>
    <x v="0"/>
    <x v="3"/>
    <x v="0"/>
    <x v="1"/>
    <x v="3"/>
    <x v="3"/>
    <s v="03151037000109"/>
    <x v="4"/>
    <x v="3"/>
    <x v="0"/>
  </r>
  <r>
    <s v="1-2VBS6PN"/>
    <x v="1"/>
    <d v="2013-05-29T08:44:16"/>
    <m/>
    <x v="0"/>
    <s v="UTELL INTERNACIONAL DO BR TURISMO LTDA"/>
    <x v="0"/>
    <x v="0"/>
    <x v="0"/>
    <x v="0"/>
    <x v="0"/>
    <x v="0"/>
    <x v="0"/>
    <x v="0"/>
    <x v="0"/>
    <x v="0"/>
    <x v="0"/>
    <x v="0"/>
    <x v="0"/>
    <x v="0"/>
    <x v="0"/>
    <x v="1"/>
    <x v="1"/>
    <x v="0"/>
    <x v="0"/>
    <x v="0"/>
    <x v="0"/>
    <x v="0"/>
    <x v="4"/>
    <x v="0"/>
    <d v="2013-05-29T08:44:16"/>
    <x v="3"/>
    <m/>
    <x v="0"/>
    <x v="0"/>
    <x v="0"/>
    <x v="0"/>
    <x v="0"/>
    <x v="0"/>
    <x v="0"/>
    <x v="4"/>
    <x v="0"/>
    <x v="0"/>
    <x v="4"/>
    <x v="4"/>
    <s v="53023974000157"/>
    <x v="5"/>
    <x v="0"/>
    <x v="1"/>
  </r>
  <r>
    <s v="1-2W3HM05"/>
    <x v="0"/>
    <d v="2013-06-03T15:49:43"/>
    <s v="3/6/2013 15:49- - VINCULAR CONTA 2058484967 , ADABAS MPJ0003225267 GN GIOVANNA MESSANA.  TRATA-SE DE 1 PN.  GUARDIÃ DE PEDIDOS - EDILENE AP DA SILVA - 11 3430-4250 GN - GIOVANNA MESSANA - Cel +55 11 99632-1305   3/06/2013 16:46 - ATIVIDADE CANCELADA:NUMERO DO LOGARDOURO DIVERGENTE ENTRE CADASTRO E RECEITA FEDERAL, NA RECEITA CONSTA 140 E NO CADASTRO CONSTA S/N //TERMO DE PORTABILIDADE COM DATA DE VALIDADE EXPIRADA//FAVOR ANEXAR PROCURAÇÃO COM DATA ATUALIZADA//PROJETO PILOTO VIVIANE BERNARDES"/>
    <x v="0"/>
    <s v="ASSOCIAÇÃO PAULISTA DOS MAGISTRADOS"/>
    <x v="0"/>
    <x v="0"/>
    <x v="0"/>
    <x v="0"/>
    <x v="0"/>
    <x v="0"/>
    <x v="0"/>
    <x v="0"/>
    <x v="0"/>
    <x v="0"/>
    <x v="0"/>
    <x v="0"/>
    <x v="0"/>
    <x v="0"/>
    <x v="0"/>
    <x v="0"/>
    <x v="1"/>
    <x v="0"/>
    <x v="0"/>
    <x v="0"/>
    <x v="0"/>
    <x v="0"/>
    <x v="2"/>
    <x v="0"/>
    <d v="2013-06-03T15:49:43"/>
    <x v="0"/>
    <m/>
    <x v="0"/>
    <x v="0"/>
    <x v="0"/>
    <x v="0"/>
    <x v="0"/>
    <x v="0"/>
    <x v="0"/>
    <x v="2"/>
    <x v="0"/>
    <x v="0"/>
    <x v="2"/>
    <x v="2"/>
    <s v="62636444000175"/>
    <x v="6"/>
    <x v="0"/>
    <x v="1"/>
  </r>
  <r>
    <s v="1-2W3HMHQ"/>
    <x v="0"/>
    <d v="2013-06-03T15:56:36"/>
    <s v="3/6/2013 15:56 - VINCULAR CONTA 2130959278 - INSERIR NO ADABAS MPJ00028874 GC DANIEL ABOU ANNI. TRATA-SE DE 1 PN.  GUARDIÃ DE PEDIDOS - EDILENE AP DA SILVA - 11 3430-4250 GC- DANIEL ABOU - +55 11 97284-1177  3/06/2013 17:17 - ATIVIDADE APROVADA. PROJETO PILOTO EVELYN ROSA  04/06/13- 09:59-  ATIVIDADE CONCLUÍDA. GERADO PEDIDO: 1-6299089036 O QUAL NÃO PÔDE SER ENVIADO POR FALTA DE APARELHO EM ESTOQUE DGAP00867000_APPLE IPHONE 4S 16GB PRETO  PPB/PI643/10. GC/GUARDIÃO: MONITORAR ESTOQUE E SINALIZAR QUANDO REGULARIZADO. CASO HAJA RENEGOCIAÇÃO DOS APARELHOS ANEXAR O DE ACORDO DO CLIENTE NO PEDIDO E SINALIZAR A ILHA ATRAVÉS DA URA PARA REALIZAR A TROCA E ENVIAR O PEDIDO. ILHA DE INPUT. DEBORAH FERREIRA CÓD URA 0073."/>
    <x v="0"/>
    <s v="GAFOR S.A"/>
    <x v="0"/>
    <x v="0"/>
    <x v="0"/>
    <x v="0"/>
    <x v="0"/>
    <x v="0"/>
    <x v="0"/>
    <x v="0"/>
    <x v="0"/>
    <x v="0"/>
    <x v="0"/>
    <x v="0"/>
    <x v="0"/>
    <x v="0"/>
    <x v="0"/>
    <x v="0"/>
    <x v="0"/>
    <x v="0"/>
    <x v="0"/>
    <x v="0"/>
    <x v="0"/>
    <x v="0"/>
    <x v="2"/>
    <x v="0"/>
    <d v="2013-06-03T15:56:36"/>
    <x v="0"/>
    <d v="2013-08-06T17:43:23"/>
    <x v="0"/>
    <x v="0"/>
    <x v="0"/>
    <x v="0"/>
    <x v="0"/>
    <x v="0"/>
    <x v="0"/>
    <x v="2"/>
    <x v="0"/>
    <x v="0"/>
    <x v="2"/>
    <x v="2"/>
    <s v="61288940000112"/>
    <x v="7"/>
    <x v="0"/>
    <x v="1"/>
  </r>
  <r>
    <s v="1-2W3NDIB"/>
    <x v="0"/>
    <d v="2013-06-03T16:05:24"/>
    <s v="3/6/2013 16:05 - 3/6/2013 15:02 - CRIAR CONTA NOVA VENCIMENTO VENCIMENTO DIA 13 INSERIR NO ADABAS MPJ00028874 GC DANIEL ABOU ANNI. TRATA-SE DE 1 PN ( SMARTPHONE SAMSUNG S5830 ).  GUARDIÃ DE PEDIDOS - EDILENE AP DA SILVA - 11 3430-4250 GC- DANIEL ABOU - +55 11 97284-1177  3/06/2013 - ATIVIDADE APROVADA. PROJETO PILOTO EVELYN ROSA  04/06/13- 10:27-  ATIVIDADE CONCLUÍDA. GERADO PEDIDO 1-6300352230. PROJETO PILOTO. DEBORAH FERREIRA."/>
    <x v="0"/>
    <s v="GAFOR S.A"/>
    <x v="0"/>
    <x v="0"/>
    <x v="0"/>
    <x v="0"/>
    <x v="0"/>
    <x v="0"/>
    <x v="0"/>
    <x v="0"/>
    <x v="0"/>
    <x v="0"/>
    <x v="0"/>
    <x v="0"/>
    <x v="0"/>
    <x v="0"/>
    <x v="0"/>
    <x v="0"/>
    <x v="0"/>
    <x v="0"/>
    <x v="0"/>
    <x v="0"/>
    <x v="0"/>
    <x v="0"/>
    <x v="0"/>
    <x v="0"/>
    <d v="2013-06-03T16:05:24"/>
    <x v="0"/>
    <m/>
    <x v="0"/>
    <x v="0"/>
    <x v="0"/>
    <x v="0"/>
    <x v="0"/>
    <x v="0"/>
    <x v="0"/>
    <x v="0"/>
    <x v="0"/>
    <x v="0"/>
    <x v="0"/>
    <x v="0"/>
    <s v="61288940000112"/>
    <x v="7"/>
    <x v="0"/>
    <x v="1"/>
  </r>
  <r>
    <s v="1-2W774OO"/>
    <x v="1"/>
    <d v="2013-06-04T09:56:27"/>
    <s v="4/06/2013 - 10:28  - ATIVIDADE APROVADA - PROJETO PILOTO//VIVIANE  4/6/2013 09:56 - VINCULAR CONTA 2058347006, INSERIR NO ADABAS 99965171 GN MARLENE TORRANO. TRATA-SE DE 2 TERMOS, SEGUE DIVISÃO: -2 HP DDD 77 -( NOKIA C2-01 3G) -1 HP DDD 11 - ( NOKIA C2-01 3G)  GUARDIÃ DE PEDIDOS - EDILENE AP DA SILVA - 11 3430-4250 GN - MARLENE TORRANO MOTTA - Cel +55 11 99619.1463  04/06/13- 11:26-  ATIVIDADE CANCELADA: MINUTAGEM DEVE SER SOLICITADA NA COLUNA &quot; PACOTE DE MINUTOS (PLANO LD)&quot;, NECESSÁRIO CORRIGIR OS DOIS TERMOS. NECESSÁRIO INFORMAR UMA CONTA PARA CADA ESTADO, OU INFORMAR DATA DE VENCIMENTO PARA QUE POSSAMOS CRIIAR NOVA CONTA."/>
    <x v="0"/>
    <s v="L.A. FALCAO BAUER CT TEC DE CONT DA QUALIDADE LTDA"/>
    <x v="0"/>
    <x v="0"/>
    <x v="0"/>
    <x v="0"/>
    <x v="0"/>
    <x v="0"/>
    <x v="0"/>
    <x v="0"/>
    <x v="0"/>
    <x v="0"/>
    <x v="0"/>
    <x v="0"/>
    <x v="0"/>
    <x v="0"/>
    <x v="0"/>
    <x v="0"/>
    <x v="1"/>
    <x v="0"/>
    <x v="0"/>
    <x v="0"/>
    <x v="0"/>
    <x v="0"/>
    <x v="0"/>
    <x v="0"/>
    <d v="2013-06-04T09:56:27"/>
    <x v="0"/>
    <m/>
    <x v="0"/>
    <x v="0"/>
    <x v="0"/>
    <x v="0"/>
    <x v="0"/>
    <x v="0"/>
    <x v="0"/>
    <x v="0"/>
    <x v="0"/>
    <x v="0"/>
    <x v="0"/>
    <x v="0"/>
    <s v="53020152000112"/>
    <x v="7"/>
    <x v="0"/>
    <x v="1"/>
  </r>
  <r>
    <s v="1-2WA6YZI"/>
    <x v="1"/>
    <d v="2013-06-04T15:01:31"/>
    <s v="4/6/2013 15:01 - TRATA-SE DE DOIS TERMOS, SEGUE DIVISÃO:  2 HP DDD 77 ( CONTA 2115039812) (NOKIA C2-01) 1 HP DDD 11 ( CONTA 2058347006 ) ( NOKIA C2-01).  INSERIR NO ADABAS 99965171 GN MARLENE TORRANO MOTTA.  GUARDIÃ DE PEDIDOS - EDILENE AP DA SILVA - 11 3430-4250 GN - MARLENE TORRANO MOTTA - Cel +55 11 99619.1463  4/6/2013 - 15:40 ATIVIDADE APROVADA// PROJETO PILOTO -VIVIANE  04/06/13- 16:33-  ATIVIDADE CONCLUÍDA. GERADO PEDIDO 1-6307301843 E 1-6307302383. PROJETO PILOTO. DEBORAH FERREIRA"/>
    <x v="0"/>
    <s v="L.A. FALCAO BAUER CT TEC DE CONT DA QUALIDADE LTDA"/>
    <x v="0"/>
    <x v="0"/>
    <x v="0"/>
    <x v="0"/>
    <x v="0"/>
    <x v="0"/>
    <x v="0"/>
    <x v="0"/>
    <x v="0"/>
    <x v="0"/>
    <x v="0"/>
    <x v="0"/>
    <x v="0"/>
    <x v="0"/>
    <x v="0"/>
    <x v="0"/>
    <x v="0"/>
    <x v="0"/>
    <x v="0"/>
    <x v="0"/>
    <x v="0"/>
    <x v="0"/>
    <x v="0"/>
    <x v="0"/>
    <d v="2013-06-04T15:01:31"/>
    <x v="0"/>
    <m/>
    <x v="0"/>
    <x v="0"/>
    <x v="0"/>
    <x v="0"/>
    <x v="0"/>
    <x v="0"/>
    <x v="0"/>
    <x v="0"/>
    <x v="0"/>
    <x v="0"/>
    <x v="0"/>
    <x v="0"/>
    <s v="53020152000112"/>
    <x v="7"/>
    <x v="0"/>
    <x v="1"/>
  </r>
  <r>
    <s v="1-2WFDBWB"/>
    <x v="0"/>
    <d v="2013-06-05T10:39:38"/>
    <s v="5/6/2013 10:39 - CRIAR CONTA NOVA, VENCIMENTO 03, INSERIR NO ADABAS MPJ0003367142 GN RENATO JUNIOR. TRATA-SE DE 1 TROCA FORA DO MAILLING.  GN - RENATO LUIS JUNIOR - Cel +55 11 97265 - 9984  GV ANDERSON DEVOGLIO - Cel +55 11 99619.1410  5/6/2013 12:01 - ATIVIDADE CANCELADA:PACOTE 15 SMS CONSTA NO SIMULADOR POREM NÃO FOI CADASTRADO NO SMP//NÃO FOI CADASTRADO NO SMP SERVIÇO GESTÃO , POREM FOI SOLICITADO NO SIMULADOR//LOCAL E DATA NO CONTRATO SERVIÇO GESTÃO DEVE ESTAR COM AS MESMAS INFORMAÇÕES DO SMP//TERMO SMP FOI ASSINADO POR ***JAKSON PETERS E EBER MACHADO DUARTE*** AUTORIZADOS EM PROCURAÇÃO POR ***CLAUS ANTÔNIO PORTO DE SIQUEIRA VIEIRA*** E ESTE NÃO CONSTA EM CONTRATO SOCIAL//INTRAGRUPO CONSTA NO SIMULADOR POREM NÃO FOI CADASTRADO NO SMP -  PROJETO PILOTO // VIVIANE BERNARDES"/>
    <x v="0"/>
    <s v="CATHO ONLINE S/C LTDA"/>
    <x v="0"/>
    <x v="0"/>
    <x v="0"/>
    <x v="0"/>
    <x v="0"/>
    <x v="0"/>
    <x v="0"/>
    <x v="0"/>
    <x v="0"/>
    <x v="0"/>
    <x v="0"/>
    <x v="0"/>
    <x v="0"/>
    <x v="0"/>
    <x v="0"/>
    <x v="0"/>
    <x v="1"/>
    <x v="0"/>
    <x v="0"/>
    <x v="0"/>
    <x v="0"/>
    <x v="0"/>
    <x v="2"/>
    <x v="0"/>
    <d v="2013-06-05T10:39:38"/>
    <x v="0"/>
    <m/>
    <x v="0"/>
    <x v="0"/>
    <x v="0"/>
    <x v="0"/>
    <x v="0"/>
    <x v="0"/>
    <x v="0"/>
    <x v="2"/>
    <x v="0"/>
    <x v="0"/>
    <x v="2"/>
    <x v="2"/>
    <s v="03753088000100"/>
    <x v="8"/>
    <x v="0"/>
    <x v="1"/>
  </r>
  <r>
    <s v="1-2WFPZK8"/>
    <x v="0"/>
    <d v="2013-06-05T11:06:42"/>
    <s v="5/6/2013 11:06 - CRIAR CONTA NOVA VENCIMENTO 26, INSERIR NO ADABAS MPJ00028632 GC FABIOLA FALSI.  TRATA-SE DE 39 PORTABILIDADES (BB 9380- 3G) E 4 PORTABILIDADES (NOKIA C2-01 3G).  CRIADO SS 1-6314831241 PARA CORRIGIR RAZAO SOCIAL, CRIADO TAMBÉM SS 1-6314744716 PARA INSERÇÃO DO ADABAS DA GC NA EQUIPE DO CLIENTE.  GUARDIÃ DE PEDIDOS - EDILENE AP DA SILVA - 11 3430-4250 GN - FABIOLA FALSI - Cel   11 99794 7725  ATIVIDADE CANCELADA:TERMO DE PORTABILIDADE NÃO CONSTA LOCAL E DATA//NO CONTRATO SERVIÇO GESTÃO DEVE CONSTAR MESMO LOCAL E DATA DO SMP//NÃO CONSTA EM ATA OU EM PROCURAÇÃO PLENOS PODERES PARA ASSINTURA EM NOME DOS REPRESENTANTES QUE ASSINARAM SMP - PROJETO PILOTO RELIZADO CONTATO SEM SUCESSO //VIVIANE BERNARDES"/>
    <x v="0"/>
    <s v="MATTOS FILHO, VEIGA FILHO, MAR. JR. E Q.ADVOGADOS"/>
    <x v="0"/>
    <x v="0"/>
    <x v="0"/>
    <x v="0"/>
    <x v="0"/>
    <x v="0"/>
    <x v="0"/>
    <x v="0"/>
    <x v="0"/>
    <x v="0"/>
    <x v="0"/>
    <x v="0"/>
    <x v="0"/>
    <x v="0"/>
    <x v="0"/>
    <x v="0"/>
    <x v="1"/>
    <x v="0"/>
    <x v="0"/>
    <x v="0"/>
    <x v="0"/>
    <x v="0"/>
    <x v="2"/>
    <x v="0"/>
    <d v="2013-06-05T11:06:42"/>
    <x v="0"/>
    <m/>
    <x v="0"/>
    <x v="0"/>
    <x v="0"/>
    <x v="0"/>
    <x v="0"/>
    <x v="0"/>
    <x v="0"/>
    <x v="2"/>
    <x v="0"/>
    <x v="0"/>
    <x v="2"/>
    <x v="2"/>
    <s v="67003673000176"/>
    <x v="8"/>
    <x v="0"/>
    <x v="1"/>
  </r>
  <r>
    <s v="1-2WGCAGP"/>
    <x v="1"/>
    <d v="2013-06-05T11:58:25"/>
    <s v="5/6/2013 11:58 - CRIAR CONTA NOVA, VENCIMENTO 03, INSERIR NO ADABAS 99975245 GN MARCO NICOLETO. TRATA-SE DE 50 PN (IPHONE 5-16GB) 102 PN(NOKIA C2-01) 9 HP (IPHONE 5 16GB) 35 HP (NOKIA C2-01).  ENDEREÇO DO CLIENTE NAO FICA ENVIADO E ATUALIZADO NO ATLYS, DEVIDO SER CLIENTE NOVO, FICARÁ APENAS ATUALIZADO E ENVIADO NO SISCOM.  GUARDIÃ DE PEDIDOS - EDILENE AP DA SILVA - 11 3430-4250 GN - MARCO NICOLETO - 11 99619-4780  5/06/2013 - 15:20 - ATIVIDADE CANCELADA:NÃO CONSTA NO SMP OPERADORA DOADORA//CPF DO GESTOR ESTÁ COM ULTIMO DÍGITO DIVERGENTE ENTRE SMP E CADASTRO SMP(33783525827) CADASTRO (337835255829)//EFETUADO CONTATO COM SUCESSO COM GUARDIÃ EDILENE - PROJETO PILOTO//VIVIANE BERNARDES"/>
    <x v="0"/>
    <s v="CLIO LIVRARIA COMERCIAL LTDA"/>
    <x v="0"/>
    <x v="0"/>
    <x v="0"/>
    <x v="0"/>
    <x v="0"/>
    <x v="0"/>
    <x v="0"/>
    <x v="0"/>
    <x v="0"/>
    <x v="0"/>
    <x v="0"/>
    <x v="0"/>
    <x v="0"/>
    <x v="0"/>
    <x v="0"/>
    <x v="0"/>
    <x v="1"/>
    <x v="0"/>
    <x v="0"/>
    <x v="0"/>
    <x v="0"/>
    <x v="0"/>
    <x v="5"/>
    <x v="0"/>
    <d v="2013-06-05T11:58:25"/>
    <x v="0"/>
    <m/>
    <x v="0"/>
    <x v="0"/>
    <x v="0"/>
    <x v="0"/>
    <x v="0"/>
    <x v="0"/>
    <x v="0"/>
    <x v="5"/>
    <x v="0"/>
    <x v="0"/>
    <x v="5"/>
    <x v="5"/>
    <s v="01164256000105"/>
    <x v="8"/>
    <x v="0"/>
    <x v="1"/>
  </r>
  <r>
    <s v="1-2WH85ZN"/>
    <x v="1"/>
    <d v="2013-06-05T14:23:58"/>
    <s v="5/6/2013 14:23 -   5/06/2013 - 17:13 - ATIVIDADE CANCELADA:E-MAIL ILEGÍVEL NO CAMPO GESTOR NO SMP//PARCELAMENTO DIVERGENTE NO SMP CONTA 24X E NO SIMULADOR CONSTA 3X//PCTE DE MINUTOS NÃO FOI CADASTRADO NO SMP CONFORME SIMULADOR//VALOR UNITARIO DO APARELHO DIVERGENTE NO SMP CONSTA 1282,50 E NO SIMULADOR CONSTA 1155,00  5/06/2013 - 17:32 - ATIVIDADE CANCELADA:E-MAIL ILEGÍVEL NO CAMPO GESTOR NO SMP//PARCELAMENTO DIVERGENTE NO SMP CONTA 24X E NO SIMULADOR CONSTA 3X//PCTE DE MINUTOS NÃO FOI CADASTRADO NO SMP CONFORME SIMULADOR//VALOR UNITARIO DO APARELHO DIVERGENTE NO SMP CONSTA 1282,50 E NO SIMULADOR CONSTA 1155,00//PROJETO PILOTO -CONTATO EFETUADO COM SUCESSO GUARDIÃ GISLENE//VIVIANE BERNARDES"/>
    <x v="0"/>
    <s v="SINCO CONSORCIO TECNICO LTDA"/>
    <x v="0"/>
    <x v="0"/>
    <x v="0"/>
    <x v="0"/>
    <x v="0"/>
    <x v="0"/>
    <x v="0"/>
    <x v="0"/>
    <x v="0"/>
    <x v="0"/>
    <x v="0"/>
    <x v="0"/>
    <x v="0"/>
    <x v="0"/>
    <x v="0"/>
    <x v="0"/>
    <x v="1"/>
    <x v="0"/>
    <x v="0"/>
    <x v="0"/>
    <x v="0"/>
    <x v="0"/>
    <x v="0"/>
    <x v="0"/>
    <d v="2013-06-05T14:23:58"/>
    <x v="0"/>
    <m/>
    <x v="0"/>
    <x v="0"/>
    <x v="0"/>
    <x v="0"/>
    <x v="0"/>
    <x v="0"/>
    <x v="0"/>
    <x v="0"/>
    <x v="0"/>
    <x v="0"/>
    <x v="0"/>
    <x v="0"/>
    <s v="10209754000100"/>
    <x v="8"/>
    <x v="0"/>
    <x v="1"/>
  </r>
  <r>
    <s v="1-2WHNL4W"/>
    <x v="0"/>
    <d v="2013-06-05T15:12:41"/>
    <s v="5/6/2013 15:12 - TRATA-SE DE TROCA, SEM NECESSIDADE DE VIVOGESTÃO, ADABAS MPJ00016895 GC MARIANE AMORIM.  1 TROCA - APARELHO SmartPhone Motorola XT890 RAZR I - 3G.  GUARDIÃ DE PEDIDOS - EDILENE AP DA SILVA - 11 3430-4250 GC - MARIANE AMORIM - CEL +55 11 99804-0707  5/06/2013 - 17:18 - ATIVIDADE CANCELADA:E-MAIL ILEGÍVEL  NO CAMPO GESTOR NO SMP//VALOR UNITARIO DO APARELHO DIVERGENTE NO SMP CONSTA 1282,50 E NO SIMULADOR CONSTA 1155,00//PARCELAMENTO DIVERGENTE NO SMP CONTA 24X E NO SIMULADOR CONSTA 3X//PCTE DE MINUTOS NÃO FOI CADASTRADO NO SMP CONFORME SIMULADOR//PROJETO PILOTO -CONTATO EFETUADO COM SUCESSO GUARDIÃ GISLENE//VIVIANE BERNARDES"/>
    <x v="0"/>
    <s v="SINCO CONSORCIO TECNICO LTDA"/>
    <x v="0"/>
    <x v="0"/>
    <x v="0"/>
    <x v="0"/>
    <x v="0"/>
    <x v="0"/>
    <x v="0"/>
    <x v="0"/>
    <x v="0"/>
    <x v="0"/>
    <x v="0"/>
    <x v="0"/>
    <x v="0"/>
    <x v="0"/>
    <x v="0"/>
    <x v="0"/>
    <x v="1"/>
    <x v="0"/>
    <x v="0"/>
    <x v="0"/>
    <x v="0"/>
    <x v="0"/>
    <x v="2"/>
    <x v="0"/>
    <d v="2013-06-05T15:12:41"/>
    <x v="0"/>
    <m/>
    <x v="0"/>
    <x v="0"/>
    <x v="0"/>
    <x v="0"/>
    <x v="0"/>
    <x v="0"/>
    <x v="0"/>
    <x v="2"/>
    <x v="0"/>
    <x v="0"/>
    <x v="2"/>
    <x v="2"/>
    <s v="10209754000100"/>
    <x v="8"/>
    <x v="0"/>
    <x v="1"/>
  </r>
  <r>
    <s v="1-2WHY18M"/>
    <x v="0"/>
    <d v="2013-06-05T15:34:41"/>
    <s v="5/6/2013 15:34 - TRATA-SE DE 1 TROCA ( Smartphone Samsung I9505 (S4) - 4G) SEM NECESSIDADE DE VIVO GESTÃO, INSERIR NO ADABAS MPJ00016895 GC MARIANE AMORIM.  GUARDIÃ DE PEDIDOS - EDILENE AP DA SILVA - 11 3430-4250 GC - MARIANE AMORIM - CEL +55 11 99804-0707  5/06/2013 - 17:34- ATIVIDADE CANCELADA:E-MAIL ILEGÍVEL NO CAMPO GESTOR NO SMP//NÃO CONSTA NO SMP PCTE DE MINUTOS CONFORME SIMULADOR//PROJETO PILOTO -CONTATO EFETUADO COM SUCESSO GUARDIÃ GISLENE//VIVIANE BERNARDES"/>
    <x v="0"/>
    <s v="SINCO CONSORCIO TECNICO LTDA"/>
    <x v="0"/>
    <x v="0"/>
    <x v="0"/>
    <x v="0"/>
    <x v="0"/>
    <x v="0"/>
    <x v="0"/>
    <x v="0"/>
    <x v="0"/>
    <x v="0"/>
    <x v="0"/>
    <x v="0"/>
    <x v="0"/>
    <x v="0"/>
    <x v="0"/>
    <x v="0"/>
    <x v="1"/>
    <x v="0"/>
    <x v="0"/>
    <x v="0"/>
    <x v="0"/>
    <x v="0"/>
    <x v="2"/>
    <x v="0"/>
    <d v="2013-06-05T15:34:41"/>
    <x v="0"/>
    <m/>
    <x v="0"/>
    <x v="0"/>
    <x v="0"/>
    <x v="0"/>
    <x v="0"/>
    <x v="0"/>
    <x v="0"/>
    <x v="2"/>
    <x v="0"/>
    <x v="0"/>
    <x v="2"/>
    <x v="2"/>
    <s v="10209754000100"/>
    <x v="8"/>
    <x v="0"/>
    <x v="1"/>
  </r>
  <r>
    <s v="1-2WIDO2I"/>
    <x v="0"/>
    <d v="2013-06-05T16:00:08"/>
    <s v="5/6/2013 16:00 - CRIAR CONTA NOVA VENCIMENTO 26, INSERIR NO ADABAS MPJ00028632 GC FABIOLA FALSI, TRATA-SE DE 1 PORTABILIDADE (BLACKBERRY 9360 - 3G).  GUARDIÃ DE PEDIDOS - EDILENE AP DA SILVA - 11 3430-4250 GN - FABIOLA FALSI - Cel   11 99794 7725  05/06/2013 - 16:58-  ATIVIDADE APROVADA.***PROJETO PILOTO EVELYN  05/06/13- 17:21-  ATIVIDADE CONCLUÍDA. GERADO PEDIDO 1-6320995033. PROJETO PILOTO. DEBORAH FERREIRA"/>
    <x v="0"/>
    <s v="MATTOS FILHO, VEIGA FILHO, MAR. JR. E Q.ADVOGADOS"/>
    <x v="0"/>
    <x v="0"/>
    <x v="0"/>
    <x v="0"/>
    <x v="0"/>
    <x v="0"/>
    <x v="0"/>
    <x v="0"/>
    <x v="0"/>
    <x v="0"/>
    <x v="0"/>
    <x v="0"/>
    <x v="0"/>
    <x v="0"/>
    <x v="0"/>
    <x v="0"/>
    <x v="0"/>
    <x v="0"/>
    <x v="0"/>
    <x v="0"/>
    <x v="0"/>
    <x v="0"/>
    <x v="0"/>
    <x v="0"/>
    <d v="2013-06-05T16:00:08"/>
    <x v="0"/>
    <m/>
    <x v="0"/>
    <x v="0"/>
    <x v="0"/>
    <x v="0"/>
    <x v="0"/>
    <x v="0"/>
    <x v="0"/>
    <x v="0"/>
    <x v="0"/>
    <x v="0"/>
    <x v="0"/>
    <x v="0"/>
    <s v="67003673000176"/>
    <x v="8"/>
    <x v="0"/>
    <x v="1"/>
  </r>
  <r>
    <s v="1-2WIDO2L"/>
    <x v="0"/>
    <d v="2013-06-05T16:08:57"/>
    <s v="5/6/2013 16:08 - CRIAR CONTA NOVA VENC 26, TRATA-SE DE 39 PORTABILIDADES (BLACKBERRY 9360 3G) 4 PORTABILIDADES (NOKIA C2-01), INSERIR NO ADABAS MPJ00028632 GC FABIOLA FALSI.  TRATA-SE DE REINSERÇÃO DA ATIVIDADE 1-2WFPZK8. ANEXO GESTAO DATADO E PROCURAÇÃO.  GUARDIÃ DE PEDIDOS - EDILENE AP DA SILVA - 11 3430-4250 GN - FABIOLA FALSI - Cel   11 99794 7725   05/06/2013-17:13- ATIVIDADE APROVADA.***PROJETO PILOTO EVELYN ROSA  06/06/13- 13:11-  ATIVIDADE CANCELADA: FORMULÁRIO COMPLEMENTAR COM ITEM 35 INCORRETO. LINHA COM UM DÍGITO A MAIS. PROJETO PILOTO. DEBORAH FERREIRA"/>
    <x v="0"/>
    <s v="MATTOS FILHO, VEIGA FILHO, MAR. JR. E Q.ADVOGADOS"/>
    <x v="0"/>
    <x v="0"/>
    <x v="0"/>
    <x v="0"/>
    <x v="0"/>
    <x v="0"/>
    <x v="0"/>
    <x v="0"/>
    <x v="0"/>
    <x v="0"/>
    <x v="0"/>
    <x v="0"/>
    <x v="0"/>
    <x v="0"/>
    <x v="0"/>
    <x v="0"/>
    <x v="1"/>
    <x v="0"/>
    <x v="0"/>
    <x v="0"/>
    <x v="0"/>
    <x v="0"/>
    <x v="2"/>
    <x v="0"/>
    <d v="2013-06-05T16:08:57"/>
    <x v="0"/>
    <m/>
    <x v="0"/>
    <x v="0"/>
    <x v="0"/>
    <x v="0"/>
    <x v="0"/>
    <x v="0"/>
    <x v="0"/>
    <x v="2"/>
    <x v="0"/>
    <x v="0"/>
    <x v="2"/>
    <x v="2"/>
    <s v="67003673000176"/>
    <x v="9"/>
    <x v="0"/>
    <x v="1"/>
  </r>
  <r>
    <s v="1-2WT3QGX"/>
    <x v="0"/>
    <d v="2013-06-07T09:05:22"/>
    <s v="7/6/2013 09:05 - CRIAR CONTA NOVA VENCIMENTO 03, INSERIR NO ADABAS MPJ0003367142 GN RENATO LUIS JUNIOR.  TRATA-SE DE 4 TERMOS SEGUE DIVISÃO ABAIXO POR TERMO: -SMP 1 -  14 PN (MOTOROLA XT925) 2 PN (MOTOROLA XT925)  8 PN (MOTOROLA XT560) 12 PN ( MOTOROLA XT560) 28 PN (NOKIA C2-01) 5 PN (NOKIA C2-01)    -SMP 2   39 PN (VIVOCHIP) 60 HP (PEN USB HUAWEI) 4 HP (MOTOROLA XT925) 10 HP(MOTOROLA XT560) 30 HP (NOKIA C2-01) 1 (MOTOROLA XT560)  SMP 3 1 HP (MOTOROLA XT560) 94 HA (VIVOCHIP) 1 HP (MOTOROLA XT925) 7 HP  (MOTOROLA XT560) 18HP (NOKIA C2-01) 12 HP (NOKIA C2-01)  SMP 4 64HP (NOKIAC2-01)  ANEXO VIVOGESTÃO.  GUARDIÃ DE PEDIDOS - EDILENE AP DA SILVA - 11 3430-4250 GN - RENATO LUIS JUNIOR - Cel +55 11 97265 - 9984  7/06/2013 - 10:49 - ATIVIDADE CANCELADA:CONFORME VERIFICADO EM CONTRATO SOCIAL NÃO CONSTA ***SR. ANTÔNIO MORAES*** COMO ADMINISTRTADOR OU PROCURADOR PARA PLENOS PODERES DE ASSINATURA A DOCUMENTOS, ANEXAR PROCURAÇÃO OU CONTRATO COM OS REPRESENTANTES QUE ESTÃO ASSINANDO SMP//PROJETO PILOTO -CONTATO EFETUADO COM SUCESSO GN RENATO LUIS JUNIOR//VIVIANE BERNARDES"/>
    <x v="0"/>
    <s v="KNORR BREMSE SISTEMAS P VEICULOS COMERCIAIS BRASIL LTDA"/>
    <x v="0"/>
    <x v="0"/>
    <x v="0"/>
    <x v="0"/>
    <x v="0"/>
    <x v="0"/>
    <x v="0"/>
    <x v="0"/>
    <x v="0"/>
    <x v="0"/>
    <x v="0"/>
    <x v="0"/>
    <x v="0"/>
    <x v="0"/>
    <x v="0"/>
    <x v="0"/>
    <x v="1"/>
    <x v="0"/>
    <x v="0"/>
    <x v="0"/>
    <x v="0"/>
    <x v="0"/>
    <x v="2"/>
    <x v="0"/>
    <d v="2013-06-07T09:05:22"/>
    <x v="3"/>
    <m/>
    <x v="0"/>
    <x v="0"/>
    <x v="0"/>
    <x v="0"/>
    <x v="0"/>
    <x v="0"/>
    <x v="0"/>
    <x v="2"/>
    <x v="0"/>
    <x v="0"/>
    <x v="2"/>
    <x v="2"/>
    <s v="00416170000151"/>
    <x v="9"/>
    <x v="0"/>
    <x v="1"/>
  </r>
  <r>
    <s v="1-2WV5MQW"/>
    <x v="1"/>
    <d v="2013-06-07T11:55:57"/>
    <s v="7/6/2013 11:55 - CRIAR CONTA NOVA VENCIMENTO 26, INSERIR MPJ00028632 GC FABIOLA FALSI, TRATA-SE DE 14 PN ( IPHONE 5 16GB -3G ) 27 PN (NOKIA C2-01) 60 HA (VIVOCHIP ) 1PN (IPHONE 5 16 GB-3G) 13 HP (HUAWEI E3131 - 3G+).  ANEXO VIVO GESTÃO POR SER CONTA NOVA, ANEXO PROCURAÇÃO DANDO PODERES PARA SR ALI JAMIL REPRESENTAR A EMPRESA.  FVOR DIVIDIR MINUTAGEM ENTRE TODAS AS LINHAS NÃO PRECISA SER IGUAL MAS APROXIMADO, CONFORME E-MAIL ANEXO.  GUARDIÃ DE PEDIDOS - EDILENE AP DA SILVA - 11 3430-4250 GN - FABIOLA FALSI - Cel   11 99794 7725  7/6/2013 14:13 - ATIVIDADE APROVADA - PROJETO PILOTO//VIVIANE BERNARDES  07/06/13- 16:38-  ATIVIDADE CONCLUÍDA. GERADO PEDIDOS 1-6342578124 1-6344695989 O QUAL NÃO PÔDE SER ENVIADO POR FALTA DE APARELHO EM ESTOQUE AGNK25562000_NOKIA C2-01.5 PRETO BASICO. GC/GUARDIÃO: MONITORAR ESTOQUE E SINALIZAR QUANDO REGULARIZADO. CASO HAJA RENEGOCIAÇÃO DOS APARELHOS ANEXAR O DE ACORDO DO CLIENTE NO PEDIDO E SINALIZAR A ILHA ATRAVÉS DA URA PARA REALIZAR A TROCA E ENVIAR O PEDIDO. PROJETO PILOTO. DEBORAH FERREIRA."/>
    <x v="0"/>
    <s v="INDUSTRIA MECANICA SAMOT LTDA"/>
    <x v="0"/>
    <x v="0"/>
    <x v="0"/>
    <x v="0"/>
    <x v="0"/>
    <x v="0"/>
    <x v="0"/>
    <x v="0"/>
    <x v="0"/>
    <x v="0"/>
    <x v="0"/>
    <x v="0"/>
    <x v="0"/>
    <x v="0"/>
    <x v="0"/>
    <x v="0"/>
    <x v="0"/>
    <x v="0"/>
    <x v="0"/>
    <x v="0"/>
    <x v="0"/>
    <x v="0"/>
    <x v="4"/>
    <x v="0"/>
    <d v="2013-06-07T11:55:57"/>
    <x v="3"/>
    <d v="2013-06-07T17:12:05"/>
    <x v="0"/>
    <x v="0"/>
    <x v="0"/>
    <x v="0"/>
    <x v="0"/>
    <x v="0"/>
    <x v="0"/>
    <x v="4"/>
    <x v="0"/>
    <x v="0"/>
    <x v="4"/>
    <x v="4"/>
    <s v="56912124000106"/>
    <x v="5"/>
    <x v="0"/>
    <x v="1"/>
  </r>
  <r>
    <s v="1-2WW02IR"/>
    <x v="1"/>
    <d v="2013-06-07T14:31:16"/>
    <s v="7/6/2013 14:31 - 5/6/2013 11:58 - CRIAR CONTA NOVA, VENCIMENTO 03, INSERIR NO ADABAS 99975245 GN MARCO NICOLETO. TRATA-SE DE 50 PN (IPHONE 5-16GB) 102 PN(NOKIA C2-01) 9 HP (IPHONE 5 16GB) 35 HP (NOKIA C2-01).  ENDEREÇO DO CLIENTE NAO FICA ENVIADO E ATUALIZADO NO ATLYS, DEVIDO SER CLIENTE NOVO, FICARÁ APENAS ATUALIZADO E ENVIADO NO SISCOM.  GUARDIÃ DE PEDIDOS - EDILENE AP DA SILVA - 11 3430-4250 GN - MARCO NICOLETO - 11 99619-4780  7/6/2013 - 16:16 - ATIVIDADE APROVADA - PROJETO PILOTO//VIVIANE BERNARDES  10/06/13- 11:42-  ATIVIDADE CONCLUÍDA. GERADO PEDIDO: 1-6345659193 E 1-6355474556O QUAL NÃO PÔDE SER ENVIADO POR FALTA DE APARELHO EM ESTOQUE AGNK25562000_NOKIA C2-01.5 PRETO BASICO. GC/GUARDIÃO: MONITORAR ESTOQUE E SINALIZAR QUANDO REGULARIZADO. CASO HAJA RENEGOCIAÇÃO DOS APARELHOS ANEXAR O DE ACORDO DO CLIENTE NO PEDIDO E SINALIZAR A ILHA ATRAVÉS DA URA PARA REALIZAR A TROCA E ENVIAR O PEDIDO. PROJETO PILOTO. DEBORAH FERREIRA."/>
    <x v="0"/>
    <s v="CLIO LIVRARIA COMERCIAL LTDA"/>
    <x v="0"/>
    <x v="0"/>
    <x v="0"/>
    <x v="0"/>
    <x v="0"/>
    <x v="0"/>
    <x v="0"/>
    <x v="0"/>
    <x v="0"/>
    <x v="0"/>
    <x v="0"/>
    <x v="0"/>
    <x v="0"/>
    <x v="0"/>
    <x v="0"/>
    <x v="0"/>
    <x v="0"/>
    <x v="0"/>
    <x v="0"/>
    <x v="0"/>
    <x v="0"/>
    <x v="0"/>
    <x v="4"/>
    <x v="0"/>
    <d v="2013-06-07T14:31:16"/>
    <x v="3"/>
    <d v="2013-06-10T11:45:46"/>
    <x v="0"/>
    <x v="0"/>
    <x v="0"/>
    <x v="0"/>
    <x v="0"/>
    <x v="0"/>
    <x v="0"/>
    <x v="4"/>
    <x v="0"/>
    <x v="0"/>
    <x v="4"/>
    <x v="4"/>
    <s v="01164256000105"/>
    <x v="10"/>
    <x v="0"/>
    <x v="1"/>
  </r>
  <r>
    <s v="1-2WWFBUN"/>
    <x v="1"/>
    <d v="2013-06-07T14:54:42"/>
    <s v="7/6/2013 14:54 - CRIAR CONTA NOVA VENC 26, TRATA-SE DE 39 PORTABILIDADES (BLACKBERRY 9360 3G) 4 PORTABILIDADES (NOKIA C2-01), INSERIR NO ADABAS MPJ00028632 GC FABIOLA FALSI.  GUARDIÃ DE PEDIDOS - EDILENE AP DA SILVA - 11 3430-4250 GN - FABIOLA FALSI - Cel   11 99794 7725  07/06/2013- 15:15- ATIVIDADE APROVADA.***PROJETO PILOTO EVELYN ROSA  07/06/13- 15:38-  ATIVIDADE CONCLUÍDA. GERADO PEDIDO 1-6324122026 EFETUADO CONTATO PARA INFORMAR NÚMERO DO PEDIDO COM SUCESSO A GC FABÍOLA FALSI. PROJETO PILOTO. DEBORAH FERREIRA CÓD URA 0073."/>
    <x v="0"/>
    <s v="MATTOS FILHO, VEIGA FILHO, MAR. JR. E Q.ADVOGADOS"/>
    <x v="0"/>
    <x v="0"/>
    <x v="0"/>
    <x v="0"/>
    <x v="0"/>
    <x v="0"/>
    <x v="0"/>
    <x v="0"/>
    <x v="0"/>
    <x v="0"/>
    <x v="0"/>
    <x v="0"/>
    <x v="0"/>
    <x v="0"/>
    <x v="0"/>
    <x v="0"/>
    <x v="0"/>
    <x v="0"/>
    <x v="0"/>
    <x v="0"/>
    <x v="0"/>
    <x v="0"/>
    <x v="4"/>
    <x v="0"/>
    <d v="2013-06-07T14:54:42"/>
    <x v="3"/>
    <d v="2013-06-07T15:44:24"/>
    <x v="0"/>
    <x v="0"/>
    <x v="0"/>
    <x v="0"/>
    <x v="0"/>
    <x v="0"/>
    <x v="0"/>
    <x v="4"/>
    <x v="0"/>
    <x v="0"/>
    <x v="4"/>
    <x v="4"/>
    <s v="67003673000176"/>
    <x v="5"/>
    <x v="0"/>
    <x v="1"/>
  </r>
  <r>
    <s v="1-2WYBJ38"/>
    <x v="1"/>
    <d v="2013-06-07T17:14:01"/>
    <s v="7/6/2013 17:14 -  TRATA-SE DE TROCA, SEM NECESSIDADE DE VIVOGESTÃO, ADABAS MPJ00016895 GC MARIANE AMORIM.  1 TROCA - APARELHO SmartPhone Motorola XT890 RAZR I - 3G.  TERMO CONSTA SERVIÇOS SENDO TROCA, PORÉM SEGUIR EXEMPLOS DO PEDIDO1-5582345736 E OS DEMAIS QUE ESTÃO NO E-MAIL ANEXO, POIS FORAM APROVADO DA MESMA FORMA.   GUARDIÃ DE PEDIDOS - EDILENE AP DA SILVA - 11 3430-4250 GC - MARIANE AMORIM - CEL +55 11 99804-0707  7/6/2013 -  17:55 ATIVIDADE APROVADA - PROJETO PILOTO//VIVIANE BERNARDES  10/06/13- 13:24-  ATIVIDADE CONCLUÍDA. GERADO PEDIDO 1-6356566774. PROJETO PILOTO. DEBORAH FERREIRA."/>
    <x v="0"/>
    <s v="SINCO CONSORCIO TECNICO LTDA"/>
    <x v="0"/>
    <x v="0"/>
    <x v="0"/>
    <x v="0"/>
    <x v="0"/>
    <x v="0"/>
    <x v="0"/>
    <x v="0"/>
    <x v="0"/>
    <x v="0"/>
    <x v="0"/>
    <x v="0"/>
    <x v="0"/>
    <x v="0"/>
    <x v="0"/>
    <x v="0"/>
    <x v="0"/>
    <x v="0"/>
    <x v="0"/>
    <x v="0"/>
    <x v="0"/>
    <x v="0"/>
    <x v="4"/>
    <x v="0"/>
    <d v="2013-06-07T17:14:01"/>
    <x v="3"/>
    <d v="2013-06-10T13:26:54"/>
    <x v="0"/>
    <x v="0"/>
    <x v="0"/>
    <x v="0"/>
    <x v="0"/>
    <x v="0"/>
    <x v="0"/>
    <x v="4"/>
    <x v="0"/>
    <x v="0"/>
    <x v="4"/>
    <x v="4"/>
    <s v="10209754000100"/>
    <x v="10"/>
    <x v="0"/>
    <x v="1"/>
  </r>
  <r>
    <s v="1-2WYL10V"/>
    <x v="0"/>
    <d v="2013-06-07T17:34:23"/>
    <s v="7/6/2013 17:34 - 5/6/2013 15:34 - TRATA-SE DE 1 TROCA ( Smartphone Samsung I9505 (S4) - 4G) SEM NECESSIDADE DE VIVO GESTÃO, INSERIR NO ADABAS MPJ00016895 GC MARIANE AMORIM.  TERMO CONSTA SERVIÇOS SENDO TROCA, PORÉM SEGUIR EXEMPLOS DO PEDIDO1-5582345736 E OS DEMAIS QUE ESTÃO NO E-MAIL ANEXO, POIS FORAM APROVADO DA MESMA FORMA.  GUARDIÃ DE PEDIDOS - EDILENE AP DA SILVA - 11 3430-4250 GC - MARIANE AMORIM - CEL +55 11 99804-0707    8/6/2013 - 09:35 - ATIVIDADE CANCELADA : APARELHO DIVERGENTE ENTRE SMP(SANSUNG I9505) E SIMULADOR(MOTOROLA XT890)//PARA SUBSTITUIÇÃO DE APARELHO DEVE CONSTAR E-MAIL DE ACORDO DO CLIENTE E DO DESENVOLVIMENTO COMERCIAL , LEMBRANDO QUE O VALOR DEVE SERIGUAL OU  DE ATÉ 50,00 A MENOS DO APARELHO A SER SUBSTITUIDO// PCT DE INTERNET DIVERGENTE NO SMP CONSTA 3GB E NO SIMUALDOR CONSTA 600MB//PARCELAMENTO DIVERGENTE NO SMP CONSTA 3X E NO SIMUALDOR CONSTA 24X// - CONTATO EFETUADO SEM SUCESSO - PROJETO PILOTO // VIVIANE BERNARDES"/>
    <x v="0"/>
    <s v="SINCO CONSORCIO TECNICO LTDA"/>
    <x v="0"/>
    <x v="0"/>
    <x v="0"/>
    <x v="0"/>
    <x v="0"/>
    <x v="0"/>
    <x v="0"/>
    <x v="0"/>
    <x v="0"/>
    <x v="0"/>
    <x v="0"/>
    <x v="0"/>
    <x v="0"/>
    <x v="0"/>
    <x v="0"/>
    <x v="0"/>
    <x v="1"/>
    <x v="0"/>
    <x v="0"/>
    <x v="0"/>
    <x v="0"/>
    <x v="0"/>
    <x v="2"/>
    <x v="0"/>
    <d v="2013-06-07T17:34:23"/>
    <x v="3"/>
    <m/>
    <x v="0"/>
    <x v="0"/>
    <x v="0"/>
    <x v="0"/>
    <x v="0"/>
    <x v="0"/>
    <x v="0"/>
    <x v="2"/>
    <x v="0"/>
    <x v="0"/>
    <x v="2"/>
    <x v="2"/>
    <s v="10209754000100"/>
    <x v="5"/>
    <x v="0"/>
    <x v="1"/>
  </r>
  <r>
    <s v="1-2X37TKR"/>
    <x v="1"/>
    <d v="2013-06-10T09:41:13"/>
    <s v="10/6/2013 09:41 - TRATA-SE DE 1 TROCA ( Smartphone Samsung I9505 (S4) - 4G) SEM NECESSIDADE DE VIVO GESTÃO, INSERIR NO ADABAS MPJ00016895 GC MARIANE AMORIM.  TERMO CONSTA SERVIÇOS SENDO TROCA, PORÉM SEGUIR EXEMPLOS DO PEDIDO1-5582345736 E OS DEMAIS QUE ESTÃO NO E-MAIL ANEXO, POIS FORAM APROVADO DA MESMA FORMA.  GUARDIÃ DE PEDIDOS - EDILENE AP DA SILVA - 11 3430-4250 GC - MARIANE AMORIM - CEL +55 11 99804-0707  10/06/2013 - 10:18  - ATIVIDADE APROVADA - PROJETO PILOTO//VIVIANE BERNARDES  10/06/13- 14:16-  ATIVIDADE CONCLUÍDA. GERADO PEDIDO 1-6357645324.  PROJETO PILOTO. DEBORAH FERREIRA CÓD URA 0073."/>
    <x v="0"/>
    <s v="SINCO CONSORCIO TECNICO LTDA"/>
    <x v="0"/>
    <x v="0"/>
    <x v="0"/>
    <x v="0"/>
    <x v="0"/>
    <x v="0"/>
    <x v="0"/>
    <x v="0"/>
    <x v="0"/>
    <x v="0"/>
    <x v="0"/>
    <x v="0"/>
    <x v="0"/>
    <x v="0"/>
    <x v="0"/>
    <x v="0"/>
    <x v="0"/>
    <x v="0"/>
    <x v="0"/>
    <x v="0"/>
    <x v="0"/>
    <x v="0"/>
    <x v="4"/>
    <x v="0"/>
    <d v="2013-06-10T09:41:13"/>
    <x v="3"/>
    <d v="2013-06-10T14:27:46"/>
    <x v="0"/>
    <x v="0"/>
    <x v="0"/>
    <x v="0"/>
    <x v="0"/>
    <x v="0"/>
    <x v="0"/>
    <x v="4"/>
    <x v="0"/>
    <x v="0"/>
    <x v="4"/>
    <x v="4"/>
    <s v="10209754000100"/>
    <x v="10"/>
    <x v="0"/>
    <x v="1"/>
  </r>
  <r>
    <s v="1-2X43LBI"/>
    <x v="0"/>
    <d v="2013-06-10T11:15:30"/>
    <s v="10/6/2013 11:15 -  CRIAR CONTA NOVA VENCIMENTO 03, INSERIR NO ADABAS MPJ0003367142 GN RENATO LUIS JUNIOR.  TRATA-SE DE 4 TERMOS SEGUE DIVISÃO ABAIXO POR TERMO: -SMP 1 -  14 PN (MOTOROLA XT925) 2 PN (MOTOROLA XT925)  8 PN (MOTOROLA XT560) 12 PN ( MOTOROLA XT560) 28 PN (NOKIA C2-01) 5 PN (NOKIA C2-01)    -SMP 2   39 PN (VIVOCHIP) 60 HP (PEN USB HUAWEI) 4 HP (MOTOROLA XT925) 10 HP(MOTOROLA XT560)  10/06/2013 17:36 -  ATIVIDADE APROVADA - PROJETO PILOTO// VIVIANE BERNARDES    30 HP (NOKIA C2-01) 1 (MOTOROLA XT560)  SMP 3 1 HP (MOTOROLA XT560) 94 HA (VIVOCHIP) 1 HP (MOTOROLA XT925) 7 HP  (MOTOROLA XT560) 18HP (NOKIA C2-01) 12 HP (NOKIA C2-01)  SMP 4 64HP (NOKIAC2-01)  ANEXO VIVOGESTÃO.  GUARDIÃ DE PEDIDOS - EDILENE AP DA SILVA - 11 3430-4250 GN - RENATO LUIS JUNIOR - Cel +55 11 97265 - 9984   10/06/2013 17:36 -  ATIVIDADE APROVADA - PROJETO PILOTO// VIVIANE BERNARDES  11/06/13- 17:57-  ATIVIDADE CANCELADA: LINHA 11964965813 DUPLICADA. PROJETO PILOTO. DEBORAH FERREIRA."/>
    <x v="0"/>
    <s v="KNORR BREMSE SISTEMAS P VEICULOS COMERCIAIS BRASIL LTDA"/>
    <x v="0"/>
    <x v="0"/>
    <x v="0"/>
    <x v="0"/>
    <x v="0"/>
    <x v="0"/>
    <x v="0"/>
    <x v="0"/>
    <x v="0"/>
    <x v="0"/>
    <x v="0"/>
    <x v="0"/>
    <x v="0"/>
    <x v="0"/>
    <x v="0"/>
    <x v="0"/>
    <x v="1"/>
    <x v="0"/>
    <x v="0"/>
    <x v="0"/>
    <x v="0"/>
    <x v="0"/>
    <x v="2"/>
    <x v="0"/>
    <d v="2013-06-10T11:15:30"/>
    <x v="3"/>
    <m/>
    <x v="0"/>
    <x v="0"/>
    <x v="0"/>
    <x v="0"/>
    <x v="0"/>
    <x v="0"/>
    <x v="0"/>
    <x v="2"/>
    <x v="0"/>
    <x v="0"/>
    <x v="2"/>
    <x v="2"/>
    <s v="00416170000151"/>
    <x v="11"/>
    <x v="0"/>
    <x v="1"/>
  </r>
  <r>
    <s v="1-2XB9S2U"/>
    <x v="1"/>
    <d v="2013-06-11T11:22:55"/>
    <s v="11/6/2013 11:22 -- CRIAR DUAS CONTAS NOVAS VENCIMENTO 25 CONFORME PROCEDIMENTO DE SP ( NÃO PODE COLOCAR 1 LINHA DE VOZ E UMA DE DADOS ).  INSERIR NO ADABAS MPJ0003225267 GN GIOVANNA MESSANA.  TRATA-SE DE 2 HA ( MINISIMCARD IPHONE 4/IPAD) UMA COLUNA SOLICITA PACOTE DE VOZ E DADOS E NA OUTRA COLUNA APENAS DADOS. CLIENTE NÃO SOLICITA GESTÃO, POR ISSO NÃO ANEXADO.  GUARDIÃ DE PEDIDOS - EDILENE AP DA SILVA - 11 3430-4250 GN - GIOVANNA MESSANA - Cel +55 11 99632-1305  11/6/2013 - 14:06 - ATIVIDADE APROVADA - PROJETO PILOTO// VIVIANE BERNARDES  11/06/13- 16:16-  ATIVIDADE CONCLUÍDA. GERADO PEDIDO  1-6371703426.  PROJETO PILOTO. DEBORAH FERREIRA CÓD URA 0073."/>
    <x v="0"/>
    <s v="HERBALIFE INTERNATIONAL DO BRASIL LTDA"/>
    <x v="0"/>
    <x v="0"/>
    <x v="0"/>
    <x v="0"/>
    <x v="0"/>
    <x v="0"/>
    <x v="0"/>
    <x v="0"/>
    <x v="0"/>
    <x v="0"/>
    <x v="0"/>
    <x v="0"/>
    <x v="0"/>
    <x v="0"/>
    <x v="0"/>
    <x v="0"/>
    <x v="0"/>
    <x v="0"/>
    <x v="0"/>
    <x v="0"/>
    <x v="0"/>
    <x v="0"/>
    <x v="4"/>
    <x v="0"/>
    <d v="2013-06-11T11:22:55"/>
    <x v="3"/>
    <d v="2013-06-11T16:20:38"/>
    <x v="0"/>
    <x v="0"/>
    <x v="0"/>
    <x v="0"/>
    <x v="0"/>
    <x v="0"/>
    <x v="0"/>
    <x v="4"/>
    <x v="0"/>
    <x v="0"/>
    <x v="4"/>
    <x v="4"/>
    <s v="00292858000177"/>
    <x v="11"/>
    <x v="0"/>
    <x v="1"/>
  </r>
  <r>
    <s v="1-2XHPI7B"/>
    <x v="1"/>
    <d v="2013-06-12T09:59:15"/>
    <s v="12/6/2013 09:59 -  CRIAR CONTA NOVA VENCIMENTO 25, INSERIR NO ADABAS MPJ000740489 GN MARLENE TORRANO MOTTA, TRATA-SE DE 1 LINHA DE DADOS (PEN USB HUAWEI E3131 - 3G.  GUARDIÃ DE PEDIDOS - EDILENE AP DA SILVA - 11 3430-4250 GN - MARLENE TORRANO MOTTA - Cel +55 11 99619.1463  12/6/2013 - 11:30 - ATIVIDADE APROVADA - PROJETO PILOTO//VIVIANE BERNARDES  12/06/13- 13:29-  ATIVIDADE CONCLUÍDA. GERADO PEDIDO 1-6379475756. PROJETO PILOTO.DEBORAH FERREIRA."/>
    <x v="0"/>
    <s v="HARRIS SOLUCOES EM COM DO BRASIL LTDA"/>
    <x v="0"/>
    <x v="0"/>
    <x v="0"/>
    <x v="0"/>
    <x v="0"/>
    <x v="0"/>
    <x v="0"/>
    <x v="0"/>
    <x v="0"/>
    <x v="0"/>
    <x v="0"/>
    <x v="0"/>
    <x v="0"/>
    <x v="0"/>
    <x v="0"/>
    <x v="0"/>
    <x v="0"/>
    <x v="0"/>
    <x v="0"/>
    <x v="0"/>
    <x v="0"/>
    <x v="0"/>
    <x v="4"/>
    <x v="0"/>
    <d v="2013-06-12T09:59:15"/>
    <x v="3"/>
    <d v="2013-06-12T13:31:52"/>
    <x v="0"/>
    <x v="0"/>
    <x v="0"/>
    <x v="0"/>
    <x v="0"/>
    <x v="0"/>
    <x v="0"/>
    <x v="4"/>
    <x v="0"/>
    <x v="0"/>
    <x v="4"/>
    <x v="4"/>
    <s v="08807233000102"/>
    <x v="12"/>
    <x v="0"/>
    <x v="1"/>
  </r>
  <r>
    <s v="1-2XHXYG0"/>
    <x v="1"/>
    <d v="2013-06-12T11:48:06"/>
    <s v="12/6/2013 11:48 - CRIAR CONTA NOVA VENCIMENTO 25, INSERIR NO ADABAS MPJ00014741 GN CLÁUDIO REIS, TRTA-SE DE 20 MP+TA ( SMARTPHONE LITE NOKIA 302 -3G)  GUARDIÃ DE PEDIDOS - EDILENE AP DA SILVA - 11 3430-4250 GN - CLÁUDIO REIS -  CEL +55 11 97151-7151  12/6/2013 15:21  ATIVIDADE APROVADA - PROJETO PILOTO//VIVIANE BERNARDES  13/06/13- 10:47-  ATIVIDADE CONCLUÍDA. GERADO PEDIDO 1-6383623224. PROJETO PILOTO. DEBORAH FERREIRA."/>
    <x v="0"/>
    <s v="BEAUFOUR IPSEN FARMACÊUTICA LTDA"/>
    <x v="0"/>
    <x v="0"/>
    <x v="0"/>
    <x v="0"/>
    <x v="0"/>
    <x v="0"/>
    <x v="0"/>
    <x v="0"/>
    <x v="0"/>
    <x v="0"/>
    <x v="0"/>
    <x v="0"/>
    <x v="0"/>
    <x v="0"/>
    <x v="0"/>
    <x v="0"/>
    <x v="0"/>
    <x v="0"/>
    <x v="0"/>
    <x v="0"/>
    <x v="0"/>
    <x v="0"/>
    <x v="4"/>
    <x v="0"/>
    <d v="2013-06-12T11:48:06"/>
    <x v="3"/>
    <d v="2013-06-13T10:58:19"/>
    <x v="0"/>
    <x v="0"/>
    <x v="0"/>
    <x v="0"/>
    <x v="0"/>
    <x v="0"/>
    <x v="0"/>
    <x v="4"/>
    <x v="0"/>
    <x v="0"/>
    <x v="4"/>
    <x v="4"/>
    <s v="07718721000180"/>
    <x v="13"/>
    <x v="0"/>
    <x v="1"/>
  </r>
  <r>
    <s v="1-2XHXYGN"/>
    <x v="1"/>
    <d v="2013-06-12T12:04:54"/>
    <s v="12/6/2013 12:04 - VINCULAR CONTA 2128874178, INSERIR ADABAS MPJ00019856 GN TIAGO TRAMBAÍOLI, TRATA-SE DE 25 HA.  GUARDIÃ DE PEDIDOS - EDILENE AP DA SILVA - 11 3430-4250 GN - TIAGO TRAMBAÍOLI - Cel +55 11 99992 7873  12/6/2013 15:48  ATIVIDADE APROVADA - PROJETO PILOTO// VIVIANE BERNARDES  13/06/13- 11:22-  ATIVIDADE CONCLUÍDA. GERADO PEDIDO 1-6390638931. PROJETO PILOTO. DEBORAH FERREIRA."/>
    <x v="0"/>
    <s v="T. M. DATA BRASIL LTDA - EPP"/>
    <x v="0"/>
    <x v="0"/>
    <x v="0"/>
    <x v="0"/>
    <x v="0"/>
    <x v="0"/>
    <x v="0"/>
    <x v="0"/>
    <x v="0"/>
    <x v="0"/>
    <x v="0"/>
    <x v="0"/>
    <x v="0"/>
    <x v="0"/>
    <x v="0"/>
    <x v="0"/>
    <x v="0"/>
    <x v="0"/>
    <x v="0"/>
    <x v="0"/>
    <x v="0"/>
    <x v="0"/>
    <x v="4"/>
    <x v="0"/>
    <d v="2013-06-12T12:04:54"/>
    <x v="3"/>
    <d v="2013-06-13T11:24:09"/>
    <x v="0"/>
    <x v="0"/>
    <x v="0"/>
    <x v="0"/>
    <x v="0"/>
    <x v="0"/>
    <x v="0"/>
    <x v="4"/>
    <x v="0"/>
    <x v="0"/>
    <x v="4"/>
    <x v="4"/>
    <s v="04077333000170"/>
    <x v="13"/>
    <x v="0"/>
    <x v="1"/>
  </r>
  <r>
    <s v="1-2XITIUR"/>
    <x v="1"/>
    <d v="2013-06-12T14:40:28"/>
    <s v="14/06/2013 - 10:25 - GN PROVIDENCIANDO CORREÇÃO, PEÇO POR GENTILEZA AGUARDAR. GUARDIÃ EDILENE - PROJETO PILOTO.  14/06/2013 -11:21 - ANEX COMPLEMENTAR EM PDF E EXCEL CORRIGIDO.  12/6/2013 14:40 - CRIAR CONTA NOVA VENCIMENTO 03, INSERIR NO ADABAS MPJ0003367142 GN RENATO LUIS JUNIOR.  TRATA-SE DE 4 TERMOS SEGUE DIVISÃO ABAIXO POR TERMO:  12/6/2013 - 17:21 ATIVIDADE APROVADA - PROJETO PILOTO//VIVIANE BERNARDES  14/06/13- 11:39-  ATIVIDADE CONCLUÍDA. GERADO PEDIDOS: 1-6365180520 1-6369652291 1-6372511203 1-6392697261 1-6395377482. OBS: PEDIDO 1-6365180520 NÃO PÔDE SER ENVIADO POR FALTA DE APARELHO EM ESTOQUE TGMO31962000_MOTOROLA XT925 SMART PRETO PPB/PI838/01. PROJETO PILOTO. DEBORAH FERREIRA."/>
    <x v="0"/>
    <s v="KNORR BREMSE SISTEMAS P VEICULOS COMERCIAIS BRASIL LTDA"/>
    <x v="0"/>
    <x v="0"/>
    <x v="0"/>
    <x v="0"/>
    <x v="0"/>
    <x v="0"/>
    <x v="0"/>
    <x v="0"/>
    <x v="0"/>
    <x v="0"/>
    <x v="0"/>
    <x v="0"/>
    <x v="0"/>
    <x v="0"/>
    <x v="0"/>
    <x v="0"/>
    <x v="0"/>
    <x v="0"/>
    <x v="0"/>
    <x v="0"/>
    <x v="0"/>
    <x v="0"/>
    <x v="4"/>
    <x v="0"/>
    <d v="2013-06-12T14:40:28"/>
    <x v="3"/>
    <d v="2013-06-14T11:47:03"/>
    <x v="0"/>
    <x v="0"/>
    <x v="0"/>
    <x v="0"/>
    <x v="0"/>
    <x v="0"/>
    <x v="0"/>
    <x v="4"/>
    <x v="0"/>
    <x v="0"/>
    <x v="4"/>
    <x v="4"/>
    <s v="00416170000151"/>
    <x v="14"/>
    <x v="0"/>
    <x v="1"/>
  </r>
  <r>
    <s v="1-2XRVA4L"/>
    <x v="1"/>
    <d v="2013-06-13T16:26:18"/>
    <s v="13/06/13- 16:25-  ILHA DE INPUT. ATIVIDADE 1-2XITIURPEDIDO INSERIDO CONFORME DOCUMENTAÇÃO.  COMPLEMENTARES 1-6365180520 1-6369652291 1-6372511203 1-6392697261.  COMENTÁRIOS DA ATIVIDADE: CRIAR CONTA NOVA VENCIMENTO 03, INSERIR NO ADABAS MPJ03367142GN RENATO LUIS JUNIOR.  TRATA-SE DE 4 TERMOS SEGUE DIVISÃO ABAIXO POR TERMO: -SMP 1 -  14 PN (MOTOROLA XT925) 2 PN (MOTOROLA XT925) 8 PN (MOTOROLA XT560) 12 PN ( MOTOROLA XT560) 28 PN (NOKIA C2-01) 5 PN (NOKIA C2-01)  -SMP 2   39 PN (VIVOCHIP) 60 HP (PEN USB HUAWEI) 4 HP (MOTOROLA XT925) 10 HP(MOTOROLA XT560)  30 HP (NOKIA C2-01) 1 (MOTOROLA XT560)  SMP 3 1 HP (MOTOROLA XT560) 94 HA (VIVOCHIP) 1 HP (MOTOROLA XT925) 7 HP  (MOTOROLA XT560) 18HP (NOKIA C2-01) 12 HP (NOKIA C2-01)  SMP 4 64HP (NOKIAC2-01)  ANEXO VIVOGESTÃO.  KNORR BREMSE SISTEMAS P VEICULOS COMERCIAIS BR GUARDIÃ DE PEDIDOS - EDILENE AP DA SILVA - 11 3430-4250 GN - RENATO LUIS JUNIOR - Cel +55 11 97265 - 9984  PROJETO PILOTO. DEBORAH FERREIRA.  14/06/2013- 16:49- PEDIDO ENVIADO.***PROJETO PILOTO EVELYN ROSA"/>
    <x v="0"/>
    <s v="KNORR BREMSE SISTEMAS P VEICULOS COMERCIAIS BRASIL LTDA"/>
    <x v="2"/>
    <x v="2"/>
    <x v="2"/>
    <x v="2"/>
    <x v="2"/>
    <x v="0"/>
    <x v="0"/>
    <x v="0"/>
    <x v="0"/>
    <x v="0"/>
    <x v="0"/>
    <x v="0"/>
    <x v="0"/>
    <x v="0"/>
    <x v="0"/>
    <x v="1"/>
    <x v="0"/>
    <x v="0"/>
    <x v="0"/>
    <x v="0"/>
    <x v="0"/>
    <x v="0"/>
    <x v="1"/>
    <x v="0"/>
    <d v="2013-06-13T16:26:18"/>
    <x v="1"/>
    <d v="2013-06-13T16:29:10"/>
    <x v="0"/>
    <x v="1"/>
    <x v="1"/>
    <x v="2"/>
    <x v="1"/>
    <x v="1"/>
    <x v="1"/>
    <x v="1"/>
    <x v="0"/>
    <x v="0"/>
    <x v="1"/>
    <x v="1"/>
    <s v="00416170000151"/>
    <x v="14"/>
    <x v="0"/>
    <x v="1"/>
  </r>
  <r>
    <s v="1-383EQ8Q"/>
    <x v="0"/>
    <d v="2013-08-22T17:47:15"/>
    <s v="s22/8/2013 17:47 - NOVA CONTA, ADABAS MPJ00020535, VENC DIA 17.  RICARDO ROSSINI DIAS - GUARDIÃO DE PEDIDOS - TEL 11 34305038 JACQUELINE ALVES - GC - CEL 19 98442526   23/08/2013   16:50  ATIVIDADE APROVADA - PROJETO PILOTO//VIVIANE BERNARDES   23/08/2013   17:53 ATIVIIDADE CONCLUIDA GERADO PEDIDO  1-7036830431 - PROJETO PILOTO- VIVIANE BERNARDES"/>
    <x v="0"/>
    <s v="GALVANI INDUSTRIA, COMERCIO E SERVICOS S.A."/>
    <x v="0"/>
    <x v="0"/>
    <x v="0"/>
    <x v="0"/>
    <x v="0"/>
    <x v="0"/>
    <x v="0"/>
    <x v="0"/>
    <x v="0"/>
    <x v="0"/>
    <x v="0"/>
    <x v="0"/>
    <x v="0"/>
    <x v="0"/>
    <x v="0"/>
    <x v="0"/>
    <x v="0"/>
    <x v="0"/>
    <x v="0"/>
    <x v="0"/>
    <x v="0"/>
    <x v="0"/>
    <x v="0"/>
    <x v="0"/>
    <d v="2013-08-22T17:47:15"/>
    <x v="0"/>
    <d v="2013-08-23T17:55:00"/>
    <x v="0"/>
    <x v="0"/>
    <x v="0"/>
    <x v="0"/>
    <x v="0"/>
    <x v="0"/>
    <x v="0"/>
    <x v="0"/>
    <x v="0"/>
    <x v="0"/>
    <x v="0"/>
    <x v="0"/>
    <s v="00546997000180"/>
    <x v="0"/>
    <x v="1"/>
    <x v="0"/>
  </r>
  <r>
    <s v="1-2XUYZCP"/>
    <x v="1"/>
    <d v="2013-06-14T09:23:18"/>
    <s v="14/06/13- 09:22-  ILHA DE INPUT. ATIVIDADE 1-2XITIUR PEDIDO INSERIDO CONFORME DOCUMENTAÇÃO. PEDIDO NÃO PÔDE SER ENVIADO POR FALTA DE APARELHO EM ESTOQUE TGMO31962000_MOTOROLA XT925 SMART PRETO PPB/PI838/01. GC/GUARDIÃO: MONITORAR ESTOQUE E SINALIZAR QUANDO REGULARIZADO. CASO HAJA RENEGOCIAÇÃO DOS APARELHOS ANEXAR O DE ACORDO DO CLIENTE NO PEDIDO E SINALIZAR A ILHA ATRAVÉS DA URA PARA REALIZAR A TROCA E ENVIAR O PEDIDO.   COMPLEMENTARES 1-6369652291 1-6372511203 1-6392697261 1-6395377482.  COMENTÁRIOS DO GC: CRIAR CONTA NOVA VENCIMENTO 03, INSERIR NO ADABAS MPJ03367142 GN RENATO LUIS JUNIOR.  TRATA-SE DE 4 TERMOS SEGUE DIVISÃO ABAIXO POR TERMO: -SMP 1 -  14 PN (MOTOROLA XT925) 2 PN (MOTOROLA XT925) 8 PN (MOTOROLA XT560) 12 PN ( MOTOROLA XT560) 28 PN (NOKIA C2-01) 5 PN (NOKIA C2-01)  -SMP 2   39 PN (VIVOCHIP) 60 HP (PEN USB HUAWEI) 4 HP (MOTOROLA XT925) 10 HP(MOTOROLA XT560)  30 HP (NOKIA C2-01) 1 (MOTOROLA XT560)  SMP 3 1 HP (MOTOROLA XT560) 94 HA (VIVOCHIP) 1 HP (MOTOROLA XT925) 7 HP  (MOTOROLA XT560) 18HP (NOKIA C2-01) 12 HP (NOKIA C2-01)  SMP 4 64HP (NOKIAC2-01)  ANEXO VIVOGESTÃO.  KNORR BREMSE SISTEMAS P VEICULOS COMERCIAIS BR GUARDIÃ DE PEDIDOS - EDILENE AP DA SILVA - 11 3430-4250 GN - RENATO LUIS JUNIOR - Cel +55 11 97265 - 9984  PROJETO PILOTO. DEBORAH FERREIRA.   14/06/2013- 14:23- PEDIDO FICARA PENDENTE POR FALTA DE ESTOQUE, QUANDO TIVER OK SÓ ENVIAR PARA APROVAÇÃO.****PROJETO PILOTO EVELYN ROSA"/>
    <x v="0"/>
    <s v="KNORR BREMSE SISTEMAS P VEICULOS COMERCIAIS BRASIL LTDA"/>
    <x v="3"/>
    <x v="2"/>
    <x v="2"/>
    <x v="3"/>
    <x v="3"/>
    <x v="0"/>
    <x v="0"/>
    <x v="0"/>
    <x v="0"/>
    <x v="0"/>
    <x v="0"/>
    <x v="0"/>
    <x v="0"/>
    <x v="0"/>
    <x v="0"/>
    <x v="1"/>
    <x v="0"/>
    <x v="0"/>
    <x v="0"/>
    <x v="0"/>
    <x v="0"/>
    <x v="0"/>
    <x v="1"/>
    <x v="0"/>
    <d v="2013-06-14T09:23:18"/>
    <x v="1"/>
    <d v="2013-06-14T09:24:42"/>
    <x v="0"/>
    <x v="1"/>
    <x v="1"/>
    <x v="1"/>
    <x v="1"/>
    <x v="1"/>
    <x v="1"/>
    <x v="1"/>
    <x v="0"/>
    <x v="0"/>
    <x v="1"/>
    <x v="1"/>
    <s v="00416170000151"/>
    <x v="14"/>
    <x v="0"/>
    <x v="1"/>
  </r>
  <r>
    <s v="1-2XV4QQ9"/>
    <x v="0"/>
    <d v="2013-06-14T09:29:02"/>
    <s v="14/6/2013 09:29 - SENHORES ATENÇÃO AS INFORMAÇÕES: - TRATA-SE DE 4 TERMOS SÃO PAULO, RIO DE JANEIRO, FLORIANÓPOLIS E VITÓRIA.  PARA SÃO PAULO: VINCULAR CONTA 2069735134, TRATA-SE DE: -70 HA DDD 11  -3 MP+TA - DDD 11 - (IPHONE 5 32 GB)  PARA RIO DE JANEIRO: VNCULAR CONTA 2081612339, TRATA-SE DE: -1 HA - DDD 21  PARA FLORIANÓPOLIS: VINCULAR A CONTA 2078160450, TRATA-SE DE: -1 HA DDD 18  PARA VITÓRIA: VINCULAR CONTA 2070098441, TRATA-SE DE: -1 HA DDD 27  INSERIR TUDO NO  ADABAS MPJ0001058207 GN MARLENE DUTRA RANGEL TODAS AS LINHAS DIVIDIDAS EM DOIS SIMULADORES CONFORME DE ACORDO ANEXO.  QUALQUER DÚVIDA ENTRAR EM CONTATO: GUARDIÃ DE PEDIDOS - EDILENE AP DA SILVA - 11 3430-4250 GN - MARLENE DUTRA RANGEL - CEL +55 11 99610 9698 GN - FABIOLA FALSI - Cel   11 99794 7725   14/06/2013 - 11:51 - ATIVIDADE CANCELADA:  SP CONTA (2069735134 )PACOTE DE MINUTOS COMPARTILHADOS DIVERGENTE NO SMP SOLICITA 4700 E NO SIMULADOR CONSTA 5000//SC  CONTA (2073160450) NÃO POSSUI SERVIÇO GESTÃO NECESSÁRIO ANEXAR CONTRATO SERVIÇO GESTÃO ASSINADO PELO CLIENTE E PELA VIVO , COM LOCAL E DATA DE ACORDO AO SMP - PROJETO PILOTO// VIVIANE BERNARDES"/>
    <x v="0"/>
    <s v="PSG EMPREENDIMENTOS LTDA"/>
    <x v="0"/>
    <x v="0"/>
    <x v="0"/>
    <x v="0"/>
    <x v="0"/>
    <x v="0"/>
    <x v="0"/>
    <x v="0"/>
    <x v="0"/>
    <x v="0"/>
    <x v="0"/>
    <x v="0"/>
    <x v="0"/>
    <x v="0"/>
    <x v="0"/>
    <x v="0"/>
    <x v="1"/>
    <x v="0"/>
    <x v="0"/>
    <x v="0"/>
    <x v="0"/>
    <x v="0"/>
    <x v="2"/>
    <x v="0"/>
    <d v="2013-06-14T09:29:01"/>
    <x v="3"/>
    <m/>
    <x v="0"/>
    <x v="0"/>
    <x v="0"/>
    <x v="0"/>
    <x v="0"/>
    <x v="0"/>
    <x v="0"/>
    <x v="2"/>
    <x v="0"/>
    <x v="0"/>
    <x v="2"/>
    <x v="2"/>
    <s v="03342984000187"/>
    <x v="14"/>
    <x v="0"/>
    <x v="1"/>
  </r>
  <r>
    <s v="1-38AUGRH"/>
    <x v="0"/>
    <d v="2013-08-23T13:56:37"/>
    <s v="23/8/2013 13:56 - CONTA 2121408992, MPJ00020535. 1 HP 5 HA RICARDO ROSSINI DIAS - GUARDIÃO DE PEDIDOS - TEL 11 34305038 JACQUELINE ALVES - GC - CEL 19 98442526   24/08/2013 AS 11:19 ATIVIDADE CONCLUIDA GERADO PEDIDO 1-7042022296 CONFORME DOCUMENTAÇÃO EM ANEXO. ILHA DE INPUT TOP PILOTO ROSANE SENNA"/>
    <x v="0"/>
    <s v="DRESSER-RAND DO BRASIL LTDA."/>
    <x v="0"/>
    <x v="0"/>
    <x v="0"/>
    <x v="0"/>
    <x v="0"/>
    <x v="0"/>
    <x v="0"/>
    <x v="0"/>
    <x v="0"/>
    <x v="0"/>
    <x v="0"/>
    <x v="0"/>
    <x v="0"/>
    <x v="0"/>
    <x v="0"/>
    <x v="0"/>
    <x v="0"/>
    <x v="0"/>
    <x v="0"/>
    <x v="0"/>
    <x v="0"/>
    <x v="0"/>
    <x v="0"/>
    <x v="0"/>
    <d v="2013-08-23T13:56:37"/>
    <x v="0"/>
    <m/>
    <x v="0"/>
    <x v="0"/>
    <x v="0"/>
    <x v="0"/>
    <x v="0"/>
    <x v="0"/>
    <x v="0"/>
    <x v="0"/>
    <x v="0"/>
    <x v="0"/>
    <x v="0"/>
    <x v="0"/>
    <s v="54127733000110"/>
    <x v="0"/>
    <x v="1"/>
    <x v="0"/>
  </r>
  <r>
    <s v="1-2XVAN6C"/>
    <x v="1"/>
    <d v="2013-06-14T09:48:11"/>
    <s v="14/06/13- 09:47-  ILHA DE INPUT. ATIVIDADE 1-2XITIUR PEDIDO INSERIDO CONFORME DOCUMENTAÇÃO.  COMPLEMENTAR 1-6365180520 1-6372511203 1-6392697261 1-6395377482.  COMENTÁRIOS DA ATIVIDADE: CRIAR CONTA NOVA VENCIMENTO 03, INSERIR NO ADABAS MPJ03367142 GN RENATO LUIS JUNIOR.  TRATA-SE DE 4 TERMOS SEGUE DIVISÃO ABAIXO POR TERMO: -SMP 1 -  14 PN (MOTOROLA XT925) 2 PN (MOTOROLA XT925) 8 PN (MOTOROLA XT560) 12 PN ( MOTOROLA XT560) 28 PN (NOKIA C2-01) 5 PN (NOKIA C2-01)  -SMP 2   39 PN (VIVOCHIP) 60 HP (PEN USB HUAWEI) 4 HP (MOTOROLA XT925) 10 HP(MOTOROLA XT560)  30 HP (NOKIA C2-01) 1 (MOTOROLA XT560)  SMP 3 1 HP (MOTOROLA XT560) 94 HA (VIVOCHIP) 1 HP (MOTOROLA XT925) 7 HP  (MOTOROLA XT560) 18HP (NOKIA C2-01) 12 HP (NOKIA C2-01)  SMP 4 64HP (NOKIAC2-01)  ANEXO VIVOGESTÃO.  KNORR BREMSE SISTEMAS P VEICULOS COMERCIAIS BR GUARDIÃ DE PEDIDOS - EDILENE AP DA SILVA - 11 3430-4250 GN - RENATO LUIS JUNIOR - Cel +55 11 97265 - 9984  PROJETO PILOTO. DEBORAH FERREIRA .  14/06/2013- 14:39- PEDIDO ENVIADO PARA APROVAÇÃO.***PROJETO PILOTO EVELYN ROSA"/>
    <x v="0"/>
    <s v="KNORR BREMSE SISTEMAS P VEICULOS COMERCIAIS BRASIL LTDA"/>
    <x v="4"/>
    <x v="3"/>
    <x v="2"/>
    <x v="4"/>
    <x v="4"/>
    <x v="0"/>
    <x v="0"/>
    <x v="0"/>
    <x v="0"/>
    <x v="0"/>
    <x v="0"/>
    <x v="0"/>
    <x v="0"/>
    <x v="0"/>
    <x v="0"/>
    <x v="1"/>
    <x v="0"/>
    <x v="0"/>
    <x v="0"/>
    <x v="0"/>
    <x v="0"/>
    <x v="0"/>
    <x v="1"/>
    <x v="0"/>
    <d v="2013-06-14T09:48:11"/>
    <x v="1"/>
    <d v="2013-06-14T09:50:30"/>
    <x v="0"/>
    <x v="1"/>
    <x v="1"/>
    <x v="1"/>
    <x v="1"/>
    <x v="1"/>
    <x v="1"/>
    <x v="1"/>
    <x v="0"/>
    <x v="0"/>
    <x v="1"/>
    <x v="1"/>
    <s v="00416170000151"/>
    <x v="14"/>
    <x v="0"/>
    <x v="1"/>
  </r>
  <r>
    <s v="1-2XW464T"/>
    <x v="1"/>
    <d v="2013-06-14T10:57:04"/>
    <s v="PEDIDO CORRIGIDO CONFORME NOVO TERMO COMPLEMENTAR.  DEBORAH FERREIRA."/>
    <x v="0"/>
    <s v="MATTOS FILHO, VEIGA FILHO, MAR. JR. E Q.ADVOGADOS"/>
    <x v="5"/>
    <x v="2"/>
    <x v="3"/>
    <x v="5"/>
    <x v="5"/>
    <x v="0"/>
    <x v="0"/>
    <x v="0"/>
    <x v="0"/>
    <x v="0"/>
    <x v="0"/>
    <x v="0"/>
    <x v="0"/>
    <x v="0"/>
    <x v="0"/>
    <x v="1"/>
    <x v="0"/>
    <x v="0"/>
    <x v="0"/>
    <x v="0"/>
    <x v="0"/>
    <x v="0"/>
    <x v="1"/>
    <x v="0"/>
    <d v="2013-06-14T10:57:04"/>
    <x v="1"/>
    <d v="2013-06-17T16:12:09"/>
    <x v="0"/>
    <x v="1"/>
    <x v="1"/>
    <x v="1"/>
    <x v="1"/>
    <x v="1"/>
    <x v="1"/>
    <x v="1"/>
    <x v="0"/>
    <x v="0"/>
    <x v="1"/>
    <x v="1"/>
    <s v="67003673000176"/>
    <x v="15"/>
    <x v="0"/>
    <x v="1"/>
  </r>
  <r>
    <s v="1-2XWF378"/>
    <x v="1"/>
    <d v="2013-06-14T11:25:29"/>
    <s v="FAVOR CONSIDERAR FORMULÁRIO CORRIGIDO ( Formulario complemantar - Knorr Bremse -- CORRIGIDO ITEM 5 E 32).  PROJETO PILOTO. DEBORAH FERREIRA CÓD URA 0073."/>
    <x v="0"/>
    <s v="KNORR BREMSE SISTEMAS P VEICULOS COMERCIAIS BRASIL LTDA"/>
    <x v="4"/>
    <x v="3"/>
    <x v="2"/>
    <x v="4"/>
    <x v="4"/>
    <x v="0"/>
    <x v="0"/>
    <x v="0"/>
    <x v="0"/>
    <x v="0"/>
    <x v="0"/>
    <x v="0"/>
    <x v="0"/>
    <x v="0"/>
    <x v="0"/>
    <x v="1"/>
    <x v="0"/>
    <x v="0"/>
    <x v="0"/>
    <x v="0"/>
    <x v="0"/>
    <x v="0"/>
    <x v="1"/>
    <x v="0"/>
    <d v="2013-06-14T11:25:29"/>
    <x v="1"/>
    <d v="2013-06-14T11:27:34"/>
    <x v="0"/>
    <x v="1"/>
    <x v="1"/>
    <x v="1"/>
    <x v="1"/>
    <x v="1"/>
    <x v="1"/>
    <x v="1"/>
    <x v="0"/>
    <x v="0"/>
    <x v="1"/>
    <x v="1"/>
    <s v="00416170000151"/>
    <x v="14"/>
    <x v="0"/>
    <x v="1"/>
  </r>
  <r>
    <s v="1-2XXRPJN"/>
    <x v="1"/>
    <d v="2013-06-14T13:47:35"/>
    <s v="14/6/2013 13:47 - CRIAR CONTA NOVA VENCIMENTO 25, INSERIR NO ADABAS MPJ00016895, TRATA-SE DE 3 HP (IPHONE 5 32 GB).  GUARDIÃ DE PEDIDOS - EDILENE AP DA SILVA - 11 3430-4250 GC - MARIANE AMORIM - CEL +55 11 99804-0707  14/6/2013  14:28 - ATIVIDADE APROVADA - PROJETO PILOTO//VIVIANE BERNARDES  14/06/13- - 15:24-  ATIVIDADE CONCLUÍDA. GERADO PEDIDO 1-6407072630. PROJETO PILOTO. DEBORAH FERREIRA."/>
    <x v="0"/>
    <s v="POTENCIAL ENGENHARIA S.A."/>
    <x v="0"/>
    <x v="0"/>
    <x v="0"/>
    <x v="0"/>
    <x v="0"/>
    <x v="0"/>
    <x v="0"/>
    <x v="0"/>
    <x v="0"/>
    <x v="0"/>
    <x v="0"/>
    <x v="0"/>
    <x v="0"/>
    <x v="0"/>
    <x v="0"/>
    <x v="0"/>
    <x v="0"/>
    <x v="0"/>
    <x v="0"/>
    <x v="0"/>
    <x v="0"/>
    <x v="0"/>
    <x v="4"/>
    <x v="0"/>
    <d v="2013-06-14T13:47:35"/>
    <x v="3"/>
    <d v="2013-06-14T15:25:58"/>
    <x v="0"/>
    <x v="0"/>
    <x v="0"/>
    <x v="0"/>
    <x v="0"/>
    <x v="0"/>
    <x v="0"/>
    <x v="4"/>
    <x v="0"/>
    <x v="0"/>
    <x v="4"/>
    <x v="4"/>
    <s v="58700428000127"/>
    <x v="14"/>
    <x v="0"/>
    <x v="1"/>
  </r>
  <r>
    <s v="1-2XXYIYR"/>
    <x v="1"/>
    <d v="2013-06-14T14:05:02"/>
    <s v="14/6/2013 14:05 - CRIAR CONTA NOVA VENCIMENTO 25 - CLIENTE NÃO CONSTRATOU VIVO GESTÃO, INSERIR NO ADABAS MPJ00016895, TRATA-SE DE 20 HP (LG A275 -2G).  GUARDIÃ DE PEDIDOS - EDILENE AP DA SILVA - 11 3430-4250 GC - MARIANE AMORIM - CEL +55 11 99804-0707   14/6/2013 14:40 - ATIVIDADE APROVDA - PROJETO PILOTO // VIVIANE BERANRDES  14/06/13- 16:02-  ATIVIDADE CONCLUÍDA. GERADO PEDIDO: 1-6407542026 O QUAL NÃO PÔDE SER ENVIADO POR FALTA DE APARELHO EM ESTOQUE AGLG23362000_LG A275 PRETO DUAL. GC/GUARDIÃO: MONITORAR ESTOQUE E SINALIZAR QUANDO REGULARIZADO. CASO HAJA RENEGOCIAÇÃO DOS APARELHOS ANEXAR O DE ACORDO DO CLIENTE NO PEDIDO E SINALIZAR A ILHA ATRAVÉS DA URA PARA REALIZAR A TROCA E ENVIAR O PEDIDO. PROJETO PILOTO. DEBORAH FERREIRA."/>
    <x v="0"/>
    <s v="POTENCIAL ENGENHARIA S.A."/>
    <x v="0"/>
    <x v="0"/>
    <x v="0"/>
    <x v="0"/>
    <x v="0"/>
    <x v="0"/>
    <x v="0"/>
    <x v="0"/>
    <x v="0"/>
    <x v="0"/>
    <x v="0"/>
    <x v="0"/>
    <x v="0"/>
    <x v="0"/>
    <x v="0"/>
    <x v="0"/>
    <x v="0"/>
    <x v="0"/>
    <x v="0"/>
    <x v="0"/>
    <x v="0"/>
    <x v="0"/>
    <x v="4"/>
    <x v="0"/>
    <d v="2013-06-14T14:05:02"/>
    <x v="3"/>
    <d v="2013-06-14T16:04:52"/>
    <x v="0"/>
    <x v="0"/>
    <x v="0"/>
    <x v="0"/>
    <x v="0"/>
    <x v="0"/>
    <x v="0"/>
    <x v="4"/>
    <x v="0"/>
    <x v="0"/>
    <x v="4"/>
    <x v="4"/>
    <s v="58700428000127"/>
    <x v="14"/>
    <x v="0"/>
    <x v="1"/>
  </r>
  <r>
    <s v="1-2XYVUR1"/>
    <x v="1"/>
    <d v="2013-06-14T15:23:08"/>
    <s v="14/06/13- 15:22-  ILHA DE INPUT. ATIVIDADE 1-2XXRPJN PEDIDO INSERIDO CONFORME DOCUMENTAÇÃO.  COMENTÁRIOS DA ATIVIDADE:  CRIAR CONTA NOVA VENCIMENTO 25, INSERIR NO ADABAS MPJ00016895, TRATA-SE DE 3 HP (IPHONE 5 32 GB).  GUARDIÃ DE PEDIDOS - EDILENE AP DA SILVA - 11 3430-4250 GC - MARIANE AMORIM - CEL +55 11 99804-0707   PROJETO PILOTO. DEBORAH FERREIRA CÓD URA 0073.  14/06/2013- 17:17- PEDIDO ENVIADO PARA APROVAÇÃO.***PROJETO PILOTO EVELYN"/>
    <x v="0"/>
    <s v="POTENCIAL ENGENHARIA S.A."/>
    <x v="6"/>
    <x v="2"/>
    <x v="2"/>
    <x v="6"/>
    <x v="6"/>
    <x v="0"/>
    <x v="0"/>
    <x v="0"/>
    <x v="0"/>
    <x v="0"/>
    <x v="0"/>
    <x v="0"/>
    <x v="0"/>
    <x v="0"/>
    <x v="0"/>
    <x v="1"/>
    <x v="0"/>
    <x v="0"/>
    <x v="0"/>
    <x v="0"/>
    <x v="0"/>
    <x v="0"/>
    <x v="1"/>
    <x v="0"/>
    <d v="2013-06-14T15:23:08"/>
    <x v="1"/>
    <d v="2013-06-14T15:24:10"/>
    <x v="0"/>
    <x v="1"/>
    <x v="1"/>
    <x v="2"/>
    <x v="1"/>
    <x v="1"/>
    <x v="1"/>
    <x v="1"/>
    <x v="0"/>
    <x v="0"/>
    <x v="1"/>
    <x v="1"/>
    <s v="58700428000127"/>
    <x v="14"/>
    <x v="0"/>
    <x v="1"/>
  </r>
  <r>
    <s v="1-2Y4W1MB"/>
    <x v="1"/>
    <d v="2013-06-17T08:51:53"/>
    <s v="17/6/2013 08:51 - VINCULAR CONTA 2002875648 INSERIR NO ADABAS MPJ00014741 GN CLÁUDIO REIS. TRATA-SE DE 1 PN.( NANO SIMCARD).  GUARDIÃ DE PEDIDOS - EDILENE AP DA SILVA - 11 3430-4250 GN - CLÁUDIO REIS -  CEL +55 11 97151-7151   17/06/13 ATIVIDADE APROVADA. PROJETO PILOTO. VIVIANE BERNARDES.   17/06/13- 14:34-  ATIVIDADE CONCLUÍDA. GERADO PEDIDO  1-6418640034. PROJETO PILOTO. DEBORAH FERREIRA;"/>
    <x v="0"/>
    <s v="GALVAO ENGENHARIA S/A"/>
    <x v="0"/>
    <x v="0"/>
    <x v="0"/>
    <x v="0"/>
    <x v="0"/>
    <x v="0"/>
    <x v="0"/>
    <x v="0"/>
    <x v="0"/>
    <x v="0"/>
    <x v="0"/>
    <x v="0"/>
    <x v="0"/>
    <x v="0"/>
    <x v="0"/>
    <x v="0"/>
    <x v="0"/>
    <x v="0"/>
    <x v="0"/>
    <x v="0"/>
    <x v="0"/>
    <x v="0"/>
    <x v="4"/>
    <x v="0"/>
    <d v="2013-06-17T08:51:53"/>
    <x v="3"/>
    <m/>
    <x v="0"/>
    <x v="0"/>
    <x v="0"/>
    <x v="0"/>
    <x v="0"/>
    <x v="0"/>
    <x v="0"/>
    <x v="4"/>
    <x v="0"/>
    <x v="0"/>
    <x v="4"/>
    <x v="4"/>
    <s v="01340937000179"/>
    <x v="14"/>
    <x v="0"/>
    <x v="1"/>
  </r>
  <r>
    <s v="1-2Y4YCJ1"/>
    <x v="1"/>
    <d v="2013-06-17T09:02:51"/>
    <s v="17/6/2013 09:02 - VINCULAR CONTA 2002875648 INSERIR NO ADABAS MPJ00014741 GN CLÁUDIO REIS, TRATA-SE DE 3 PN (MICRO SIMCARD - IPHONE 4S).  GUARDIÃ DE PEDIDOS - EDILENE AP DA SILVA - 11 3430-4250 GN - CLÁUDIO REIS -  CEL +55 11 97151-7151  17/6/2013 - 12:06  ATIVIDADE APROVADA -  PROJETO PILOTO// VIVIANE BERNARDES  17/06/13- 13:45-  ATIVIDADE CONCLUÍDA. GERADO PEDIDO 1-6420731156.  PROJETO PILOTO. DEBORAH FERREIRA."/>
    <x v="0"/>
    <s v="GALVAO ENGENHARIA S/A"/>
    <x v="0"/>
    <x v="0"/>
    <x v="0"/>
    <x v="0"/>
    <x v="0"/>
    <x v="0"/>
    <x v="0"/>
    <x v="0"/>
    <x v="0"/>
    <x v="0"/>
    <x v="0"/>
    <x v="0"/>
    <x v="0"/>
    <x v="0"/>
    <x v="0"/>
    <x v="0"/>
    <x v="0"/>
    <x v="0"/>
    <x v="0"/>
    <x v="0"/>
    <x v="0"/>
    <x v="0"/>
    <x v="4"/>
    <x v="0"/>
    <d v="2013-06-17T09:02:51"/>
    <x v="3"/>
    <m/>
    <x v="0"/>
    <x v="0"/>
    <x v="0"/>
    <x v="0"/>
    <x v="0"/>
    <x v="0"/>
    <x v="0"/>
    <x v="4"/>
    <x v="0"/>
    <x v="0"/>
    <x v="4"/>
    <x v="4"/>
    <s v="01340937000179"/>
    <x v="14"/>
    <x v="0"/>
    <x v="1"/>
  </r>
  <r>
    <s v="1-2Y50ZKM"/>
    <x v="1"/>
    <d v="2013-06-17T09:17:09"/>
    <s v="17/6/2013 09:17 - VINCULAR CONTA 2116504151 INSERIR NO ADABAS MPJ00016895 GC MARIANE AMORIM. TRATA-SE DE 1 HP (PTT APARELHO ZTE T54 - 3G).  GUARDIÃ DE PEDIDOS - EDILENE AP DA SILVA - 11 3430-4250 GC - MARIANE AMORIM - CEL +55 11 99804-0707  17/6/2013   11:59 ATIVIDADE  APROVADA : PROJETO PILOTO// VIVIANE BERNARDES  17/06/13- 14:19-  ATIVIDADE CONCLUÍDA. GERADO PEDIDO 1-6421615663. PROJETO PILOTO. DEBORAH FERREIRA CÓD URA 0073."/>
    <x v="0"/>
    <s v="ENGEBANC ENGENHARIA E SERVIÇOS LTDA"/>
    <x v="0"/>
    <x v="0"/>
    <x v="0"/>
    <x v="0"/>
    <x v="0"/>
    <x v="0"/>
    <x v="0"/>
    <x v="0"/>
    <x v="0"/>
    <x v="0"/>
    <x v="0"/>
    <x v="0"/>
    <x v="0"/>
    <x v="0"/>
    <x v="0"/>
    <x v="0"/>
    <x v="0"/>
    <x v="0"/>
    <x v="0"/>
    <x v="0"/>
    <x v="0"/>
    <x v="0"/>
    <x v="4"/>
    <x v="0"/>
    <d v="2013-06-17T09:17:09"/>
    <x v="3"/>
    <m/>
    <x v="0"/>
    <x v="0"/>
    <x v="0"/>
    <x v="0"/>
    <x v="0"/>
    <x v="0"/>
    <x v="0"/>
    <x v="4"/>
    <x v="0"/>
    <x v="0"/>
    <x v="4"/>
    <x v="4"/>
    <s v="69026144002833"/>
    <x v="14"/>
    <x v="0"/>
    <x v="1"/>
  </r>
  <r>
    <s v="1-2Y52PSB"/>
    <x v="0"/>
    <d v="2013-06-17T09:44:54"/>
    <s v="17/6/2013 09:44 - - SENHORES ATENÇÃO AS INFORMAÇÕES: - TRATA-SE DE 4 TERMOS SÃO PAULO, RIO DE JANEIRO, FLORIANÓPOLIS E VITÓRIA.  PARA SÃO PAULO: VINCULAR CONTA 2069735134, TRATA-SE DE: -70 HA DDD 11  -3 MP+TA - DDD 11 - (IPHONE 5 32 GB)  PARA RIO DE JANEIRO: VNCULAR CONTA 2081612339, TRATA-SE DE: -1 HA - DDD 21  PARA FLORIANÓPOLIS: VINCULAR A CONTA 2078160450, TRATA-SE DE: -1 HA DDD 18  PARA VITÓRIA: VINCULAR CONTA 2070098441, TRATA-SE DE: -1 HA DDD 27  INSERIR TUDO NO  ADABAS MPJ0001058207 GN MARLENE DUTRA RANGEL TODAS AS LINHAS DIVIDIDAS EM DOIS SIMULADORES CONFORME DE ACORDO ANEXO.  QUALQUER DÚVIDA ENTRAR EM CONTATO: GUARDIÃ DE PEDIDOS - EDILENE AP DA SILVA - 11 3430-4250 GN - MARLENE DUTRA RANGEL - CEL +55 11 99610 9698 GN - FABIOLA FALSI - Cel   11 99794 7725  17/6/2013  - 12:28 ATIVIDADE APROVADA  - PROJETO PILOTO//VIVIANE BERNARDES  18/06/13- 09:40-  ATIVIDADE CONCLUÍDA. GERADO PEDIDOS 1-6421993020 1-6423034953 1-6423474497 1-6425077975. PROJETO PILOTO. DEBORAH FERREIRA."/>
    <x v="0"/>
    <s v="PSG EMPREENDIMENTOS LTDA"/>
    <x v="0"/>
    <x v="0"/>
    <x v="0"/>
    <x v="0"/>
    <x v="0"/>
    <x v="0"/>
    <x v="0"/>
    <x v="0"/>
    <x v="0"/>
    <x v="0"/>
    <x v="0"/>
    <x v="0"/>
    <x v="0"/>
    <x v="0"/>
    <x v="0"/>
    <x v="0"/>
    <x v="0"/>
    <x v="0"/>
    <x v="0"/>
    <x v="0"/>
    <x v="0"/>
    <x v="0"/>
    <x v="4"/>
    <x v="0"/>
    <d v="2013-06-17T09:44:54"/>
    <x v="3"/>
    <m/>
    <x v="0"/>
    <x v="0"/>
    <x v="0"/>
    <x v="0"/>
    <x v="0"/>
    <x v="0"/>
    <x v="0"/>
    <x v="4"/>
    <x v="0"/>
    <x v="0"/>
    <x v="4"/>
    <x v="4"/>
    <s v="03342984000187"/>
    <x v="15"/>
    <x v="0"/>
    <x v="1"/>
  </r>
  <r>
    <s v="1-2Y5QEJK"/>
    <x v="1"/>
    <d v="2013-06-17T10:44:46"/>
    <s v="17/06/13- 10:43-  ILHA DE INPUT. ATIVIDADE 1-2Y4W1MB PEDIDO INSERIDO CONFORME DOCUMENTAÇÃO.  COMENTÁRIOS DA ATIVIDADE: VINCULAR CONTA 2002875648 INSERIR NO ADABAS MPJ00014741 GN CLÁUDIO REIS. TRATA-SE DE 1 PN.( NANO SIMCARD).  GUARDIÃ DE PEDIDOS - EDILENE AP DA SILVA - 11 3430-4250 GN - CLÁUDIO REIS -  CEL +55 11 97151-7151  PROJETO PILOTO. DEBORAH FERREIRA.  17/06/2013-12:21-  PEDIDO ENVIADO PARA APROVAÇÃO.****PROJETO PILOTO EVELYN ROSA"/>
    <x v="0"/>
    <s v="GALVAO ENGENHARIA S/A"/>
    <x v="7"/>
    <x v="3"/>
    <x v="2"/>
    <x v="7"/>
    <x v="7"/>
    <x v="0"/>
    <x v="0"/>
    <x v="0"/>
    <x v="0"/>
    <x v="0"/>
    <x v="0"/>
    <x v="0"/>
    <x v="0"/>
    <x v="0"/>
    <x v="0"/>
    <x v="1"/>
    <x v="0"/>
    <x v="0"/>
    <x v="0"/>
    <x v="0"/>
    <x v="0"/>
    <x v="0"/>
    <x v="1"/>
    <x v="0"/>
    <d v="2013-06-17T10:44:46"/>
    <x v="1"/>
    <d v="2013-06-17T10:45:38"/>
    <x v="0"/>
    <x v="1"/>
    <x v="1"/>
    <x v="1"/>
    <x v="1"/>
    <x v="1"/>
    <x v="1"/>
    <x v="1"/>
    <x v="0"/>
    <x v="0"/>
    <x v="1"/>
    <x v="1"/>
    <s v="01340937000179"/>
    <x v="14"/>
    <x v="0"/>
    <x v="1"/>
  </r>
  <r>
    <s v="1-2Y5RY4P"/>
    <x v="0"/>
    <d v="2013-06-17T10:42:44"/>
    <s v="17/6/2013 10:42 - VINCULAR CONTA 2058484967 INSERIR NO ADABAS MPJ0003225267 GN GIOVANNA MESSANA, TRATA-SE DE 2 HP (SAMSUNG GALAXY I9300(S3)-3G E 1 HP (SAMSUNG I9505(S4) -4G.  GUARDIÃ DE PEDIDOS - EDILENE AP DA SILVA - 11 3430-4250 GN - GIOVANNA MESSANA - Cel +55 11 99632-1305     17/06/2013  17:50 ATIVIDADE CANCELADA  - E-MAIL DE ACORDO DO GERENTE DE SEÇÃO CONFORME ALÇADA NO SIMULADOR//PACOTE DE MINUTOS INDIVIDUAIS DO PLANO FLEX DEVE ESTAR CADASTRADO NO CAMPO OBSERVAÇÕES DO SMP, POREM FOI CADASTRADO NO CAMPO MIN DO LD// PROJETO PILOTO - VIVIANE BERNARDES"/>
    <x v="0"/>
    <s v="ASSOCIAÇÃO PAULISTA DOS MAGISTRADOS"/>
    <x v="0"/>
    <x v="0"/>
    <x v="0"/>
    <x v="0"/>
    <x v="0"/>
    <x v="0"/>
    <x v="0"/>
    <x v="0"/>
    <x v="0"/>
    <x v="0"/>
    <x v="0"/>
    <x v="0"/>
    <x v="0"/>
    <x v="0"/>
    <x v="0"/>
    <x v="0"/>
    <x v="1"/>
    <x v="0"/>
    <x v="0"/>
    <x v="0"/>
    <x v="0"/>
    <x v="0"/>
    <x v="2"/>
    <x v="0"/>
    <d v="2013-06-17T10:42:44"/>
    <x v="3"/>
    <m/>
    <x v="0"/>
    <x v="0"/>
    <x v="0"/>
    <x v="0"/>
    <x v="0"/>
    <x v="0"/>
    <x v="0"/>
    <x v="2"/>
    <x v="0"/>
    <x v="0"/>
    <x v="2"/>
    <x v="2"/>
    <s v="62636444000175"/>
    <x v="15"/>
    <x v="0"/>
    <x v="1"/>
  </r>
  <r>
    <s v="1-2Y5XMF5"/>
    <x v="0"/>
    <d v="2013-06-17T10:56:54"/>
    <s v="17/6/2013 10:56 - VINCULAR CONTA 2058484967 ADABAS MPJ 0003225267 GN GIOVANNA MESSANA, TRATA-SE DE 4 HP (IPHONE 5 16GB -3G) INSERIR 2 APARELHOS PRETOS E 2 BRANCOS.  GUARDIÃ DE PEDIDOS - EDILENE AP DA SILVA - 11 3430-4250 GN - GIOVANNA MESSANA - Cel +55 11 99632-1305      17/6/2013  17:53 ATIVIDADE CANCELADA -PACOTE DE MINUTOS INDIVIDUAIS DO PLANO FLEX DEVE ESTAR CADASTRADO NO CAMPO OBSERVAÇÕES DO SMP, POREM FOI CADASTRADO NO CAMPO MIN DO LD//PROJETO PTLOTO//VIVIANE BERNARDES"/>
    <x v="0"/>
    <s v="ASSOCIAÇÃO PAULISTA DOS MAGISTRADOS"/>
    <x v="0"/>
    <x v="0"/>
    <x v="0"/>
    <x v="0"/>
    <x v="0"/>
    <x v="0"/>
    <x v="0"/>
    <x v="0"/>
    <x v="0"/>
    <x v="0"/>
    <x v="0"/>
    <x v="0"/>
    <x v="0"/>
    <x v="0"/>
    <x v="0"/>
    <x v="0"/>
    <x v="1"/>
    <x v="0"/>
    <x v="0"/>
    <x v="0"/>
    <x v="0"/>
    <x v="0"/>
    <x v="2"/>
    <x v="0"/>
    <d v="2013-06-17T10:56:54"/>
    <x v="3"/>
    <m/>
    <x v="0"/>
    <x v="0"/>
    <x v="0"/>
    <x v="0"/>
    <x v="0"/>
    <x v="0"/>
    <x v="0"/>
    <x v="2"/>
    <x v="0"/>
    <x v="0"/>
    <x v="2"/>
    <x v="2"/>
    <s v="62636444000175"/>
    <x v="15"/>
    <x v="0"/>
    <x v="1"/>
  </r>
  <r>
    <s v="1-2Y65KIX"/>
    <x v="0"/>
    <d v="2013-06-17T11:26:08"/>
    <s v="17/6/2013 11:26 - VINCULAR CONTA 2058484967 INSERIR NO ADABAS MPJ0003225267 GN GIOVANNA MESSANA. TRATA-SE DE 1 TROCA (IPHONE 5 32GB).  GUARDIÃ DE PEDIDOS - EDILENE AP DA SILVA - 11 3430-4250 GN - GIOVANNA MESSANA - Cel +55 11 99632-1305     17/6/2013 17:57 ATIVIDADE CANCELADA - PACOTE DE MINUTOS INDIVIDUAIS DEVE ESTAR CADASTRADO  NO CAMPO OBSERVAÇÕES DO SMP//NÃO FOI ANEXADO E-MAIL DE ACORDO DO GERENTE  DE SEÇÃO CONFORME ALÇADA NO SIMULADOR,POREM FOI CADASTRADO NO CAMPO  MIN DO LD//VIVIANE BERNARDES"/>
    <x v="0"/>
    <s v="ASSOCIAÇÃO PAULISTA DOS MAGISTRADOS"/>
    <x v="0"/>
    <x v="0"/>
    <x v="0"/>
    <x v="0"/>
    <x v="0"/>
    <x v="0"/>
    <x v="0"/>
    <x v="0"/>
    <x v="0"/>
    <x v="0"/>
    <x v="0"/>
    <x v="0"/>
    <x v="0"/>
    <x v="0"/>
    <x v="0"/>
    <x v="0"/>
    <x v="1"/>
    <x v="0"/>
    <x v="0"/>
    <x v="0"/>
    <x v="0"/>
    <x v="0"/>
    <x v="2"/>
    <x v="0"/>
    <d v="2013-06-17T11:26:08"/>
    <x v="3"/>
    <m/>
    <x v="0"/>
    <x v="0"/>
    <x v="0"/>
    <x v="0"/>
    <x v="0"/>
    <x v="0"/>
    <x v="0"/>
    <x v="2"/>
    <x v="0"/>
    <x v="0"/>
    <x v="2"/>
    <x v="2"/>
    <s v="62636444000175"/>
    <x v="15"/>
    <x v="0"/>
    <x v="1"/>
  </r>
  <r>
    <s v="1-2Y75ZYI"/>
    <x v="0"/>
    <d v="2013-06-17T13:39:11"/>
    <s v="17/6/2013 13:39 -  CRIAR CONTA NOVA VENCIMENTO 25,CLIENTE NÃO CONTRATOU GESTÃO.  INSERIR NO ADABAS MPJ0001058207 GN MARLENE DUTRA RANGEL , TRATA-SE DE 10 HP COMODATO (PE USB HUAWEI E3131).  GUARDIÃ DE PEDIDOS - EDILENE AP DA SILVA - 11 3430-4250 GN - MARLENE DUTRA RANGEL - CEL +55 11 99610 9698 GN - FABIOLA FALSI - Cel   11 99794 7725  17/6/2013  17:19  ATIVIDADE APROVADA - PROJETO PILOTO//VIVIANE BERNARDES  18/06/13- 11:30-  ATIVIDADE CONCLUÍDA. GERADO PEDIDO 1-6430688344. PROJETO PILOTO. DEBORAH FERREIRA."/>
    <x v="0"/>
    <s v="TATA CONSULTANCY SER DO BRASIL LTDA"/>
    <x v="0"/>
    <x v="0"/>
    <x v="0"/>
    <x v="0"/>
    <x v="0"/>
    <x v="0"/>
    <x v="0"/>
    <x v="0"/>
    <x v="0"/>
    <x v="0"/>
    <x v="0"/>
    <x v="0"/>
    <x v="0"/>
    <x v="0"/>
    <x v="0"/>
    <x v="0"/>
    <x v="0"/>
    <x v="0"/>
    <x v="0"/>
    <x v="0"/>
    <x v="0"/>
    <x v="0"/>
    <x v="4"/>
    <x v="0"/>
    <d v="2013-06-17T13:39:11"/>
    <x v="3"/>
    <m/>
    <x v="0"/>
    <x v="0"/>
    <x v="0"/>
    <x v="0"/>
    <x v="0"/>
    <x v="0"/>
    <x v="0"/>
    <x v="4"/>
    <x v="0"/>
    <x v="0"/>
    <x v="4"/>
    <x v="4"/>
    <s v="04266331000129"/>
    <x v="15"/>
    <x v="0"/>
    <x v="1"/>
  </r>
  <r>
    <s v="1-2Y79IBP"/>
    <x v="1"/>
    <d v="2013-06-17T13:44:53"/>
    <s v="17/06/13- 13:43-  ILHA DE INPUT. ATIVIDADE 1-2Y4YCJ1 PEDIDO INSERIDO CONFORME DOCUMENTAÇÃO.  COMENTÁRIOS DA ATIVIDADE: VINCULAR CONTA 2002875648 INSERIR NO ADABAS MPJ00014741 GN CLÁUDIO REIS, TRATA-SE DE 3 PN (MICRO SIMCARD - IPHONE 4S).  GUARDIÃ DE PEDIDOS - EDILENE AP DA SILVA - 11 3430-4250 GN - CLÁUDIO REIS -  CEL +55 11 97151-7151   PROJETO PILOTO. DEBORAH FERREIRA."/>
    <x v="0"/>
    <s v="GALVAO ENGENHARIA S/A"/>
    <x v="8"/>
    <x v="3"/>
    <x v="2"/>
    <x v="8"/>
    <x v="8"/>
    <x v="0"/>
    <x v="0"/>
    <x v="0"/>
    <x v="0"/>
    <x v="0"/>
    <x v="0"/>
    <x v="0"/>
    <x v="0"/>
    <x v="0"/>
    <x v="0"/>
    <x v="1"/>
    <x v="0"/>
    <x v="0"/>
    <x v="0"/>
    <x v="0"/>
    <x v="0"/>
    <x v="0"/>
    <x v="1"/>
    <x v="0"/>
    <d v="2013-06-17T13:44:53"/>
    <x v="1"/>
    <d v="2013-06-17T13:45:49"/>
    <x v="0"/>
    <x v="1"/>
    <x v="1"/>
    <x v="1"/>
    <x v="1"/>
    <x v="1"/>
    <x v="1"/>
    <x v="1"/>
    <x v="0"/>
    <x v="0"/>
    <x v="1"/>
    <x v="1"/>
    <s v="01340937000179"/>
    <x v="14"/>
    <x v="0"/>
    <x v="1"/>
  </r>
  <r>
    <s v="1-2YCMWKV"/>
    <x v="1"/>
    <d v="2013-06-18T09:25:51"/>
    <s v="18/06/2013 10:01 ATIVIDADE CANCELADA: NÃO FOI INSERIDO COMENTÁRIO E NÃO CONSTA ANEXOS // NÃO FOI POSSÍVEL EFETUAR CONTATO ,POIS NÃO FOI INFORMADO NUMERO DE TELEFONE - PROJETO PILOTO//VIVIANE BERNARDES"/>
    <x v="0"/>
    <s v="FREDERICA EMP E PARTICIPACOES LTDA - ME"/>
    <x v="0"/>
    <x v="0"/>
    <x v="0"/>
    <x v="0"/>
    <x v="0"/>
    <x v="0"/>
    <x v="0"/>
    <x v="0"/>
    <x v="0"/>
    <x v="0"/>
    <x v="0"/>
    <x v="0"/>
    <x v="0"/>
    <x v="0"/>
    <x v="0"/>
    <x v="0"/>
    <x v="1"/>
    <x v="0"/>
    <x v="0"/>
    <x v="0"/>
    <x v="0"/>
    <x v="0"/>
    <x v="0"/>
    <x v="0"/>
    <d v="2013-06-18T09:25:51"/>
    <x v="0"/>
    <m/>
    <x v="0"/>
    <x v="0"/>
    <x v="0"/>
    <x v="0"/>
    <x v="0"/>
    <x v="0"/>
    <x v="0"/>
    <x v="0"/>
    <x v="0"/>
    <x v="0"/>
    <x v="0"/>
    <x v="0"/>
    <s v="08804055000247"/>
    <x v="15"/>
    <x v="0"/>
    <x v="1"/>
  </r>
  <r>
    <s v="1-2YD7R2B"/>
    <x v="0"/>
    <d v="2013-06-18T10:56:14"/>
    <s v="18/6/2013 10:56 - CRIAR CONTA NOVA VENCIMENTO 13, VIVOGESTÃO DE JUNHO EM ANEXO, INSERIR NO ADABAS MPJ00028874 GC DANIEL ABOU ANNI, TRATA-SE DE 1 PN (IPHONE 5 16GB).  GUARDIÃ DE PEDIDOS - EDILENE AP DA SILVA - 11 3430-4250 GC - MARIANE AMORIM - CEL +55 11 99804-0707  GC- DANIEL ABOU - +55 11 97284-1177  18/6/2013  14:38 - ATIVIDADE APROVADA - PROJETO PILOTO//VIVIANE BERNARDES  18/06/13- 17:22-  ATIVIDADE CONCLUÍDA. GERADO PEDIDO 1-6438123290.  PROJETO PILOTO. DEBORAH FERREIRA."/>
    <x v="0"/>
    <s v="FREDERICA EMP E PARTICIPACOES LTDA - ME"/>
    <x v="0"/>
    <x v="0"/>
    <x v="0"/>
    <x v="0"/>
    <x v="0"/>
    <x v="0"/>
    <x v="0"/>
    <x v="0"/>
    <x v="0"/>
    <x v="0"/>
    <x v="0"/>
    <x v="0"/>
    <x v="0"/>
    <x v="0"/>
    <x v="0"/>
    <x v="0"/>
    <x v="0"/>
    <x v="0"/>
    <x v="0"/>
    <x v="0"/>
    <x v="0"/>
    <x v="0"/>
    <x v="2"/>
    <x v="0"/>
    <d v="2013-06-18T10:56:14"/>
    <x v="0"/>
    <m/>
    <x v="0"/>
    <x v="0"/>
    <x v="0"/>
    <x v="0"/>
    <x v="0"/>
    <x v="0"/>
    <x v="0"/>
    <x v="2"/>
    <x v="0"/>
    <x v="0"/>
    <x v="2"/>
    <x v="2"/>
    <s v="08804055000247"/>
    <x v="16"/>
    <x v="0"/>
    <x v="1"/>
  </r>
  <r>
    <s v="1-2YEJLZ9"/>
    <x v="0"/>
    <d v="2013-06-18T14:30:46"/>
    <s v="ATIVIDADE CANCELADA: NO TERMO SMP 2 (DIA 21/06 ) NA COLUNA 2 QUANTIDADE DE LINHAS DIVERGE DO SIMULADOR NO SMP CONSTA 46 LINHAS  E NO SIMULADOR  CONSTA 47 LINHAS//NO TERMO SMP 4 (DIA 21/06 ) NA COLUNA 1 QUANTIDADE DE LINHAS DIVERGE ,NO SMP CONSTA 22 LINHAS NO SIMULADOR 23 LINHAS  ATIVIDADE CANCELADA - CONTATO SEM SUCESSSO - VIVIANE BERNARDES  DEMAIS COMENTARIOS ESTÁ EM ANEXO DA ATIVIDADE"/>
    <x v="0"/>
    <s v="CTEEP - CIA DE T. EN. EL. PAULISTA"/>
    <x v="0"/>
    <x v="0"/>
    <x v="0"/>
    <x v="0"/>
    <x v="0"/>
    <x v="0"/>
    <x v="0"/>
    <x v="0"/>
    <x v="0"/>
    <x v="0"/>
    <x v="0"/>
    <x v="0"/>
    <x v="0"/>
    <x v="0"/>
    <x v="0"/>
    <x v="0"/>
    <x v="1"/>
    <x v="0"/>
    <x v="0"/>
    <x v="0"/>
    <x v="0"/>
    <x v="0"/>
    <x v="2"/>
    <x v="0"/>
    <d v="2013-06-18T14:30:46"/>
    <x v="0"/>
    <m/>
    <x v="0"/>
    <x v="0"/>
    <x v="0"/>
    <x v="0"/>
    <x v="0"/>
    <x v="0"/>
    <x v="0"/>
    <x v="2"/>
    <x v="0"/>
    <x v="0"/>
    <x v="2"/>
    <x v="2"/>
    <s v="02998611000104"/>
    <x v="17"/>
    <x v="0"/>
    <x v="1"/>
  </r>
  <r>
    <s v="1-2YF7Q8X"/>
    <x v="1"/>
    <d v="2013-06-18T15:27:47"/>
    <s v="18/6/2013 15:27 -  GESTÃO ANEXO NOS ANEXOS DO CLIENTE, INSERIR NO ADABAS MPJ00028874 GC DANIEL ABOU ANNI. TRATA-SE DE 4 TA (SAMSUNG S5830- 3G). TRATA-SE DE TROCA INCLUINDO SERVIÇOS.  QUALQUER DÚVIDA INTERAGIR ANTES DE CANCELAR.  GUARDIÃ DE PEDIDOS - EDILENE AP DA SILVA - 11 3430-4250 GC - MARIANE AMORIM - CEL +55 11 99804-0707 GC- DANIEL ABOU - +55 11 97284-1177  18/6/2013   17:16  ATIVIDADE APROVADA - PROJETO PILOTO//VIVIANE BERNARDES  GUARDIÃ DE PEDIDOS - EDILENE AP DA SILVA.  28/06/13- 13:46-  ATIVIDADE CONCLUÍDA. GERADO PEDIDO 1-6551130064. PROJETO PILOTO. DEBORAH FERREIRA."/>
    <x v="0"/>
    <s v="GAFOR S.A"/>
    <x v="0"/>
    <x v="0"/>
    <x v="0"/>
    <x v="0"/>
    <x v="0"/>
    <x v="0"/>
    <x v="0"/>
    <x v="0"/>
    <x v="0"/>
    <x v="0"/>
    <x v="0"/>
    <x v="0"/>
    <x v="0"/>
    <x v="0"/>
    <x v="0"/>
    <x v="0"/>
    <x v="0"/>
    <x v="0"/>
    <x v="0"/>
    <x v="0"/>
    <x v="0"/>
    <x v="0"/>
    <x v="0"/>
    <x v="0"/>
    <d v="2013-06-18T15:27:47"/>
    <x v="0"/>
    <m/>
    <x v="0"/>
    <x v="0"/>
    <x v="0"/>
    <x v="0"/>
    <x v="0"/>
    <x v="0"/>
    <x v="0"/>
    <x v="0"/>
    <x v="0"/>
    <x v="0"/>
    <x v="0"/>
    <x v="0"/>
    <s v="61288940000112"/>
    <x v="18"/>
    <x v="0"/>
    <x v="2"/>
  </r>
  <r>
    <s v="1-382LOLQ"/>
    <x v="1"/>
    <d v="2013-08-22T15:01:21"/>
    <s v="22/8/2013 15:01 - CONTA NOVA, ADABAS MPJ00028638, VENC DIA 1. 9 HA RICARDO ROSSINI DIAS - GUARDIÃO DE PEDIDOS - TEL 11 34305038 MARCELO AP. PARRIAL - GC - CEL 19 98006677   23/8/2013  09:30  ATIVIDADE APROVADA - PROJETO PILOTO//VIVIANE BERNARDES   23/8/2013 11:35 -ATIVIDADE CONCLUÍDA. GERADO PEDIDO: 1-7027540753, O QUAL NÃO PÔDE SER ENVIADO POR FALTA DE APARELHO EM ESTOQUE (TGNK26963000_NOKIA 920 SMARTPHONE ). GC/GUARDIÃO: MONITORAR ESTOQUE E SINALIZAR QUANDO REGULARIZADO."/>
    <x v="0"/>
    <s v="UNIAO CENTRAL BRASILEIRA DA IGREJA ADVENTISTA DO SETIMO DIA"/>
    <x v="0"/>
    <x v="0"/>
    <x v="0"/>
    <x v="0"/>
    <x v="0"/>
    <x v="0"/>
    <x v="0"/>
    <x v="0"/>
    <x v="0"/>
    <x v="0"/>
    <x v="0"/>
    <x v="0"/>
    <x v="0"/>
    <x v="0"/>
    <x v="0"/>
    <x v="0"/>
    <x v="0"/>
    <x v="0"/>
    <x v="0"/>
    <x v="0"/>
    <x v="0"/>
    <x v="0"/>
    <x v="0"/>
    <x v="0"/>
    <d v="2013-08-22T15:01:21"/>
    <x v="0"/>
    <d v="2013-08-23T11:37:00"/>
    <x v="0"/>
    <x v="0"/>
    <x v="0"/>
    <x v="0"/>
    <x v="0"/>
    <x v="0"/>
    <x v="0"/>
    <x v="0"/>
    <x v="0"/>
    <x v="0"/>
    <x v="0"/>
    <x v="0"/>
    <s v="55233019000170"/>
    <x v="0"/>
    <x v="1"/>
    <x v="0"/>
  </r>
  <r>
    <s v="1-2YG3ULP"/>
    <x v="1"/>
    <d v="2013-06-18T15:49:51"/>
    <s v="18/6/2013 15:49 - CRIAR CONTA NOVA VENCIMENTO 13, INSERIR NO ADABAS MPJ00028874 GC DANIEL ABOU, TRATA-SE DE 8 PN (IPHONE 5 16 GB -3G).  CONTRATO GESTÃO NOS ANEXOS DO CLIENTE. CONFORME ALINHADO COM CINTIA QUADROS, A GN IRÁ ANEXAR COMPLEMENTAR EM PDF AINDA HOJE, E PEDIMOS PARA QUE AGUARDEM ATÉ AMANHA E NÃO CANCELEM A ATIVIDADE. OBRIGADA. GUARDIÃ DE PEDIDOS EDILENE A SILVA.  GUARDIÃ DE PEDIDOS - EDILENE AP DA SILVA - 11 3430-4250 GC - MARIANE AMORIM - CEL +55 11 99804-0707 GC- DANIEL ABOU - +55 11 97284-1177  18/6/2013 09:06  ATIVIDADE APROVADA - PROJETO PILOTO//VIVIANE BERANRDES  19/06/13- 10:32-  ATIVIDADE CONCLUÍDA. GERADO PEDIDO 1-6443128861. PROJETO PILOTO. DEBORAH FERREIRA."/>
    <x v="0"/>
    <s v="FREDERICA EMP E PARTICIPACOES LTDA - ME"/>
    <x v="0"/>
    <x v="0"/>
    <x v="0"/>
    <x v="0"/>
    <x v="0"/>
    <x v="0"/>
    <x v="0"/>
    <x v="0"/>
    <x v="0"/>
    <x v="0"/>
    <x v="0"/>
    <x v="0"/>
    <x v="0"/>
    <x v="0"/>
    <x v="0"/>
    <x v="0"/>
    <x v="0"/>
    <x v="0"/>
    <x v="0"/>
    <x v="0"/>
    <x v="0"/>
    <x v="0"/>
    <x v="0"/>
    <x v="0"/>
    <d v="2013-06-18T15:49:51"/>
    <x v="0"/>
    <m/>
    <x v="0"/>
    <x v="0"/>
    <x v="0"/>
    <x v="0"/>
    <x v="0"/>
    <x v="0"/>
    <x v="0"/>
    <x v="0"/>
    <x v="0"/>
    <x v="0"/>
    <x v="0"/>
    <x v="0"/>
    <s v="08804055000247"/>
    <x v="19"/>
    <x v="0"/>
    <x v="1"/>
  </r>
  <r>
    <s v="1-2YGIXYB"/>
    <x v="1"/>
    <d v="2013-06-18T17:06:45"/>
    <s v="18/6/2013 17:06 - VINCULAR CONTA 2130959278 INSERIR NO ADABAS MPJ00028874 GC DANIEL ABOU ANNI, TRATA-SE DE 3 HP (SMART SAMSUNG S5830-3G).  POR FAVOR INTERAGIR ANTES DE CANCELAR.  GUARDIÃ DE PEDIDOS - EDILENE AP DA SILVA - 11 3430-4250 GC - MARIANE AMORIM - CEL +55 11 99804-0707 GC- DANIEL ABOU - +55 11 97284-1177  19/03/2013  11:34  ATIVIDADE APROVADA - PTOJETO PILOTO//VIVIANE BERNARDES  19/06/13- 13:28-  ATIVIDADE CONCLUÍDA. GERADO PEDIDO: 1-6445127926 O QUAL NÃO PÔDE SER ENVIADO POR FALTA DE APARELHO EM ESTOQUE TGSA20965000_SAMSUNG GT-S5830B SMART PTO PPB/PI307/12. GC/GUARDIÃO: MONITORAR ESTOQUE E SINALIZAR QUANDO REGULARIZADO. CASO HAJA RENEGOCIAÇÃO DOS APARELHOS ANEXAR O DE ACORDO DO CLIENTE NO PEDIDO E SINALIZAR A ILHA ATRAVÉS DA URA PARA REALIZAR A TROCA E ENVIAR O PEDIDO.  PROJETO PILOTO. DEBORAH FERREIRA."/>
    <x v="0"/>
    <s v="GAFOR S.A"/>
    <x v="0"/>
    <x v="0"/>
    <x v="0"/>
    <x v="0"/>
    <x v="0"/>
    <x v="0"/>
    <x v="0"/>
    <x v="0"/>
    <x v="0"/>
    <x v="0"/>
    <x v="0"/>
    <x v="0"/>
    <x v="0"/>
    <x v="0"/>
    <x v="0"/>
    <x v="0"/>
    <x v="0"/>
    <x v="0"/>
    <x v="0"/>
    <x v="0"/>
    <x v="0"/>
    <x v="0"/>
    <x v="0"/>
    <x v="0"/>
    <d v="2013-06-18T17:06:45"/>
    <x v="0"/>
    <m/>
    <x v="0"/>
    <x v="0"/>
    <x v="0"/>
    <x v="0"/>
    <x v="0"/>
    <x v="0"/>
    <x v="0"/>
    <x v="0"/>
    <x v="0"/>
    <x v="0"/>
    <x v="0"/>
    <x v="0"/>
    <s v="61288940000112"/>
    <x v="19"/>
    <x v="0"/>
    <x v="1"/>
  </r>
  <r>
    <s v="1-2YIBLNP"/>
    <x v="1"/>
    <d v="2013-06-18T18:48:21"/>
    <m/>
    <x v="0"/>
    <s v="COREMAL COMERCIO E REPRESENTACOES MAIA LTDA"/>
    <x v="0"/>
    <x v="0"/>
    <x v="0"/>
    <x v="0"/>
    <x v="0"/>
    <x v="0"/>
    <x v="0"/>
    <x v="0"/>
    <x v="0"/>
    <x v="0"/>
    <x v="0"/>
    <x v="0"/>
    <x v="0"/>
    <x v="0"/>
    <x v="0"/>
    <x v="0"/>
    <x v="1"/>
    <x v="0"/>
    <x v="0"/>
    <x v="0"/>
    <x v="0"/>
    <x v="0"/>
    <x v="0"/>
    <x v="0"/>
    <d v="2013-06-18T18:48:21"/>
    <x v="0"/>
    <m/>
    <x v="0"/>
    <x v="0"/>
    <x v="0"/>
    <x v="0"/>
    <x v="0"/>
    <x v="0"/>
    <x v="0"/>
    <x v="0"/>
    <x v="0"/>
    <x v="0"/>
    <x v="0"/>
    <x v="0"/>
    <s v="10793008001269"/>
    <x v="16"/>
    <x v="0"/>
    <x v="1"/>
  </r>
  <r>
    <s v="1-2YMBGJ7"/>
    <x v="1"/>
    <d v="2013-06-19T14:34:24"/>
    <s v="19/6/2013 14:34  -- CRIAR CONTA NOVA VENCIMENTO 25,CLIENTE NÃO SOLICITA GESTÃO.  INSERIR NO ADABAS MPJ00028632 GC FABIOLA FALSI , TRATA-SE DE 3 SMPS SEGUE DIVISÃO:  SMP 1 - 19 PN DDD 12 -- 6 PN  DDD 11.  SMP 2 - 2 PN DDD 11 -- 12 HA DDD12 -- 4 HA DDD 11.  SMP 3 -7 PN DDD 51 -- 4 HA DDD 51.  QUALQUER DÚVIDA ACIONAR ANTES DE CANCELAR.  GUARDIÃ DE PEDIDOS - EDILENE AP DA SILVA - 11 3430-4250 GN - FABIOLA FALSI - Cel   11 99794 7725  19/6/2013  17:57 - ATIVIDADE AGUARDANDO ALINHAMENTO SOBRE VALIDAÇÃO DE DOCUMENTAÇÃO - PROJETO PILOTO//VIVIANE BERNARDES  19/06/2013 18:11 - CONFORME ALINHAMENTO REALIZADO JUNTO A QUALIDADE VIVO SERÁ ACEITO EM EXCEÇÃO O RECONHECIMENTO DE FIRMA NA DOCUMENTAÇÃO - ATIVIDADE APROVADA PROJETO PILOTO/JOREL RESTANO  ATIVIDADE 1-2YMBGJ7 CONCLUÍDA. GERADO PEDIDO: 1-6462171121 1-6473486357 1-6473965648 1-6474460761. OBS: PEDIDO 1-6474460761 SEM ESTOQUE DO APARELHO TGMO31962000_MOTOROLA XT925 SMART PRETO PPB/PI838/01.GC/GUARDIÃO: MONITORAR ESTOQUE E SINALIZAR QUANDO REGULARIZADO. CASO HAJA RENEGOCIAÇÃO DOS APARELHOS ANEXAR O DE ACORDO DO CLIENTE NO PEDIDO E SINALIZAR A ILHA ATRAVÉS DA URA PARA REALIZAR A TROCA E ENVIAR O PEDIDO. PROJETO PILOTO. DEBORAH FERREIRA."/>
    <x v="0"/>
    <s v="FREUDENBERG NAO TECIDOS LTDA"/>
    <x v="0"/>
    <x v="0"/>
    <x v="0"/>
    <x v="0"/>
    <x v="0"/>
    <x v="0"/>
    <x v="0"/>
    <x v="0"/>
    <x v="0"/>
    <x v="0"/>
    <x v="0"/>
    <x v="0"/>
    <x v="0"/>
    <x v="0"/>
    <x v="0"/>
    <x v="0"/>
    <x v="0"/>
    <x v="0"/>
    <x v="0"/>
    <x v="0"/>
    <x v="0"/>
    <x v="0"/>
    <x v="0"/>
    <x v="0"/>
    <d v="2013-06-19T14:34:24"/>
    <x v="0"/>
    <m/>
    <x v="0"/>
    <x v="0"/>
    <x v="0"/>
    <x v="0"/>
    <x v="0"/>
    <x v="0"/>
    <x v="0"/>
    <x v="0"/>
    <x v="0"/>
    <x v="0"/>
    <x v="0"/>
    <x v="0"/>
    <s v="62174644000153"/>
    <x v="17"/>
    <x v="0"/>
    <x v="1"/>
  </r>
  <r>
    <s v="1-2YNWJ16"/>
    <x v="2"/>
    <d v="2013-06-19T16:32:25"/>
    <m/>
    <x v="0"/>
    <s v="GAFOR S.A"/>
    <x v="0"/>
    <x v="0"/>
    <x v="0"/>
    <x v="0"/>
    <x v="0"/>
    <x v="0"/>
    <x v="0"/>
    <x v="0"/>
    <x v="0"/>
    <x v="0"/>
    <x v="0"/>
    <x v="0"/>
    <x v="0"/>
    <x v="0"/>
    <x v="0"/>
    <x v="0"/>
    <x v="1"/>
    <x v="0"/>
    <x v="0"/>
    <x v="0"/>
    <x v="0"/>
    <x v="0"/>
    <x v="6"/>
    <x v="0"/>
    <d v="2013-06-19T16:32:25"/>
    <x v="0"/>
    <m/>
    <x v="0"/>
    <x v="0"/>
    <x v="0"/>
    <x v="0"/>
    <x v="0"/>
    <x v="0"/>
    <x v="0"/>
    <x v="6"/>
    <x v="0"/>
    <x v="0"/>
    <x v="6"/>
    <x v="6"/>
    <s v="61288940000112"/>
    <x v="19"/>
    <x v="0"/>
    <x v="1"/>
  </r>
  <r>
    <s v="1-2YT0RAV"/>
    <x v="0"/>
    <d v="2013-06-20T11:00:14"/>
    <s v="20/6/2013 11:00 - CRIAR CONTA NOVA, VENCIMENTO 25, INSERIR ADABAS MPJ00014741 GC MARIANE AMORIM. TRATA-SE DE:  - 1 PN (IPHONE 5 16GB) - 2 PN (MOTOROLA XT925) - 1 PN (NANO CHIP) - 8 PN (NOKIA C2-01)  -15 HA DDD 19 - 15 HA DDD 18  DDDS DAS PORTABILIDADES JUNTO AO COMPLEMENTAR. DÚVIDAS ACIONAR ANTES DE CANCELAR.  GUARDIÃ DE PEDIDOS - EDILENE AP DA SILVA - 11 3430-4250 GN - CLÁUDIO REIS -  CEL +55 11 97151-7151  20/6/2013 14:51 - ATIVIDADE CANCELADA - NO SIMULADOR CONSTA SERVIÇO INTRAGRUPO 2000 PARA AS COLUNAS 5 E 6 , POREM NÃO CONSTA NO SMP//PROJETO PILOTO  - VIVIANE BERNARDES"/>
    <x v="0"/>
    <s v="IGREJA MESSIANICA MUNDIAL DO BRASIL"/>
    <x v="0"/>
    <x v="0"/>
    <x v="0"/>
    <x v="0"/>
    <x v="0"/>
    <x v="0"/>
    <x v="0"/>
    <x v="0"/>
    <x v="0"/>
    <x v="0"/>
    <x v="0"/>
    <x v="0"/>
    <x v="0"/>
    <x v="0"/>
    <x v="0"/>
    <x v="0"/>
    <x v="1"/>
    <x v="0"/>
    <x v="0"/>
    <x v="0"/>
    <x v="0"/>
    <x v="0"/>
    <x v="2"/>
    <x v="0"/>
    <d v="2013-06-20T11:00:14"/>
    <x v="3"/>
    <m/>
    <x v="0"/>
    <x v="0"/>
    <x v="0"/>
    <x v="0"/>
    <x v="0"/>
    <x v="0"/>
    <x v="0"/>
    <x v="2"/>
    <x v="0"/>
    <x v="0"/>
    <x v="2"/>
    <x v="2"/>
    <s v="62647383004562"/>
    <x v="20"/>
    <x v="0"/>
    <x v="1"/>
  </r>
  <r>
    <s v="1-2YTBD89"/>
    <x v="0"/>
    <d v="2013-06-20T11:17:38"/>
    <s v="20/06/2013 - 11:18HRS - SOLICITAMOS CRIAR ATIVIDADE E CONTA NOVA E VINCULAR AO ADABAS MPJ00016895. VENCIMENTO DIA 25.  TRATA-SE DE PN1 DDD21 MOTOROLA XT915/  PN6 DDD11 LGA275/  HP86 DDD11 PEN/  HP13 DDD11 LGA275 E HP1 DDD14 LGA275/ PN1 DDD85 MOTOROLA XT915/  PN1 DDD91 MOTOROLA XT915/  PN12 DDD11 MOTOROLA XT915 E PN2 DDD12/15 MOTOROLA XT915. ENDEREÇO DE ENTREGA CONFORME CADASTRADO  NO CNPJ 69.026.144/0028-33 RUA AGOSTINHO CANTU, 190 ANDAR 3, BUTANTÃ, SÃO PAULO/ SP. RESPONSÁVEL PARA RECEBIMENTO: RINALDO TEIXEIRA CAMPOS CPF 104.976.838-81 tel: 11 96499-9055 CONFORME ALINHADO COM EVELYN ROSA. SINALIZAR ANTES DE CANCELAR.GUARDIÕES CRISTIANE E EDILENE 11 3430-4250/ 3634.GC MARIANE AMORIM 11 99804-0707.  21/06/2013  - 11:06 ATIVIDADE APROVADA - PROJETO PILOTO//VIVIANE BERNARDES  22/06/13- 09:40-  ATIVIDADE CONCLUÍDA. GERADO PEDIDOS 1-6476163300 1-6476766960 1-6476270343 1-6478980724 1-6479480085 1-6486890035. OBS:  PEDIDO 1-6476270343 SEM ESTOQUE DO APARELHO AGLG23362000_LG A275 PRETO DUAL  PEDIDOS 1-6478980724 E 1-6479480085 SEM ESTOQUE DO APARELHO TGMO32162000_MOTOROLA XT915 SMART PRETO PPB/PI838/01 PROJETO PILOTO. DEBORAH FERREIRA."/>
    <x v="0"/>
    <s v="ENGEBANC ENGENHARIA E SERVICOS LTDA"/>
    <x v="0"/>
    <x v="0"/>
    <x v="0"/>
    <x v="0"/>
    <x v="0"/>
    <x v="0"/>
    <x v="0"/>
    <x v="0"/>
    <x v="0"/>
    <x v="0"/>
    <x v="0"/>
    <x v="0"/>
    <x v="0"/>
    <x v="0"/>
    <x v="1"/>
    <x v="0"/>
    <x v="0"/>
    <x v="0"/>
    <x v="0"/>
    <x v="0"/>
    <x v="0"/>
    <x v="0"/>
    <x v="7"/>
    <x v="0"/>
    <d v="2013-06-20T11:17:38"/>
    <x v="4"/>
    <m/>
    <x v="0"/>
    <x v="0"/>
    <x v="0"/>
    <x v="0"/>
    <x v="0"/>
    <x v="0"/>
    <x v="0"/>
    <x v="7"/>
    <x v="0"/>
    <x v="0"/>
    <x v="7"/>
    <x v="7"/>
    <s v="69026144000113"/>
    <x v="17"/>
    <x v="0"/>
    <x v="1"/>
  </r>
  <r>
    <s v="1-2YTSOPT"/>
    <x v="0"/>
    <d v="2013-06-20T11:53:52"/>
    <s v="20/6/2013 11:53 -  CONTA 2058484967  INSERIR ADABAS MPJ0003225267 GN GIOVANNA MESSANA, TRATA-SE DE: - 1 TA ( IPHONE 5 32 GB) CLIENTE NÃO ESTÁ MIGRANDO ESTÁ INCLUINDO SERVIÇO DESTA FORMA SOLICITAÇÃO DE TROCA ESTÁ CORRETA.   FAVOR INTERAGIR ANTES DE CANCELAR.  GUARDIÃ DE PEDIDOS - EDILENE AP DA SILVA - 11 3430-4250 GN - GIOVANNA MESSANA - Cel +55 11 99632-1305   20/6/2013    14:58  ATIVIDADE CANCELADA - PACTE  DE MINUTOS INDIVIDUAIS DO PLANO FLEX DEVE CONSTAR NO CAMPO OBSSERVAÇÕES, POREM FOI CADASTRADO NO CAMPO DOS PLANOS LD// CONFORME CONSULTA AO PPVC LINHA NÃO CONSTA NO MAILING - PROJETO PILOTO//VIVIANE BERNARDES"/>
    <x v="0"/>
    <s v="ASSOCIAÇÃO PAULISTA DOS MAGISTRADOS"/>
    <x v="0"/>
    <x v="0"/>
    <x v="0"/>
    <x v="0"/>
    <x v="0"/>
    <x v="0"/>
    <x v="0"/>
    <x v="0"/>
    <x v="0"/>
    <x v="0"/>
    <x v="0"/>
    <x v="0"/>
    <x v="0"/>
    <x v="0"/>
    <x v="0"/>
    <x v="0"/>
    <x v="1"/>
    <x v="0"/>
    <x v="0"/>
    <x v="0"/>
    <x v="0"/>
    <x v="0"/>
    <x v="2"/>
    <x v="0"/>
    <d v="2013-06-20T11:53:52"/>
    <x v="3"/>
    <m/>
    <x v="0"/>
    <x v="0"/>
    <x v="0"/>
    <x v="0"/>
    <x v="0"/>
    <x v="0"/>
    <x v="0"/>
    <x v="2"/>
    <x v="0"/>
    <x v="0"/>
    <x v="2"/>
    <x v="2"/>
    <s v="62636444000175"/>
    <x v="20"/>
    <x v="0"/>
    <x v="1"/>
  </r>
  <r>
    <s v="1-2YUX6LZ"/>
    <x v="0"/>
    <d v="2013-06-20T13:53:07"/>
    <s v="20/6/2013 13:53 -CRIAR CONTA NOVA VENCIMENTO 25, INSERIR NO ADABAS MPJ00016895 GN MARIANE AMORIM, TRATA-SE DE 2 MP+-TA.  QUALQUER DÚVIDA ACIONAR ANTES DE CANCELAR.  GUARDIÃ DE PEDIDOS - EDILENE AP DA SILVA - 11 3430-4250 GC - MARIANE AMORIM - CEL +55 11 99804-0707     20/6/2013 15:45 ATIVIDADE CANCELADA - TERMO COMPLEMENTAR DEVE ESTAR  CADASTRADO NOME ,RG LOCAL E DATA CONFORME SMP//CONFORME CONSULTA AO PPVC LINHAS NÃO CONSTAM NO MAILING, POREM NO SIMULADOR CONSTA TROCA NO MAILING - PROJETO PILOTO//VIVIANE BERNARDES"/>
    <x v="0"/>
    <s v="ENGEBANC ENGENHARIA E SERVIÇOS LTDA"/>
    <x v="0"/>
    <x v="0"/>
    <x v="0"/>
    <x v="0"/>
    <x v="0"/>
    <x v="0"/>
    <x v="0"/>
    <x v="0"/>
    <x v="0"/>
    <x v="0"/>
    <x v="0"/>
    <x v="0"/>
    <x v="0"/>
    <x v="0"/>
    <x v="0"/>
    <x v="0"/>
    <x v="1"/>
    <x v="0"/>
    <x v="0"/>
    <x v="0"/>
    <x v="0"/>
    <x v="0"/>
    <x v="2"/>
    <x v="0"/>
    <d v="2013-06-20T13:53:07"/>
    <x v="0"/>
    <m/>
    <x v="0"/>
    <x v="0"/>
    <x v="0"/>
    <x v="0"/>
    <x v="0"/>
    <x v="0"/>
    <x v="0"/>
    <x v="2"/>
    <x v="0"/>
    <x v="0"/>
    <x v="2"/>
    <x v="2"/>
    <s v="69026144002833"/>
    <x v="20"/>
    <x v="0"/>
    <x v="1"/>
  </r>
  <r>
    <s v="1-2YWIMAJ"/>
    <x v="0"/>
    <d v="2013-06-20T16:09:47"/>
    <s v="20/6/2013 16:09 - CONTA 2077327082, INSERIR ADABAS MPJ00016895 GC MARIANE AMORIM, TRATA-SE 2 HP (MOTOROLA XT 915 - 3G).  QUALQUER DÚVIDA ACIONAR ANTES DE CANCELAR.  GUARDIÃ DE PEDIDOS - EDILENE AP DA SILVA - 11 3430-4250 GC - MARIANE AMORIM - CEL +55 11 99804-0707  21/06/2013- 11:36- ATIVIDADE APROVADA.***PROJETO PILOTO EVELYN ROSA  22/06/13- 10:08-  ATIVIDADE CONCLUÍDA. GERADO PEDIDO 1-6487421969. PROJETO PILOTO. DEBORAH FERREIRA."/>
    <x v="0"/>
    <s v="WHEATON BRASIL VIDROS LTDA"/>
    <x v="0"/>
    <x v="0"/>
    <x v="0"/>
    <x v="0"/>
    <x v="0"/>
    <x v="0"/>
    <x v="0"/>
    <x v="0"/>
    <x v="0"/>
    <x v="0"/>
    <x v="0"/>
    <x v="0"/>
    <x v="0"/>
    <x v="0"/>
    <x v="0"/>
    <x v="0"/>
    <x v="0"/>
    <x v="0"/>
    <x v="0"/>
    <x v="0"/>
    <x v="0"/>
    <x v="0"/>
    <x v="0"/>
    <x v="0"/>
    <d v="2013-06-20T16:09:47"/>
    <x v="0"/>
    <m/>
    <x v="0"/>
    <x v="0"/>
    <x v="0"/>
    <x v="0"/>
    <x v="0"/>
    <x v="0"/>
    <x v="0"/>
    <x v="0"/>
    <x v="0"/>
    <x v="0"/>
    <x v="0"/>
    <x v="0"/>
    <s v="60750056000195"/>
    <x v="17"/>
    <x v="0"/>
    <x v="1"/>
  </r>
  <r>
    <s v="1-2YX6IUZ"/>
    <x v="2"/>
    <d v="2013-06-20T16:41:54"/>
    <m/>
    <x v="0"/>
    <s v="WHEATON BRASIL VIDROS LTDA"/>
    <x v="0"/>
    <x v="0"/>
    <x v="0"/>
    <x v="0"/>
    <x v="0"/>
    <x v="0"/>
    <x v="0"/>
    <x v="0"/>
    <x v="0"/>
    <x v="0"/>
    <x v="0"/>
    <x v="0"/>
    <x v="0"/>
    <x v="0"/>
    <x v="0"/>
    <x v="0"/>
    <x v="1"/>
    <x v="0"/>
    <x v="0"/>
    <x v="0"/>
    <x v="0"/>
    <x v="0"/>
    <x v="6"/>
    <x v="0"/>
    <d v="2013-06-20T16:41:54"/>
    <x v="0"/>
    <m/>
    <x v="0"/>
    <x v="0"/>
    <x v="0"/>
    <x v="0"/>
    <x v="0"/>
    <x v="0"/>
    <x v="0"/>
    <x v="6"/>
    <x v="0"/>
    <x v="0"/>
    <x v="6"/>
    <x v="6"/>
    <s v="60750056000195"/>
    <x v="20"/>
    <x v="0"/>
    <x v="1"/>
  </r>
  <r>
    <s v="1-2YX9KI1"/>
    <x v="0"/>
    <d v="2013-06-20T16:50:14"/>
    <s v="20/06/2013 - 16:52HRS - CRIAR CONTA NOVA E VINCULAR AO ADABAS MPJ0003367142. VENCIMENTO DIA 3. GUARDIÕES EDILENE/ CRISTIANE TEL: 113430-4250/ 3634. GN RENATO LUIZ JUNIOR 11 3430 - 3465SINALIZAR ANTES DE CANCELAR.  21/06/2013  14:53  ATIVIDADE APROVADA// PROJETO PILOTO // VIVIANE BERNARDES  22/06/13- 10:32-  ATIVIDADE CONCLUÍDA. GERADO PEDIDO 1-6487605749. PROJETO PILOTO. DEBORAH FERREIRA."/>
    <x v="0"/>
    <s v="RESTAURANTES SANTA GERTRUDES LTDA"/>
    <x v="0"/>
    <x v="0"/>
    <x v="0"/>
    <x v="0"/>
    <x v="0"/>
    <x v="0"/>
    <x v="0"/>
    <x v="0"/>
    <x v="0"/>
    <x v="0"/>
    <x v="0"/>
    <x v="0"/>
    <x v="0"/>
    <x v="0"/>
    <x v="2"/>
    <x v="0"/>
    <x v="0"/>
    <x v="0"/>
    <x v="0"/>
    <x v="0"/>
    <x v="0"/>
    <x v="0"/>
    <x v="7"/>
    <x v="0"/>
    <d v="2013-06-20T16:50:14"/>
    <x v="4"/>
    <m/>
    <x v="0"/>
    <x v="0"/>
    <x v="0"/>
    <x v="0"/>
    <x v="0"/>
    <x v="0"/>
    <x v="0"/>
    <x v="7"/>
    <x v="0"/>
    <x v="0"/>
    <x v="7"/>
    <x v="7"/>
    <s v="47904495000147"/>
    <x v="17"/>
    <x v="0"/>
    <x v="1"/>
  </r>
  <r>
    <s v="1-2YXD067"/>
    <x v="1"/>
    <d v="2013-06-20T16:51:26"/>
    <s v="20/6/2013 16:51 - ATIVIDADE SE TRATA DE 4 TERMOS, SEGUE DIVISÃO:  - TERMO SMP 1 -( 3 HP - NOKIA C2-01) INSERIR NA CONTA 2109673617.  - TERMO SMP 2 (1 HP NOKIA C2-01 ) INSERIR NA CONTA 2130959278.  - TERMO SMP 3 ( 3 HP DDD 21, CRIAR CONTA NOVA GESTÃO DE JUNHO 2013 NOS ANEXOS DO CLIENTE, APARELHO NOKIA C2-01)  - TERMO SMP 4 ( 1HP DDD 73 NOKIA C2-01, CRIAR CONTA NOVA GESTÃO ANEXO NOS ANEXOS DO CLIENTE).  INSERIR TUDO NO ADABAS MPJ00028874 GC DANIEL ABOU.  QUALQUER DÚVIDA ENTRAR EM CONTATO.  GUARDIÃ DE PEDIDOS - EDILENE AP DA SILVA - 11 3430-4250 GC- DANIEL ABOU - +55 11 97284-1177  21/06/2013- 12:22- ATIVIDADE APROVADA.***PROJETO PILOTO EVELYN ROSA  24/06/13 - 10:57- ATIVIDADE CONCLUÍDA. GERADO PEDIDOS 1-6477515611 1-6494317132 1-6494471435 1-6495000176. PROJETO PILOTO. DEBORAH FERREIRA."/>
    <x v="0"/>
    <s v="GAFOR S.A"/>
    <x v="0"/>
    <x v="0"/>
    <x v="0"/>
    <x v="0"/>
    <x v="0"/>
    <x v="0"/>
    <x v="0"/>
    <x v="0"/>
    <x v="0"/>
    <x v="0"/>
    <x v="0"/>
    <x v="0"/>
    <x v="0"/>
    <x v="0"/>
    <x v="0"/>
    <x v="0"/>
    <x v="0"/>
    <x v="0"/>
    <x v="0"/>
    <x v="0"/>
    <x v="0"/>
    <x v="0"/>
    <x v="0"/>
    <x v="0"/>
    <d v="2013-06-20T16:51:26"/>
    <x v="0"/>
    <m/>
    <x v="0"/>
    <x v="0"/>
    <x v="0"/>
    <x v="0"/>
    <x v="0"/>
    <x v="0"/>
    <x v="0"/>
    <x v="0"/>
    <x v="0"/>
    <x v="0"/>
    <x v="0"/>
    <x v="0"/>
    <s v="61288940000112"/>
    <x v="21"/>
    <x v="0"/>
    <x v="1"/>
  </r>
  <r>
    <s v="1-2YYOL7J"/>
    <x v="1"/>
    <d v="2013-06-20T18:36:30"/>
    <s v="20/6/2013 18:36 - CRIAR CONTA NOVA, VENCIMENTO 25, INSERIR ADABAS MPJ00014741 GC MARIANE AMORIM. TRATA-SE DE:  - 1 PN (IPHONE 5 16GB) - 2 PN (MOTOROLA XT925) - 1 PN (NANO CHIP) - 8 PN (NOKIA C2-01)  -15 HA DDD 19 - 15 HA DDD 18  DDDS DAS PORTABILIDADES JUNTO AO COMPLEMENTAR. DÚVIDAS ACIONAR ANTES DE CANCELAR.  GUARDIÃ DE PEDIDOS - EDILENE AP DA SILVA - 11 3430-4250 GN - CLÁUDIO REIS -  CEL +55 11 97151-7151  21/06/2013- 11:07- ATIVIDADE APROVADA.***PROJETO PILOTO EVELYN ROSA  24/06/13- 09:34-  ATIVIDADE CONCLUÍDA. GERADO PEDIDO 1-6488112157. PROJETO PILOTO. DEBORAH FERREIRA."/>
    <x v="0"/>
    <s v="IGREJA MESSIANICA MUNDIAL DO BRASIL"/>
    <x v="0"/>
    <x v="0"/>
    <x v="0"/>
    <x v="0"/>
    <x v="0"/>
    <x v="0"/>
    <x v="0"/>
    <x v="0"/>
    <x v="0"/>
    <x v="0"/>
    <x v="0"/>
    <x v="0"/>
    <x v="0"/>
    <x v="0"/>
    <x v="0"/>
    <x v="0"/>
    <x v="0"/>
    <x v="0"/>
    <x v="0"/>
    <x v="0"/>
    <x v="0"/>
    <x v="0"/>
    <x v="0"/>
    <x v="0"/>
    <d v="2013-06-20T18:36:30"/>
    <x v="0"/>
    <m/>
    <x v="0"/>
    <x v="0"/>
    <x v="0"/>
    <x v="0"/>
    <x v="0"/>
    <x v="0"/>
    <x v="0"/>
    <x v="0"/>
    <x v="0"/>
    <x v="0"/>
    <x v="0"/>
    <x v="0"/>
    <s v="62647383004562"/>
    <x v="17"/>
    <x v="0"/>
    <x v="1"/>
  </r>
  <r>
    <s v="1-2YZ0V79"/>
    <x v="0"/>
    <d v="2013-06-20T19:15:47"/>
    <s v="20/06/2013 - 19:17HRS - CRIAR CONTA NOVA E VINCULAR AO ADABAS MPJ0003367142. VENCIMENTO DIA 26. INSERIDO DE ACORDO PARA TRATAR ALTAS COMO PRIORIDADE. GUARDIÕES DE PEDIDOS EDILENE/ CRISTIANE TEL: 11 3430-4250/ 3634. GN RENATO LUIZ JUNIOR 11 97265-9984.  21/06/2013   16:26  ATIVIDADE APROVADA - PROJETO PILOTO//VIVIANE BERNARDES  24/6/13- 16:48-  ATIVIDADE PENDENTE: AGUARDANDO SOLICITAÇÃO EM MASSA N° 1-6499790347.  OBS: GERADO PEDIDO DE ALTAS N° 1-6498270387 e MP's N° 1-6502945333. PROJETO PILOTO. DEBORAH FERREIRA.  26/06/13- 10:05-  ATIVIDADE CONCLUÍDA. GERADO PEDIDOS 1-6498270387  1-6502945333  1-6502285974 1-6521837890. PROJETO PILOTO. DEBORAH FERREIRA."/>
    <x v="0"/>
    <s v="FUNDAÇAO OSVALDO RAMOS"/>
    <x v="0"/>
    <x v="0"/>
    <x v="0"/>
    <x v="0"/>
    <x v="0"/>
    <x v="0"/>
    <x v="0"/>
    <x v="0"/>
    <x v="0"/>
    <x v="0"/>
    <x v="0"/>
    <x v="0"/>
    <x v="0"/>
    <x v="0"/>
    <x v="3"/>
    <x v="0"/>
    <x v="0"/>
    <x v="0"/>
    <x v="0"/>
    <x v="0"/>
    <x v="0"/>
    <x v="0"/>
    <x v="7"/>
    <x v="0"/>
    <d v="2013-06-20T19:15:47"/>
    <x v="4"/>
    <d v="2013-06-26T10:07:22"/>
    <x v="0"/>
    <x v="0"/>
    <x v="0"/>
    <x v="0"/>
    <x v="0"/>
    <x v="0"/>
    <x v="0"/>
    <x v="7"/>
    <x v="0"/>
    <x v="0"/>
    <x v="7"/>
    <x v="7"/>
    <s v="52803319000159"/>
    <x v="22"/>
    <x v="0"/>
    <x v="1"/>
  </r>
  <r>
    <s v="1-2YZBBD5"/>
    <x v="0"/>
    <d v="2013-06-20T19:55:18"/>
    <s v="20/6/2013 19:55 - CONTA NOVA VENCIMENTO 25, INSERIR 9997670 GC DANIEL ABOU ANNI, TRATA-SE DE 360 TROCAS, 200 ALTAS DE VOZ E 184 ALTAS DE DADOS COM 10 MIGRAÇÕES. CONFORME ALINHADO COM INGRID LANG SEPARAR PEDIDOS DE ALTAS DAS TROCAS E MIGRAÇÕES.  DUVIDAS ACIONAR.  GUARDIÃ DE PEDIDOS - EDILENE AP DA SILVA - 11 3430-4250 GC- DANIEL ABOU - +55 11 97284-1177"/>
    <x v="0"/>
    <s v="CONSIGAZ DISTRIBUIDORA DE GAS LTDA"/>
    <x v="0"/>
    <x v="0"/>
    <x v="0"/>
    <x v="0"/>
    <x v="0"/>
    <x v="0"/>
    <x v="0"/>
    <x v="0"/>
    <x v="0"/>
    <x v="0"/>
    <x v="0"/>
    <x v="0"/>
    <x v="0"/>
    <x v="0"/>
    <x v="0"/>
    <x v="0"/>
    <x v="1"/>
    <x v="0"/>
    <x v="0"/>
    <x v="0"/>
    <x v="0"/>
    <x v="0"/>
    <x v="2"/>
    <x v="0"/>
    <d v="2013-06-20T19:55:18"/>
    <x v="0"/>
    <m/>
    <x v="0"/>
    <x v="0"/>
    <x v="0"/>
    <x v="0"/>
    <x v="0"/>
    <x v="0"/>
    <x v="0"/>
    <x v="2"/>
    <x v="0"/>
    <x v="0"/>
    <x v="2"/>
    <x v="2"/>
    <s v="01597589000110"/>
    <x v="20"/>
    <x v="0"/>
    <x v="1"/>
  </r>
  <r>
    <s v="1-2Z3WE6T"/>
    <x v="1"/>
    <d v="2013-06-21T13:06:38"/>
    <s v="21/6/2013 13:06 -  CRIAR CONTA NOVA VENCIMENTO 25, INSERIR NO ADABAS 9997670 GC DANIEL ABOU, TRATA-SE DE 200 ALTA DE VOZ, E 184 ALTA DE DADOS. PEDIMOS PRIORIDADE NESTA ANÁLISE, ANEXO DE ACORDO PARA DESMEMBRAR PEDIDO E DAR PRIORIDADE NAS ALTAS.   USAR O SIMULADOR NOMEADO COMO BASE PARA  REFERENCIA DE INPUT -- PARA ANALISAR MINUTOS POR LINHAS. SIMULADOR CORRETO COM MINUTAGEM TOTAL EM COMPARTILHADOS.  QUALQUER DÚVIDA ACIONAR ANTES DE CANCELAR.  GUARDIÃ DE PEDIDOS - EDILENE AP DA SILVA - 11 3430-4250 GC- DANIEL ABOU - +55 11 97284-1177  21/06/2013  15:35   ATIVIDADE APROVADA - PROJETO  PILOTO//VIVIANE BERANRDES  21/06/2013 ÁS 20:18. ATIVIDADE CONCLUIDA. GERADO OS PEDIDOS 1-6483675839  //  1-6484199532. ILHA DE INPUT. ADRIELE RODRIGUES."/>
    <x v="0"/>
    <s v="CONSIGAZ DISTRIBUIDORA DE GAS LTDA"/>
    <x v="0"/>
    <x v="0"/>
    <x v="0"/>
    <x v="0"/>
    <x v="0"/>
    <x v="0"/>
    <x v="0"/>
    <x v="0"/>
    <x v="0"/>
    <x v="0"/>
    <x v="0"/>
    <x v="0"/>
    <x v="0"/>
    <x v="0"/>
    <x v="0"/>
    <x v="0"/>
    <x v="0"/>
    <x v="0"/>
    <x v="0"/>
    <x v="0"/>
    <x v="0"/>
    <x v="0"/>
    <x v="4"/>
    <x v="0"/>
    <d v="2013-06-21T13:06:38"/>
    <x v="3"/>
    <m/>
    <x v="0"/>
    <x v="0"/>
    <x v="0"/>
    <x v="0"/>
    <x v="0"/>
    <x v="0"/>
    <x v="0"/>
    <x v="4"/>
    <x v="0"/>
    <x v="0"/>
    <x v="4"/>
    <x v="4"/>
    <s v="01597589000110"/>
    <x v="17"/>
    <x v="0"/>
    <x v="1"/>
  </r>
  <r>
    <s v="1-2Z5TJ7A"/>
    <x v="1"/>
    <d v="2013-06-21T15:44:25"/>
    <s v="21/6/2013 15:44 - CRIAR CONTA NOVA VENCIMENTO 25, INSERIR NO ADABAS 9997670 GC DANIEL, TRATA-SE DE 358 TROCAS E 10 MIGRAÇÕES. ANEXO DE ACORDO PARA TRAMITAÇÃO DAS ALTAS QUE JÁ ESTÃO INSERIDAS NA ATIVIDADE 1-2Z3WE6T. QUALQUER DÚVIDA ACIONAR ANTES DE CANCELAR. GUARDIÃ DE PEDIDOS - EDILENE AP DA SILVA - 11 3430-4250 GC- DANIEL ABOU - +55 11 97284-1177  21/6/2013- 18:19- ATIVIDADE APROVADA. ****PROJETO PILOTO EVELYN ROSA  *** comentários anteriores em anexo***  15/7/2013 Atividade pendente por chamado geral de nº 20413830 devido degradação no vivo corp. Projeto Piloto. Ana Isabel Nunes.  20/07/2013 10:11 - Seguir tratativa, gerada no S. Massa e concluiu. Willian Dorneles Solicitação Gerada: 1-6710709326 Pedido Gerado: 1-6711136279  26/07/13- 11:23-  ATIVIDADE CONCLUÍDA. GERADO PEDIDO: 1-6693611103 1-6694273699 1-6764825788 1-6711136279 O QUAL NÃO PÔDE SER ENVIADO POR FALTA DE APARELHO EM ESTOQUE TGMO32162000_MOTOROLA XT915 SMART PRETO PPB/PI838/01. GC/GUARDIÃO: MONITORAR ESTOQUE E SINALIZAR QUANDO REGULARIZADO. CASO HAJA RENEGOCIAÇÃO DOS APARELHOS ANEXAR O DE ACORDO DO CLIENTE NO PEDIDO E SINALIZAR A ILHA ATRAVÉS DA URA PARA REALIZAR A TROCA E ENVIAR O PEDIDO.   OBS: PEDIDO 1-6693611103 ENVIADO. PROJETO PILOTO. DEBORAH FERREIRA."/>
    <x v="0"/>
    <s v="CONSIGAZ DISTRIBUIDORA DE GAS LTDA"/>
    <x v="0"/>
    <x v="0"/>
    <x v="0"/>
    <x v="0"/>
    <x v="0"/>
    <x v="0"/>
    <x v="0"/>
    <x v="0"/>
    <x v="0"/>
    <x v="0"/>
    <x v="0"/>
    <x v="0"/>
    <x v="0"/>
    <x v="0"/>
    <x v="0"/>
    <x v="0"/>
    <x v="0"/>
    <x v="0"/>
    <x v="0"/>
    <x v="0"/>
    <x v="0"/>
    <x v="0"/>
    <x v="4"/>
    <x v="0"/>
    <d v="2013-06-21T15:44:25"/>
    <x v="3"/>
    <d v="2013-07-26T11:26:54"/>
    <x v="0"/>
    <x v="0"/>
    <x v="0"/>
    <x v="0"/>
    <x v="0"/>
    <x v="0"/>
    <x v="0"/>
    <x v="4"/>
    <x v="0"/>
    <x v="0"/>
    <x v="4"/>
    <x v="4"/>
    <s v="01597589000110"/>
    <x v="23"/>
    <x v="0"/>
    <x v="2"/>
  </r>
  <r>
    <s v="1-2ZAILOB"/>
    <x v="1"/>
    <d v="2013-06-22T10:00:49"/>
    <s v="*** comentários anterioes em anexo****  QUALQUER DÚVIDA INTERAGIR ANTES DE CANCELAR. GUARDIÃ DE PEDIDOS - EDILENE AP DA SILVA - 11 3430-4250 GN - FABIOLA FALSI - Cel   11 99794 7725  22/06/2013  11:34 ATIVIDADE APROVADA - PROJETO PILOTO//VIVIANE BERANRDES  25/06/13- 12:03-  ATIVIDADE REPROVADA:LINHAS DUPLICADAS 11964988473 11964988477 11964988496 11964988560 11964988820. PROJETO PILOTO. DEBORAH FERREIRA  25/06/13 15:15 ATIVIDADE PENDENTE: AGURDANDO NUMERO DE CHAMADO PARA ATUALIZAÇÃO MASSIVA DE LINHAS.  obs: GERADO PEDIDO DE ALTAS 1-6509831940. PROJETO PILOTO. DEBORAH FERREIRA.  25.06.2013. 16:38. Aberto chamado de N° 20360671 referente a atualização massiva das linhas que seguem em anexo. Ilha de Input.  01/07/2013 10:00 - Chamado Nº 20360671 solucionado. Linhas atualizadas por T.I. Favor seguir com a tratativa da atividade. Willian Dorneles  2/07/13- 16:21-  ATIVIDADE PENDENTE: AGUARDANDO SOLICITAÇÃO EM MASSA N° 1-6580236561. PROJETO PILOTO. DEBORAH FERREIRA.  05/07/13- 09:24-  ATIVIDADE CONCLUÍDA. GERADO PEDIDOS 1-6509831940  1-6573668873 1-6579419086 1-6581381219 1-6580978430 1-6596720788. PROJETO PILOTO. DEBORAH FERREIRA."/>
    <x v="0"/>
    <s v="CTEEP - CIA DE T. EN. EL. PAULISTA"/>
    <x v="0"/>
    <x v="0"/>
    <x v="0"/>
    <x v="0"/>
    <x v="0"/>
    <x v="0"/>
    <x v="0"/>
    <x v="0"/>
    <x v="0"/>
    <x v="0"/>
    <x v="0"/>
    <x v="0"/>
    <x v="0"/>
    <x v="0"/>
    <x v="0"/>
    <x v="0"/>
    <x v="0"/>
    <x v="0"/>
    <x v="0"/>
    <x v="0"/>
    <x v="0"/>
    <x v="0"/>
    <x v="8"/>
    <x v="0"/>
    <d v="2013-06-22T10:00:49"/>
    <x v="5"/>
    <d v="2013-07-05T09:28:12"/>
    <x v="0"/>
    <x v="0"/>
    <x v="0"/>
    <x v="0"/>
    <x v="0"/>
    <x v="0"/>
    <x v="0"/>
    <x v="8"/>
    <x v="0"/>
    <x v="0"/>
    <x v="8"/>
    <x v="8"/>
    <s v="02998611000104"/>
    <x v="24"/>
    <x v="0"/>
    <x v="2"/>
  </r>
  <r>
    <s v="1-2ZGA625"/>
    <x v="0"/>
    <d v="2013-06-24T12:23:24"/>
    <s v="24/06/2013 - 12:25HRS - VINCULAR ATIVIDADE A CONTA 2058484967 E AO ADABAS MPJ0003225267. TRATA-SE DE HP1 - SAMSUNG I9505/ HP2 - SAMSUNG GALAXY I9300. GUARDIÕES DE PEDIDOS CRISTIANE/ EDILENE 11 3430-3634 - FAVOR NÃO CANCELAR ANTES DE ENTRAR EM CONTATO COM GUARDIÕES. GN GIOVANNA MESSANA TEL 11 99632-1305.  24/06/2013-14:58- ATIVIDADE APROVADA.***PROJETO PILOTO EVELYN ROSA  25/06/13- 09:34-  ATIVIDADE CONCLUÍDA. GERADO PEDIDO 1-6507254636. PROJETO PILOTO. DBEORAH FERREIRA."/>
    <x v="0"/>
    <s v="ASSOCIAÇÃO PAULISTA DOS MAGISTRADOS"/>
    <x v="0"/>
    <x v="0"/>
    <x v="0"/>
    <x v="0"/>
    <x v="0"/>
    <x v="0"/>
    <x v="0"/>
    <x v="0"/>
    <x v="0"/>
    <x v="0"/>
    <x v="0"/>
    <x v="0"/>
    <x v="0"/>
    <x v="0"/>
    <x v="4"/>
    <x v="0"/>
    <x v="0"/>
    <x v="0"/>
    <x v="0"/>
    <x v="0"/>
    <x v="0"/>
    <x v="0"/>
    <x v="7"/>
    <x v="0"/>
    <d v="2013-06-24T12:23:24"/>
    <x v="4"/>
    <m/>
    <x v="0"/>
    <x v="0"/>
    <x v="0"/>
    <x v="0"/>
    <x v="0"/>
    <x v="0"/>
    <x v="0"/>
    <x v="7"/>
    <x v="0"/>
    <x v="0"/>
    <x v="7"/>
    <x v="7"/>
    <s v="62636444000175"/>
    <x v="25"/>
    <x v="0"/>
    <x v="1"/>
  </r>
  <r>
    <s v="1-2ZH9PYJ"/>
    <x v="0"/>
    <d v="2013-06-24T14:13:40"/>
    <s v="24/06/2013 - 14:15HRS - VINCULAR ATIVIDADE A CONTA 2058484967 E AO ADABAS MPJ0003225267. TRATA-SE DE HP 1 - IPHONE5. SOLICITAMOS NÃO CANCELAR ANTES DE ENTRAR EM CONTATO COM OS GUARDIÕES CRISTIANE/ EDILENE 11 3430-3634. GN GIOVANNA MESSANA TEL11 99632-1305.  24/06/2013- 15:21- ATIVIDADE APROVADA.***PROJETO PILOTO EVELYN ROSA  25/06/13- 11:11-  ATIVIDADE CONCLUÍDA. GERADO PEDIDO 1-6509274237. PROJETO PILOTO. DEBORAH FERREIRA."/>
    <x v="0"/>
    <s v="ASSOCIAÇÃO PAULISTA DOS MAGISTRADOS"/>
    <x v="0"/>
    <x v="0"/>
    <x v="0"/>
    <x v="0"/>
    <x v="0"/>
    <x v="0"/>
    <x v="0"/>
    <x v="0"/>
    <x v="0"/>
    <x v="0"/>
    <x v="0"/>
    <x v="0"/>
    <x v="0"/>
    <x v="0"/>
    <x v="5"/>
    <x v="0"/>
    <x v="0"/>
    <x v="0"/>
    <x v="0"/>
    <x v="0"/>
    <x v="0"/>
    <x v="0"/>
    <x v="7"/>
    <x v="0"/>
    <d v="2013-06-24T14:13:40"/>
    <x v="4"/>
    <m/>
    <x v="0"/>
    <x v="0"/>
    <x v="0"/>
    <x v="0"/>
    <x v="0"/>
    <x v="0"/>
    <x v="0"/>
    <x v="7"/>
    <x v="0"/>
    <x v="0"/>
    <x v="7"/>
    <x v="7"/>
    <s v="62636444000175"/>
    <x v="25"/>
    <x v="0"/>
    <x v="1"/>
  </r>
  <r>
    <s v="1-2ZMYME0"/>
    <x v="0"/>
    <d v="2013-06-25T10:46:44"/>
    <s v="25/6/2013 10:46 - TRATA-SE DE REINSERÇÃO DO PEDIDO 1-6473965648 COM STATUS CRÉDITO APROVADO  ENVIADO INDEVIDAMENTE PELO GUARDIÃO, PEÇO DESCULPAS,  ESTAMOS AGILIZANDO O CANCELAMENTO, VISTO QUE NÃO TENHO PRIVILÉGIOS PARA REALIZAR ESTA AÇÃO,  E POR GENTILEZA APROVAR VISTO QUE JÁ FORA APROVADO UMA VEZ.  GUARDIÃ DE PEDIDOS - EDILENE AP DA SILVA - 11 3430-4250 GN - FABIOLA FALSI - Cel   11 99794 7725  25/06/2013- 16:58- ATIVIDADE APROVADA.***PROJETO PILOTO EVELYN ROSA  26/06/13- 15:50-  ATIVIDADE CONCLUÍDA. GERADO PEDIDO 1-6526458347. PROJETO PILOTO. DEBORAH FERREIRA."/>
    <x v="0"/>
    <s v="FREUDENBERG NAO TECIDOS LTDA"/>
    <x v="0"/>
    <x v="0"/>
    <x v="0"/>
    <x v="0"/>
    <x v="0"/>
    <x v="0"/>
    <x v="0"/>
    <x v="0"/>
    <x v="0"/>
    <x v="0"/>
    <x v="0"/>
    <x v="0"/>
    <x v="0"/>
    <x v="0"/>
    <x v="0"/>
    <x v="0"/>
    <x v="0"/>
    <x v="0"/>
    <x v="0"/>
    <x v="0"/>
    <x v="0"/>
    <x v="0"/>
    <x v="4"/>
    <x v="0"/>
    <d v="2013-06-25T10:46:44"/>
    <x v="3"/>
    <m/>
    <x v="0"/>
    <x v="0"/>
    <x v="0"/>
    <x v="0"/>
    <x v="0"/>
    <x v="0"/>
    <x v="0"/>
    <x v="4"/>
    <x v="0"/>
    <x v="0"/>
    <x v="4"/>
    <x v="4"/>
    <s v="62174644000153"/>
    <x v="22"/>
    <x v="0"/>
    <x v="1"/>
  </r>
  <r>
    <s v="1-2ZNDFOB"/>
    <x v="0"/>
    <d v="2013-06-25T10:41:57"/>
    <s v="25/06/2013 - 10:43HRS - VINCULAR ATIVIDADE A CONTA 2051712741 E AO ADABAS MPJ0001474. TRATA-SE DE MP+TA 6 - MOTOROLA XT915/ MP+TA 6 IPHONE 5. SOLICITAMOS SINALIZAR ANTES DE REPROVAR. GUARDIÕES DE PEDIDOS CRISTIANE/ EDILENE TELE 11 3430-3634. GC CLAUDIO REIS 1197151-7151.   25/06/2013- 12:47- ATIVIDADE CANCELADA: NÃO CONSTA EM ANEXO ATA E/OU PROCURAÇÃO DOS REPRESENTANTES MARCELO LIMA E MARIO JORGE QUE ASSIANARAM O SMP E DOCUMENTO DOS MESMOS.****PROJETO PILOTO EVELYN ROSA"/>
    <x v="0"/>
    <s v="IGREJA MESSIANICA MUNDIAL DO BRASIL"/>
    <x v="0"/>
    <x v="0"/>
    <x v="0"/>
    <x v="0"/>
    <x v="0"/>
    <x v="0"/>
    <x v="0"/>
    <x v="0"/>
    <x v="0"/>
    <x v="0"/>
    <x v="0"/>
    <x v="0"/>
    <x v="0"/>
    <x v="0"/>
    <x v="6"/>
    <x v="0"/>
    <x v="1"/>
    <x v="0"/>
    <x v="0"/>
    <x v="0"/>
    <x v="0"/>
    <x v="0"/>
    <x v="2"/>
    <x v="0"/>
    <d v="2013-06-25T10:41:57"/>
    <x v="4"/>
    <m/>
    <x v="0"/>
    <x v="0"/>
    <x v="0"/>
    <x v="0"/>
    <x v="0"/>
    <x v="0"/>
    <x v="0"/>
    <x v="2"/>
    <x v="0"/>
    <x v="0"/>
    <x v="2"/>
    <x v="2"/>
    <s v="62647383000141"/>
    <x v="25"/>
    <x v="0"/>
    <x v="1"/>
  </r>
  <r>
    <s v="1-2ZNO9HT"/>
    <x v="0"/>
    <d v="2013-06-25T11:29:04"/>
    <s v="25/6/2013 11:29 - TRATA-SE DE REINSERÇÃO DO PEDIDO 1-6473486357  COM STATUS CRÉDITO APROVADO  ENVIADO INDEVIDAMENTE PELO GUARDIÃO, PEÇO DESCULPAS,  ESTAMOS AGILIZANDO O CANCELAMENTO, VISTO QUE NÃO TENHO PRIVILÉGIOS PARA REALIZAR ESTA AÇÃO,  E POR GENTILEZA APROVAR VISTO QUE JÁ FORA APROVADO UMA VEZ.  GUARDIÃ DE PEDIDOS - EDILENE AP DA SILVA - 11 3430-4250 GN - FABIOLA FALSI - Cel   11 99794 7725  25/06/2013- 16:43- ATIVIDADE APROVADA.***PROJETO PILOTO EVELYN ROSA  26/06/13- 13:19-  ATIVIDADE CONCLUÍDA. GERADO PEDIDO 1-6523436203. PROJETO PILOTO. DEBORAH FERREIRA."/>
    <x v="0"/>
    <s v="FREUDENBERG NAO TECIDOS LTDA"/>
    <x v="0"/>
    <x v="0"/>
    <x v="0"/>
    <x v="0"/>
    <x v="0"/>
    <x v="0"/>
    <x v="0"/>
    <x v="0"/>
    <x v="0"/>
    <x v="0"/>
    <x v="0"/>
    <x v="0"/>
    <x v="0"/>
    <x v="0"/>
    <x v="0"/>
    <x v="0"/>
    <x v="0"/>
    <x v="0"/>
    <x v="0"/>
    <x v="0"/>
    <x v="0"/>
    <x v="0"/>
    <x v="0"/>
    <x v="0"/>
    <d v="2013-06-25T11:29:04"/>
    <x v="0"/>
    <m/>
    <x v="0"/>
    <x v="0"/>
    <x v="0"/>
    <x v="0"/>
    <x v="0"/>
    <x v="0"/>
    <x v="0"/>
    <x v="0"/>
    <x v="0"/>
    <x v="0"/>
    <x v="0"/>
    <x v="0"/>
    <s v="62174644000153"/>
    <x v="22"/>
    <x v="0"/>
    <x v="1"/>
  </r>
  <r>
    <s v="1-2ZO09E4"/>
    <x v="1"/>
    <d v="2013-06-25T11:52:24"/>
    <s v="25/6/2013 11:52 - TRATA-SE DE REINSERÇÃO DA ATIVIDADE  1-2YUX6LZ COM STATUS CANCELADA, ANEXO COMPLEMENTAR CONFORME SOLICITADO. GUARDIÃ DE PEDIDOS EDILENE A SILVA.  MIGRAÇÃO JÁ FOI FEITA PELA CONSULTORIA.   GUARDIÃ DE PEDIDOS - EDILENE AP DA SILVA - 11 3430-4250 GC - MARIANE AMORIM - CEL +55 11 99804-0707  25/06/2013- 17:37- ATIVIDADE APROVADA, ENDEREÇO DE ENTREGA SERÁ DIVERGENTE DO CADASTRO, FAVOR VERIFICAR NO OBSERVAÇÕES NO SMP.***PROJETO PILOTO EVELYNM ROSA  26/06/2013 14:14 ATIVIDADE CONCLUÍDA. GERADO PEDIDO 1-6523850696. ILHA DE INPUT. THAIS FERNANDES. COD. URA 0019."/>
    <x v="0"/>
    <s v="ENGEBANC ENGENHARIA E SERVIÇOS LTDA"/>
    <x v="0"/>
    <x v="0"/>
    <x v="0"/>
    <x v="0"/>
    <x v="0"/>
    <x v="0"/>
    <x v="0"/>
    <x v="0"/>
    <x v="0"/>
    <x v="0"/>
    <x v="0"/>
    <x v="0"/>
    <x v="0"/>
    <x v="0"/>
    <x v="0"/>
    <x v="0"/>
    <x v="0"/>
    <x v="0"/>
    <x v="0"/>
    <x v="0"/>
    <x v="0"/>
    <x v="0"/>
    <x v="0"/>
    <x v="0"/>
    <d v="2013-06-25T11:52:24"/>
    <x v="0"/>
    <m/>
    <x v="0"/>
    <x v="0"/>
    <x v="0"/>
    <x v="0"/>
    <x v="0"/>
    <x v="0"/>
    <x v="0"/>
    <x v="0"/>
    <x v="0"/>
    <x v="0"/>
    <x v="0"/>
    <x v="0"/>
    <s v="69026144002833"/>
    <x v="22"/>
    <x v="0"/>
    <x v="1"/>
  </r>
  <r>
    <s v="1-2ZQ1E53"/>
    <x v="0"/>
    <d v="2013-06-25T15:05:53"/>
    <s v="25/06/2013 - 15:06HRS CRIAR CONTA NOVA E VINCULAR ATIVIDADE AO ADABAS MPJ00014741. VENCIMENTO 25. TRATA-SE DE PN1 - NOKIA C2/ PN 1 MOTOROLA XT925. SINALIZAR ANTES DE REPROVAR. GUARDIÕES DE PEDIDOS CRISTIANE/ EDILENE 11 3430-3634. GC CLAUDIO REIS 1197151-7151  26/06/2013-09:24- ATIVIDADE APROVADA.***PROJETO PILOTO EVELYN ROSA  26/06/13- 13:47-  ATIVIDADE CONCLUÍDA. GERADO PEDIDO 1-6525108715. PROJETO PILOTO. DEBORAH FERREIRA."/>
    <x v="0"/>
    <s v="IGREJA MESSIANICA MUNDIAL DO BRASIL"/>
    <x v="0"/>
    <x v="0"/>
    <x v="0"/>
    <x v="0"/>
    <x v="0"/>
    <x v="0"/>
    <x v="0"/>
    <x v="0"/>
    <x v="0"/>
    <x v="0"/>
    <x v="0"/>
    <x v="0"/>
    <x v="0"/>
    <x v="0"/>
    <x v="7"/>
    <x v="0"/>
    <x v="0"/>
    <x v="0"/>
    <x v="0"/>
    <x v="0"/>
    <x v="0"/>
    <x v="0"/>
    <x v="7"/>
    <x v="0"/>
    <d v="2013-06-25T15:05:52"/>
    <x v="4"/>
    <m/>
    <x v="0"/>
    <x v="0"/>
    <x v="0"/>
    <x v="0"/>
    <x v="0"/>
    <x v="0"/>
    <x v="0"/>
    <x v="7"/>
    <x v="0"/>
    <x v="0"/>
    <x v="7"/>
    <x v="7"/>
    <s v="62647383000141"/>
    <x v="22"/>
    <x v="0"/>
    <x v="1"/>
  </r>
  <r>
    <s v="1-2ZQ5GZA"/>
    <x v="0"/>
    <d v="2013-06-25T15:17:14"/>
    <s v="25/06/2013 - 15:19HRS CRIAR CONTA NOVA E VINCULAR ATIVIDADE AO ADABAS MPJ00014741. VENCIMENTO 25. TRATA-SE DE PN 1 MOTOROLA XT925. SINALIZAR ANTES DE REPROVAR. GUARDIÕES DE PEDIDOS CRISTIANE/ EDILENE 11 3430-3634. GC CLAUDIO REIS 1197151-7151  26/06/2013- 09:32- ATIVIDADE APROVADA.****PROJETO PILOTO EVELYN ROSA  26/06/13- 14:10-  ATIVIDADE CONCLUÍDA. GERADO PEDIDO 1-6525253842. PROJETO PILOTO. DEBORAH FERREIRA."/>
    <x v="0"/>
    <s v="IGREJA MESSIANICA MUNDIAL DO BRASIL"/>
    <x v="0"/>
    <x v="0"/>
    <x v="0"/>
    <x v="0"/>
    <x v="0"/>
    <x v="0"/>
    <x v="0"/>
    <x v="0"/>
    <x v="0"/>
    <x v="0"/>
    <x v="0"/>
    <x v="0"/>
    <x v="0"/>
    <x v="0"/>
    <x v="8"/>
    <x v="0"/>
    <x v="0"/>
    <x v="0"/>
    <x v="0"/>
    <x v="0"/>
    <x v="0"/>
    <x v="0"/>
    <x v="7"/>
    <x v="0"/>
    <d v="2013-06-25T15:17:14"/>
    <x v="4"/>
    <m/>
    <x v="0"/>
    <x v="0"/>
    <x v="0"/>
    <x v="0"/>
    <x v="0"/>
    <x v="0"/>
    <x v="0"/>
    <x v="7"/>
    <x v="0"/>
    <x v="0"/>
    <x v="7"/>
    <x v="7"/>
    <s v="62647383006182"/>
    <x v="22"/>
    <x v="0"/>
    <x v="1"/>
  </r>
  <r>
    <s v="1-2ZQAP23"/>
    <x v="0"/>
    <d v="2013-06-25T15:28:17"/>
    <s v="25/06/2013 - 15:29HRS CRIAR CONTA NOVA E VINCULAR ATIVIDADE AO ADABAS MPJ00014741. VENCIMENTO 25. TRATA-SE DE PN1 - NOKIA C2/ PN 1 MOTOROLA XT925. SINALIZAR ANTES DE REPROVAR. GUARDIÕES DE PEDIDOS CRISTIANE/ EDILENE 11 3430-3634. GC CLAUDIO REIS 1197151-7151  26/06/2013- 09:37- ATIVIDADE APROVADA.***PROJETO PILOTO EVELYN ROSA  26/06/13- 14:46-  ATIVIDADE CONCLUÍDA. GERADO PEDIDO 1-6525564467. PROJETO PILOTO. DEBORAH FERREIRA."/>
    <x v="0"/>
    <s v="IGREJA MESSIANICA MUNDIAL DO BRASIL"/>
    <x v="0"/>
    <x v="0"/>
    <x v="0"/>
    <x v="0"/>
    <x v="0"/>
    <x v="0"/>
    <x v="0"/>
    <x v="0"/>
    <x v="0"/>
    <x v="0"/>
    <x v="0"/>
    <x v="0"/>
    <x v="0"/>
    <x v="0"/>
    <x v="9"/>
    <x v="0"/>
    <x v="0"/>
    <x v="0"/>
    <x v="0"/>
    <x v="0"/>
    <x v="0"/>
    <x v="0"/>
    <x v="7"/>
    <x v="0"/>
    <d v="2013-06-25T15:28:17"/>
    <x v="4"/>
    <m/>
    <x v="0"/>
    <x v="0"/>
    <x v="0"/>
    <x v="0"/>
    <x v="0"/>
    <x v="0"/>
    <x v="0"/>
    <x v="7"/>
    <x v="0"/>
    <x v="0"/>
    <x v="7"/>
    <x v="7"/>
    <s v="62647383009521"/>
    <x v="22"/>
    <x v="0"/>
    <x v="1"/>
  </r>
  <r>
    <s v="1-2ZQFXJO"/>
    <x v="0"/>
    <d v="2013-06-25T15:39:42"/>
    <s v="25/06/2013 - 15:40HRS CRIAR CONTA NOVA E VINCULAR ATIVIDADE AO ADABAS MPJ00014741. VENCIMENTO 25. TRATA-SE DE PN1 - NOKIA C2. SINALIZAR ANTES DE REPROVAR. GUARDIÕES DE PEDIDOS CRISTIANE/ EDILENE 11 3430-3634. GC CLAUDIO REIS 1197151-7151  26/06/2013- 09:42- ATIVIDADE APROVADA.***PROJETO PILOTO EVELYN ROSA  26/06/2013 15:30 ATIVIDADE CONCLUÍDA. GERADO PEDIDO 1-6526155141. PROJETO PILOTO. THAIS FERNANDES. COD. URA 0019"/>
    <x v="0"/>
    <s v="IGREJA MESSIANICA M. DO BRASIL"/>
    <x v="0"/>
    <x v="0"/>
    <x v="0"/>
    <x v="0"/>
    <x v="0"/>
    <x v="0"/>
    <x v="0"/>
    <x v="0"/>
    <x v="0"/>
    <x v="0"/>
    <x v="0"/>
    <x v="0"/>
    <x v="0"/>
    <x v="0"/>
    <x v="10"/>
    <x v="0"/>
    <x v="0"/>
    <x v="0"/>
    <x v="0"/>
    <x v="0"/>
    <x v="0"/>
    <x v="0"/>
    <x v="7"/>
    <x v="0"/>
    <d v="2013-06-25T15:39:42"/>
    <x v="4"/>
    <m/>
    <x v="0"/>
    <x v="0"/>
    <x v="0"/>
    <x v="0"/>
    <x v="0"/>
    <x v="0"/>
    <x v="0"/>
    <x v="7"/>
    <x v="0"/>
    <x v="0"/>
    <x v="7"/>
    <x v="7"/>
    <s v="62647383002357"/>
    <x v="22"/>
    <x v="0"/>
    <x v="1"/>
  </r>
  <r>
    <s v="1-2ZR610N"/>
    <x v="0"/>
    <d v="2013-06-25T16:34:31"/>
    <s v="25/6/2013 16:34 -CONTA 2015149352 INSERIR NO ADABAS MPJ00019858 GN TIAGO TRAMBAIOLI, FAVOR IMPUTAR APENAS AS ALTAS,TRATA-SE DE 60 ALTAS DE DADOS E 200 DE VOZ,  DEMAIS SOLICITAÇÕES SERÃO IMPUTADAS EM OUTRA ATIVIDADE, ANEXO DE ACORDO PARA TRAMITAR APENAS ALTAS; QUALQUER DÚVIDA ACIONAR ANTES DE CANCELAR.  GUARDIÃ DE PEDIDOS - EDILENE AP DA SILVA - 11 3430-4250 GN - TIAGO TRAMBAÍOLI - Cel +55 11 99992 7873  26/06/2013 15:40  ATIVIDADE APROVADA - PROJETO PILOTO//VIVIANE BERNARDES  27/06/13- 08:58-  ATIVIDADE CONCLUÍDA. GERADO PEDIDO 1-6526937473. PROJETO PILOTO. DEBORAH FERREIRA."/>
    <x v="0"/>
    <s v="SANSUY S/A INDUSTRIA DE PLASTICOS"/>
    <x v="0"/>
    <x v="0"/>
    <x v="0"/>
    <x v="0"/>
    <x v="0"/>
    <x v="0"/>
    <x v="0"/>
    <x v="0"/>
    <x v="0"/>
    <x v="0"/>
    <x v="0"/>
    <x v="0"/>
    <x v="0"/>
    <x v="0"/>
    <x v="0"/>
    <x v="0"/>
    <x v="0"/>
    <x v="0"/>
    <x v="0"/>
    <x v="0"/>
    <x v="0"/>
    <x v="0"/>
    <x v="0"/>
    <x v="0"/>
    <d v="2013-06-25T16:34:31"/>
    <x v="0"/>
    <d v="2013-06-27T09:00:12"/>
    <x v="0"/>
    <x v="0"/>
    <x v="0"/>
    <x v="0"/>
    <x v="0"/>
    <x v="0"/>
    <x v="0"/>
    <x v="0"/>
    <x v="0"/>
    <x v="0"/>
    <x v="0"/>
    <x v="0"/>
    <s v="14807945000558"/>
    <x v="26"/>
    <x v="0"/>
    <x v="1"/>
  </r>
  <r>
    <s v="1-2ZRFJYK"/>
    <x v="1"/>
    <d v="2013-06-25T17:00:07"/>
    <s v="22/7/2013 11:28 Atividade Reprovada. Minutagem incorreta em termo PE (PERMITIDO MÍNIMO DE 500 MIN COMP POR LINHA). Termo SMP BA: Duplicidade de linhas: 7196098511 se encontra nas colunas 4 e 6 do Termo, sendo necessária a correção da minutagem em SO pois as linhas se encontram com CNPJ 14807945000124 e a atividade/cliente CNPJ 14807945000558 impossibilitando TA// Ana Isabel  23/07/2013 19:39 CORREÇÕES EFETUADAS, POR GENTILEZA PROSSEGUIR - GUARDIÃ DE PEDIDOS - EDILENE AP DA SILVA - 11 3430-4250 GN - TIAGO TRAMBAÍOLI - Cel +55 11 99992 7873  24/7/2013 09:47 ATIVIDADE APROVADA//ANA ISABEL NUNES  24/7/2013 15:26 ATIVIDADE CONCLUÍDA. GERADOS PEDIDOS: SP: 1-6707601417  SP: 1-6753647651 SP: 1-6701253998   RJ: 1-6701306297  DF: 1-6702501599 GO: 1-6702745122  MS: 1-6702826284 MT: 1-6703037171  PR: 1-6703582468  MG: 1-6704102409   PE: 1-6749847828  CONFORME CONTATO, CRIAR NOVA ATIVIDADE PARA BA (CNPJ DIVERGENTE). - PROJETO PILOTO//ANA ISABEL NUNES"/>
    <x v="0"/>
    <s v="SANSUY S/A INDUSTRIA DE PLASTICOS"/>
    <x v="0"/>
    <x v="0"/>
    <x v="0"/>
    <x v="0"/>
    <x v="0"/>
    <x v="0"/>
    <x v="0"/>
    <x v="0"/>
    <x v="0"/>
    <x v="0"/>
    <x v="0"/>
    <x v="0"/>
    <x v="0"/>
    <x v="0"/>
    <x v="0"/>
    <x v="0"/>
    <x v="0"/>
    <x v="0"/>
    <x v="0"/>
    <x v="0"/>
    <x v="0"/>
    <x v="0"/>
    <x v="0"/>
    <x v="0"/>
    <d v="2013-06-25T17:00:07"/>
    <x v="0"/>
    <m/>
    <x v="0"/>
    <x v="0"/>
    <x v="0"/>
    <x v="0"/>
    <x v="0"/>
    <x v="0"/>
    <x v="0"/>
    <x v="0"/>
    <x v="0"/>
    <x v="0"/>
    <x v="0"/>
    <x v="0"/>
    <s v="14807945000558"/>
    <x v="27"/>
    <x v="0"/>
    <x v="2"/>
  </r>
  <r>
    <s v="1-2ZVEBRZ"/>
    <x v="0"/>
    <d v="2013-06-26T09:47:19"/>
    <s v="26/06/2013 - 09:48HRS - VINCULAR ATIVIDADE A CONTA 2051712741 E AO ADABAS MPJ0001474. TRATA-SE DE MP+TA 6 - MOTOROLA XT915/ MP+TA 6 IPHONE 5. SOLICITAMOS SINALIZAR ANTES DE REPROVAR. INSERIDO NOVOS DOCUMENTOS AO ANEXO DO CLIENTE. GUARDIÕES DE PEDIDOS CRISTIANE/ EDILENE TEL 11 3430-3634/ 4250. GC CLAUDIO REIS 1197151-7151.  26/6/2013  16:23 - ATIVIDADE APROVADA - PROJETO PILOTO // VIVIANE BERNARDES  27/06/13- 14:31-  ATIVIDADE CONCLUÍDA. GERADO PEDIDO 1-6534514184. PROJETO PILOTO. DEBORAH FERREIRA."/>
    <x v="0"/>
    <s v="IGREJA MESSIANICA MUNDIAL DO BRASIL"/>
    <x v="0"/>
    <x v="0"/>
    <x v="0"/>
    <x v="0"/>
    <x v="0"/>
    <x v="0"/>
    <x v="0"/>
    <x v="0"/>
    <x v="0"/>
    <x v="0"/>
    <x v="0"/>
    <x v="0"/>
    <x v="0"/>
    <x v="0"/>
    <x v="11"/>
    <x v="0"/>
    <x v="0"/>
    <x v="0"/>
    <x v="0"/>
    <x v="0"/>
    <x v="0"/>
    <x v="0"/>
    <x v="7"/>
    <x v="0"/>
    <d v="2013-06-26T09:47:19"/>
    <x v="4"/>
    <m/>
    <x v="0"/>
    <x v="0"/>
    <x v="0"/>
    <x v="0"/>
    <x v="0"/>
    <x v="0"/>
    <x v="0"/>
    <x v="7"/>
    <x v="0"/>
    <x v="0"/>
    <x v="7"/>
    <x v="7"/>
    <s v="62647383000141"/>
    <x v="26"/>
    <x v="0"/>
    <x v="1"/>
  </r>
  <r>
    <s v="1-2ZWW2A5"/>
    <x v="1"/>
    <d v="2013-06-26T13:35:19"/>
    <s v="26/6/2013 13:35 - VINCULAR CONTA 2108074683 INSERIR NO ADABAS MPJ00016895 GN MARIANE AMORIM, TRATA-SE DE 20 HP (COMODATO) MOTOROLA XT890.  CONFORME OBS DO SMP DEVERÁ SER ENTREGUE NO ENDEREÇO: CNPJ: 06.990.590/0005-57 --- AV. BRIGADEIRO FARIA LIMA, N° 3900 --- ANDAR 5 CONJ 501 E 502, ANDAR 4 CONJ 401 E 402 --- BAIRRO: ITAIM BIBI,  SP -- CEP: 04.538.133.  GUARDIÃ DE PEDIDOS - EDILENE AP DA SILVA - 11 3430-4250 GC - MARIANE AMORIM - CEL +55 11 99804-0707  26/06/2013  16:42 ATIVIDADE APROVADA - PROJETO PILOTO//VIVIANE BERNARDES  26/06/13- 17:12- ATIVIDADE CONCLUÍDA. GERADO PEDIDO 1-6528099269. PROJETO PILOTO. DEBORAH FERREIRA."/>
    <x v="0"/>
    <s v="GOOGLE BRASIL INTERNET LTDA"/>
    <x v="0"/>
    <x v="0"/>
    <x v="0"/>
    <x v="0"/>
    <x v="0"/>
    <x v="0"/>
    <x v="0"/>
    <x v="0"/>
    <x v="0"/>
    <x v="0"/>
    <x v="0"/>
    <x v="0"/>
    <x v="0"/>
    <x v="0"/>
    <x v="0"/>
    <x v="0"/>
    <x v="0"/>
    <x v="0"/>
    <x v="0"/>
    <x v="0"/>
    <x v="0"/>
    <x v="0"/>
    <x v="0"/>
    <x v="0"/>
    <d v="2013-06-26T13:35:19"/>
    <x v="0"/>
    <m/>
    <x v="0"/>
    <x v="0"/>
    <x v="0"/>
    <x v="0"/>
    <x v="0"/>
    <x v="0"/>
    <x v="0"/>
    <x v="0"/>
    <x v="0"/>
    <x v="0"/>
    <x v="0"/>
    <x v="0"/>
    <s v="06990590000123"/>
    <x v="22"/>
    <x v="0"/>
    <x v="1"/>
  </r>
  <r>
    <s v="1-305CLSR"/>
    <x v="1"/>
    <d v="2013-06-27T16:33:19"/>
    <s v="27/6/2013 16:33 - CRIAR CONTA NOVA, VENC 25, CLIENTE NÃO CONTRATA GESTÃO. INSERIR NO ADABAS MPJ00014741. CASO CRÍTICO (DIRETORIA). TRATA-SE DE 2 TROCAS (IPHONE 5 16 GB). GN CLÁUDIO ALINHOU COM JOÃO DE CAMPOS TRAMITAR ESSA SOLICITAÇÃO COM TELEFONE FIXO DO GESTOR, MARCELO LAURENTI E LEANDRO ZANUS ALINHARAM A MESMA INFORMAÇÃO.  SEGUNDO ALINHADO COM KARINA ABDALLA HASSEM, ASSINATURA DO CLIENTE SE TRATA DE JOHN RICHARD PEART QUE CONFERE COM DOCUMENTAÇÃO ANEXA NO CADASTRO DO CLIENTE, E CONSTA NOME EM CONTRATO SOCIAL COMO PROCURADOR E PODENDO ASSINAR ISOLADAMENTE.  QUALQUER DÚVIDA ACIONAR ANTES DE CANCELAR!!!!!!  GUARDIÃ DE PEDIDOS - EDILENE AP DA SILVA - 11 3430-4250 GN - CLÁUDIO REIS -  CEL +55 11 97151-7151  27/6/2013 17:21 ATIVIDADE APROVADA - PROJETO PILOTO //VIVIANE BERNARDES  27/06/13- 17:50-  ATIVIDADE CONCLUÍDA. GERADO PEDIDO 1-6540538039. PROJETO PILOTO. DEBORAH FERREIRA."/>
    <x v="0"/>
    <s v="JAGUAR E LAND ROVER B I E C DE VEICULOS LTDA"/>
    <x v="0"/>
    <x v="0"/>
    <x v="0"/>
    <x v="0"/>
    <x v="0"/>
    <x v="0"/>
    <x v="0"/>
    <x v="0"/>
    <x v="0"/>
    <x v="0"/>
    <x v="0"/>
    <x v="0"/>
    <x v="0"/>
    <x v="0"/>
    <x v="0"/>
    <x v="0"/>
    <x v="0"/>
    <x v="0"/>
    <x v="0"/>
    <x v="0"/>
    <x v="0"/>
    <x v="0"/>
    <x v="0"/>
    <x v="0"/>
    <d v="2013-06-27T16:33:19"/>
    <x v="0"/>
    <m/>
    <x v="0"/>
    <x v="0"/>
    <x v="0"/>
    <x v="0"/>
    <x v="0"/>
    <x v="0"/>
    <x v="0"/>
    <x v="0"/>
    <x v="0"/>
    <x v="0"/>
    <x v="0"/>
    <x v="0"/>
    <s v="10313717000147"/>
    <x v="26"/>
    <x v="0"/>
    <x v="1"/>
  </r>
  <r>
    <s v="1-30CV363"/>
    <x v="1"/>
    <d v="2013-06-28T14:10:46"/>
    <s v="28/6/2013 14:10 - TRATA-SE DE 3 TERMOS SEGUE DIVISÃO: -- TERMO BA - CONTA 0110183012 - SÃO 2 MP+TA (SAMSUNG I9505 (S4).  -- TERMO SP -- CONTA 2015149352 SÃO 12 MP+TA (SAMSUNG I9505 (S4) E 3 MP+TA (SAMSUNG N7100)  -- TERMO SP 2-- CONTA 2015149352 -- SÃO 1 MP1+TA (SAMSUNG N7100)  INSERIR NO ADABAS MPJ00019856 GN TIAGO TRAMBAIOLI.  PARA AS LINHAS: 11971513168 E 11996025280 CLIENTE DESEJA RECEBER GALAXY S4 BRANCO, CONFORME E-MAIL DO GC EM ANEXO.  GUARDIÃ DE PEDIDOS - EDILENE AP DA SILVA - 11 3430-4250 GN - TIAGO TRAMBAÍOLI - Cel +55 11 99992 7873  28/6/2013 15:39 ATIVIDADE APROVADA - PROJETO PILOTO // VIVIANE BERNARDES 01/07/13- 13:00-  ATIVIDADE CONCLUÍDA. GERADO PEDIDOS 1-6553855611 1-6554537560 1-6570102684. PROJETO PILOTO. DEBORAH FERREIRA."/>
    <x v="0"/>
    <s v="SANSUY S/A INDUSTRIA DE PLASTICOS"/>
    <x v="0"/>
    <x v="0"/>
    <x v="0"/>
    <x v="0"/>
    <x v="0"/>
    <x v="0"/>
    <x v="0"/>
    <x v="0"/>
    <x v="0"/>
    <x v="0"/>
    <x v="0"/>
    <x v="0"/>
    <x v="0"/>
    <x v="0"/>
    <x v="0"/>
    <x v="0"/>
    <x v="0"/>
    <x v="0"/>
    <x v="0"/>
    <x v="0"/>
    <x v="0"/>
    <x v="0"/>
    <x v="4"/>
    <x v="0"/>
    <d v="2013-06-28T14:10:46"/>
    <x v="3"/>
    <m/>
    <x v="0"/>
    <x v="0"/>
    <x v="0"/>
    <x v="0"/>
    <x v="0"/>
    <x v="0"/>
    <x v="0"/>
    <x v="4"/>
    <x v="0"/>
    <x v="0"/>
    <x v="4"/>
    <x v="4"/>
    <s v="14807945000558"/>
    <x v="28"/>
    <x v="0"/>
    <x v="2"/>
  </r>
  <r>
    <s v="1-30EDZ2J"/>
    <x v="1"/>
    <d v="2013-06-28T16:43:49"/>
    <s v="18/07/13 12:13 - RETIFICANDO O NÚMERO DO CHAMADO REFERENTE A ATUALIZAÇÃO DE LINHAS, PROBLEMA ESTÁ SENDO TRATADA PELO CHAMADO 20413925// JOREL RESTANO PROJETO PILOTO   22/07/2013 17:50-  ATIVIDADE CONCLUIDA. GERADO O PEDIDO 1-6717292528 ** LUCIANE SOARES - PROJETO PILOTO"/>
    <x v="0"/>
    <s v="SANSUY S/A INDUSTRIA DE PLASTICOS"/>
    <x v="0"/>
    <x v="0"/>
    <x v="0"/>
    <x v="0"/>
    <x v="0"/>
    <x v="0"/>
    <x v="0"/>
    <x v="0"/>
    <x v="0"/>
    <x v="0"/>
    <x v="0"/>
    <x v="0"/>
    <x v="0"/>
    <x v="0"/>
    <x v="0"/>
    <x v="0"/>
    <x v="0"/>
    <x v="0"/>
    <x v="0"/>
    <x v="0"/>
    <x v="0"/>
    <x v="0"/>
    <x v="0"/>
    <x v="0"/>
    <d v="2013-06-28T16:43:49"/>
    <x v="0"/>
    <d v="2013-07-22T18:02:11"/>
    <x v="0"/>
    <x v="0"/>
    <x v="0"/>
    <x v="0"/>
    <x v="0"/>
    <x v="0"/>
    <x v="0"/>
    <x v="0"/>
    <x v="0"/>
    <x v="0"/>
    <x v="0"/>
    <x v="0"/>
    <s v="14807945000558"/>
    <x v="29"/>
    <x v="0"/>
    <x v="2"/>
  </r>
  <r>
    <s v="1-30NWWJH"/>
    <x v="0"/>
    <d v="2013-07-01T11:16:00"/>
    <s v="1/7/2013 11:16 - CRIAR CONTA NOVA VENCIMENTO 25,CLIENTE NÃO CONTRATOU SERVIÇO GESTÃO. INSERIR NO ADABAS MPJ00014741 GN CLÁUDIO REIS. TRATA-SE DE 2 HP ( SAMSUNG I8190 E SAMSUNG GALAXY I9300), QUALQUER DÚVIDA ACIONAR ANTES DE CANCELAR.  GUARDIÃ DE PEDIDOS - EDILENE AP DA SILVA - 11 3430-4250 GN - CLÁUDIO REIS -  CEL +55 11 97151-7151   1/7/2013 15:20 ATIVIDADE APROVADA - PROJETO PILOTO//VIVIANE BERNARDES   1/07/13 17:44 ATIVIDADE CONCLUÍDA GERADO PEDIDO 1-6573079131.PROJETO PILOTO//VIVIANE BERNARDES"/>
    <x v="0"/>
    <s v="FUNDACAO MOKITI OKADA-M.O.A."/>
    <x v="0"/>
    <x v="0"/>
    <x v="0"/>
    <x v="0"/>
    <x v="0"/>
    <x v="0"/>
    <x v="0"/>
    <x v="0"/>
    <x v="0"/>
    <x v="0"/>
    <x v="0"/>
    <x v="0"/>
    <x v="0"/>
    <x v="0"/>
    <x v="0"/>
    <x v="0"/>
    <x v="0"/>
    <x v="0"/>
    <x v="0"/>
    <x v="0"/>
    <x v="0"/>
    <x v="0"/>
    <x v="4"/>
    <x v="0"/>
    <d v="2013-07-01T11:16:00"/>
    <x v="3"/>
    <m/>
    <x v="0"/>
    <x v="0"/>
    <x v="0"/>
    <x v="0"/>
    <x v="0"/>
    <x v="0"/>
    <x v="0"/>
    <x v="4"/>
    <x v="0"/>
    <x v="0"/>
    <x v="4"/>
    <x v="4"/>
    <s v="63031868000764"/>
    <x v="30"/>
    <x v="0"/>
    <x v="2"/>
  </r>
  <r>
    <s v="1-30R69IX"/>
    <x v="0"/>
    <d v="2013-07-02T09:35:15"/>
    <s v="2/7/2013 09:35 - TRATA-SE DE REINSERÇÃO DO PEDIDO 1-6369652291  COM STATUS CANCELADO MANUALMENTE APÓS PORTABILIDADE NEGAR A LINHA 11993139880, REALIZADO SUBSTITUIÇÃO EM FORMULÁRIO COMPLEMENTAR NOMEADO COMO: formulario atualizado knorr---- CORRIGIDO A LINHA ---- 02.07.2013.pdf  PEDIMOS PRIORIDADE PARA APROVAR E GERAR PEDIDO VISTO QUE SE TRATA DE REINSERÇÃO E NÃO FOI IMPACTADO COM NENHUMA CORREÇÃO. QUALQUER DÚVIDA ACIONAR ANTES DE CANCELAR.  GUARDIÃ DE PEDIDOS - EDILENE AP DA SILVA - 11 3430-4250 GC- DANIEL ABOU - +55 11 97284-1177 GN - RENATO LUIS JUNIOR - Cel +55 11 97265 - 9984  2/7/2013 17:10 ATIVIDADE CANCELADA: TERMOS COMPLEMENTARES, CONTRATO SERVIÇO GESTÃO E SMP COM DATA DE VALIDADE EXPIRADA - PROJETO PILOTO//VIVIANE BERNARDES"/>
    <x v="0"/>
    <s v="KNORR BREMSE SISTEMAS P VEICULOS COMERCIAIS BRASIL LTDA"/>
    <x v="0"/>
    <x v="0"/>
    <x v="0"/>
    <x v="0"/>
    <x v="0"/>
    <x v="0"/>
    <x v="0"/>
    <x v="0"/>
    <x v="0"/>
    <x v="0"/>
    <x v="0"/>
    <x v="0"/>
    <x v="0"/>
    <x v="0"/>
    <x v="0"/>
    <x v="0"/>
    <x v="1"/>
    <x v="0"/>
    <x v="0"/>
    <x v="0"/>
    <x v="0"/>
    <x v="0"/>
    <x v="2"/>
    <x v="0"/>
    <d v="2013-07-02T09:35:15"/>
    <x v="0"/>
    <m/>
    <x v="0"/>
    <x v="0"/>
    <x v="0"/>
    <x v="0"/>
    <x v="0"/>
    <x v="0"/>
    <x v="0"/>
    <x v="2"/>
    <x v="0"/>
    <x v="0"/>
    <x v="2"/>
    <x v="2"/>
    <s v="00416170000151"/>
    <x v="30"/>
    <x v="0"/>
    <x v="2"/>
  </r>
  <r>
    <s v="1-30TSOS2"/>
    <x v="0"/>
    <d v="2013-07-02T15:52:53"/>
    <s v="2/7/2013 15:52 - VINCULAR CONTA 2045782215 INSERIR NO ADABAS MPJ00016895 GC MARIANE AMORIM, TRATA-SE DE 1 HP.  GUARDIÃ DE PEDIDOS - EDILENE AP DA SILVA - 11 3430-4250 GC - MARIANE AMORIM - CEL +55 11 99804-0707  2/07/2013 17:25 ATIVIDADE APROVADA - PROJETO PILOTO //VIVIANE BERNARDES  3/7/2013  15:15 ATIVIDADE CONCLUÍDA GERADO PEDIDO 1-6581628454 - PROJETO PILOTO//VIVIANE BERNARDES"/>
    <x v="0"/>
    <s v="ICATEL-TELEMATICA SERV E COM LTDA"/>
    <x v="0"/>
    <x v="0"/>
    <x v="0"/>
    <x v="0"/>
    <x v="0"/>
    <x v="0"/>
    <x v="0"/>
    <x v="0"/>
    <x v="0"/>
    <x v="0"/>
    <x v="0"/>
    <x v="0"/>
    <x v="0"/>
    <x v="0"/>
    <x v="0"/>
    <x v="0"/>
    <x v="0"/>
    <x v="0"/>
    <x v="0"/>
    <x v="0"/>
    <x v="0"/>
    <x v="0"/>
    <x v="0"/>
    <x v="0"/>
    <d v="2013-07-02T15:52:53"/>
    <x v="0"/>
    <m/>
    <x v="0"/>
    <x v="0"/>
    <x v="0"/>
    <x v="0"/>
    <x v="0"/>
    <x v="0"/>
    <x v="0"/>
    <x v="0"/>
    <x v="0"/>
    <x v="0"/>
    <x v="0"/>
    <x v="0"/>
    <s v="04163433000119"/>
    <x v="31"/>
    <x v="0"/>
    <x v="2"/>
  </r>
  <r>
    <s v="1-30TU50L"/>
    <x v="0"/>
    <d v="2013-07-02T16:04:00"/>
    <s v="2/7/2013 16:04 - TRATA-SE DE REINSERÇÃO DO PEDIDO 1-6443128861, COM STATUS CANCELADO MANUALMENTE, DEVIDO PENDENCIA DE PORTABILIDADE, SEGUE EM ANEXO E--MAIL ONDE SE PODE COONFIRMAR QUE AS LINHAS SERAO PORTADAS PARA A VIVO.  QUALQUER DUVIDA ACIONAR ANTES DE CANCELAR.  GUARDIÃ DE PEDIDOS - EDILENE AP DA SILVA - 11 3430-4250 GC - MARIANE AMORIM - CEL +55 11 99804-0707  3/7/2013 09:29 ATIVIADE APROVADA -  PROJETO PILOTO //VIVIANE BERNARDES  03/07/13- 10:50-  ATIVIDADE CONCLUÍDA. GERADO PEDIDO 1-6584497221. PROJETO PILOTO. VIVIANE BERNARDES."/>
    <x v="0"/>
    <s v="FREDERICA EMP E PARTICIPACOES LTDA - ME"/>
    <x v="0"/>
    <x v="0"/>
    <x v="0"/>
    <x v="0"/>
    <x v="0"/>
    <x v="0"/>
    <x v="0"/>
    <x v="0"/>
    <x v="0"/>
    <x v="0"/>
    <x v="0"/>
    <x v="0"/>
    <x v="0"/>
    <x v="0"/>
    <x v="0"/>
    <x v="0"/>
    <x v="0"/>
    <x v="0"/>
    <x v="0"/>
    <x v="0"/>
    <x v="0"/>
    <x v="0"/>
    <x v="0"/>
    <x v="0"/>
    <d v="2013-07-02T16:04:00"/>
    <x v="0"/>
    <d v="2013-07-03T11:01:45"/>
    <x v="0"/>
    <x v="0"/>
    <x v="0"/>
    <x v="0"/>
    <x v="0"/>
    <x v="0"/>
    <x v="0"/>
    <x v="0"/>
    <x v="0"/>
    <x v="0"/>
    <x v="0"/>
    <x v="0"/>
    <s v="08804055000247"/>
    <x v="31"/>
    <x v="0"/>
    <x v="2"/>
  </r>
  <r>
    <s v="1-30ZI8V3"/>
    <x v="0"/>
    <d v="2013-07-03T16:55:00"/>
    <s v="3/7/2013 16:55 - TRATA-SE DE REINSERÇÃO DO PEDIDO 1-6369652291 -- (39 PORTABILIDADES)  COM STATUS CANCELADO MANUALMENTE APÓS PORTABILIDADE NEGAR A LINHA 11993139880, REALIZADO SUBSTITUIÇÃO EM FORMULÁRIO COMPLEMENTAR NOMEADO COMO: formulario atualizado knorr---- CORRIGIDO A LINHA ---- 02.07.2013.pdf  PEDIMOS PRIORIDADE PARA APROVAR E GERAR PEDIDO VISTO QUE SE TRATA DE REINSERÇÃO E NÃO FOI IMPACTADO COM NENHUMA CORREÇÃO. QUALQUER DÚVIDA ACIONAR ANTES DE CANCELAR.  GUARDIÃ DE PEDIDOS - EDILENE AP DA SILVA - 11 3430-4250 GC- DANIEL ABOU - +55 11 97284-1177 GN - RENATO LUIS JUNIOR - Cel +55 11 97265 - 9984  4/07/2013 10:19 ATIVIDADE APROVADA - PROJETO PILOTO //VIVIANE BERNARDES   4/7/2013  14:39 ATIVIDADE CONCLUÍDA ,GERAD PEDIDO 1-6594924696 - PROJETO PILOTO//VIVIANE BERANARDES"/>
    <x v="0"/>
    <s v="KNORR BREMSE SISTEMAS P VEICULOS COMERCIAIS BRASIL LTDA"/>
    <x v="0"/>
    <x v="0"/>
    <x v="0"/>
    <x v="0"/>
    <x v="0"/>
    <x v="0"/>
    <x v="0"/>
    <x v="0"/>
    <x v="0"/>
    <x v="0"/>
    <x v="0"/>
    <x v="0"/>
    <x v="0"/>
    <x v="0"/>
    <x v="0"/>
    <x v="0"/>
    <x v="0"/>
    <x v="0"/>
    <x v="0"/>
    <x v="0"/>
    <x v="0"/>
    <x v="0"/>
    <x v="4"/>
    <x v="0"/>
    <d v="2013-07-03T16:55:18"/>
    <x v="3"/>
    <d v="2013-07-04T14:42:44"/>
    <x v="0"/>
    <x v="0"/>
    <x v="0"/>
    <x v="0"/>
    <x v="0"/>
    <x v="0"/>
    <x v="0"/>
    <x v="4"/>
    <x v="0"/>
    <x v="0"/>
    <x v="4"/>
    <x v="4"/>
    <s v="00416170000151"/>
    <x v="24"/>
    <x v="0"/>
    <x v="2"/>
  </r>
  <r>
    <s v="1-311Z0DP"/>
    <x v="0"/>
    <d v="2013-07-04T09:08:08"/>
    <s v="4/7/2013 09:08 - ATIVIDADE TRATA-SE DE REINSERÇÃO DO PEDIDO 1-6476163300  COM STATUS BACKOFFICE APROVADO, PORÉM HOUVE ENTREGA INFRUTIFERA, PEDIMOS QUE SEJA SEGUIDO O ENDEREÇO DE ENTREGA QUE CONSTA NAS OBS DOS SMPS, SEGUE E-MAIL EM ANEXO COM PRINT DE ENTREGA INFRUTIFERA.   PEDIMOS QUE NOS ACIONEM ANTES DE CANCELAR, SEGUE TELEFONES GN E GUARDIÃ:  GUARDIÃ DE PEDIDOS - EDILENE AP DA SILVA - 11 3430-4250 GC - MARIANE AMORIM - CEL +55 11 99804-0707  5/7/2013 9:23 ATIVIDADE CANCELADA - CONTATO EFETUADO SEM SUCESSO: CONFORME VERIFICADO COM A LOGISTICA SERÁ REALIZADO REENTREGA REFERENTE AO PEDIDO 1-6476163300, PARA QUE NÃO HAJA DUPLICIDADE DE PEDIDOS EFETUAMOS CANCELAMENTO DA ATIVIDADE 1-311Z0DP - PROJETO PILOTO// VIVIANE BERNARDES"/>
    <x v="0"/>
    <s v="ENGEBANC ENGENHARIA E SERVICOS LTDA"/>
    <x v="0"/>
    <x v="0"/>
    <x v="0"/>
    <x v="0"/>
    <x v="0"/>
    <x v="0"/>
    <x v="0"/>
    <x v="0"/>
    <x v="0"/>
    <x v="0"/>
    <x v="0"/>
    <x v="0"/>
    <x v="0"/>
    <x v="0"/>
    <x v="0"/>
    <x v="0"/>
    <x v="1"/>
    <x v="0"/>
    <x v="0"/>
    <x v="0"/>
    <x v="0"/>
    <x v="0"/>
    <x v="2"/>
    <x v="0"/>
    <d v="2013-07-04T09:08:08"/>
    <x v="0"/>
    <m/>
    <x v="0"/>
    <x v="0"/>
    <x v="0"/>
    <x v="0"/>
    <x v="0"/>
    <x v="0"/>
    <x v="0"/>
    <x v="2"/>
    <x v="0"/>
    <x v="0"/>
    <x v="2"/>
    <x v="2"/>
    <s v="69026144000113"/>
    <x v="32"/>
    <x v="0"/>
    <x v="2"/>
  </r>
  <r>
    <s v="1-31P8GFD"/>
    <x v="1"/>
    <d v="2013-07-10T16:19:02"/>
    <s v="10/7/2013 16:19 - VINCULAR CONTA 2058484967 INSERIR NO ADABAS MPJ0003225267    GN GIOVANNA MESSANA, TRATA -SE DE 1 PN.  GUARDIÃ DE PEDIDOS - EDILENE AP DA SILVA - 11 3430-4250 GN - GIOVANNA MESSANA - Cel +55 11 99632-1305  10/07/2013  16:48 ATIVIDADE APROVADA - PROJETO PILOTO//VIVIANE BERNARDES   10/07/2013 17:33 -  ATIVIDADE CONCLUÍDA GERADO PEDIDO 1-6633583498 - PROJETO PILOTO//VIVIANE BERNARDES"/>
    <x v="0"/>
    <s v="ASSOCIAÇÃO PAULISTA DOS MAGISTRADOS"/>
    <x v="0"/>
    <x v="0"/>
    <x v="0"/>
    <x v="0"/>
    <x v="0"/>
    <x v="0"/>
    <x v="0"/>
    <x v="0"/>
    <x v="0"/>
    <x v="0"/>
    <x v="0"/>
    <x v="0"/>
    <x v="0"/>
    <x v="0"/>
    <x v="0"/>
    <x v="0"/>
    <x v="0"/>
    <x v="0"/>
    <x v="0"/>
    <x v="0"/>
    <x v="0"/>
    <x v="0"/>
    <x v="0"/>
    <x v="0"/>
    <d v="2013-07-10T16:19:02"/>
    <x v="0"/>
    <m/>
    <x v="0"/>
    <x v="0"/>
    <x v="0"/>
    <x v="0"/>
    <x v="0"/>
    <x v="0"/>
    <x v="0"/>
    <x v="0"/>
    <x v="0"/>
    <x v="0"/>
    <x v="0"/>
    <x v="0"/>
    <s v="62636444000175"/>
    <x v="33"/>
    <x v="0"/>
    <x v="2"/>
  </r>
  <r>
    <s v="1-31P8GFM"/>
    <x v="1"/>
    <d v="2013-07-10T16:40:11"/>
    <s v="10/7/2013 16:40 - VINCULAR CONTA 2058484967 INSERIR NO ADABAS MPJ0003225267 GN GIOVANNA MESSANA TRATA-SE DE 1 PORTABILIDADE DA LINHA 98232-0679.  GUARDIÃ DE PEDIDOS - EDILENE AP DA SILVA - 11 3430-4250 GN - GIOVANNA MESSANA - Cel +55 11 99632-1305 GC- DANIEL ABOU - +55 11 97284-1177  10/07/13- 17:42-  ATIVIDADE CONCLUÍDA. GERADO PEDIDO 1-6633684926. PROJETO PILOTO. DEBORAH FERREIRA."/>
    <x v="0"/>
    <s v="ASSOCIAÇÃO PAULISTA DOS MAGISTRADOS"/>
    <x v="0"/>
    <x v="0"/>
    <x v="0"/>
    <x v="0"/>
    <x v="0"/>
    <x v="0"/>
    <x v="0"/>
    <x v="0"/>
    <x v="0"/>
    <x v="0"/>
    <x v="0"/>
    <x v="0"/>
    <x v="0"/>
    <x v="0"/>
    <x v="0"/>
    <x v="0"/>
    <x v="0"/>
    <x v="0"/>
    <x v="0"/>
    <x v="0"/>
    <x v="0"/>
    <x v="0"/>
    <x v="0"/>
    <x v="0"/>
    <d v="2013-07-10T16:40:11"/>
    <x v="0"/>
    <m/>
    <x v="0"/>
    <x v="0"/>
    <x v="0"/>
    <x v="0"/>
    <x v="0"/>
    <x v="0"/>
    <x v="0"/>
    <x v="0"/>
    <x v="0"/>
    <x v="0"/>
    <x v="0"/>
    <x v="0"/>
    <s v="62636444000175"/>
    <x v="33"/>
    <x v="0"/>
    <x v="2"/>
  </r>
  <r>
    <s v="1-382UL3G"/>
    <x v="0"/>
    <d v="2013-08-22T15:41:27"/>
    <s v="CRIADA INDEVIDAMENTE"/>
    <x v="0"/>
    <s v="UNIAO CENTRAL BRASILEIRA DA IGREJA ADVENTISTA DO SETIMO DIA"/>
    <x v="0"/>
    <x v="0"/>
    <x v="0"/>
    <x v="0"/>
    <x v="0"/>
    <x v="0"/>
    <x v="0"/>
    <x v="0"/>
    <x v="0"/>
    <x v="0"/>
    <x v="0"/>
    <x v="0"/>
    <x v="0"/>
    <x v="0"/>
    <x v="0"/>
    <x v="0"/>
    <x v="1"/>
    <x v="0"/>
    <x v="0"/>
    <x v="0"/>
    <x v="0"/>
    <x v="0"/>
    <x v="2"/>
    <x v="0"/>
    <d v="2013-08-22T15:41:27"/>
    <x v="0"/>
    <m/>
    <x v="0"/>
    <x v="0"/>
    <x v="0"/>
    <x v="0"/>
    <x v="0"/>
    <x v="0"/>
    <x v="0"/>
    <x v="2"/>
    <x v="0"/>
    <x v="0"/>
    <x v="2"/>
    <x v="2"/>
    <s v="55233019000170"/>
    <x v="0"/>
    <x v="1"/>
    <x v="0"/>
  </r>
  <r>
    <s v="1-31SZEX8"/>
    <x v="1"/>
    <d v="2013-07-11T15:17:00"/>
    <s v="11/7/2013 15:17 - TRATA-SE DE REINSERÇÃO DO PEDIDO 1-6488112157 COM STATUS CRÉDITO NEGADO, QUE FOI NEGADO INDEVIDAMENTE VISTO QUE NAO FOI ANALISADO ULTIMA PROCURAÇÃO QUE ESTAVA ANEXA JUNTAMENTE COM OUTROS ARQUIVOS DENTRO DO PEDIDO E DENTRO DO CLIENTE.  FAVOR PRIORISAR IMPUT VISTO QUE FOI ERRO DE AVALIAÇÃO DE CRÉDITO.  GUARDIÃ DE PEDIDOS - EDILENE AP DA SILVA - 11 3430-4250 GN - CLÁUDIO REIS -  CEL +55 11 97151-7151    12/7/2013 10:26 ATIVIDADE APROVADA// PROJETO PILOTO VIVIANE BERNARDES   12/07/2013 10:27 ATIVIDADE CONCLUIDA GERADO PEDIDO 1-6642101661 CONFORME DOCUMENTAÇÃO- PROJETO PILOTO// VIVIANE BERNARDES"/>
    <x v="0"/>
    <s v="IGREJA MESSIANICA MUNDIAL DO BRASIL"/>
    <x v="0"/>
    <x v="0"/>
    <x v="0"/>
    <x v="0"/>
    <x v="0"/>
    <x v="0"/>
    <x v="0"/>
    <x v="0"/>
    <x v="0"/>
    <x v="0"/>
    <x v="0"/>
    <x v="0"/>
    <x v="0"/>
    <x v="0"/>
    <x v="0"/>
    <x v="0"/>
    <x v="0"/>
    <x v="0"/>
    <x v="0"/>
    <x v="0"/>
    <x v="0"/>
    <x v="0"/>
    <x v="0"/>
    <x v="0"/>
    <d v="2013-07-11T15:17:00"/>
    <x v="0"/>
    <m/>
    <x v="0"/>
    <x v="0"/>
    <x v="0"/>
    <x v="0"/>
    <x v="0"/>
    <x v="0"/>
    <x v="0"/>
    <x v="0"/>
    <x v="0"/>
    <x v="0"/>
    <x v="0"/>
    <x v="0"/>
    <s v="62647383004562"/>
    <x v="34"/>
    <x v="0"/>
    <x v="2"/>
  </r>
  <r>
    <s v="1-31WHXI7"/>
    <x v="0"/>
    <d v="2013-07-12T14:47:40"/>
    <s v="12/7/2013 14:47 -- VINCULAR CONTA 2002875648 INSERIR NO ADABAS MPJ00014741 GN CLÁUDIO REIS. TRATA-SE DE 1 PN.( NANO SIMCARD).REINSERÇÃO DO PEDIDO 1-6418640034.    GUARDIÃ DE PEDIDOS - EDILENE AP DA SILVA - 11 3430-4250 GN - CLÁUDIO REIS -  CEL +55 11 97151-7151   12/7/2013  15:47   ATIVIDADE CANCELADA: CONFORME VERIFICADO PEDIDO INFORMADO COMO REINSERÇÃO  DEVIDO A PORTABILIDADE NEGADA , ATIVIDADE NOVA COM DOCUMENTAÇÃO EXPIRADA - PROJETO PILOTO//VIVIANE BERNARDES"/>
    <x v="0"/>
    <s v="GALVAO ENGENHARIA S/A"/>
    <x v="0"/>
    <x v="0"/>
    <x v="0"/>
    <x v="0"/>
    <x v="0"/>
    <x v="0"/>
    <x v="0"/>
    <x v="0"/>
    <x v="0"/>
    <x v="0"/>
    <x v="0"/>
    <x v="0"/>
    <x v="0"/>
    <x v="0"/>
    <x v="0"/>
    <x v="0"/>
    <x v="1"/>
    <x v="0"/>
    <x v="0"/>
    <x v="0"/>
    <x v="0"/>
    <x v="0"/>
    <x v="2"/>
    <x v="0"/>
    <d v="2013-07-12T14:47:40"/>
    <x v="0"/>
    <m/>
    <x v="0"/>
    <x v="0"/>
    <x v="0"/>
    <x v="0"/>
    <x v="0"/>
    <x v="0"/>
    <x v="0"/>
    <x v="2"/>
    <x v="0"/>
    <x v="0"/>
    <x v="2"/>
    <x v="2"/>
    <s v="01340937000179"/>
    <x v="34"/>
    <x v="0"/>
    <x v="2"/>
  </r>
  <r>
    <s v="1-31WIGSG"/>
    <x v="0"/>
    <d v="2013-07-12T14:56:36"/>
    <s v="12/7/2013 14:56 - VINCULAR CONTA 2002875648 INSERIR NO ADABAS MPJ00014741 GN CLÁUDIO REIS, TRATA-SE DE 3 PN (MICRO SIMCARD - IPHONE 4S).REINSERÇÃO DO PEDIDO 1-6420731156.  GUARDIÃ DE PEDIDOS - EDILENE AP DA SILVA - 11 3430-4250 GN - CLÁUDIO REIS -  CEL +55 11 97151-7151  12/7/2013 15:49   ATIVIDADE CANCELADA: CONFORME VERIFICADO PEDIDO INFORMADO COMO REINSERÇÃO  DEVIDO A PORTABILIDADE NEGADA , ATIVIDADE NOVA COM DOCUMENTAÇÃO EXPIRADA - PROJETO PILOTO//VIVIANE BERNARDES"/>
    <x v="0"/>
    <s v="GALVAO ENGENHARIA S/A"/>
    <x v="0"/>
    <x v="0"/>
    <x v="0"/>
    <x v="0"/>
    <x v="0"/>
    <x v="0"/>
    <x v="0"/>
    <x v="0"/>
    <x v="0"/>
    <x v="0"/>
    <x v="0"/>
    <x v="0"/>
    <x v="0"/>
    <x v="0"/>
    <x v="0"/>
    <x v="0"/>
    <x v="1"/>
    <x v="0"/>
    <x v="0"/>
    <x v="0"/>
    <x v="0"/>
    <x v="0"/>
    <x v="2"/>
    <x v="0"/>
    <d v="2013-07-12T14:56:36"/>
    <x v="0"/>
    <m/>
    <x v="0"/>
    <x v="0"/>
    <x v="0"/>
    <x v="0"/>
    <x v="0"/>
    <x v="0"/>
    <x v="0"/>
    <x v="2"/>
    <x v="0"/>
    <x v="0"/>
    <x v="2"/>
    <x v="2"/>
    <s v="01340937000179"/>
    <x v="34"/>
    <x v="0"/>
    <x v="2"/>
  </r>
  <r>
    <s v="1-31WPL9U"/>
    <x v="0"/>
    <d v="2013-07-12T15:15:06"/>
    <s v="12/7/2013 15:15 - CRIAR CONTA NOVA VENCIMENTO 25, INSERIR ADABAS MPJ0003225267 GN GIOVANNA MESSANA, TRATA-SE DE 2 PN DDD 31.   GUARDIÃ DE PEDIDOS - EDILENE AP DA SILVA - 11 3430-4250 GN - GIOVANNA MESSANA - Cel +55 11 99632-1305    12/7/2013 17:11 -  ATIVIDADE CANCELADA: ATIVIDADE CANCELADA:CONFORME PROCEDIMENTO PARA ATIVIDADE INSERIDA A APERTIR DO DIA 16/6 VERSO DO TERMO SMP(TERMO DE ADESÃO) DEVE SER ATUALIZDA COM  VERSÃO TECNOLOGIA 4G - PROJETO PILOTO // VIVIANE BERNARDES"/>
    <x v="0"/>
    <s v="COBRAPE COMP BR DE PROJ E EMPREENDIMENTOS"/>
    <x v="0"/>
    <x v="0"/>
    <x v="0"/>
    <x v="0"/>
    <x v="0"/>
    <x v="0"/>
    <x v="0"/>
    <x v="0"/>
    <x v="0"/>
    <x v="0"/>
    <x v="0"/>
    <x v="0"/>
    <x v="0"/>
    <x v="0"/>
    <x v="0"/>
    <x v="0"/>
    <x v="1"/>
    <x v="0"/>
    <x v="0"/>
    <x v="0"/>
    <x v="0"/>
    <x v="0"/>
    <x v="2"/>
    <x v="0"/>
    <d v="2013-07-12T15:15:06"/>
    <x v="0"/>
    <m/>
    <x v="0"/>
    <x v="0"/>
    <x v="0"/>
    <x v="0"/>
    <x v="0"/>
    <x v="0"/>
    <x v="0"/>
    <x v="2"/>
    <x v="0"/>
    <x v="0"/>
    <x v="2"/>
    <x v="2"/>
    <s v="58645219000128"/>
    <x v="34"/>
    <x v="0"/>
    <x v="2"/>
  </r>
  <r>
    <s v="1-322SLWX"/>
    <x v="1"/>
    <d v="2013-07-15T11:31:05"/>
    <s v="15/7/2013 11:31  -- VINCULAR CONTA 2002875648 INSERIR NO ADABAS MPJ00014741 GN CLÁUDIO REIS. TRATA-SE DE 1 PN.( NANO SIMCARD).REINSERÇÃO DO PEDIDO 1-6418640034.   GUARDIÃ DE PEDIDOS - EDILENE AP DA SILVA - 11 3430-4250 GN - CLÁUDIO REIS -  CEL +55 11 97151-7151  15/07/13 15:30 - ATIVIDADE APROVADA. PROJETO PILOTO. DEBORAH FERREIRA.  15/07/13- 15:48-  ATIVIDADE CONCLUÍDA. GERADO PEDIDO 1-6658225911. PROJETO PILOTO. DEBORAH FERREIRA."/>
    <x v="0"/>
    <s v="GALVAO ENGENHARIA S/A"/>
    <x v="0"/>
    <x v="0"/>
    <x v="0"/>
    <x v="0"/>
    <x v="0"/>
    <x v="0"/>
    <x v="0"/>
    <x v="0"/>
    <x v="0"/>
    <x v="0"/>
    <x v="0"/>
    <x v="0"/>
    <x v="0"/>
    <x v="0"/>
    <x v="0"/>
    <x v="0"/>
    <x v="0"/>
    <x v="0"/>
    <x v="0"/>
    <x v="0"/>
    <x v="0"/>
    <x v="0"/>
    <x v="0"/>
    <x v="0"/>
    <d v="2013-07-15T11:31:05"/>
    <x v="0"/>
    <m/>
    <x v="0"/>
    <x v="0"/>
    <x v="0"/>
    <x v="0"/>
    <x v="0"/>
    <x v="0"/>
    <x v="0"/>
    <x v="0"/>
    <x v="0"/>
    <x v="0"/>
    <x v="0"/>
    <x v="0"/>
    <s v="01340937000179"/>
    <x v="35"/>
    <x v="0"/>
    <x v="2"/>
  </r>
  <r>
    <s v="1-322UFPV"/>
    <x v="1"/>
    <d v="2013-07-15T11:39:05"/>
    <s v="15/7/2013 11:39 - VINCULAR CONTA 2002875648 INSERIR NO ADABAS MPJ00014741 GN CLÁUDIO REIS, TRATA-SE DE 3 PN (MICRO SIMCARD - IPHONE 4S).REINSERÇÃO DO PEDIDO 1-6420731156.  GUARDIÃ DE PEDIDOS - EDILENE AP DA SILVA - 11 3430-4250 GN - CLÁUDIO REIS -  CEL +55 11 97151-7151  15/7/2013 14:21 ATIVIDADE APROVADA//PROJETO PILOTO VIVIANE BERNARDES  15/7/2013 16:19 ATIVIDADE CONCLUIDA : GERADO PEDIDO 1-6657828048// PROJETO PILOTO //VIVIANE BERNARDES"/>
    <x v="0"/>
    <s v="GALVAO ENGENHARIA S/A"/>
    <x v="0"/>
    <x v="0"/>
    <x v="0"/>
    <x v="0"/>
    <x v="0"/>
    <x v="0"/>
    <x v="0"/>
    <x v="0"/>
    <x v="0"/>
    <x v="0"/>
    <x v="0"/>
    <x v="0"/>
    <x v="0"/>
    <x v="0"/>
    <x v="0"/>
    <x v="0"/>
    <x v="0"/>
    <x v="0"/>
    <x v="0"/>
    <x v="0"/>
    <x v="0"/>
    <x v="0"/>
    <x v="0"/>
    <x v="0"/>
    <d v="2013-07-15T11:39:05"/>
    <x v="0"/>
    <m/>
    <x v="0"/>
    <x v="0"/>
    <x v="0"/>
    <x v="0"/>
    <x v="0"/>
    <x v="0"/>
    <x v="0"/>
    <x v="0"/>
    <x v="0"/>
    <x v="0"/>
    <x v="0"/>
    <x v="0"/>
    <s v="01340937000179"/>
    <x v="35"/>
    <x v="0"/>
    <x v="2"/>
  </r>
  <r>
    <s v="1-323FNQ1"/>
    <x v="0"/>
    <d v="2013-07-15T13:44:25"/>
    <s v="15/7/2013 13:44 - CRIAR CONTA NOVA VENCIMENTO 25, INSERIR NO ADABAS MPJ0003225267 GN GIOVANNA MESSANA,TRATA-SE DE 1 HA, (MINI SIMCARD).  GUARDIÃ DE PEDIDOS - EDILENE AP DA SILVA - 11 3430-4250 GN - GIOVANNA MESSANA - Cel +55 11 99632-1305   15/7/2013 16:49 - ATIVIDADE CANCELADA: CONFORME PROCEDIMENTO TERMO DE ADESÃO(VERSO DO SMP) DEVE CONSTAR ATUALIZADO COM VERSÃO 4G - PROJETO PILOTO//VIVIANE BERNARDES"/>
    <x v="0"/>
    <s v="HERBALIFE INTERNATIONAL DO BRASIL LTDA"/>
    <x v="0"/>
    <x v="0"/>
    <x v="0"/>
    <x v="0"/>
    <x v="0"/>
    <x v="0"/>
    <x v="0"/>
    <x v="0"/>
    <x v="0"/>
    <x v="0"/>
    <x v="0"/>
    <x v="0"/>
    <x v="0"/>
    <x v="0"/>
    <x v="0"/>
    <x v="0"/>
    <x v="1"/>
    <x v="0"/>
    <x v="0"/>
    <x v="0"/>
    <x v="0"/>
    <x v="0"/>
    <x v="2"/>
    <x v="0"/>
    <d v="2013-07-15T13:44:25"/>
    <x v="0"/>
    <m/>
    <x v="0"/>
    <x v="0"/>
    <x v="0"/>
    <x v="0"/>
    <x v="0"/>
    <x v="0"/>
    <x v="0"/>
    <x v="2"/>
    <x v="0"/>
    <x v="0"/>
    <x v="2"/>
    <x v="2"/>
    <s v="00292858000177"/>
    <x v="35"/>
    <x v="0"/>
    <x v="2"/>
  </r>
  <r>
    <s v="1-328VB2F"/>
    <x v="1"/>
    <d v="2013-07-16T12:53:51"/>
    <s v="16/7/2013 12:53 - CRIAR CONTA NOVA, VENC 25, INSERIR NO ADABAS MPJ00028632 GC FABIOLA FALSI, TRATA-SE DE 206 HA - COMODATO.  GUARDIÃ DE PEDIDOS - EDILENE AP DA SILVA - 11 3430-4250 GN - FABIOLA FALSI - Cel   11 99794 7725  16/07/2013 15:11 - ATIVIDADE APROVADA - PROJETO PILOTO//VIVIANE BERNARDES  29/07/13- 09:31-  ATIVIDADE REPROVADA: LINHAS 11975291481 11997128955 COM SATUS INATIVO NO VIVO CORP E SUSPENSO EM ATLYS. EFETUADO CONTATO COM SUCESSO COM GC FABÍOLA ÀS 09:30. ILHA DE INPUT.  DEBORAH FERREIRA// PROJETO PILOTO.  30/07/2013 - 11:32 -  CONFORME E-MAIL ANEXO, GN RETIROU AS LINHAS DO PROCESSO.  GUARDIÃ DE PEDIDOS - EDILENE AP DA SILVA - 11 3430-4250 GN - FABIOLA FALSI - Cel   11 99794 7725  30/07/13- 14:35- ATIVIDADE REPROVADA: DOCUMENTAÇÃO NÃO CORRIGIDA, NECESSÁRIO CORRIGIR SMP, COMPLEMENTARES E SMILADOR. EFETUADO CONTATO COM SUCESSO COM GC FABÍOLA. PROJETO PILOTO. DEBORAH FERREIRA.  30/07/2013 - 14:39 -ANEXO DOCUMENTAÇÃO CORRIGIDA.  GUARDIÃ DE PEDIDOS - EDILENE AP DA SILVA - 11 3430-4250 GN - FABIOLA FALSI - Cel   11 99794 7725  30/07/13- 15:53-  ATIVIDADE CONCLUÍDA. GERADO PEDIDO 1-6789624172.  PROJETO PILOTO// DEBORAH FERREIRA."/>
    <x v="0"/>
    <s v="ATLAS COPCO BRASIL LTDA"/>
    <x v="0"/>
    <x v="0"/>
    <x v="0"/>
    <x v="0"/>
    <x v="0"/>
    <x v="0"/>
    <x v="0"/>
    <x v="0"/>
    <x v="0"/>
    <x v="0"/>
    <x v="0"/>
    <x v="0"/>
    <x v="0"/>
    <x v="0"/>
    <x v="0"/>
    <x v="0"/>
    <x v="0"/>
    <x v="0"/>
    <x v="0"/>
    <x v="0"/>
    <x v="0"/>
    <x v="0"/>
    <x v="0"/>
    <x v="0"/>
    <d v="2013-07-16T12:53:51"/>
    <x v="0"/>
    <m/>
    <x v="0"/>
    <x v="0"/>
    <x v="0"/>
    <x v="0"/>
    <x v="0"/>
    <x v="0"/>
    <x v="0"/>
    <x v="0"/>
    <x v="0"/>
    <x v="0"/>
    <x v="0"/>
    <x v="0"/>
    <s v="57029431000106"/>
    <x v="36"/>
    <x v="0"/>
    <x v="2"/>
  </r>
  <r>
    <s v="1-32E2QZJ"/>
    <x v="1"/>
    <d v="2013-07-17T09:53:43"/>
    <s v="17/7/2013 09:53 - CRIAR UMA CONTA NOVA VENCIMENTO 17 CLIENTE NÃO CONTRATA GESTÃO,INSERIR ADABAS MPJ00016895 - GC MARIANE AMORIM. TRATA-SE DE 6 HP (IPHONE 4S) E 10 HP (MOTOROLA XT915).  GUARDIÃ DE PEDIDOS - EDILENE AP DA SILVA - 11 3430-4250 GC - MARIANE AMORIM - CEL +55 11 99804-0707  17/7/2013 12:12 ATIVIDADE CONCLUÍDA. GERADO PEDIDO: 1-6675886579. - PROJETO PILOTO// ANA ISABEL NUNES."/>
    <x v="0"/>
    <s v="PRO SAUDE ASSOCIACAO BEN DE ASSISTENCIA SOCIA"/>
    <x v="0"/>
    <x v="0"/>
    <x v="0"/>
    <x v="0"/>
    <x v="0"/>
    <x v="0"/>
    <x v="0"/>
    <x v="0"/>
    <x v="0"/>
    <x v="0"/>
    <x v="0"/>
    <x v="0"/>
    <x v="0"/>
    <x v="0"/>
    <x v="0"/>
    <x v="0"/>
    <x v="0"/>
    <x v="0"/>
    <x v="0"/>
    <x v="0"/>
    <x v="0"/>
    <x v="0"/>
    <x v="0"/>
    <x v="0"/>
    <d v="2013-07-17T09:53:43"/>
    <x v="0"/>
    <d v="2013-07-17T12:13:13"/>
    <x v="0"/>
    <x v="0"/>
    <x v="0"/>
    <x v="0"/>
    <x v="0"/>
    <x v="0"/>
    <x v="0"/>
    <x v="0"/>
    <x v="0"/>
    <x v="0"/>
    <x v="0"/>
    <x v="0"/>
    <s v="24232886014460"/>
    <x v="37"/>
    <x v="0"/>
    <x v="2"/>
  </r>
  <r>
    <s v="1-32FLFIN"/>
    <x v="0"/>
    <d v="2013-07-17T13:34:20"/>
    <s v="17/7/2013 13:34 - CRIAR CONTA NOVA VENCIMENTO DIA 25,  INSERIR NO ADABAS MPJ00028632 ---   TRATA-SE DE 3 TERMOS, SEGUE DIVISÃO:   SMP 1 -  TRATA-SE - 22 PN (MOTOROLA XT 915)+ 77 PN (NOKIA C201) + 14 HP COMODATO (PEN USB).  SMP´2 - TRATA-SE  1 PN (MOTOROLA XT 915) +9 PN (NOKIA C2-01) + 2 PN (MINI SIMCARD)  SMP 3 - TRATA-SE   1 PN (MINI SIMCARD) + 315 HA (VIVO CHIP).  CONFORME E-MAIL ANEXO, CONSIDERE 50 MINUTOS NOS CHIPS, E O RESTANTE PRA S OUTRAS LINHAS EM QUALQUER QUANTIDADE.  CRIADO SS 1-6677401637 PARA VINCULAR ADABAS. CRIADO SS 1-6676151372 PARA CORRIGIR CARTEIRA.  GUARDIÃ DE PEDIDOS - EDILENE AP DA SILVA - 11 3430-4250 GN - FABIOLA FALSI - Cel   11 99794 7725  17/7/2013 15:48  ATIVIDADE CANCELADA: NOS TERMOS SMP 1 E 2 E-MAIL ESTÁ ILEGÍVEL NO CAMPO GESTOR//NO TERMO SMP 3   COLUNA 1 ,CAMPO OPERADORA DOADORA ESTÁ ILEGÍVEL//NO TERMO SMP 2  E 3 CAMPO OBSERVAÇÕES ESTÁ ILEGÍVEL//NUMERO DE PORTABILIDADE DESCRITO NA COLUNA 1 DO SMP 3 ESTÁ ILEGÍVEL//PACOTE DE MINUTOS NO TERMO SMP 3 ESTÁ ILEGÍVEL//CONFORME PROCEDIMENTO PARA VALIDAÇÃO DO TERMO SMP E EXCEL NECESSÁRIO CONSTAR  ACEITE ELETRÔNICO(CADASTRO GESTOR)   E-MAIL DE ACORDO DO CLIENTE- PROJETO PILOTO //VIVIANE BERNARDES"/>
    <x v="0"/>
    <s v="PAULI GOLD PUB, PROP, ASS EMP E COMERCIO LTDA - EPP"/>
    <x v="0"/>
    <x v="0"/>
    <x v="0"/>
    <x v="0"/>
    <x v="0"/>
    <x v="0"/>
    <x v="0"/>
    <x v="0"/>
    <x v="0"/>
    <x v="0"/>
    <x v="0"/>
    <x v="0"/>
    <x v="0"/>
    <x v="0"/>
    <x v="0"/>
    <x v="0"/>
    <x v="1"/>
    <x v="0"/>
    <x v="0"/>
    <x v="0"/>
    <x v="0"/>
    <x v="0"/>
    <x v="2"/>
    <x v="0"/>
    <d v="2013-07-17T13:34:20"/>
    <x v="0"/>
    <m/>
    <x v="0"/>
    <x v="0"/>
    <x v="0"/>
    <x v="0"/>
    <x v="0"/>
    <x v="0"/>
    <x v="0"/>
    <x v="2"/>
    <x v="0"/>
    <x v="0"/>
    <x v="2"/>
    <x v="2"/>
    <s v="05632812000173"/>
    <x v="38"/>
    <x v="0"/>
    <x v="2"/>
  </r>
  <r>
    <s v="1-32L4PM0"/>
    <x v="1"/>
    <d v="2013-07-18T10:12:17"/>
    <s v="18/7/2013 10:12 -  Pedido pendente de chamado Nº 20418508 devido equipamentos SimCards de SP constarem com valor de R$10,00 sendo que deveriam constar a R$15,00. ** Luciane Soares - PROJETO PILOTO"/>
    <x v="0"/>
    <s v="PRO SAUDE ASSOCIACAO BEN DE ASSISTENCIA SOCIA"/>
    <x v="9"/>
    <x v="4"/>
    <x v="2"/>
    <x v="9"/>
    <x v="9"/>
    <x v="0"/>
    <x v="0"/>
    <x v="0"/>
    <x v="0"/>
    <x v="0"/>
    <x v="0"/>
    <x v="0"/>
    <x v="0"/>
    <x v="0"/>
    <x v="0"/>
    <x v="1"/>
    <x v="0"/>
    <x v="0"/>
    <x v="0"/>
    <x v="0"/>
    <x v="0"/>
    <x v="0"/>
    <x v="9"/>
    <x v="0"/>
    <d v="2013-07-18T10:12:17"/>
    <x v="6"/>
    <d v="2013-07-18T10:13:11"/>
    <x v="0"/>
    <x v="2"/>
    <x v="1"/>
    <x v="2"/>
    <x v="1"/>
    <x v="1"/>
    <x v="1"/>
    <x v="9"/>
    <x v="0"/>
    <x v="0"/>
    <x v="9"/>
    <x v="9"/>
    <s v="24232886014460"/>
    <x v="37"/>
    <x v="0"/>
    <x v="2"/>
  </r>
  <r>
    <s v="1-32LEATR"/>
    <x v="1"/>
    <d v="2013-07-18T10:11:56"/>
    <s v="18/7/2013 10:11 - CRIAR CONTA NOVA VENCIMENTO DIA 25,  INSERIR NO ADABAS MPJ00028632 ---   TRATA-SE DE 3 TERMOS, SEGUE DIVISÃO:   SMP 1 -  TRATA-SE - 22 PN (MOTOROLA XT 915)+ 77 PN (NOKIA C201) + 14 HP COMODATO (PEN USB).  SMP´2 - TRATA-SE  1 PN (MOTOROLA XT 915) +9 PN (NOKIA C2-01) + 2 PN (MINI SIMCARD)  SMP 3 - TRATA-SE   1 PN (MINI SIMCARD) + 315 HA (VIVO CHIP).  CONFORME E-MAIL ANEXO, CONSIDERE 50 MINUTOS NOS CHIPS, E O RESTANTE PRA AS OUTRAS LINHAS EM QUALQUER QUANTIDADE.   CRIADO SS 1-6677401637 PARA VINCULAR ADABAS. CRIADO SS 1-6676151372 PARA CORRIGIR CARTEIRA.  GUARDIÃ DE PEDIDOS - EDILENE AP DA SILVA - 11 3430-4250 GN - FABIOLA FALSI - Cel   11 99794 7725   18/7/2013  12:16 ATIVIDADE APROVADA - PROJETO PILOTO // VIVIANE BERNARDES   19/7/2013 09:41 ATIVIDADE CONCLUÍDA. GERADOS PEDIDOS 1-6686474065/1-6680497911/1-6679793787  -  PROJETO PILOTO//VIVIANE BERNARDES"/>
    <x v="0"/>
    <s v="PAULI GOLD PUB, PROP, ASS EMP E COMERCIO LTDA - EPP"/>
    <x v="0"/>
    <x v="0"/>
    <x v="0"/>
    <x v="0"/>
    <x v="0"/>
    <x v="0"/>
    <x v="0"/>
    <x v="0"/>
    <x v="0"/>
    <x v="0"/>
    <x v="0"/>
    <x v="0"/>
    <x v="0"/>
    <x v="0"/>
    <x v="0"/>
    <x v="0"/>
    <x v="0"/>
    <x v="0"/>
    <x v="0"/>
    <x v="0"/>
    <x v="0"/>
    <x v="0"/>
    <x v="0"/>
    <x v="0"/>
    <d v="2013-07-18T10:11:56"/>
    <x v="0"/>
    <d v="2013-07-19T09:44:09"/>
    <x v="0"/>
    <x v="0"/>
    <x v="0"/>
    <x v="0"/>
    <x v="0"/>
    <x v="0"/>
    <x v="0"/>
    <x v="0"/>
    <x v="0"/>
    <x v="0"/>
    <x v="0"/>
    <x v="0"/>
    <s v="05632812000173"/>
    <x v="37"/>
    <x v="0"/>
    <x v="2"/>
  </r>
  <r>
    <s v="1-32LQ9WO"/>
    <x v="0"/>
    <d v="2013-07-18T10:46:23"/>
    <s v="18/7/2013 10:46 - CRIAR CONTA NOVA, VENCIMENTO 25 CLIENTE NÃO CONTRATOU GESTÃO, INSERIR NO ADABAS MPJ0003225267 GN GIOVANNA MESSANA. TRATA-SE DE 1 HA  (MINISIMCARD).  GUARDIÃ DE PEDIDOS - EDILENE AP DA SILVA - 11 3430-4250 GN - GIOVANNA MESSANA - Cel +55 11 99632-1305  18/7/2013 13:09 -  ATIVIDADE CONCLUÍDA. GERADO PEDIDO 1-6689474605. PROJETO PILOTO// ANA ISABEL NUNES"/>
    <x v="0"/>
    <s v="HERBALIFE INTERNATIONAL DO BRASIL LTDA"/>
    <x v="0"/>
    <x v="0"/>
    <x v="0"/>
    <x v="0"/>
    <x v="0"/>
    <x v="0"/>
    <x v="0"/>
    <x v="0"/>
    <x v="0"/>
    <x v="0"/>
    <x v="0"/>
    <x v="0"/>
    <x v="0"/>
    <x v="0"/>
    <x v="0"/>
    <x v="0"/>
    <x v="0"/>
    <x v="0"/>
    <x v="0"/>
    <x v="0"/>
    <x v="0"/>
    <x v="0"/>
    <x v="0"/>
    <x v="0"/>
    <d v="2013-07-18T10:46:23"/>
    <x v="0"/>
    <d v="2013-07-18T13:14:30"/>
    <x v="0"/>
    <x v="0"/>
    <x v="0"/>
    <x v="0"/>
    <x v="0"/>
    <x v="0"/>
    <x v="0"/>
    <x v="0"/>
    <x v="0"/>
    <x v="0"/>
    <x v="0"/>
    <x v="0"/>
    <s v="00292858000177"/>
    <x v="37"/>
    <x v="0"/>
    <x v="2"/>
  </r>
  <r>
    <s v="1-32NHEZY"/>
    <x v="1"/>
    <d v="2013-07-18T14:21:01"/>
    <s v="18/7/2013 14:21 - ATIVIDADE SE TRATA DE 3 TERMOS, SEGUE DIVISÃO:  - SMP 1 - 1 HA DDD 21 - VIVOCHIP - CONTA 2130739454 - SMP 2 - 1 HA DDD 48 - VIVOCHIP - CONTA 2130760942 - SMP 3 -  1 HA DDD 64 - VIVOCHIP - CONTA 2054626944  INSERIR TUDO NO ADABAS MPJ00016895 GC MARIANE AMORIM.  GUARDIÃ DE PEDIDOS - EDILENE AP DA SILVA - 11 3430-4250 GC - MARIANE AMORIM - CEL +55 11 99804-0707  18/7/2013 16:32 ATIVIDADE CONCLUÍDA: GERADOS PEDIDOS: 1-6691868382 1-6692177597 1-6692389044 PROJETO PILOTO//ANA ISABEL NUNES"/>
    <x v="0"/>
    <s v="GAFOR S.A"/>
    <x v="0"/>
    <x v="0"/>
    <x v="0"/>
    <x v="0"/>
    <x v="0"/>
    <x v="0"/>
    <x v="0"/>
    <x v="0"/>
    <x v="0"/>
    <x v="0"/>
    <x v="0"/>
    <x v="0"/>
    <x v="0"/>
    <x v="0"/>
    <x v="0"/>
    <x v="0"/>
    <x v="0"/>
    <x v="0"/>
    <x v="0"/>
    <x v="0"/>
    <x v="0"/>
    <x v="0"/>
    <x v="0"/>
    <x v="0"/>
    <d v="2013-07-18T14:21:01"/>
    <x v="0"/>
    <m/>
    <x v="0"/>
    <x v="0"/>
    <x v="0"/>
    <x v="0"/>
    <x v="0"/>
    <x v="0"/>
    <x v="0"/>
    <x v="0"/>
    <x v="0"/>
    <x v="0"/>
    <x v="0"/>
    <x v="0"/>
    <s v="61288940000112"/>
    <x v="37"/>
    <x v="0"/>
    <x v="2"/>
  </r>
  <r>
    <s v="1-32OO3TM"/>
    <x v="1"/>
    <d v="2013-07-18T16:14:13"/>
    <s v="18/7/2013 16:14 ATIVIDADE 1-32NHEZY. PEDIDO INSERIDO CONFORME DOCUMENTAÇÃO - PROJETO PILOTO//ANA ISABEL NUNES  PEDIDOS COMPLEMENTARES: 1-6692177597 1-6692389044  COMENTÁRIO GC/GUARDIÃO: 18/7/2013 14:21 - ATIVIDADE SE TRATA DE 3 TERMOS, SEGUE DIVISÃO:  - SMP 1 - 1 HA DDD 21 - VIVOCHIP - CONTA 2130739454 - SMP 2 - 1 HA DDD 48 - VIVOCHIP - CONTA 2130760942 - SMP 3 -  1 HA DDD 64 - VIVOCHIP - CONTA 2054626944  INSERIR TUDO NO ADABAS MPJ00016895 GC MARIANE AMORIM.  GUARDIÃ DE PEDIDOS - EDILENE AP DA SILVA - 11 3430-4250 GC - MARIANE AMORIM - CEL +55 11 99804-0707"/>
    <x v="0"/>
    <s v="GAFOR S.A"/>
    <x v="10"/>
    <x v="4"/>
    <x v="2"/>
    <x v="10"/>
    <x v="10"/>
    <x v="0"/>
    <x v="0"/>
    <x v="0"/>
    <x v="0"/>
    <x v="0"/>
    <x v="0"/>
    <x v="0"/>
    <x v="0"/>
    <x v="0"/>
    <x v="0"/>
    <x v="1"/>
    <x v="0"/>
    <x v="0"/>
    <x v="0"/>
    <x v="0"/>
    <x v="0"/>
    <x v="0"/>
    <x v="1"/>
    <x v="0"/>
    <d v="2013-07-18T16:14:13"/>
    <x v="1"/>
    <d v="2013-07-18T16:34:51"/>
    <x v="0"/>
    <x v="1"/>
    <x v="1"/>
    <x v="2"/>
    <x v="1"/>
    <x v="1"/>
    <x v="1"/>
    <x v="1"/>
    <x v="0"/>
    <x v="0"/>
    <x v="1"/>
    <x v="1"/>
    <s v="61288940000112"/>
    <x v="37"/>
    <x v="0"/>
    <x v="2"/>
  </r>
  <r>
    <s v="1-32T172E"/>
    <x v="0"/>
    <d v="2013-07-19T11:27:15"/>
    <s v="19/7/2013 11:27  - CRIAR CONTA NOVA VENCIMENTO 25, INSERIR ADABAS MPJ0003225267 GN GIOVANNA MESSANA, TRATA-SE DE 2 PN DDD 31. REINSERÇÃO DA ATIVIDADE 1-31WPL9U.  GUARDIÃ DE PEDIDOS - EDILENE AP DA SILVA - 11 3430-4250 GN - GIOVANNA MESSANA - Cel +55 11 99632-1305   22/07/2013 - 10:17 ATIVIDADE CANCELADA DEVIDO A FALTA DA DOCUMENTAÇÃO INCONPLETA DO CONTRATO GESTÃO (FOLHAS 7/8) ** PROJETO PILOTO LUCIANE SOARES."/>
    <x v="0"/>
    <s v="COBRAPE COMP BR DE PROJ E EMPREENDIMENTOS"/>
    <x v="0"/>
    <x v="0"/>
    <x v="0"/>
    <x v="0"/>
    <x v="0"/>
    <x v="0"/>
    <x v="0"/>
    <x v="0"/>
    <x v="0"/>
    <x v="0"/>
    <x v="0"/>
    <x v="0"/>
    <x v="0"/>
    <x v="0"/>
    <x v="0"/>
    <x v="0"/>
    <x v="1"/>
    <x v="0"/>
    <x v="0"/>
    <x v="0"/>
    <x v="0"/>
    <x v="0"/>
    <x v="2"/>
    <x v="0"/>
    <d v="2013-07-19T11:27:15"/>
    <x v="0"/>
    <m/>
    <x v="0"/>
    <x v="0"/>
    <x v="0"/>
    <x v="0"/>
    <x v="0"/>
    <x v="0"/>
    <x v="0"/>
    <x v="2"/>
    <x v="0"/>
    <x v="0"/>
    <x v="2"/>
    <x v="2"/>
    <s v="58645219000128"/>
    <x v="29"/>
    <x v="0"/>
    <x v="2"/>
  </r>
  <r>
    <s v="1-335E542"/>
    <x v="1"/>
    <d v="2013-07-22T14:22:13"/>
    <s v="22/7/2013 14:22 - VINCULAR CONTA 2128961719  INSERIR ADABAS MPJ0003225267 GN GIOVANNA MESSANA, TRATA-SE DE 2 PN DDD 31. REINSERÇÃO DA ATIVIDADE 1-31WPL9U.  GUARDIÃ DE PEDIDOS - EDILENE AP DA SILVA - 11 3430-4250 GN - GIOVANNA MESSANA - Cel +55 11 99632-1305  22/7/2013 16:46 -  ATIVIDADE CONCLUÍDA. GERADO PEDIDO 1-6724011241. - PROJETO PILOTO//ANA ISABEL NUNES"/>
    <x v="0"/>
    <s v="COBRAPE COMP BR DE PROJ E EMPREENDIMENTOS"/>
    <x v="0"/>
    <x v="0"/>
    <x v="0"/>
    <x v="0"/>
    <x v="0"/>
    <x v="0"/>
    <x v="0"/>
    <x v="0"/>
    <x v="0"/>
    <x v="0"/>
    <x v="0"/>
    <x v="0"/>
    <x v="0"/>
    <x v="0"/>
    <x v="0"/>
    <x v="0"/>
    <x v="0"/>
    <x v="0"/>
    <x v="0"/>
    <x v="0"/>
    <x v="0"/>
    <x v="0"/>
    <x v="0"/>
    <x v="0"/>
    <d v="2013-07-22T14:22:13"/>
    <x v="0"/>
    <d v="2013-07-22T16:47:02"/>
    <x v="0"/>
    <x v="0"/>
    <x v="0"/>
    <x v="0"/>
    <x v="0"/>
    <x v="0"/>
    <x v="0"/>
    <x v="0"/>
    <x v="0"/>
    <x v="0"/>
    <x v="0"/>
    <x v="0"/>
    <s v="58645219000128"/>
    <x v="29"/>
    <x v="0"/>
    <x v="2"/>
  </r>
  <r>
    <s v="1-33I5NSR"/>
    <x v="0"/>
    <d v="2013-07-23T18:03:47"/>
    <s v="23/7/2013 18:03 - TRATA-SE DE 3 TERMOS SEGUE DIVISÃO:  - SMP 1- CONTA 2049264412 - TRATA-SE DE 24 MP+TA. - SMP 2 -CONTA 2049264412 - TRATA-SE DE 1 MP+TA  E  112 MP. - SMP 3 - CONTA 2049264412 - TRATA-SE DE 27 MP   INSERIR MINUTAGEM CONFORME MINUTOS TOTAIS DO SO, DIVIDIR NAS LINHAS DESDE QUE SOMANDO DE A TOTALIDADE DO SO. 25000 INSERIR NO ADABAS MPJ00016895 GN MARIANE AMORIM.  GUARDIÃ DE PEDIDOS - EDILENE AP DA SILVA - 11 3430-4250 GC - MARIANE AMORIM - CEL +55 11 99804-0707  24/07/2013  10: 45  ATIVIDADE APROVADA ** LUCIANE SOARES - PROJETO PILOTO  24/07/2013 17:02 - Aberto chamado Nº 20447083 devido linha 11996695563 constar Bloqueada em VivoCorp mas Ativa no Atlys. Willian Dorneles  27/07/2013 11:31 - Chamado Nº 20447083 solucionado. Linha 11996695563 consta ativa em VivoCorp. Seguir com a tratativa da mesma. Willian Dorneles    29/07/2013 11: 23 ATIVIDADE CONCLUIDA GERADO OS PEDIDOS  1-6777446303/1-6755177345/1-6752890840/1-6795214214 **  LUCIANE SOARES - PROJETO PILOTO"/>
    <x v="0"/>
    <s v="POLITEC IMPORT E COMERCIO LIMITADA"/>
    <x v="0"/>
    <x v="0"/>
    <x v="0"/>
    <x v="0"/>
    <x v="0"/>
    <x v="0"/>
    <x v="0"/>
    <x v="0"/>
    <x v="0"/>
    <x v="0"/>
    <x v="0"/>
    <x v="0"/>
    <x v="0"/>
    <x v="0"/>
    <x v="0"/>
    <x v="0"/>
    <x v="0"/>
    <x v="0"/>
    <x v="0"/>
    <x v="0"/>
    <x v="0"/>
    <x v="0"/>
    <x v="4"/>
    <x v="0"/>
    <d v="2013-07-23T18:03:47"/>
    <x v="3"/>
    <m/>
    <x v="0"/>
    <x v="0"/>
    <x v="0"/>
    <x v="0"/>
    <x v="0"/>
    <x v="0"/>
    <x v="0"/>
    <x v="4"/>
    <x v="0"/>
    <x v="0"/>
    <x v="4"/>
    <x v="4"/>
    <s v="43894609000164"/>
    <x v="39"/>
    <x v="0"/>
    <x v="2"/>
  </r>
  <r>
    <s v="1-33IGVLP"/>
    <x v="0"/>
    <d v="2013-07-23T18:21:01"/>
    <s v="23/7/2013 18:21 - VINCULAR CONTA 2130732183 INSERIR NO ADABAS MPJ00016895 GN MARIANE AMORIM. TRATA-SE DE 2 HA E 1 HP.  GUARDIÃ DE PEDIDOS - EDILENE AP DA SILVA - 11 3430-4250 GC - MARIANE AMORIM - CEL +55 11 99804-0707   24/07/2013 10:04  ATIVIDADE CANCELADA: NOME DO REPRESENTANTE LEGAL O QUAL ASSINOU O SMP ESTÁ DIVERGENTE DO FORMULÁRIO CADASTRO GESTOR - PROJETO PILOTO// VIVIANE BERNARDES"/>
    <x v="0"/>
    <s v="GAFOR S.A"/>
    <x v="0"/>
    <x v="0"/>
    <x v="0"/>
    <x v="0"/>
    <x v="0"/>
    <x v="0"/>
    <x v="0"/>
    <x v="0"/>
    <x v="0"/>
    <x v="0"/>
    <x v="0"/>
    <x v="0"/>
    <x v="0"/>
    <x v="0"/>
    <x v="0"/>
    <x v="0"/>
    <x v="1"/>
    <x v="0"/>
    <x v="0"/>
    <x v="0"/>
    <x v="0"/>
    <x v="0"/>
    <x v="2"/>
    <x v="0"/>
    <d v="2013-07-23T18:21:01"/>
    <x v="3"/>
    <m/>
    <x v="0"/>
    <x v="0"/>
    <x v="0"/>
    <x v="0"/>
    <x v="0"/>
    <x v="0"/>
    <x v="0"/>
    <x v="2"/>
    <x v="0"/>
    <x v="0"/>
    <x v="2"/>
    <x v="2"/>
    <s v="61288940000112"/>
    <x v="27"/>
    <x v="0"/>
    <x v="2"/>
  </r>
  <r>
    <s v="1-33OTUW7"/>
    <x v="1"/>
    <d v="2013-07-24T14:41:18"/>
    <s v="24/7/2013 14:41 - CRIAR CONTA NOVA VENCIMENTO 25, CLIENTE NÃO CONTRATOU GESTÃO INSERIR NO ADABAS MPJ00028632 GN FABIOLA FALSI, TRATA-SE DE  1 HP (IPHONE 5 16 GB);  GUARDIÃ DE PEDIDOS - EDILENE AP DA SILVA - 11 3430-4250 GN - FABIOLA FALSI - Cel   11 99794 7725   24/07/2013 15:35 ATIVIDADE APROVADA -  PROJETO PILOTO // VIVIANE BERNARDES  24/7/2013 17:20 ATIVIDADE CONCLUÍDA. GERADO PEDIDO: 1-6757200703. PROJETO PILOTO//ANA ISABEL NUNES"/>
    <x v="0"/>
    <s v="ATLAS COPCO BRASIL LTDA"/>
    <x v="0"/>
    <x v="0"/>
    <x v="0"/>
    <x v="0"/>
    <x v="0"/>
    <x v="0"/>
    <x v="0"/>
    <x v="0"/>
    <x v="0"/>
    <x v="0"/>
    <x v="0"/>
    <x v="0"/>
    <x v="0"/>
    <x v="0"/>
    <x v="0"/>
    <x v="0"/>
    <x v="0"/>
    <x v="0"/>
    <x v="0"/>
    <x v="0"/>
    <x v="0"/>
    <x v="0"/>
    <x v="0"/>
    <x v="0"/>
    <d v="2013-07-24T14:41:18"/>
    <x v="0"/>
    <m/>
    <x v="0"/>
    <x v="0"/>
    <x v="0"/>
    <x v="0"/>
    <x v="0"/>
    <x v="0"/>
    <x v="0"/>
    <x v="0"/>
    <x v="0"/>
    <x v="0"/>
    <x v="0"/>
    <x v="0"/>
    <s v="57029431000106"/>
    <x v="27"/>
    <x v="0"/>
    <x v="2"/>
  </r>
  <r>
    <s v="1-33PNUI9"/>
    <x v="1"/>
    <d v="2013-07-24T15:36:35"/>
    <s v="24/7/2013 15:36 - VINCULAR CONTA 2130732183 INSERIR NO ADABAS MPJ00016895 GN MARIANE AMORIM. TRATA-SE DE 2 HA E 1 HP.  REINSERÇÃO DA ATIVIDADE 1-33IGVLP  GUARDIÃ DE PEDIDOS - EDILENE AP DA SILVA - 11 3430-4250 GC - MARIANE AMORIM - CEL +55 11 99804-0707  25/7/2013 09:34 ATIVIDADE APROVADA - PROJETO PILOTO//VIVIANE BERNARDES  25/7/2013 11:09 ATIVIDADE CONCLUÍDA. GERADO PEDIDO: 1-6764532354. - PROJETO PILOTO//ANA ISABEL NUNES"/>
    <x v="0"/>
    <s v="GAFOR S.A"/>
    <x v="0"/>
    <x v="0"/>
    <x v="0"/>
    <x v="0"/>
    <x v="0"/>
    <x v="0"/>
    <x v="0"/>
    <x v="0"/>
    <x v="0"/>
    <x v="0"/>
    <x v="0"/>
    <x v="0"/>
    <x v="0"/>
    <x v="0"/>
    <x v="0"/>
    <x v="0"/>
    <x v="0"/>
    <x v="0"/>
    <x v="0"/>
    <x v="0"/>
    <x v="0"/>
    <x v="0"/>
    <x v="0"/>
    <x v="0"/>
    <d v="2013-07-24T15:36:35"/>
    <x v="0"/>
    <m/>
    <x v="0"/>
    <x v="0"/>
    <x v="0"/>
    <x v="0"/>
    <x v="0"/>
    <x v="0"/>
    <x v="0"/>
    <x v="0"/>
    <x v="0"/>
    <x v="0"/>
    <x v="0"/>
    <x v="0"/>
    <s v="61288940000112"/>
    <x v="40"/>
    <x v="0"/>
    <x v="2"/>
  </r>
  <r>
    <s v="1-33VXB3G"/>
    <x v="1"/>
    <d v="2013-07-25T11:12:40"/>
    <s v="25/7/2013 11:12 - VINCULAR A CONTA 0110183012, INSERIR NO ADABAS MPJ00019856 TIAGO TRAMBAIOLI. ATIVIDADE COMPLEMENTAR A ATIVIDADE 1-2ZRFJYK QUE GEROU OS SEGUINTES PEDIDOS:  SP: 1-6707601417    SP: 1-6753647651  SP: 1-6701253998    RJ: 1-6701306297   DF: 1-6702501599  GO: 1-6702745122   MS: 1-6702826284  MT: 1-6703037171   PR: 1-6703582468  MG: 1-6704102409  PE: 1-6749847828  FAVOR TRATAR APENAS SOLICITAÇÃO DA BAHIA.  GUARDIÃ DE PEDIDOS - EDILENE AP DA SILVA - 11 3430-4250 GN - TIAGO TRAMBAÍOLI - Cel +55 11 99992 7873  25/7/2013 15:06 ATIVIDADE APROVADA//ANA ISABEL NUNES  26/7/2013 12:41 ATIVIDADE CONCLUÍDA. GERADOS PEDIDOS: 1-6770007813 (NOKIA C2-01) 1-6770066376 (MOTOROLA XT925) PROJETO PILOTO//ANA ISABEL NUNES"/>
    <x v="0"/>
    <s v="SANSUY S/A INDUSTRIA DE PLASTICOS"/>
    <x v="0"/>
    <x v="0"/>
    <x v="0"/>
    <x v="0"/>
    <x v="0"/>
    <x v="0"/>
    <x v="0"/>
    <x v="0"/>
    <x v="0"/>
    <x v="0"/>
    <x v="0"/>
    <x v="0"/>
    <x v="0"/>
    <x v="0"/>
    <x v="0"/>
    <x v="0"/>
    <x v="0"/>
    <x v="0"/>
    <x v="0"/>
    <x v="0"/>
    <x v="0"/>
    <x v="0"/>
    <x v="0"/>
    <x v="0"/>
    <d v="2013-07-25T11:12:40"/>
    <x v="0"/>
    <m/>
    <x v="0"/>
    <x v="0"/>
    <x v="0"/>
    <x v="0"/>
    <x v="0"/>
    <x v="0"/>
    <x v="0"/>
    <x v="0"/>
    <x v="0"/>
    <x v="0"/>
    <x v="0"/>
    <x v="0"/>
    <s v="14807945000124"/>
    <x v="40"/>
    <x v="0"/>
    <x v="2"/>
  </r>
  <r>
    <s v="1-33Y8OHU"/>
    <x v="1"/>
    <d v="2013-07-25T15:05:41"/>
    <s v="25/7/2013 15:05 - TRATA-SE DE 2 TERMOS, SEGUE DIVISÃO:  TERMO RJ - CRIAR CONTA NOVA VENCIMENTO 25, TRATA-SE DE 4HP (BLACKBERRY 9360)  - 1 HP (MOTOROLA XT560).  TERMO SP-  CONTA 2051122498 - TRATA-SE DE 16HP (BLACKBERRY 9360)  - 14HP (MOTOROLA XT890)  -  4HP ( IPHONE 5 ).  INSERIR NO ADABAS - MPJ00014741 GN CLAUDIO REIS.  TERMO SP CORRIGIDO O NÚMERO DE CELULAR DO GESTOR.  GUARDIÃ DE PEDIDOS - EDILENE AP DA SILVA - 11 3430-4250 GN - CLÁUDIO REIS -  CEL +55 11 97151-7151     26/7/2013 15:32 ATIVIDADE APROVADA - PROJETO PILOTO //VIVIANE BERNARDES  26/7/2013  16:17 ATIVIDADE CONCLUIDA GERADOS PEDIDOS 1-6780347668/1-6782085651 - PROJETO PILOTO VIVIANE BERNARDES"/>
    <x v="0"/>
    <s v="KORIN AGROPECUARIA LTDA"/>
    <x v="0"/>
    <x v="0"/>
    <x v="0"/>
    <x v="0"/>
    <x v="0"/>
    <x v="0"/>
    <x v="0"/>
    <x v="0"/>
    <x v="0"/>
    <x v="0"/>
    <x v="0"/>
    <x v="0"/>
    <x v="0"/>
    <x v="0"/>
    <x v="0"/>
    <x v="0"/>
    <x v="0"/>
    <x v="0"/>
    <x v="0"/>
    <x v="0"/>
    <x v="0"/>
    <x v="0"/>
    <x v="0"/>
    <x v="0"/>
    <d v="2013-07-25T15:05:41"/>
    <x v="0"/>
    <d v="2013-07-26T16:19:14"/>
    <x v="0"/>
    <x v="0"/>
    <x v="0"/>
    <x v="0"/>
    <x v="0"/>
    <x v="0"/>
    <x v="0"/>
    <x v="0"/>
    <x v="0"/>
    <x v="0"/>
    <x v="0"/>
    <x v="0"/>
    <s v="00153705000300"/>
    <x v="23"/>
    <x v="0"/>
    <x v="2"/>
  </r>
  <r>
    <s v="1-33Z25NT"/>
    <x v="1"/>
    <d v="2013-07-25T16:31:00"/>
    <s v="25/7/2013 16:31 - VINCULAR A CONTA 2051122498  - INSERIR NO ADABAS MPJ00014741 GN CLAUDIO REIS - TRATA-SE DE 60 HA.  GUARDIÃ DE PEDIDOS - EDILENE AP DA SILVA - 11 3430-4250 GN - CLÁUDIO REIS -  CEL +55 11 97151-7151     26/07/2013 11:07  ATIVIDADE APROVADA - PROJETO PILOTO//VIVIANE BERNARDES  26/07/2013 11:51 ATIVIDADE CONCLUIDA GERADO PEDIDO 1-6779349246 - PROJETO PILOTO//VIVIANE BERNARDESs"/>
    <x v="0"/>
    <s v="KORIN AGROPECUARIA LTDA"/>
    <x v="0"/>
    <x v="0"/>
    <x v="0"/>
    <x v="0"/>
    <x v="0"/>
    <x v="0"/>
    <x v="0"/>
    <x v="0"/>
    <x v="0"/>
    <x v="0"/>
    <x v="0"/>
    <x v="0"/>
    <x v="0"/>
    <x v="0"/>
    <x v="0"/>
    <x v="0"/>
    <x v="0"/>
    <x v="0"/>
    <x v="0"/>
    <x v="0"/>
    <x v="0"/>
    <x v="0"/>
    <x v="0"/>
    <x v="0"/>
    <d v="2013-07-25T16:31:15"/>
    <x v="0"/>
    <d v="2013-07-26T11:52:09"/>
    <x v="0"/>
    <x v="0"/>
    <x v="0"/>
    <x v="0"/>
    <x v="0"/>
    <x v="0"/>
    <x v="0"/>
    <x v="0"/>
    <x v="0"/>
    <x v="0"/>
    <x v="0"/>
    <x v="0"/>
    <s v="00153705000300"/>
    <x v="23"/>
    <x v="0"/>
    <x v="2"/>
  </r>
  <r>
    <s v="1-345GZKB"/>
    <x v="0"/>
    <d v="2013-07-26T14:25:43"/>
    <s v="26/7/2013 14:25 - TRATA-SE DE 2 TERMOS, OS NUMEROS DAS CONTAS ESTÃO NAS OBSERVAÇÕES DOS RESPECTIVOS TERMOS.  AO TODO SÃO 176 ALTAS DE VOZ (VENDA)  E 50 ALTA DE DADOS (COMODATO) TERMOS ESTÃO EM EXCEL DEVIDO TER O DE ACORDO DA CLIENTE EM ANEXO, BEM COMO O CADASTRO DE GESTOR NOS ANEXOS DO CLIENTE.  QUALQUER DUVIDA ACIONAR ANTES DE CANCELAR.  GUARDIÃ DE PEDIDOS - EDILENE AP DA SILVA - 11 3430-4250 GN - FABIOLA FALSI - Cel   11 99794 7725    27/07/2013 9:16 ATIVIDADE CANCELADA: ATIVIDADE CANCELADA : ENDEREÇO NO CADASTRO DO CLINTE NÃO CONSTA SIGLA CNL//NA CONTA  2027501520 FOI SOLICITADO SERVIÇO DE DADOS POREM A MESMA CONSTA SERVIÇO GESTÃO , NECESSÁRIO CRIAR NOVA CONTA PARA LINHAS DE DADOS//CONFORME VERIFICADO CONTAS 0033580378/2029545246  POSSUEM SERVIÇO GESTÃO POREM NÃO FOI SOLICITADO O MESMO NO SMP  E SIMULADOR//VIGENCIA DE CONTRATO NA COLUNA 2 DO SMP 1 DIVERGENTE DO SIMULADOR (SMP CONSTA 12 E NO SIMULADOR 24) - PROJETO PILOTO//VIVIANE BERNARDES"/>
    <x v="0"/>
    <s v="ATLAS COPCO BRASIL LTDA"/>
    <x v="0"/>
    <x v="0"/>
    <x v="0"/>
    <x v="0"/>
    <x v="0"/>
    <x v="0"/>
    <x v="0"/>
    <x v="0"/>
    <x v="0"/>
    <x v="0"/>
    <x v="0"/>
    <x v="0"/>
    <x v="0"/>
    <x v="0"/>
    <x v="0"/>
    <x v="0"/>
    <x v="1"/>
    <x v="0"/>
    <x v="0"/>
    <x v="0"/>
    <x v="0"/>
    <x v="0"/>
    <x v="2"/>
    <x v="0"/>
    <d v="2013-07-26T14:25:43"/>
    <x v="0"/>
    <m/>
    <x v="0"/>
    <x v="0"/>
    <x v="0"/>
    <x v="0"/>
    <x v="0"/>
    <x v="0"/>
    <x v="0"/>
    <x v="2"/>
    <x v="0"/>
    <x v="0"/>
    <x v="2"/>
    <x v="2"/>
    <s v="57029431000106"/>
    <x v="41"/>
    <x v="0"/>
    <x v="2"/>
  </r>
  <r>
    <s v="1-34EH5O3"/>
    <x v="1"/>
    <d v="2013-07-29T11:23:54"/>
    <s v="29/7/2013 11:23 - TRATA-SE DE REINSERÇÃO DA ATIVIDADE 1-345GZKB, CONFORME ALINHADO COM CINTIA E LAURENTI, NÃO É POSSÍVEL INSERIR SIGLA CNL NO ENDEREÇO DO CLIENTE. DEMAIS DADOS FORAM CORRIGIDOS PELA GN, QUALQUER DÚVIDA ACIONAR ANTES DE CANCELAR.  TRATA-SE DE 2 TERMOS, AO TODO SÃO 176 ALTAS DE VOZ (VENDA)  E 50 ALTA DE DADOS (COMODATO) TERMOS ESTÃO EM EXCEL DEVIDO TER O DE ACORDO DA CLIENTE EM ANEXO, BEM COMO O CADASTRO DE GESTOR NOS ANEXOS DO CLIENTE.  GUARDIÃ DE PEDIDOS - EDILENE AP DA SILVA - 11 3430-4250 GN - FABIOLA FALSI - Cel   11 99794 7725  29/7/2013 12:18  ATIVIDADE APROVADA - PROJETO PILOTO//VIVIANE BERNARDES   29/7/2013  14:35 ATIVIDADE CONCLUIDA.GERADOS PEDIDOS 1-6798177381/1-6798174636 - PROJETO PILOTO//VIVIANE BERNARDES"/>
    <x v="0"/>
    <s v="ATLAS COPCO BRASIL LTDA"/>
    <x v="0"/>
    <x v="0"/>
    <x v="0"/>
    <x v="0"/>
    <x v="0"/>
    <x v="0"/>
    <x v="0"/>
    <x v="0"/>
    <x v="0"/>
    <x v="0"/>
    <x v="0"/>
    <x v="0"/>
    <x v="0"/>
    <x v="0"/>
    <x v="0"/>
    <x v="0"/>
    <x v="0"/>
    <x v="0"/>
    <x v="0"/>
    <x v="0"/>
    <x v="0"/>
    <x v="0"/>
    <x v="0"/>
    <x v="0"/>
    <d v="2013-07-29T11:23:54"/>
    <x v="0"/>
    <m/>
    <x v="0"/>
    <x v="0"/>
    <x v="0"/>
    <x v="0"/>
    <x v="0"/>
    <x v="0"/>
    <x v="0"/>
    <x v="0"/>
    <x v="0"/>
    <x v="0"/>
    <x v="0"/>
    <x v="0"/>
    <s v="57029431000106"/>
    <x v="39"/>
    <x v="0"/>
    <x v="2"/>
  </r>
  <r>
    <s v="1-34FXNJJ"/>
    <x v="1"/>
    <d v="2013-07-29T13:58:20"/>
    <s v="29/7/2013 13:58 -TRATA-SE DE REINSERÇÃO DO PEDIDO 1-6479480085 COM STATUS BACKOFFICE APROVADO, PORÉM HOUVE ENTREGA INFRUTIFERA.  GUARDIÃ DE PEDIDOS - EDILENE AP DA SILVA - 11 3430-4250 GC - MARIANE AMORIM - CEL +55 11 99804-0707    30/07/2013 11:44 ATIVIDADE APROVADA - PROJETO PILOTO//VIVIANE BERNARDES   30/07/2013  11:52 ATIVIDADE COCNLUIDA.GERADO PEDIDO 1-6813825251 - PROJETO PILOTO //VIVIANE BERNARDES"/>
    <x v="0"/>
    <s v="ENGEBANC ENGENHARIA E SERVICOS LTDA"/>
    <x v="0"/>
    <x v="0"/>
    <x v="0"/>
    <x v="0"/>
    <x v="0"/>
    <x v="0"/>
    <x v="0"/>
    <x v="0"/>
    <x v="0"/>
    <x v="0"/>
    <x v="0"/>
    <x v="0"/>
    <x v="0"/>
    <x v="0"/>
    <x v="0"/>
    <x v="0"/>
    <x v="0"/>
    <x v="0"/>
    <x v="0"/>
    <x v="0"/>
    <x v="0"/>
    <x v="0"/>
    <x v="0"/>
    <x v="0"/>
    <d v="2013-07-29T13:58:20"/>
    <x v="0"/>
    <d v="2013-07-30T11:54:24"/>
    <x v="0"/>
    <x v="0"/>
    <x v="0"/>
    <x v="0"/>
    <x v="0"/>
    <x v="0"/>
    <x v="0"/>
    <x v="0"/>
    <x v="0"/>
    <x v="0"/>
    <x v="0"/>
    <x v="0"/>
    <s v="69026144000113"/>
    <x v="36"/>
    <x v="0"/>
    <x v="2"/>
  </r>
  <r>
    <s v="1-34H5GBW"/>
    <x v="0"/>
    <d v="2013-07-29T15:54:04"/>
    <s v="29/7/2013 15:54 - CONFORME ALINHADO ENTRE CINTIA, LAURENTI E GN MARIANE. TRAMITAR COM SOLICITAÇÃO TT, E SEM RECONHECIMENTO DE FIRMA NO TERMO DE TT. DÚVIDAS ACIONAR.  GUARDIÃ DE PEDIDOS - EDILENE AP DA SILVA - 11 3430-4250 GC - MARIANE AMORIM - CEL +55 11 99804-0707  29/7/2013 16:56 ATIVIDADE CANCELADA. TIPO DE SOLICITAÇÃO DIVERGENTE. LINHA SE ENCONTRA NA BASE NGIM (LINHA PRÉ-PAGA) SENDO NECESSÁRIO NO TERMO SMP TIPO DE SOLICITAÇÃO &quot;PP&quot; (PRÉ-PÓS). QUANTIDADE DE SIMCARD DIVERGENTE. É NECESSÁRIO QUE SEJA ALTERADO PARA QUANTIDADE 0.- PROJETO PILOTO//ANA ISABEL NUNES"/>
    <x v="0"/>
    <s v="GOOGLE BRASIL INTERNET LTDA"/>
    <x v="0"/>
    <x v="0"/>
    <x v="0"/>
    <x v="0"/>
    <x v="0"/>
    <x v="0"/>
    <x v="0"/>
    <x v="0"/>
    <x v="0"/>
    <x v="0"/>
    <x v="0"/>
    <x v="0"/>
    <x v="0"/>
    <x v="0"/>
    <x v="0"/>
    <x v="0"/>
    <x v="1"/>
    <x v="0"/>
    <x v="0"/>
    <x v="0"/>
    <x v="0"/>
    <x v="0"/>
    <x v="2"/>
    <x v="0"/>
    <d v="2013-07-29T15:54:04"/>
    <x v="0"/>
    <m/>
    <x v="0"/>
    <x v="0"/>
    <x v="0"/>
    <x v="0"/>
    <x v="0"/>
    <x v="0"/>
    <x v="0"/>
    <x v="2"/>
    <x v="0"/>
    <x v="0"/>
    <x v="2"/>
    <x v="2"/>
    <s v="06990590000123"/>
    <x v="39"/>
    <x v="0"/>
    <x v="2"/>
  </r>
  <r>
    <s v="1-34H9ECE"/>
    <x v="0"/>
    <d v="2013-07-29T16:10:04"/>
    <s v="29/7/2013 16:10 - ALINHADO ENTRE CINTIA, LAURENTI E GN MARIANE. FAVOR TRAMITAR CONFORME SMP COMO TT, TERMO DE TRANSFERENCIA DE TITULARIDADE SEM RECONHECIMENTO DE FIRMA. DUVIDAS ACIONAR.  GUARDIÃ DE PEDIDOS - EDILENE AP DA SILVA - 11 3430-4250 GC - MARIANE AMORIM - CEL +55 11 99804-0707   29/07/2013 17:28 - ATIVIDADE CANCELADA : CONFORME PROCEDIMENTO  TERMO DE TT NAO PODE SER MANUSCRITO E DIGITALIZADO NO MESMO DOCUMENTO ** TERMO SMP SOLICITANDO  APENAS TT, POREM SOLICITADANDO SIM CARD ** PACOTE DE DADOS SOMENTE PODERA SER INSERIDO COM CONTRATAÇÃO DE SIM CARD 4G **"/>
    <x v="0"/>
    <s v="GOOGLE BRASIL INTERNET LTDA"/>
    <x v="0"/>
    <x v="0"/>
    <x v="0"/>
    <x v="0"/>
    <x v="0"/>
    <x v="0"/>
    <x v="0"/>
    <x v="0"/>
    <x v="0"/>
    <x v="0"/>
    <x v="0"/>
    <x v="0"/>
    <x v="0"/>
    <x v="0"/>
    <x v="0"/>
    <x v="0"/>
    <x v="1"/>
    <x v="0"/>
    <x v="0"/>
    <x v="0"/>
    <x v="0"/>
    <x v="0"/>
    <x v="2"/>
    <x v="0"/>
    <d v="2013-07-29T16:10:04"/>
    <x v="0"/>
    <m/>
    <x v="0"/>
    <x v="0"/>
    <x v="0"/>
    <x v="0"/>
    <x v="0"/>
    <x v="0"/>
    <x v="0"/>
    <x v="2"/>
    <x v="0"/>
    <x v="0"/>
    <x v="2"/>
    <x v="2"/>
    <s v="06990590000123"/>
    <x v="39"/>
    <x v="0"/>
    <x v="2"/>
  </r>
  <r>
    <s v="1-34NLLNQ"/>
    <x v="1"/>
    <d v="2013-07-30T09:45:48"/>
    <s v="30/7/2013 09:45 -  TRATA-SE DE CONTA NOVA, CLIENTE NÃO CONTRATOU SERVIÇO GESTÃO. 2 HP COMODATO.  GUARDIÃ DE PEDIDOS - EDILENE AP DA SILVA - 11 3430-4250 GN - CLÁUDIO REIS -  CEL +55 11 97151-7151  30/7/2013 11:14 ATIVIDADE APROVADA//ANA ISABEL NUNES  30/7/2013 11:47 ATIVIDADE CONCLUÍDA. GERADO PEDIDO: 1-6814113306. - PROJETO PILOTO//ANA ISABEL NUNES"/>
    <x v="0"/>
    <s v="JDSU DO BRASIL LTDA"/>
    <x v="0"/>
    <x v="0"/>
    <x v="0"/>
    <x v="0"/>
    <x v="0"/>
    <x v="0"/>
    <x v="0"/>
    <x v="0"/>
    <x v="0"/>
    <x v="0"/>
    <x v="0"/>
    <x v="0"/>
    <x v="0"/>
    <x v="0"/>
    <x v="0"/>
    <x v="0"/>
    <x v="0"/>
    <x v="0"/>
    <x v="0"/>
    <x v="0"/>
    <x v="0"/>
    <x v="0"/>
    <x v="0"/>
    <x v="0"/>
    <d v="2013-07-30T09:45:48"/>
    <x v="0"/>
    <m/>
    <x v="0"/>
    <x v="0"/>
    <x v="0"/>
    <x v="0"/>
    <x v="0"/>
    <x v="0"/>
    <x v="0"/>
    <x v="0"/>
    <x v="0"/>
    <x v="0"/>
    <x v="0"/>
    <x v="0"/>
    <s v="31449861000185"/>
    <x v="36"/>
    <x v="0"/>
    <x v="2"/>
  </r>
  <r>
    <s v="1-34R8YGU"/>
    <x v="1"/>
    <d v="2013-07-30T15:53:43"/>
    <s v="31/7/2013 07:35 TRATANDO. ANA ISABEL QUINTEIRO  30/7/2013 15:53 - CRIAR CONTA NOVA VENC 25, INSERIR NO ADABAS MPJ000997670. TRATA-SE DE 42 MP E 100 HA.FAVOR GERAR 2 PEDIDOS 1 PARA AS ALTAS E OUTRO PARA AS MIGRAÇÕES. DÚVIDAS ACIONAR.  GUARDIÃ DE PEDIDOS - EDILENE AP DA SILVA - 11 3430-4250 GN - SUELI DOURADO - CEL:+55 11 99619-1461 GC- DANIEL ABOU - +55 11 97284-1177   30/07/2013 17:47 ATIVIDADE APROVADA - PROJETO PIOTO //VIVIANE BERNARDES  31/7/2013 14:48 ATIVIDADE CONCLUÍDA. GERADOS PEDIDOS: 1-6825940567/1-6826738497.- PROJETO PILOTO//ANA ISABEL NUNES"/>
    <x v="0"/>
    <s v="MULTI NOX EQUIP. P.  RESTAURANTES LTDA"/>
    <x v="0"/>
    <x v="0"/>
    <x v="0"/>
    <x v="0"/>
    <x v="0"/>
    <x v="0"/>
    <x v="0"/>
    <x v="0"/>
    <x v="0"/>
    <x v="0"/>
    <x v="0"/>
    <x v="0"/>
    <x v="0"/>
    <x v="0"/>
    <x v="0"/>
    <x v="0"/>
    <x v="0"/>
    <x v="0"/>
    <x v="0"/>
    <x v="0"/>
    <x v="0"/>
    <x v="0"/>
    <x v="0"/>
    <x v="0"/>
    <d v="2013-07-30T15:53:43"/>
    <x v="0"/>
    <m/>
    <x v="0"/>
    <x v="0"/>
    <x v="0"/>
    <x v="0"/>
    <x v="0"/>
    <x v="0"/>
    <x v="0"/>
    <x v="0"/>
    <x v="0"/>
    <x v="0"/>
    <x v="0"/>
    <x v="0"/>
    <s v="60048717000135"/>
    <x v="42"/>
    <x v="0"/>
    <x v="0"/>
  </r>
  <r>
    <s v="1-34S386Y"/>
    <x v="1"/>
    <d v="2013-07-30T17:20:26"/>
    <s v="30/7/2013 17:20 - CRIAR CONTA NOVA, CLIENTE NÃO CONTRATA GESTÃO, INSERIR VENCIMENTO 25, ADABAS MPJ0003101169. TRATA-SE DE 3 HP (MINISIMCARD) .DÚVIDAS  ACIONAR ANTES DE CANCELAR.  GUARDIÃ DE PEDIDOS - EDILENE AP DA SILVA - 11 3430-4250 GN - ALEXANDRE FRIZZO - CEL +55 011 99619 4928  31/7/2013 09:13 ATIVIDADE APROVADA - PROJETO PILOTO//VIVIANE BERNARDES   31/07/2013 09:55 ATIVIDADE COCNLUIDA : GERADO PEDIDO 1-6826737448 - PROJETO PILOTO//VIVIANE BERNARDES"/>
    <x v="0"/>
    <s v="ALSCO TOALHEIRO BRASIL LTDA"/>
    <x v="0"/>
    <x v="0"/>
    <x v="0"/>
    <x v="0"/>
    <x v="0"/>
    <x v="0"/>
    <x v="0"/>
    <x v="0"/>
    <x v="0"/>
    <x v="0"/>
    <x v="0"/>
    <x v="0"/>
    <x v="0"/>
    <x v="0"/>
    <x v="0"/>
    <x v="0"/>
    <x v="0"/>
    <x v="0"/>
    <x v="0"/>
    <x v="0"/>
    <x v="0"/>
    <x v="0"/>
    <x v="0"/>
    <x v="0"/>
    <d v="2013-07-30T17:20:26"/>
    <x v="0"/>
    <m/>
    <x v="0"/>
    <x v="0"/>
    <x v="0"/>
    <x v="0"/>
    <x v="0"/>
    <x v="0"/>
    <x v="0"/>
    <x v="0"/>
    <x v="0"/>
    <x v="0"/>
    <x v="0"/>
    <x v="0"/>
    <s v="33325184000208"/>
    <x v="36"/>
    <x v="0"/>
    <x v="2"/>
  </r>
  <r>
    <s v="1-34WJFCB"/>
    <x v="1"/>
    <d v="2013-07-31T09:26:24"/>
    <s v="31/7/2013 09:26 - ATIVIDADE SE TRATA DE 3 TERMOS AO TODO, SENDO DOS SEGUINTES ESTADOS:  TERMO SP: 20 MP / 211 MP+TA - NOKIA C2-01 / 40 MP+TA - MOTOROLA XT 915 / 11 MP+TA - IPHONE 5 16GB.  TERMO RJ: 4 MP / 10 MP+TA - NOKIA C2-01 / 1 MP+TA - MOTOROLA XT915.  TERMO DF: 29 MP.  ANEXO DE ACORDO DO DESENVOLVIMENTO COMERCIAL PARA ARREDONDAR A MINUTAGEM EM 200 MINUTOS POR LINHA. DUVIDAS ACIONAR ANTES DE CANCELAR.  GUARDIÃ DE PEDIDOS - EDILENE AP DA SILVA - 11 3430-4250 GV ANDERSON DEVOGLIO - Cel +55 11 99619.1410 GC- DANIEL ABOU - +55 11 97284-1177  31/07/13 15:30 - ATIVIDADE CANCELADA: CONFORME CONSULTA NO PPVC TODAS AS  LINHAS SÃO FORA DO MALLING, PORÉM NO SIMULADOR CONSTAM NO MALLING. LINHAS 11976704741 11988719368 11994230496 COM STATUS &quot;INATIVO&quot; NO VIVO CORP E &quot;SUSPENSO&quot; EM ATLYS. DEBORAH FERREIRA// PROJETO PILOTO."/>
    <x v="0"/>
    <s v="CMPAC AUTOS LTDA"/>
    <x v="0"/>
    <x v="0"/>
    <x v="0"/>
    <x v="0"/>
    <x v="0"/>
    <x v="0"/>
    <x v="0"/>
    <x v="0"/>
    <x v="0"/>
    <x v="0"/>
    <x v="0"/>
    <x v="0"/>
    <x v="0"/>
    <x v="0"/>
    <x v="0"/>
    <x v="0"/>
    <x v="1"/>
    <x v="0"/>
    <x v="0"/>
    <x v="0"/>
    <x v="0"/>
    <x v="0"/>
    <x v="0"/>
    <x v="0"/>
    <d v="2013-07-31T09:26:24"/>
    <x v="0"/>
    <m/>
    <x v="0"/>
    <x v="0"/>
    <x v="0"/>
    <x v="0"/>
    <x v="0"/>
    <x v="0"/>
    <x v="0"/>
    <x v="0"/>
    <x v="0"/>
    <x v="0"/>
    <x v="0"/>
    <x v="0"/>
    <s v="02263502000645"/>
    <x v="36"/>
    <x v="0"/>
    <x v="2"/>
  </r>
  <r>
    <s v="1-34X0QJM"/>
    <x v="1"/>
    <d v="2013-07-31T11:16:54"/>
    <s v="31/7/2013 11:16 - CASO ALINHADO ENTRE CINTIA QUADROS, MARCELO LAURENTI E JOÃO CAMPOS. INSERIR PEDIDO CONFORME DOCUMENTAÇÃO, CASO ESCALADO AO VP DENADAI, NÃO CANCELAR NEM REPROVAR ATIVIDADE.  GV ANDERSON DEVOGLIO E GN MARIANE AMORIM SE COMPROMETEM A POSTERIORMENTE REALIZAR AS CORREÇÕES NECESSÁRIAS. DÚVIDAS ACIONAR IMEDIATAMENTE. CASO CRITICO.  GUARDIÃ DE PEDIDOS - EDILENE AP DA SILVA - 11 3430-4250 GV ANDERSON DEVOGLIO - Cel +55 11 99619.1410 GC - MARIANE AMORIM - CEL +55 11 99804-0707  31/7/2013 12:07 ATIVIDADE APROVADA COM DE ACORDO DO JOÃO CAMPOS. SERÁ DADA A TRATATIVA COM O COMPROMETIMENTO DE REGULARIZAÇÃO DA DOCUMENTAÇÃO. (ALTERAÇÃO DO PACOTE DE DADOS E DESCONTO, QUANTIDADE DE SIMCARD E TIPO DE SOLICITAÇÃO). - PROJETO PILOTO//ANA ISABEL NUNES  31/7/2013 12:43 ATIVIDADE CONCLUÍDA. GERADO PEDIDO: 1-6829173048. PROJETO PILOTO//ANA ISABEL NUNES"/>
    <x v="0"/>
    <s v="GOOGLE BRASIL INTERNET LTDA"/>
    <x v="0"/>
    <x v="0"/>
    <x v="0"/>
    <x v="0"/>
    <x v="0"/>
    <x v="0"/>
    <x v="0"/>
    <x v="0"/>
    <x v="0"/>
    <x v="0"/>
    <x v="0"/>
    <x v="0"/>
    <x v="0"/>
    <x v="0"/>
    <x v="0"/>
    <x v="0"/>
    <x v="0"/>
    <x v="0"/>
    <x v="0"/>
    <x v="0"/>
    <x v="0"/>
    <x v="0"/>
    <x v="0"/>
    <x v="0"/>
    <d v="2013-07-31T11:16:54"/>
    <x v="0"/>
    <d v="2013-07-31T12:51:26"/>
    <x v="0"/>
    <x v="0"/>
    <x v="0"/>
    <x v="0"/>
    <x v="0"/>
    <x v="0"/>
    <x v="0"/>
    <x v="0"/>
    <x v="0"/>
    <x v="0"/>
    <x v="0"/>
    <x v="0"/>
    <s v="06990590000123"/>
    <x v="36"/>
    <x v="0"/>
    <x v="2"/>
  </r>
  <r>
    <s v="1-34X6G64"/>
    <x v="1"/>
    <d v="2013-07-31T11:11:37"/>
    <s v="31/07/2013 - 11:12 HRS - VINCULAR ATIVIDADE A CONTA 2044580417 E AO ADABAS 9996542. VENCIMENTO DIA 25. TRATA-SE DE HP10 NOKIA C2-01/ HP2 SAMSUNG I9505/ MP5 FELXIVEL/ MP6 BASEINTERNET/ MP+TA 31 NOKIA C2-01/ MP+TA 29 MOTOROLA XT925/ HA 200. SEGUE DE ACORDO DO DESENVOLVIMENTO COMERCIAL PARA MINUTAGEM. GUARDIÃO DE PEDIDOS CRISTIANE 11 3430-3634. GC LUCIANA PASCHAL 11 97099-1006. NOTIFICAR CASO REPROVA.  31/07/2013 17:16 ATIVIDADE APROVADA - PROJETO PILOTO//VIVIANE BERNARDES  01.08.2013. 12:40. Aberto chamado de N° 20471850 devido a linha 11963837363 constar com status de Bloqueado em vivocorp, porém ativo em atlys. Ilha de Input. Lucas Ávila.  05/08/2013 09:23 - Chamado Nº 20471850 solucionado. Linha 11963837363 consta ativa em VivoCorp, favor, seguir com a tratativa da mesma. Willian Dorneles  5/8/2013 17:57 ATIVIDADE CONCLUIDA GERADO PEDIDOS 1-6833732423 / 1-6865747961 - PROJETO PILOTO//VIVIANE BERNARDES"/>
    <x v="0"/>
    <s v="ELDORADO INDUSTRIAS PLASTICAS LTDA"/>
    <x v="0"/>
    <x v="0"/>
    <x v="0"/>
    <x v="0"/>
    <x v="0"/>
    <x v="0"/>
    <x v="0"/>
    <x v="0"/>
    <x v="0"/>
    <x v="0"/>
    <x v="0"/>
    <x v="0"/>
    <x v="0"/>
    <x v="0"/>
    <x v="12"/>
    <x v="0"/>
    <x v="0"/>
    <x v="0"/>
    <x v="0"/>
    <x v="0"/>
    <x v="0"/>
    <x v="0"/>
    <x v="7"/>
    <x v="0"/>
    <d v="2013-07-31T11:11:37"/>
    <x v="4"/>
    <d v="2013-08-05T17:59:40"/>
    <x v="0"/>
    <x v="0"/>
    <x v="0"/>
    <x v="0"/>
    <x v="0"/>
    <x v="0"/>
    <x v="0"/>
    <x v="7"/>
    <x v="0"/>
    <x v="0"/>
    <x v="7"/>
    <x v="7"/>
    <s v="61820957000179"/>
    <x v="43"/>
    <x v="3"/>
    <x v="0"/>
  </r>
  <r>
    <s v="1-34XMB0Z"/>
    <x v="1"/>
    <d v="2013-07-31T11:31:54"/>
    <s v="31/7/2013 11:31 - CASO ALINHADO ENTRE CINTIA QUADROS, MARCELO LAURENTI E JOÃO CAMPOS. INSERIR PEDIDO CONFORME DOCUMENTAÇÃO, CASO ESCALADO AO VP DENADAI, NÃO CANCELAR NEM REPROVAR ATIVIDADE.  GV ANDERSON DEVOGLIO E GN MARIANE AMORIM SE COMPROMETEM A POSTERIORMENTE REALIZAR AS CORREÇÕES NECESSÁRIAS. DÚVIDAS ACIONAR IMEDIATAMENTE. CASO CRITICO.  GUARDIÃ DE PEDIDOS - EDILENE AP DA SILVA - 11 3430-4250 GV ANDERSON DEVOGLIO - Cel +55 11 99619.1410 GC - MARIANE AMORIM - CEL +55 11 99804-0707  31/7/2013 12:07 ATIVIDADE APROVADA COM DE ACORDO DO JOÃO CAMPOS. SERÁ DADA A TRATATIVA COM O COMPROMETIMENTO DE REGULARIZAÇÃO DA DOCUMENTAÇÃO. (ALTERAÇÃO DO PACOTE DE DADOS E DESCONTO, QUANTIDADE DE SIMCARD E TIPO DE SOLICITAÇÃO). - PROJETO PILOTO//ANA ISABEL NUNES  31/7/2013 13:09 ATIVIDADE CONCLUÍDA. GERADO PEDIDO: 1-6829669127. PROJETO PILOTO//ANA ISABEL NUNES"/>
    <x v="0"/>
    <s v="GOOGLE BRASIL INTERNET LTDA"/>
    <x v="0"/>
    <x v="0"/>
    <x v="0"/>
    <x v="0"/>
    <x v="0"/>
    <x v="0"/>
    <x v="0"/>
    <x v="0"/>
    <x v="0"/>
    <x v="0"/>
    <x v="0"/>
    <x v="0"/>
    <x v="0"/>
    <x v="0"/>
    <x v="0"/>
    <x v="0"/>
    <x v="0"/>
    <x v="0"/>
    <x v="0"/>
    <x v="0"/>
    <x v="0"/>
    <x v="0"/>
    <x v="0"/>
    <x v="0"/>
    <d v="2013-07-31T11:31:54"/>
    <x v="0"/>
    <m/>
    <x v="0"/>
    <x v="0"/>
    <x v="0"/>
    <x v="0"/>
    <x v="0"/>
    <x v="0"/>
    <x v="0"/>
    <x v="0"/>
    <x v="0"/>
    <x v="0"/>
    <x v="0"/>
    <x v="0"/>
    <s v="06990590000123"/>
    <x v="42"/>
    <x v="0"/>
    <x v="0"/>
  </r>
  <r>
    <s v="1-34YL1LV"/>
    <x v="1"/>
    <d v="2013-07-31T13:52:16"/>
    <s v="31/7/2013 13:52 - CRIAR CONTA NOVA VENCIMENTO 25, INSERIR ADABAS MPJ0003367142 GN RENATO LUIS JUNIOR. TRATA-SE DE 2 TA IPHONE 5 16GB.  GUARDIÃ DE PEDIDOS - EDILENE AP DA SILVA - 11 3430-4250 GN - RENATO LUIS JUNIOR - Cel +55 11 97265 - 9984  31/07/13 - ATIVIDADE APROVADA. DEBORAH FERREIRA//PROJETO PILOTO.  1/08/13- 09:43-  ATIVIDADE CONCLUÍDA. GERADO PEDIDO 1-6834187344. DEBORAH FERREIRA//PROJETO PILOTO."/>
    <x v="0"/>
    <s v="G&amp;P PROJETOS E SISTEMAS LTDA"/>
    <x v="0"/>
    <x v="0"/>
    <x v="0"/>
    <x v="0"/>
    <x v="0"/>
    <x v="0"/>
    <x v="0"/>
    <x v="0"/>
    <x v="0"/>
    <x v="0"/>
    <x v="0"/>
    <x v="0"/>
    <x v="0"/>
    <x v="0"/>
    <x v="0"/>
    <x v="0"/>
    <x v="0"/>
    <x v="0"/>
    <x v="0"/>
    <x v="0"/>
    <x v="0"/>
    <x v="0"/>
    <x v="0"/>
    <x v="0"/>
    <d v="2013-07-31T13:52:16"/>
    <x v="0"/>
    <m/>
    <x v="0"/>
    <x v="0"/>
    <x v="0"/>
    <x v="0"/>
    <x v="0"/>
    <x v="0"/>
    <x v="0"/>
    <x v="0"/>
    <x v="0"/>
    <x v="0"/>
    <x v="0"/>
    <x v="0"/>
    <s v="59057992000136"/>
    <x v="44"/>
    <x v="0"/>
    <x v="0"/>
  </r>
  <r>
    <s v="1-34ZKO6S"/>
    <x v="1"/>
    <d v="2013-07-31T15:42:40"/>
    <s v="31/7/2013 15:42 - CONTA 2062148208, INSERIR ADABAS MPJ00016895 GN MARIANE AMORIM.  TRATA-SE DE 8 MP+TA BLACKBERRY 9360 / 18 MP+TA NOKIA C2-01 / 17 MP PURA SEM TROCA / 10 HP NOKIA C2-01 / 8 HA VIVOCHIP / 2 HA VIVOCHIP.  DÚVIDAS ACIONAR ANTES DE CANCELAR.   GUARDIÃ DE PEDIDOS - EDILENE AP DA SILVA - 11 3430-4250 GC - MARIANE AMORIM - CEL +55 11 99804-0707  1/8/2013 12:10 ATIVIDADE CANCELADA: Nome e telefone do Gestor em Termo SMP divergente do cadastro do cliente em VivoCorp. Não há simulador na atividade para análise das colunas. Não há vigência de contrato na coluna 3 do Termo SMP. Linha 11995689334 bloqueada em VivoCorp e ativa em Atlys: manter a linha para abertura de chamado na nova atividade a ser gerada ou retirar a linha da documentação. - Projeto Piloto//Ana Isabel Nunes"/>
    <x v="0"/>
    <s v="COVANCE B S E P FARMACEUTICAS LTDA"/>
    <x v="0"/>
    <x v="0"/>
    <x v="0"/>
    <x v="0"/>
    <x v="0"/>
    <x v="0"/>
    <x v="0"/>
    <x v="0"/>
    <x v="0"/>
    <x v="0"/>
    <x v="0"/>
    <x v="0"/>
    <x v="0"/>
    <x v="0"/>
    <x v="0"/>
    <x v="0"/>
    <x v="1"/>
    <x v="0"/>
    <x v="0"/>
    <x v="0"/>
    <x v="0"/>
    <x v="0"/>
    <x v="0"/>
    <x v="0"/>
    <d v="2013-07-31T15:42:40"/>
    <x v="0"/>
    <m/>
    <x v="0"/>
    <x v="0"/>
    <x v="0"/>
    <x v="0"/>
    <x v="0"/>
    <x v="0"/>
    <x v="0"/>
    <x v="0"/>
    <x v="0"/>
    <x v="0"/>
    <x v="0"/>
    <x v="0"/>
    <s v="09011459000165"/>
    <x v="44"/>
    <x v="0"/>
    <x v="0"/>
  </r>
  <r>
    <s v="1-3502C1D"/>
    <x v="1"/>
    <d v="2013-07-31T16:21:39"/>
    <s v="31/7/2013 16:21 - CRIAR CONTA VENC 25, CLIENTE NÃO CONTRATOU GESTÃO, INSERIR NO ADABAS MPJ00016895 GN MARIANE AMORIM, TRATA-SE DE 12MP+TA  (PEN USB Huawei E3131 - 3G +)  / 11 MP SEM TROCA.  GUARDIÃ DE PEDIDOS - EDILENE AP DA SILVA - 11 3430-4250 GC - MARIANE AMORIM - CEL +55 11 99804-0707  1/8/2013 12:28 ATIVIDADE CANCELADA: Nome e telefone do Gestor em Termo SMP divergente do cadastro do cliente em VivoCorp. Não há vigência de contrato na coluna 2 do Termo. Coluna de MP para Base Internet tendo somente alteração do pacote de dados 3G: Não é possível fazer upgrade para o pacote de dados 3G, deverá ser feito pela CR por 3G tecnologia 4G ser habilitada somente com inserção do novo Simcard. Retirar a coluna 2 em nova atividade.- Projeto Piloto//Ana Isabel Nunes"/>
    <x v="0"/>
    <s v="COVANCE B S E P FARMACEUTICAS LTDA"/>
    <x v="0"/>
    <x v="0"/>
    <x v="0"/>
    <x v="0"/>
    <x v="0"/>
    <x v="0"/>
    <x v="0"/>
    <x v="0"/>
    <x v="0"/>
    <x v="0"/>
    <x v="0"/>
    <x v="0"/>
    <x v="0"/>
    <x v="0"/>
    <x v="0"/>
    <x v="0"/>
    <x v="1"/>
    <x v="0"/>
    <x v="0"/>
    <x v="0"/>
    <x v="0"/>
    <x v="0"/>
    <x v="0"/>
    <x v="0"/>
    <d v="2013-07-31T16:21:39"/>
    <x v="0"/>
    <m/>
    <x v="0"/>
    <x v="0"/>
    <x v="0"/>
    <x v="0"/>
    <x v="0"/>
    <x v="0"/>
    <x v="0"/>
    <x v="0"/>
    <x v="0"/>
    <x v="0"/>
    <x v="0"/>
    <x v="0"/>
    <s v="09011459000165"/>
    <x v="44"/>
    <x v="0"/>
    <x v="0"/>
  </r>
  <r>
    <s v="1-3504L07"/>
    <x v="0"/>
    <d v="2013-07-31T16:54:26"/>
    <s v="1/08/13 EM TRATATIVA. DEBORAH FERREIRA//PROJETO PILOTO.  31/7/2013 16:54 - VINCULAR CONTA 2058484967 INSERIR ADABAS  MPJ0009997670 GN DANIEL ABOU. TRATA-SE DE 3 MP+TA IPHONE 5 16GB // 2 TT+MP VIVOCHIP.  GUARDIÃ DE PEDIDOS - EDILENE AP DA SILVA - 11 3430-4250 GC- DANIEL ABOU - +55 11 97284-1177   01/08/2013 15:36   ATIVIDADE CANCELADA : NUMERO DE PARCELAS DIVERGENTE NO SMP CONSTA 10X E NO  SIMULADOR CONSTA 24X//CONFORME CONSULTA AO PPVC NÃO HÁ REGISTRO PARA   LINHAS ***1396030931/11981210708/11971757149***  NO MAILING, POREM SIMULADOR  ESTÁ LIBERANDO AS MESMAS NO MAILING//CONFORME PROCEDIMENTO EM PEDIDOS DE   TT+MP DE PF PARA PJ NÃO É PERMITIDO SOLICITAR APARELHO OU SINCARD - PROJETO PILOTO //VIVIANE BERNARDES"/>
    <x v="0"/>
    <s v="ASSOCIAÇÃO PAULISTA DOS MAGISTRADOS"/>
    <x v="0"/>
    <x v="0"/>
    <x v="0"/>
    <x v="0"/>
    <x v="0"/>
    <x v="0"/>
    <x v="0"/>
    <x v="0"/>
    <x v="0"/>
    <x v="0"/>
    <x v="0"/>
    <x v="0"/>
    <x v="0"/>
    <x v="0"/>
    <x v="0"/>
    <x v="0"/>
    <x v="1"/>
    <x v="0"/>
    <x v="0"/>
    <x v="0"/>
    <x v="0"/>
    <x v="0"/>
    <x v="2"/>
    <x v="0"/>
    <d v="2013-07-31T16:54:26"/>
    <x v="0"/>
    <m/>
    <x v="0"/>
    <x v="0"/>
    <x v="0"/>
    <x v="0"/>
    <x v="0"/>
    <x v="0"/>
    <x v="0"/>
    <x v="2"/>
    <x v="0"/>
    <x v="0"/>
    <x v="2"/>
    <x v="2"/>
    <s v="62636444000175"/>
    <x v="44"/>
    <x v="0"/>
    <x v="0"/>
  </r>
  <r>
    <s v="1-354B0AD"/>
    <x v="0"/>
    <d v="2013-08-01T09:21:47"/>
    <s v="1/8/2013 09:21 - TRATAM-SE DE 2 TERMOS, SEGUE DIVISÃO:  SMP SP - CONTA 2081408269 INSERIR NO ADABAS MPJ000952826 -  SÃO: 10 HP (COMODATO) / 2 HP IPHONE 5  / 15 HP NOKIA C2-01 / 5 HP MOTOROLA XT915.  SMP DF - CONTA 2085253578, INSERIR NO ADABAS  MPJ000952826  - SÃO:  6 HP NOKIA C2-01 / 4 HP MOTOROLA XT915.  DÚVIDAS ACIONAR ANTES DE CANCELAR.  GUARDIÃ DE PEDIDOS - EDILENE AP DA SILVA - 11 3430-4250 GC- DANIEL ABOU - +55 11 97284-1177 GV ANDERSON DEVOGLIO - Cel +55 11 99619.1410 GN ALBA VALÉRIA - Cel  55 11 99619-1528   1/8/2013 12:29 ATIVIDADE CANCELADA:ASSINATURA DA REPRESENTANTE NO TERMO SMP ESTÁ DIVERGENTE DA DOCUMENTAÇÃO//PROCURAÇÃO DE PLENOS PODERES DE ASSINATURA  ESTÁ COM DATA DE VALIDADE EXPIRADA - PROJETO PILOTO//VIVIANE BERNARDES"/>
    <x v="0"/>
    <s v="CMPAC AUTOS LTDA"/>
    <x v="0"/>
    <x v="0"/>
    <x v="0"/>
    <x v="0"/>
    <x v="0"/>
    <x v="0"/>
    <x v="0"/>
    <x v="0"/>
    <x v="0"/>
    <x v="0"/>
    <x v="0"/>
    <x v="0"/>
    <x v="0"/>
    <x v="0"/>
    <x v="0"/>
    <x v="0"/>
    <x v="1"/>
    <x v="0"/>
    <x v="0"/>
    <x v="0"/>
    <x v="0"/>
    <x v="0"/>
    <x v="2"/>
    <x v="0"/>
    <d v="2013-08-01T09:21:47"/>
    <x v="0"/>
    <m/>
    <x v="0"/>
    <x v="0"/>
    <x v="0"/>
    <x v="0"/>
    <x v="0"/>
    <x v="0"/>
    <x v="0"/>
    <x v="2"/>
    <x v="0"/>
    <x v="0"/>
    <x v="2"/>
    <x v="2"/>
    <s v="02263502000645"/>
    <x v="44"/>
    <x v="0"/>
    <x v="0"/>
  </r>
  <r>
    <s v="1-354KWKB"/>
    <x v="1"/>
    <d v="2013-08-01T09:59:02"/>
    <s v="1/8/2013 09:59 - CONTA NOVA, ADABAS MPJ00028638, VENC DIA 1. 20 PN (19 MICROCHIP E 1 NANOCHIP) 80 HA (80 VIVOCHIP) RICARDO ROSSINI DIAS - GUARDIÃO DE PEDIDOS - TEL 11 34305038 MARCELO AP. PARRIAL - GC - CEL 19 98006677  1/8/2013 15:45 ATIVIDADE APROVADA//ANA ISABEL NUNES  1/8/2013 16:49 ATIVIDADE CONCLUÍDA. GERADOS PEDIDOS: 1-6846181148 (PN) 1-6846831601 (HA) PROJETO PILOTO//ANA ISABEL NUNES"/>
    <x v="0"/>
    <s v="LICEU CORACAO DE JESUS"/>
    <x v="0"/>
    <x v="0"/>
    <x v="0"/>
    <x v="0"/>
    <x v="0"/>
    <x v="0"/>
    <x v="0"/>
    <x v="0"/>
    <x v="0"/>
    <x v="0"/>
    <x v="0"/>
    <x v="0"/>
    <x v="0"/>
    <x v="0"/>
    <x v="0"/>
    <x v="0"/>
    <x v="0"/>
    <x v="0"/>
    <x v="0"/>
    <x v="0"/>
    <x v="0"/>
    <x v="0"/>
    <x v="0"/>
    <x v="0"/>
    <d v="2013-08-01T09:59:02"/>
    <x v="0"/>
    <d v="2013-08-01T16:53:08"/>
    <x v="0"/>
    <x v="0"/>
    <x v="0"/>
    <x v="0"/>
    <x v="0"/>
    <x v="0"/>
    <x v="0"/>
    <x v="0"/>
    <x v="0"/>
    <x v="0"/>
    <x v="0"/>
    <x v="0"/>
    <s v="60463072000792"/>
    <x v="42"/>
    <x v="3"/>
    <x v="0"/>
  </r>
  <r>
    <s v="1-3558PWR"/>
    <x v="1"/>
    <d v="2013-08-01T11:19:46"/>
    <s v="01/08/13 CRIAR CONTA NOVA  . VENCIMENTO 25 . INSERIR NO ADABAS MPJ00035661 (9997697) GC PATRICIA SILVA , TEL 11 97224-3016 .  WELITON PATRICIO - GUARDIÃO DE PEDIDOS - TEL 11/3430-4497   01/08/2013 16:23 ATIVIDADE APROVADA - PROJETO PILOTO//VIVIANE BERNARDES   01/08/2013 16:57 ATIVIDADE CONCLUIDA GERADO PEDIDO  1-6845089960 - PROJETO PILOTO VIVIANE BERNARDES"/>
    <x v="0"/>
    <s v="VISCOFAN DO BRASIL SOC COMERCIAL E IND. LTDA."/>
    <x v="0"/>
    <x v="0"/>
    <x v="0"/>
    <x v="0"/>
    <x v="0"/>
    <x v="0"/>
    <x v="0"/>
    <x v="0"/>
    <x v="0"/>
    <x v="0"/>
    <x v="0"/>
    <x v="0"/>
    <x v="0"/>
    <x v="0"/>
    <x v="0"/>
    <x v="1"/>
    <x v="0"/>
    <x v="0"/>
    <x v="0"/>
    <x v="0"/>
    <x v="0"/>
    <x v="0"/>
    <x v="0"/>
    <x v="0"/>
    <d v="2013-08-01T11:19:46"/>
    <x v="0"/>
    <m/>
    <x v="0"/>
    <x v="0"/>
    <x v="0"/>
    <x v="0"/>
    <x v="0"/>
    <x v="0"/>
    <x v="0"/>
    <x v="0"/>
    <x v="0"/>
    <x v="0"/>
    <x v="0"/>
    <x v="0"/>
    <s v="65019655000157"/>
    <x v="44"/>
    <x v="2"/>
    <x v="0"/>
  </r>
  <r>
    <s v="1-381MZB1"/>
    <x v="0"/>
    <d v="2013-08-22T12:49:19"/>
    <s v="22/8/2013 12:49 - TRATA-SE APENAS DE 1 TERMO E 1 SIMULADOR, ANEXADO VARIAS VEZES DEVIDO PROBLEMA NO VIVOCORP; CONTA 2029545246  ADABAS MPJ00028632GN FABIOLA FALSI. TRATA-SE DE 2 HP  BlackBerry 9360 - 3G / 3 HP Nokia C2-01 - 3G.  GUARDIÃ DE PEDIDOS - EDILENE AP DA SILVA - 11 3430-4250 GN - FABIOLA FALSI - Cel   11 99794 7725  22/08/2013 15:11 ATIVIDADE APROVADA//ANA ISABEL NUNES  22/08/2013 16:15 ATIVIDADE CONCLUÍDA. GERADO PEDIDO: 1-7019119908. - PROJETO PILOTO//ANA ISABEL NUNES"/>
    <x v="0"/>
    <s v="ATLAS COPCO BRASIL LTDA"/>
    <x v="0"/>
    <x v="0"/>
    <x v="0"/>
    <x v="0"/>
    <x v="0"/>
    <x v="0"/>
    <x v="0"/>
    <x v="0"/>
    <x v="0"/>
    <x v="0"/>
    <x v="0"/>
    <x v="0"/>
    <x v="0"/>
    <x v="0"/>
    <x v="0"/>
    <x v="0"/>
    <x v="0"/>
    <x v="0"/>
    <x v="0"/>
    <x v="0"/>
    <x v="0"/>
    <x v="0"/>
    <x v="0"/>
    <x v="0"/>
    <d v="2013-08-22T12:49:19"/>
    <x v="0"/>
    <d v="2013-08-22T16:16:00"/>
    <x v="0"/>
    <x v="0"/>
    <x v="0"/>
    <x v="0"/>
    <x v="0"/>
    <x v="0"/>
    <x v="0"/>
    <x v="0"/>
    <x v="0"/>
    <x v="0"/>
    <x v="0"/>
    <x v="0"/>
    <s v="57029431004195"/>
    <x v="0"/>
    <x v="0"/>
    <x v="0"/>
  </r>
  <r>
    <s v="1-356OF4Z"/>
    <x v="1"/>
    <d v="2013-08-01T15:16:06"/>
    <s v="1/8/2013 15:16 - NOVA CONTA, ADABAS MPJ00028638, VENC DIA 17. 83 PN 47 HA RICARDO ROSSINI DIAS - GUARDIÃO DE PEDIDOS - TEL 1134305038 MARCELO AP. PARRIAL - GC - CEL 19 98006677  2/8/2013 10:58 ATIVIDADE CANCELADA: - DIVERGÊNCIA EM SINTEGRA: SITUAÇÃO CADASTRAL: NÃO HABILITADO E ENCONTRA-SE Nº DE IE. - DIVERGÊNCIA EM RECEITA FEDERAL: COMPLEMENTO DO ENDEREÇO DIVERGENTE ENTRE RF E VIVOCORP - TERMO COMPLEMENTAR EM PDF: CONTÉM 82 LINHAS SENDO 77 PARA COLUNA 1 e 5 LINHAS PARA COLUNA 2. 1998044353 DUPLICADA. - TERMO EM EXCEL: CONTÉM 82 LINHAS SENDO 78 PARA COLUNA 1 E 4 LINHAS PARA COLUNA 2. CORRIGIR TERMO OU SINALIZAR TERMO CORRETO COM QUANTIDADE POR COLUNAS CORRETO. - SO COM QUANTIDADE POR LINHA INCORRETA. DEVERIAM CONSTAR:  97 linhas (coluna 1 e coluna 5) 5 linhas (coluna 2) 1 linha (coluna 3) 27 linhas (coluna 4) - MESMA SOLICITAÇÃO NA ATIVIDADE 1-34HTGFM TIPO ILHA DE INPUT GCN (JÁ REPROVADA). PROJETO PILOTO//ANA ISABEL NUNES"/>
    <x v="0"/>
    <s v="REAL SOCIEDADE PORTUGUESA DE BENEFICENCIA"/>
    <x v="0"/>
    <x v="0"/>
    <x v="0"/>
    <x v="0"/>
    <x v="0"/>
    <x v="0"/>
    <x v="0"/>
    <x v="0"/>
    <x v="0"/>
    <x v="0"/>
    <x v="0"/>
    <x v="0"/>
    <x v="0"/>
    <x v="0"/>
    <x v="0"/>
    <x v="0"/>
    <x v="1"/>
    <x v="0"/>
    <x v="0"/>
    <x v="0"/>
    <x v="0"/>
    <x v="0"/>
    <x v="0"/>
    <x v="0"/>
    <d v="2013-08-01T15:16:06"/>
    <x v="0"/>
    <m/>
    <x v="0"/>
    <x v="0"/>
    <x v="0"/>
    <x v="0"/>
    <x v="0"/>
    <x v="0"/>
    <x v="0"/>
    <x v="0"/>
    <x v="0"/>
    <x v="0"/>
    <x v="0"/>
    <x v="0"/>
    <s v="46030318000116"/>
    <x v="45"/>
    <x v="1"/>
    <x v="0"/>
  </r>
  <r>
    <s v="1-357XT43"/>
    <x v="0"/>
    <d v="2013-08-01T16:24:36"/>
    <s v="1/8/2013 16:24 - CONTA 2026643951, ADABAS MPJ00020535, VENC DIA ,  49 MP+TA  LOCAL PARA ENTREGA CONFORME PROCEDIMENTO:  CNPJ 67.945.071/0016-14 - INSCRIÇÃO ESTADUAL: 244.594.111.110 -  AVENIDA ANTONIO ARTIOLI -570 - CEP 13049-250 - COND SWISS PARK OFFICE BLOCO RESTAURANTE/CAFE, CAMPINAS - SP  RICARDO ROSSINI DIAS - GUARDIÃO DE PEDIDOS - TEL 11 34305038 JACQUELINE ALVES - GC - CEL 19 98442526 JULIANA QUEIROZ - GN - CEL 19 37536250  02/08/2013  15:12 ATIVIDADE CANCELADA: NUMERO INSCRIÇÃO ESTADUAL DIVERGENTE ENTRE CADASTRO  E  SINTEGRA//NO SMP CONSTA DDD 19 PARA TODAS AS LINHAS POREM NO TERMO  COMPLEMENTAR CONSTAM DDD 19 PARA APENAS 14 LINHAS E O RESTANTE CONSTA  DDD 11//LINHAS(1996592916,1996941093,1997872032) INATIVAS EM VIVOCORP E  SUSPENSA EM ATLYS//CONFORME CONSULTA AO PPVC LINHAS COM DDD 11 NÃO  CONSTAM NO MAILING//PROCURAÇÃO PARA ASSINATURA DO SMP ESTÁ COM DATA DE  VLIDADE EXPIRADA//ASSINATURA DO REPRESENTANTE LEGAL APARECIDO LUIS FELTRIN  JUNIOR ESTÁ DIVERGENTE DA DOCUMENTAÇÃO ANEXADA - PROJETO PILOTO//VIVIANE BERNARDES"/>
    <x v="0"/>
    <s v="SAPORE S.A"/>
    <x v="0"/>
    <x v="0"/>
    <x v="0"/>
    <x v="0"/>
    <x v="0"/>
    <x v="0"/>
    <x v="0"/>
    <x v="0"/>
    <x v="0"/>
    <x v="0"/>
    <x v="0"/>
    <x v="0"/>
    <x v="0"/>
    <x v="0"/>
    <x v="0"/>
    <x v="0"/>
    <x v="1"/>
    <x v="0"/>
    <x v="0"/>
    <x v="0"/>
    <x v="0"/>
    <x v="0"/>
    <x v="2"/>
    <x v="0"/>
    <d v="2013-08-01T16:24:36"/>
    <x v="0"/>
    <m/>
    <x v="0"/>
    <x v="0"/>
    <x v="0"/>
    <x v="0"/>
    <x v="0"/>
    <x v="0"/>
    <x v="0"/>
    <x v="2"/>
    <x v="0"/>
    <x v="0"/>
    <x v="2"/>
    <x v="2"/>
    <s v="67945071000138"/>
    <x v="45"/>
    <x v="1"/>
    <x v="0"/>
  </r>
  <r>
    <s v="1-358F7PC"/>
    <x v="0"/>
    <d v="2013-08-01T16:41:27"/>
    <s v="1/8/2013 16:41 - VINCULAR CONTA 2002875648, INSERIR NO ADABAS MPJ00014741 GN CLAUDIO REIS. TRATA-SE DE 2 MP+TA IPHONE 5 / 7 MP+TA IPHONE 4S / 2 MP+TA MOTOROLA XT915 /   ANEXO DE ACORDO PARA TRAMITAR COM DOCUMENTAÇÃO EXPIRADA. ASSINANTE CONSTA EM CADASTRO DO GESTOR. DÚVIDAS ACIONAR ANTES DE CANCELAR.  GUARDIÃ DE PEDIDOS - EDILENE AP DA SILVA - 11 3430-4250 GN - CLÁUDIO REIS -  CEL +55 11 97151-7151  02/08/2013 - Aberto chamado Nº 20476705 pois linha 11985109379 já consta portada desde o dia 1/08/2013, ativa em atlys mas não carrega em VivoCorp. Concluímos manualmente o pedido  1-6657828048 da portabilidade. Willian Dorneles   02/08/2013 16:41  PEDIDO CANCELADO : LINHAS DO PEDIDO CONSTAM FORA DO MAILLING, POREM SIMULADOR CONSTA LINHAS NO MAILLING ** LUCIANE SOARES- PROJETO PILOTO"/>
    <x v="0"/>
    <s v="GALVAO ENGENHARIA S/A"/>
    <x v="0"/>
    <x v="0"/>
    <x v="0"/>
    <x v="0"/>
    <x v="0"/>
    <x v="0"/>
    <x v="0"/>
    <x v="0"/>
    <x v="0"/>
    <x v="0"/>
    <x v="0"/>
    <x v="0"/>
    <x v="0"/>
    <x v="0"/>
    <x v="0"/>
    <x v="0"/>
    <x v="1"/>
    <x v="0"/>
    <x v="0"/>
    <x v="0"/>
    <x v="0"/>
    <x v="0"/>
    <x v="2"/>
    <x v="0"/>
    <d v="2013-08-01T16:41:27"/>
    <x v="0"/>
    <m/>
    <x v="0"/>
    <x v="0"/>
    <x v="0"/>
    <x v="0"/>
    <x v="0"/>
    <x v="0"/>
    <x v="0"/>
    <x v="2"/>
    <x v="0"/>
    <x v="0"/>
    <x v="2"/>
    <x v="2"/>
    <s v="01340937000179"/>
    <x v="45"/>
    <x v="0"/>
    <x v="0"/>
  </r>
  <r>
    <s v="1-35BFTOU"/>
    <x v="1"/>
    <d v="2013-08-02T08:55:41"/>
    <s v="02.08.13 CRIAR CONTA NOVA  . VENCIMENTO 25 . INSERIR NO ADABAS MPJ00035661 (9997697) GC PATRICIA SILVA , TEL 11 97224-3016 . FOI ALINHADO COM A CINTIA QUE SERIA ACEITO TELEFONE FIXO DO GESTOR, CASO FOR SOMENTE ISSO. WELITON PATRICIO - GUARDIÃO DE PEDIDOS - TEL 11/3430-4497  2/8/2013 14:01 ATIVIDADE APROVADA.//ANA ISABEL NUNES  2/8/2013 14:57 ATIVIDADE CONCLUÍDA. GERADO PEDIDO: 1-6855658039. - PROJETO PILOTO//ANA ISABEL NUNES"/>
    <x v="0"/>
    <s v="FEDERAL-MOGUL SISTEMAS AUTOMOTIVOS LTDA"/>
    <x v="0"/>
    <x v="0"/>
    <x v="0"/>
    <x v="0"/>
    <x v="0"/>
    <x v="0"/>
    <x v="0"/>
    <x v="0"/>
    <x v="0"/>
    <x v="0"/>
    <x v="0"/>
    <x v="0"/>
    <x v="0"/>
    <x v="0"/>
    <x v="0"/>
    <x v="1"/>
    <x v="0"/>
    <x v="0"/>
    <x v="0"/>
    <x v="0"/>
    <x v="0"/>
    <x v="0"/>
    <x v="0"/>
    <x v="0"/>
    <d v="2013-08-02T08:55:41"/>
    <x v="0"/>
    <m/>
    <x v="0"/>
    <x v="0"/>
    <x v="0"/>
    <x v="0"/>
    <x v="0"/>
    <x v="0"/>
    <x v="0"/>
    <x v="0"/>
    <x v="0"/>
    <x v="0"/>
    <x v="0"/>
    <x v="0"/>
    <s v="00747901000303"/>
    <x v="44"/>
    <x v="3"/>
    <x v="0"/>
  </r>
  <r>
    <s v="1-35BXEWW"/>
    <x v="1"/>
    <d v="2013-08-02T10:00:31"/>
    <s v="2/8/2013 10:00 - CRIAR CONTA NOVA  . VENCIMENTO 25 . INSERIR NO ADABAS MPJ00035661 (9997697) GC PATRICIA SILVA , TEL 11 97224-3016 . OBS: FOI ALINHADO COM A CINTIA QUADROS REFERENTE AO TELEFONE DE CONTATO DO GESTOR ESTAR COMO FIXO NO SMP. WELITON PATRICIO - GUARDIÃO DE PEDIDOS - TEL 11/3430-4497  2/8/2013 12:10 ATIVIDADE APROVADA//ANA ISABEL NUNES  2/8/2013 12:35 ATIVIDADE CONCLUÍDA. GERADO PEDIDO: 1-6855226096.- PROJETO PILOTO//ANA ISABEL NUNES"/>
    <x v="0"/>
    <s v="FEDERAL-MOGUL SISTEMAS AUTOMOTIVOS LTDA"/>
    <x v="0"/>
    <x v="0"/>
    <x v="0"/>
    <x v="0"/>
    <x v="0"/>
    <x v="0"/>
    <x v="0"/>
    <x v="0"/>
    <x v="0"/>
    <x v="0"/>
    <x v="0"/>
    <x v="0"/>
    <x v="0"/>
    <x v="0"/>
    <x v="0"/>
    <x v="0"/>
    <x v="0"/>
    <x v="0"/>
    <x v="0"/>
    <x v="0"/>
    <x v="0"/>
    <x v="0"/>
    <x v="0"/>
    <x v="0"/>
    <d v="2013-08-02T10:00:31"/>
    <x v="0"/>
    <m/>
    <x v="0"/>
    <x v="0"/>
    <x v="0"/>
    <x v="0"/>
    <x v="0"/>
    <x v="0"/>
    <x v="0"/>
    <x v="0"/>
    <x v="0"/>
    <x v="0"/>
    <x v="0"/>
    <x v="0"/>
    <s v="00747901000303"/>
    <x v="45"/>
    <x v="3"/>
    <x v="0"/>
  </r>
  <r>
    <s v="1-35C2NFM"/>
    <x v="1"/>
    <d v="2013-08-02T10:23:24"/>
    <s v="s2/8/2013 10:23 - VINCULAR A CONTA 2042664494, INSERIR NO ADABAS MPJ00028632 TRATA-SE DE 10 HP (SmartPhone BlackBerry 9360 - 3G).ANEXO DE ACORDO DO CLIENTE PARA TRAMITAR TERMOS EM EXCEL.  GUARDIÃ DE PEDIDOS - EDILENE AP DA SILVA - 11 3430-4250 GN - FABIOLA FALSI - Cel   11 99794 7725   2/08/2013 14:51 ATIVIDADE APROVADA - PROJETO PILOTO//VIVIANE BERNARDES   2/08/2013 15:56 ATIVIDADE CONCLUIDA. GERADO PEDIDO 1-6857376196 - PROJETO PILOTO//VIVIANE BERNARDES"/>
    <x v="0"/>
    <s v="ATLAS COPCO BRASIL LTDA"/>
    <x v="0"/>
    <x v="0"/>
    <x v="0"/>
    <x v="0"/>
    <x v="0"/>
    <x v="0"/>
    <x v="0"/>
    <x v="0"/>
    <x v="0"/>
    <x v="0"/>
    <x v="0"/>
    <x v="0"/>
    <x v="0"/>
    <x v="0"/>
    <x v="0"/>
    <x v="0"/>
    <x v="0"/>
    <x v="0"/>
    <x v="0"/>
    <x v="0"/>
    <x v="0"/>
    <x v="0"/>
    <x v="0"/>
    <x v="0"/>
    <d v="2013-08-02T10:23:24"/>
    <x v="0"/>
    <d v="2013-08-02T15:58:07"/>
    <x v="0"/>
    <x v="0"/>
    <x v="0"/>
    <x v="0"/>
    <x v="0"/>
    <x v="0"/>
    <x v="0"/>
    <x v="0"/>
    <x v="0"/>
    <x v="0"/>
    <x v="0"/>
    <x v="0"/>
    <s v="57029431000106"/>
    <x v="44"/>
    <x v="0"/>
    <x v="0"/>
  </r>
  <r>
    <s v="1-35CGEQN"/>
    <x v="1"/>
    <d v="2013-08-02T10:46:04"/>
    <s v="2/8/2013 10:46 - VINCULAR A CONTA 2110968630 CONFORME SMP, INSERIR NO ADABAS MPJ00016895 GN MARIANE AMORIM, TRATA-SE DE 1 HP  IPHONE  16 GB.  GUARDIÃ DE PEDIDOS - EDILENE AP DA SILVA - 11 3430-4250 GC - MARIANE AMORIM - CEL +55 11 99804-0707   02/08/2013 17:12  ATIVIDADE APROVADO  LUCIANE SOARES - PROJETO   02/08/2013 17:35 ATIVIDADE CONCLUIDA. GERADO O PEDIDO 1-6859073446 ** LUCIANE SOARES - PROJETO PILOTO"/>
    <x v="0"/>
    <s v="PRO SAUDE A B A SOCIA"/>
    <x v="0"/>
    <x v="0"/>
    <x v="0"/>
    <x v="0"/>
    <x v="0"/>
    <x v="0"/>
    <x v="0"/>
    <x v="0"/>
    <x v="0"/>
    <x v="0"/>
    <x v="0"/>
    <x v="0"/>
    <x v="0"/>
    <x v="0"/>
    <x v="0"/>
    <x v="0"/>
    <x v="0"/>
    <x v="0"/>
    <x v="0"/>
    <x v="0"/>
    <x v="0"/>
    <x v="0"/>
    <x v="0"/>
    <x v="0"/>
    <d v="2013-08-02T10:46:04"/>
    <x v="0"/>
    <m/>
    <x v="0"/>
    <x v="0"/>
    <x v="0"/>
    <x v="0"/>
    <x v="0"/>
    <x v="0"/>
    <x v="0"/>
    <x v="0"/>
    <x v="0"/>
    <x v="0"/>
    <x v="0"/>
    <x v="0"/>
    <s v="24232886002020"/>
    <x v="45"/>
    <x v="0"/>
    <x v="0"/>
  </r>
  <r>
    <s v="1-35CH422"/>
    <x v="1"/>
    <d v="2013-08-02T10:43:31"/>
    <s v="02.08.13 CRIAR CONTA NOVA  . VENCIMENTO 25 . INSERIR NO ADABAS MPJ00035661 (9997697) GC PATRICIA SILVA , TEL 11 97224-3016 .  WELITON PATRICIO - GUARDIÃO DE PEDIDOS - TEL 11/3430-4497  2/8/2013 15:36 ATIVIDADE APROVADA//ANA ISABEL NUNES  2/8/2013 15:55 ATIVIDADE CONCLUÍDA. GERADO PEDIDO: 1-6858058908. - PROJETO PILOTO//ANA ISABEL NUNES"/>
    <x v="0"/>
    <s v="FEDERAL-MOGUL SISTEMAS AUTOMOTIVOS LTDA"/>
    <x v="0"/>
    <x v="0"/>
    <x v="0"/>
    <x v="0"/>
    <x v="0"/>
    <x v="0"/>
    <x v="0"/>
    <x v="0"/>
    <x v="0"/>
    <x v="0"/>
    <x v="0"/>
    <x v="0"/>
    <x v="0"/>
    <x v="0"/>
    <x v="0"/>
    <x v="1"/>
    <x v="0"/>
    <x v="0"/>
    <x v="0"/>
    <x v="0"/>
    <x v="0"/>
    <x v="0"/>
    <x v="0"/>
    <x v="0"/>
    <d v="2013-08-02T10:43:31"/>
    <x v="0"/>
    <d v="2013-08-02T15:58:30"/>
    <x v="0"/>
    <x v="0"/>
    <x v="0"/>
    <x v="0"/>
    <x v="0"/>
    <x v="0"/>
    <x v="0"/>
    <x v="0"/>
    <x v="0"/>
    <x v="0"/>
    <x v="0"/>
    <x v="0"/>
    <s v="00747901000141"/>
    <x v="44"/>
    <x v="3"/>
    <x v="0"/>
  </r>
  <r>
    <s v="1-35CIUCY"/>
    <x v="1"/>
    <d v="2013-08-02T10:56:38"/>
    <s v="02.08.13 CRIAR CONTA NOVA  . VENCIMENTO 25 . INSERIR NO ADABAS MPJ00035661 (9997697) GC PATRICIA SILVA , TEL 11 97224-3016 .  WELITON PATRICIO - GUARDIÃO DE PEDIDOS - TEL 11/3430-4497  2/8/2013 16:49 ATIVIDADE CANCELADA. LINHA 1991003479 RELACIONADA AO PEDIDO 1-6486229448 CRIADO PELA ILHA DE INPUT COM ATIVIDADE CONCLUÍDA.- PROJETO PILOTO//ANA ISABEL NUNES"/>
    <x v="0"/>
    <s v="FEDERAL-MOGUL SISTEMAS AUTOMOTIVOS LTDA"/>
    <x v="0"/>
    <x v="0"/>
    <x v="0"/>
    <x v="0"/>
    <x v="0"/>
    <x v="0"/>
    <x v="0"/>
    <x v="0"/>
    <x v="0"/>
    <x v="0"/>
    <x v="0"/>
    <x v="0"/>
    <x v="0"/>
    <x v="0"/>
    <x v="0"/>
    <x v="1"/>
    <x v="1"/>
    <x v="0"/>
    <x v="0"/>
    <x v="0"/>
    <x v="0"/>
    <x v="0"/>
    <x v="0"/>
    <x v="0"/>
    <d v="2013-08-02T10:56:38"/>
    <x v="0"/>
    <m/>
    <x v="0"/>
    <x v="0"/>
    <x v="0"/>
    <x v="0"/>
    <x v="0"/>
    <x v="0"/>
    <x v="0"/>
    <x v="0"/>
    <x v="0"/>
    <x v="0"/>
    <x v="0"/>
    <x v="0"/>
    <s v="00747901000222"/>
    <x v="45"/>
    <x v="3"/>
    <x v="0"/>
  </r>
  <r>
    <s v="1-35E0BZZ"/>
    <x v="1"/>
    <d v="2013-08-02T13:25:47"/>
    <s v="2/8/2013 13:25 - REINSERÇÃO DA ATIVIDADE 1-3504L07, VINCULAR CONTA 2058484967 INSERIR ADABAS MPJ0009997670 GN DANIEL ABOU. TRATA-SE DE 3 MP+TA IPHONE 5 16GB // 2 TT+MP VIVOCHIP.  GUARDIÃ DE PEDIDOS - EDILENE AP DA SILVA - 11 3430-4250 GC- DANIEL ABOU - +55 11 97284-1177   2/8/2013  17:17 ATIVIDADE APROVADA - PROJETO PILOTO//VIVIANE BERNARDES    2/8/2013  18:22 ATIVIDADE CONCLUIDA GERADO OS PEDIDOS  1-6860263304/ 16860512472 - PROJETO PILOTO // VIVIANE BERNARDES"/>
    <x v="0"/>
    <s v="ASSOCIAÇÃO PAULISTA DOS MAGISTRADOS"/>
    <x v="0"/>
    <x v="0"/>
    <x v="0"/>
    <x v="0"/>
    <x v="0"/>
    <x v="0"/>
    <x v="0"/>
    <x v="0"/>
    <x v="0"/>
    <x v="0"/>
    <x v="0"/>
    <x v="0"/>
    <x v="0"/>
    <x v="0"/>
    <x v="0"/>
    <x v="0"/>
    <x v="0"/>
    <x v="0"/>
    <x v="0"/>
    <x v="0"/>
    <x v="0"/>
    <x v="0"/>
    <x v="0"/>
    <x v="0"/>
    <d v="2013-08-02T13:25:47"/>
    <x v="0"/>
    <m/>
    <x v="0"/>
    <x v="0"/>
    <x v="0"/>
    <x v="0"/>
    <x v="0"/>
    <x v="0"/>
    <x v="0"/>
    <x v="0"/>
    <x v="0"/>
    <x v="0"/>
    <x v="0"/>
    <x v="0"/>
    <s v="62636444000175"/>
    <x v="45"/>
    <x v="0"/>
    <x v="0"/>
  </r>
  <r>
    <s v="1-35ES8A3"/>
    <x v="1"/>
    <d v="2013-08-02T14:55:35"/>
    <s v="2/8/2013 14:55 - CRIAR CONTA NOVA VENCIMENTO 25, TRATA-SE DE 1 MP+TA MOTOROLA XT560 / 249 MP+TA  MOTOROLA XT560.  GUARDIÃ DE PEDIDOS - EDILENE AP DA SILVA - 11 3430-4250 GC - MARIANE AMORIM - CEL +55 11 99804-0707  3/8/2013 10:04 ATIVIDADE CANCELADA:  - TIPO DE SOLICITAÇÃO EM TERMO SMP: MP + TA - TIPO DE SOLICITAÇÃO EM SIMULADOR: ALTA CONFORME VERIFICAÇÃO DO MAILING, AS LINHAS: 11997494314 11995269067 11995359333 SE ENCONTRAM FORA DO MAILING.- PROJETO PILOTO//ANA ISABEL NUNES"/>
    <x v="0"/>
    <s v="VIRTUAL PEOPLE INFORMATICA S. A."/>
    <x v="0"/>
    <x v="0"/>
    <x v="0"/>
    <x v="0"/>
    <x v="0"/>
    <x v="0"/>
    <x v="0"/>
    <x v="0"/>
    <x v="0"/>
    <x v="0"/>
    <x v="0"/>
    <x v="0"/>
    <x v="0"/>
    <x v="0"/>
    <x v="0"/>
    <x v="0"/>
    <x v="1"/>
    <x v="0"/>
    <x v="0"/>
    <x v="0"/>
    <x v="0"/>
    <x v="0"/>
    <x v="0"/>
    <x v="0"/>
    <d v="2013-08-02T14:55:35"/>
    <x v="0"/>
    <m/>
    <x v="0"/>
    <x v="0"/>
    <x v="0"/>
    <x v="0"/>
    <x v="0"/>
    <x v="0"/>
    <x v="0"/>
    <x v="0"/>
    <x v="0"/>
    <x v="0"/>
    <x v="0"/>
    <x v="0"/>
    <s v="10841426000121"/>
    <x v="46"/>
    <x v="0"/>
    <x v="0"/>
  </r>
  <r>
    <s v="1-35FBQPD"/>
    <x v="1"/>
    <d v="2013-08-02T15:45:13"/>
    <s v="02.08.13 CRIAR CONTA NOVA  . VENCIMENTO 25 . INSERIR NO ADABAS MPJ03395634 GC FRANCISCO J M F FILHO, TEL 11 97486.2193.  WELITON PATRICIO - GUARDIÃO DE PEDIDOS - TEL 11/3430-4497  2/8/2013 16:38 ATIVIDADE APROVADA//ANA ISABEL NUNES  2/8/2013 17:35 ATIVIDADE CONCLUÍDA. GERADO PEDIDO: 1-6859401640. - PROJETO PILOTO//ANA ISABEL NUNES"/>
    <x v="0"/>
    <s v="FEDERAL-MOGUL SISTEMAS AUTOMOTIVOS LTDA"/>
    <x v="0"/>
    <x v="0"/>
    <x v="0"/>
    <x v="0"/>
    <x v="0"/>
    <x v="0"/>
    <x v="0"/>
    <x v="0"/>
    <x v="0"/>
    <x v="0"/>
    <x v="0"/>
    <x v="0"/>
    <x v="0"/>
    <x v="0"/>
    <x v="0"/>
    <x v="1"/>
    <x v="0"/>
    <x v="0"/>
    <x v="0"/>
    <x v="0"/>
    <x v="0"/>
    <x v="0"/>
    <x v="0"/>
    <x v="0"/>
    <d v="2013-08-02T15:45:13"/>
    <x v="0"/>
    <m/>
    <x v="0"/>
    <x v="0"/>
    <x v="0"/>
    <x v="0"/>
    <x v="0"/>
    <x v="0"/>
    <x v="0"/>
    <x v="0"/>
    <x v="0"/>
    <x v="0"/>
    <x v="0"/>
    <x v="0"/>
    <s v="00747901000303"/>
    <x v="45"/>
    <x v="3"/>
    <x v="0"/>
  </r>
  <r>
    <s v="1-35L36NP"/>
    <x v="0"/>
    <d v="2013-08-05T13:01:54"/>
    <s v="05/08/13 TRATANDO. DEBORAH FERREIRA//PROJETO PILOTO.  5/8/2013 13:01 - CRIAR CONTA NOVA VENCIMENTO 25, TRATA-SE DE 1 MP+TA MOTOROLA XT560 / 249 MP+TA  MOTOROLA XT560.  GUARDIÃ DE PEDIDOS - EDILENE AP DA SILVA - 11 3430-4250 GC - MARIANE AMORIM - CEL +55 11 99804-0707  06/08/2013 10:22  ATIVIDADE CANCELADA DEVIDO :   Linhas inativas em vivo corp e suspensas em atlys: 11960578139 11960593588 11971698154 11972367804 11972779296 11973726297 11974370848 11998172997 11998966377    Linhas bloqueadas no vivo corp e desativas em atlys: 11975283079 11996349302 11998608246   Linhas duplicadas: 11960574150 11960575926 11960578995 11960579042 11960580393 11960581004 11960582722 11960583089 11960587701 11960589576 11960593588 11960594516 11960597907 11960609175 11963875407 11963876334 11971142036 11971498613 11971511033 11971541283 11971568886 11971621860 11971627481 11971698154 11971737805 11971752562 11971810378 11972009246 11972027077 11972054795   Linha não localizada: 11998375457    DEBORAH FERREIRA//PROJETO PILOTO"/>
    <x v="0"/>
    <s v="VIRTUAL PEOPLE INFORMATICA S. A."/>
    <x v="0"/>
    <x v="0"/>
    <x v="0"/>
    <x v="0"/>
    <x v="0"/>
    <x v="0"/>
    <x v="0"/>
    <x v="0"/>
    <x v="0"/>
    <x v="0"/>
    <x v="0"/>
    <x v="0"/>
    <x v="0"/>
    <x v="0"/>
    <x v="0"/>
    <x v="0"/>
    <x v="1"/>
    <x v="0"/>
    <x v="0"/>
    <x v="0"/>
    <x v="0"/>
    <x v="0"/>
    <x v="2"/>
    <x v="0"/>
    <d v="2013-08-05T13:01:54"/>
    <x v="0"/>
    <m/>
    <x v="0"/>
    <x v="0"/>
    <x v="0"/>
    <x v="0"/>
    <x v="0"/>
    <x v="0"/>
    <x v="0"/>
    <x v="2"/>
    <x v="0"/>
    <x v="0"/>
    <x v="2"/>
    <x v="2"/>
    <s v="10841426000121"/>
    <x v="47"/>
    <x v="0"/>
    <x v="0"/>
  </r>
  <r>
    <s v="1-38DRQJX"/>
    <x v="1"/>
    <d v="2013-08-23T17:16:36"/>
    <s v="23/08/13 FAVOR INSERIR NA CONTA 2028226205. INSERIR NO ADABAS MPJ00035661 (9997697) GC PATRICIA SILVA , TEL 11 97224-3016 . WELITON PATRICIO - GUARDIÃO DE PEDIDOS - TEL 11/3430-4497  26/08/13 - 14:01 - ATIVIDADE APROVADA. DEBORAH FERREIRA//PROJETO PILOTO.  26/08/13- 14:23-  ATIVIDADE CONCLUÍDA. GERADO PEDIDO 1-7051256509.  DEBORAH FERREIRA//PROJETO PILOTO."/>
    <x v="0"/>
    <s v="INTERSMART COM, IMP E EXP DE EQ ELETRONICOS S.A."/>
    <x v="0"/>
    <x v="0"/>
    <x v="0"/>
    <x v="0"/>
    <x v="0"/>
    <x v="0"/>
    <x v="0"/>
    <x v="0"/>
    <x v="0"/>
    <x v="0"/>
    <x v="0"/>
    <x v="0"/>
    <x v="0"/>
    <x v="0"/>
    <x v="0"/>
    <x v="1"/>
    <x v="0"/>
    <x v="0"/>
    <x v="0"/>
    <x v="0"/>
    <x v="0"/>
    <x v="0"/>
    <x v="0"/>
    <x v="0"/>
    <d v="2013-08-23T17:16:36"/>
    <x v="0"/>
    <m/>
    <x v="0"/>
    <x v="0"/>
    <x v="0"/>
    <x v="0"/>
    <x v="0"/>
    <x v="0"/>
    <x v="0"/>
    <x v="0"/>
    <x v="0"/>
    <x v="0"/>
    <x v="0"/>
    <x v="0"/>
    <s v="05996801000253"/>
    <x v="1"/>
    <x v="2"/>
    <x v="0"/>
  </r>
  <r>
    <s v="1-35MAVTR"/>
    <x v="1"/>
    <d v="2013-08-05T15:31:21"/>
    <s v="6/8/2013 08:59 TRATANDO. ANA ISABEL NUNES  5/8/2013 15:31 - TRATAM-SE DE DOIS TERMOS OS QUAIS SOLICITAM A CRIAÇÃO DE CONTA NOVA, ANEXO CONTRATO GESTÃO. SMP1 - TRATA-SE DE 15 PN (NOKIA C2-01) / 17 PN (SAMSUNG S5830) / 20 PN (VIVOCHIP) / 11 PN (VIVOCHIP) / 4 PN (MINI SIMCARD) / 1 PN (NANO SIMCARD)   SMP2- TRATA-SE DE 4 PN (MOTOROLA RAZR) / 340 HA (VIVOCHIP) / 1 HP (PEN USB).  GUARDIÃ DE PEDIDOS - EDILENE AP DA SILVA - 11 3430-4250 GN - FABIOLA FALSI - Cel   11 99794 7725  5/8/2013 17:56 ATIVIDADE APROVADA//ANA ISABEL NUNES  5/8/2013 14:22 ATIVIDADE REPROVADA. LINHA 11996285133 DUPLICADA NA COLUNA 3 E 4 DO TERMO SMP 1. INFORMAR NÚMERO DE LINHA E ALTERAR NO TERMO SMP OU RETIRAR A LINHA E CORRIGIR SO E TERMO SMP.- PROJETO PILOTO//ANA ISABEL NUNES  06/08/2013 - 14:49 - ANEXO COMPLEMENTAR CORRIGINDO A LINHA INFORMADA. GUARDIÃ DE PEDIDOS - EDILENE AP DA SILVA - 11 3430-4250  6/8/2013 17:40 ATIVIDADE CONCLUÍDA. GERADOS PEDIDOS: ALTAS: 1-6874928430 PORTABILIDADES: 1-6875330722 PROJETO PILOTO//ANA ISABEL NUNES"/>
    <x v="0"/>
    <s v="AUNDE BRASIL S.A."/>
    <x v="0"/>
    <x v="0"/>
    <x v="0"/>
    <x v="0"/>
    <x v="0"/>
    <x v="0"/>
    <x v="0"/>
    <x v="0"/>
    <x v="0"/>
    <x v="0"/>
    <x v="0"/>
    <x v="0"/>
    <x v="0"/>
    <x v="0"/>
    <x v="0"/>
    <x v="0"/>
    <x v="0"/>
    <x v="0"/>
    <x v="0"/>
    <x v="0"/>
    <x v="0"/>
    <x v="0"/>
    <x v="0"/>
    <x v="0"/>
    <d v="2013-08-05T15:31:21"/>
    <x v="0"/>
    <m/>
    <x v="0"/>
    <x v="0"/>
    <x v="0"/>
    <x v="0"/>
    <x v="0"/>
    <x v="0"/>
    <x v="0"/>
    <x v="0"/>
    <x v="0"/>
    <x v="0"/>
    <x v="0"/>
    <x v="0"/>
    <s v="48131296000106"/>
    <x v="47"/>
    <x v="0"/>
    <x v="0"/>
  </r>
  <r>
    <s v="1-35MZKNQ"/>
    <x v="0"/>
    <d v="2013-08-05T16:52:34"/>
    <s v="5/8/2013 16:52 - CONTA 2062148208, INSERIR ADABAS MPJ00016895 GN MARIANE AMORIM.  TRATA-SE DE 8 MP+TA BLACKBERRY 9360 / 18 MP+TA NOKIA C2-01 / 17 MP PURA SEM TROCA / 10 HP NOKIA C2-01 / 8 HA VIVOCHIP / 2 HA VIVOCHIP. REINSERÇÃO DA ATIVIDADE 1-34ZKO6S, CANCELADA.  LINHAS DESATIVAS NO VIVOCORP, FAVOR ABRIR CHAMADO SE NECESSÁRIO.  DÚVIDAS ACIONAR ANTES DE CANCELAR.   GUARDIÃ DE PEDIDOS - EDILENE AP DA SILVA - 11 3430-4250 GC - MARIANE AMORIM - CEL +55 11 99804-0707   06/08/2013 - 09:59 ATIVIDADE CANCELADA : AS LINHAS 11972474453 -11991436274 - 11991431114 - 11991430375 - 11991733739 - 11991455209 - 11971124923 - 11972685837 - 11972775724 -  11972660927 - 11991546837 - 11991437181 - 11991433060 - 11991634587 - 11991662568 - 11991661574 - 11991451411 - 11991673789  11991453004 - 11991447915 - 11976138285 - 11973919665 - 11970934853  ENCONTRAM - SE FORA DO MAILLING, POREM SIMULADOR CONSTA TROCA SOMENTE DENTRO DO MAILLING **  LUCIANE SOARES - PROJETO PILOTO"/>
    <x v="0"/>
    <s v="COVANCE B S E P FARMACEUTICAS LTDA"/>
    <x v="0"/>
    <x v="0"/>
    <x v="0"/>
    <x v="0"/>
    <x v="0"/>
    <x v="0"/>
    <x v="0"/>
    <x v="0"/>
    <x v="0"/>
    <x v="0"/>
    <x v="0"/>
    <x v="0"/>
    <x v="0"/>
    <x v="0"/>
    <x v="0"/>
    <x v="0"/>
    <x v="1"/>
    <x v="0"/>
    <x v="0"/>
    <x v="0"/>
    <x v="0"/>
    <x v="0"/>
    <x v="2"/>
    <x v="0"/>
    <d v="2013-08-05T16:52:34"/>
    <x v="0"/>
    <m/>
    <x v="0"/>
    <x v="0"/>
    <x v="0"/>
    <x v="0"/>
    <x v="0"/>
    <x v="0"/>
    <x v="0"/>
    <x v="2"/>
    <x v="0"/>
    <x v="0"/>
    <x v="2"/>
    <x v="2"/>
    <s v="09011459000165"/>
    <x v="47"/>
    <x v="0"/>
    <x v="0"/>
  </r>
  <r>
    <s v="1-35N1M2G"/>
    <x v="0"/>
    <d v="2013-08-05T16:59:54"/>
    <s v="05.08.13 CRIAR CONTA NOVA  . VENCIMENTO 25 . INSERIR NO ADABAS MPJ00035661 (9997697) GC PATRICIA SILVA , TEL 11 97224-3016 . ALINHADO COM A CINTIA QUADROS QUE O PEDIDO 1-6486229448 FOI CONCLUIDO ,Linha : 1991003479 já pode ser utilizada na nova atividade  WELITON PATRICIO - GUARDIÃO DE PEDIDOS - TEL 11/3430-4497   05/8/2013 ás 21:31. ATIVIDADE CONCLUIDA. GEARDO PEDIDO 1-6873389870. ILHA DE INPUT. ADRIELE RODRIGUES."/>
    <x v="0"/>
    <s v="FEDERAL-MOGUL SISTEMAS AUTOMOTIVOS LTDA"/>
    <x v="0"/>
    <x v="0"/>
    <x v="0"/>
    <x v="0"/>
    <x v="0"/>
    <x v="0"/>
    <x v="0"/>
    <x v="0"/>
    <x v="0"/>
    <x v="0"/>
    <x v="0"/>
    <x v="0"/>
    <x v="0"/>
    <x v="0"/>
    <x v="0"/>
    <x v="0"/>
    <x v="0"/>
    <x v="0"/>
    <x v="0"/>
    <x v="0"/>
    <x v="0"/>
    <x v="0"/>
    <x v="2"/>
    <x v="0"/>
    <d v="2013-08-05T16:59:54"/>
    <x v="0"/>
    <d v="2013-08-05T21:33:15"/>
    <x v="0"/>
    <x v="0"/>
    <x v="0"/>
    <x v="0"/>
    <x v="0"/>
    <x v="0"/>
    <x v="0"/>
    <x v="2"/>
    <x v="0"/>
    <x v="0"/>
    <x v="2"/>
    <x v="2"/>
    <s v="00747901000222"/>
    <x v="43"/>
    <x v="3"/>
    <x v="0"/>
  </r>
  <r>
    <s v="1-35N8IWX"/>
    <x v="0"/>
    <d v="2013-08-05T17:04:21"/>
    <s v="5/8/2013 17:04 - CRIAR CONTA VENC 25, CLIENTE NÃO CONTRATOU GESTÃO, INSERIR NO ADABAS MPJ00016895 GN MARIANE AMORIM, TRATA-SE DE 12MP+TA  (PEN USB Huawei E3131 - 3G +)  / 11 MP SEM TROCA.  TRATA-SE DE REINSERÇÃO DA ATIVIDADE 1-3502C1D, CANCELADA.  GUARDIÃ DE PEDIDOS - EDILENE AP DA SILVA - 11 3430-4250 GC - MARIANE AMORIM - CEL +55 11 99804-0707  06/08/2013 11:42  ATIVIDADE CANCELADA  DEVIDO O MODEM INFORMADO NO TERMO SMP E SIMULADOR NAO CONSTAR EM VIVOCORP ** LUCIANE SOARES - PROJETO PILOTO"/>
    <x v="0"/>
    <s v="COVANCE B S E P FARMACEUTICAS LTDA"/>
    <x v="0"/>
    <x v="0"/>
    <x v="0"/>
    <x v="0"/>
    <x v="0"/>
    <x v="0"/>
    <x v="0"/>
    <x v="0"/>
    <x v="0"/>
    <x v="0"/>
    <x v="0"/>
    <x v="0"/>
    <x v="0"/>
    <x v="0"/>
    <x v="0"/>
    <x v="0"/>
    <x v="1"/>
    <x v="0"/>
    <x v="0"/>
    <x v="0"/>
    <x v="0"/>
    <x v="0"/>
    <x v="2"/>
    <x v="0"/>
    <d v="2013-08-05T17:04:21"/>
    <x v="0"/>
    <m/>
    <x v="0"/>
    <x v="0"/>
    <x v="0"/>
    <x v="0"/>
    <x v="0"/>
    <x v="0"/>
    <x v="0"/>
    <x v="2"/>
    <x v="0"/>
    <x v="0"/>
    <x v="2"/>
    <x v="2"/>
    <s v="09011459000165"/>
    <x v="47"/>
    <x v="0"/>
    <x v="0"/>
  </r>
  <r>
    <s v="1-35NB6H9"/>
    <x v="1"/>
    <d v="2013-08-05T17:35:33"/>
    <s v="5/8/2013 17:35 - VINCULAR CONTA 2094411882, INSERIR NO ADABAS MPJ00014741 GN CLAUDIO REIS, TRATA-SE DE 1 MP+TA;  GUARDIÃ DE PEDIDOS - EDILENE AP DA SILVA - 11 3430-4250 GN - CLÁUDIO REIS -  CEL +55 11 97151-7151   07/08/2013  09:59 -  ATIVIDADE APROVADA - PROJETO PILOTO //VIVIANE BERNARDES   7/8/2013 17:10  ATIVIDADE REPROVADA : CONFORME VERIFICADO EM PPVC LINHA NÃO CONSTA NO MAILING, NECESSÁRIO DE ACORDO PARA LINHAS FORA DO MAILING - PROJETO PILOTO//VIVIANE BERNARDES  8/8/2013 09:38  ATIVIDADE CONCLUIDA GERADO PEDIDO 1-6884962890 - PROJETO PILOTO//VIVIANE BERNARDES"/>
    <x v="0"/>
    <s v="BMS LOGISTICA LTDA"/>
    <x v="0"/>
    <x v="0"/>
    <x v="0"/>
    <x v="0"/>
    <x v="0"/>
    <x v="0"/>
    <x v="0"/>
    <x v="0"/>
    <x v="0"/>
    <x v="0"/>
    <x v="0"/>
    <x v="0"/>
    <x v="0"/>
    <x v="0"/>
    <x v="0"/>
    <x v="0"/>
    <x v="0"/>
    <x v="0"/>
    <x v="0"/>
    <x v="0"/>
    <x v="0"/>
    <x v="0"/>
    <x v="0"/>
    <x v="0"/>
    <d v="2013-08-05T17:35:33"/>
    <x v="0"/>
    <d v="2013-08-08T09:40:57"/>
    <x v="0"/>
    <x v="0"/>
    <x v="0"/>
    <x v="0"/>
    <x v="0"/>
    <x v="0"/>
    <x v="0"/>
    <x v="0"/>
    <x v="0"/>
    <x v="0"/>
    <x v="0"/>
    <x v="0"/>
    <s v="03013136000124"/>
    <x v="48"/>
    <x v="0"/>
    <x v="0"/>
  </r>
  <r>
    <s v="1-35RNFVA"/>
    <x v="1"/>
    <d v="2013-08-06T16:31:42"/>
    <s v="06/08/13 FAVOR CRIAR CONTA NOVA  . VENCIMENTO 25 . INSERIR NO ADABAS MPJ03401960 GC BRENO O PESSOA, DUVIDAS CTTO NO TEL 11/95040-1533. OBS: ENDEREÇO CONFORME RECEITA: ROD DOM PEDRO I , Nº KM 87 , COMPLEMENTO: COND EMPRESARIAL BARAO DE MAUA EDIF MICHELANGELO CONJ 22, 23 E 24 WELITON PATRICIO - GUARDIÃO DE PEDIDOS - TEL 11/3430-4497   06/08/2013 17:14  ATIVIDADE APROVADA ** LUCIANE SOARES - PROJETO PILOTO  06/08/2013 17: 41 ATIVIDADE CONCLUIDA GERADO O PEDIDO  1-6880137080 CONFORME DOCUMENTAÇÃO ** LUCIANE SOARES - PROJETO PILOTO"/>
    <x v="0"/>
    <s v="VISKASE BRASIL EMBALAGENS LTDA"/>
    <x v="0"/>
    <x v="0"/>
    <x v="0"/>
    <x v="0"/>
    <x v="0"/>
    <x v="0"/>
    <x v="0"/>
    <x v="0"/>
    <x v="0"/>
    <x v="0"/>
    <x v="0"/>
    <x v="0"/>
    <x v="0"/>
    <x v="0"/>
    <x v="0"/>
    <x v="1"/>
    <x v="0"/>
    <x v="0"/>
    <x v="0"/>
    <x v="0"/>
    <x v="0"/>
    <x v="0"/>
    <x v="0"/>
    <x v="0"/>
    <d v="2013-08-06T16:31:42"/>
    <x v="0"/>
    <d v="2013-08-06T17:43:27"/>
    <x v="0"/>
    <x v="0"/>
    <x v="0"/>
    <x v="0"/>
    <x v="0"/>
    <x v="0"/>
    <x v="0"/>
    <x v="0"/>
    <x v="0"/>
    <x v="0"/>
    <x v="0"/>
    <x v="0"/>
    <s v="67852822000171"/>
    <x v="49"/>
    <x v="2"/>
    <x v="0"/>
  </r>
  <r>
    <s v="1-35UKTLX"/>
    <x v="1"/>
    <d v="2013-08-07T09:50:32"/>
    <s v="7/8/2013 09:50 - CRIAR ATIVIDADE VENCIMENTO 03, TRATA-SE DE: 14 PN MOTOROLA XT925 / 1 PN MOTOROLA XT925 / 4 HP COMODATO (PEN USB HUAWEI )/ 35 HA VIVOCHIP.  GUARDIÃ DE PEDIDOS - EDILENE AP DA SILVA - 11 3430-4250 GN - FABIOLA FALSI - Cel   11 99794 7725  7/8/2013 12:20 ATIVIDADE APROVADA//ANA ISABEL NUNES  7/8/2013 15:00 ATIVIDADE CONCLUÍDA. GERADOS PEDIDOS: 1-6885832631/ 1-6885851727. - PROJETO PILOTO//ANA ISABEL NUNES"/>
    <x v="0"/>
    <s v="FORCA SINDICAL ESTADUAL DE SAO PAULO"/>
    <x v="0"/>
    <x v="0"/>
    <x v="0"/>
    <x v="0"/>
    <x v="0"/>
    <x v="0"/>
    <x v="0"/>
    <x v="0"/>
    <x v="0"/>
    <x v="0"/>
    <x v="0"/>
    <x v="0"/>
    <x v="0"/>
    <x v="0"/>
    <x v="0"/>
    <x v="0"/>
    <x v="0"/>
    <x v="0"/>
    <x v="0"/>
    <x v="0"/>
    <x v="0"/>
    <x v="0"/>
    <x v="0"/>
    <x v="0"/>
    <d v="2013-08-07T09:50:32"/>
    <x v="0"/>
    <m/>
    <x v="0"/>
    <x v="0"/>
    <x v="0"/>
    <x v="0"/>
    <x v="0"/>
    <x v="0"/>
    <x v="0"/>
    <x v="0"/>
    <x v="0"/>
    <x v="0"/>
    <x v="0"/>
    <x v="0"/>
    <s v="68971316000164"/>
    <x v="4"/>
    <x v="0"/>
    <x v="0"/>
  </r>
  <r>
    <s v="1-35VDT6A"/>
    <x v="1"/>
    <d v="2013-08-07T11:28:30"/>
    <s v="7/8/2013 11:28 - VINCULAR CONTA 2108074683 INSERIR NO ADABAS MPJ00016895 GN MARIANE AMORIM. TRATA-SE DE 1 SOLICITAÇÃO DE TT+MP+TA.  PEÇO REALIZAR APENAS A TT A OUTRA SOLICITAÇÃO DE MP+TA SERÁ TRATADA POSTERIORMENTE EM OUTRA ATIVIDADE APÓS CONCLUSÃO DESTA. ESTE CASO FOI ALINHADO ENTRE GUARDIÃ/CINTIA E GN MARIANE.  QUANTO A VIGENCIA DE CONTRATO DE 12 AO ÍNVES DE 12+12 FOI ALINHADO ENTRE DESENVOLVIMENTO COMERCIAL,CINTIA E RITA LANDGRAF.  DÚVIDAS FAVOR ACIONAR IMEDIATAMENTE, NÃO CANCELAR ATIVIDADE. CLIENTE CRITICO.  GUARDIÃ DE PEDIDOS - EDILENE AP DA SILVA - 11 3430-4250 GC - MARIANE AMORIM - CEL +55 11 99804-0707   07/08/2013 12:45 ATIVIDADE APROVADA ** LUCIANE SOARES - PROJETO PILOTO   07/08/2013 15:00 ATIVIDADE CONCLUIDA. GERADO O PEDIDO 1-6887318261 ** LUCIANE SOARES - PROJETO PILOTO"/>
    <x v="0"/>
    <s v="GOOGLE BRASIL INTERNET LTDA"/>
    <x v="0"/>
    <x v="0"/>
    <x v="0"/>
    <x v="0"/>
    <x v="0"/>
    <x v="0"/>
    <x v="0"/>
    <x v="0"/>
    <x v="0"/>
    <x v="0"/>
    <x v="0"/>
    <x v="0"/>
    <x v="0"/>
    <x v="0"/>
    <x v="0"/>
    <x v="0"/>
    <x v="0"/>
    <x v="0"/>
    <x v="0"/>
    <x v="0"/>
    <x v="0"/>
    <x v="0"/>
    <x v="0"/>
    <x v="0"/>
    <d v="2013-08-07T11:28:30"/>
    <x v="0"/>
    <d v="2013-08-07T15:02:32"/>
    <x v="0"/>
    <x v="0"/>
    <x v="0"/>
    <x v="0"/>
    <x v="0"/>
    <x v="0"/>
    <x v="0"/>
    <x v="0"/>
    <x v="0"/>
    <x v="0"/>
    <x v="0"/>
    <x v="0"/>
    <s v="06990590000123"/>
    <x v="47"/>
    <x v="0"/>
    <x v="0"/>
  </r>
  <r>
    <s v="1-3824GJ2"/>
    <x v="1"/>
    <d v="2013-08-22T14:04:13"/>
    <s v="22.08.13 FAVOR CRIAR CONTA NOVA  . VENCIMENTO 25. INSERIR NO ADABAS MPJ03395634 GC FRANCISCO J M F FILHO, TEL 11 97486.2193 .  WELITON PATRICIO - GUARDIÃO DE PEDIDOS - TEL 11/3430-4497   ANEXADO FORM COMPLEMENTAR EM EXCEL. MUITO OBRIGADO! COMO MENCIONADO, NÃO OCORRERÁ NAS PRÓXIMAS VEZES WELITON PATRICIO 23/08/13 10:27   23/08/2013 10:45 ATIVIDADE EM TRATATIVA ** LUCIANE SOARES - PROJETO PILOTO   26/08/2013 14:25    ATIVIDADE CONCLUÍDA. GERADO PEDIDO 1-7035665204. LUCIANE SOARES - PROJETO PILOTO"/>
    <x v="0"/>
    <s v="CORACAO MIN EMP PARTICIPAÇÕES LTDA"/>
    <x v="0"/>
    <x v="0"/>
    <x v="0"/>
    <x v="0"/>
    <x v="0"/>
    <x v="0"/>
    <x v="0"/>
    <x v="0"/>
    <x v="0"/>
    <x v="0"/>
    <x v="0"/>
    <x v="0"/>
    <x v="0"/>
    <x v="0"/>
    <x v="0"/>
    <x v="1"/>
    <x v="0"/>
    <x v="0"/>
    <x v="0"/>
    <x v="0"/>
    <x v="0"/>
    <x v="0"/>
    <x v="0"/>
    <x v="0"/>
    <d v="2013-08-22T14:04:13"/>
    <x v="0"/>
    <m/>
    <x v="0"/>
    <x v="0"/>
    <x v="0"/>
    <x v="0"/>
    <x v="0"/>
    <x v="0"/>
    <x v="0"/>
    <x v="0"/>
    <x v="0"/>
    <x v="0"/>
    <x v="0"/>
    <x v="0"/>
    <s v="07879344000161"/>
    <x v="1"/>
    <x v="2"/>
    <x v="0"/>
  </r>
  <r>
    <s v="1-35VR6PT"/>
    <x v="1"/>
    <d v="2013-08-07T12:15:56"/>
    <s v="7/8/2013 12:15 - VINCULAR CONTA 2108074683 INSERIR NO ADABAS MPJ00016895 GN MARIANE AMORIM. TRATA-SE DE 1 SOLICITAÇÃO DE TT+MP+TA.  PEÇO REALIZAR APENAS A MP+TA A OUTRA SOLICITAÇÃO DE TT SERÁ TRATADA  EM OUTRA ATIVIDADE. ESTE CASO FOI ALINHADO ENTRE GUARDIÃ/CINTIA E GN MARIANE.  QUANTO A VIGENCIA DE CONTRATO DE 12 AO ÍNVES DE 12+12 FOI ALINHADO ENTRE DESENVOLVIMENTO COMERCIAL,CINTIA E RITA LANDGRAF.  DÚVIDAS FAVOR ACIONAR IMEDIATAMENTE, NÃO CANCELAR ATIVIDADE. CLIENTE CRITICO.  GUARDIÃ DE PEDIDOS - EDILENE AP DA SILVA - 11 3430-4250 GC - MARIANE AMORIM - CEL +55 11 99804-0707  09/08/13 11:23 -  ATIVIDADE APROVADA. DEBORAH FERREIRA//PROJETO PILOTO.  09/08/2013 15:47 - Aberto chamado Nº 20497931 devido linha, após receber transferencia de tit. Não carregar em cliente GOOGLE. Willian Dorneles  13/08/2013 11:18 - Chamado Nº 20497931 solucionado. Linha 11999539798 consta atrelada ao cliente GOOGLE em VivoCorp. Seguir tratativa. Willian Dorneles  13/08/13- 14:00-  ATIVIDADE CONCLUÍDA. GERADO PEDIDO 1-6933006234.  DEBORAH FERREIRA//PROJETO PILOTO."/>
    <x v="0"/>
    <s v="GOOGLE BRASIL INTERNET LTDA"/>
    <x v="0"/>
    <x v="0"/>
    <x v="0"/>
    <x v="0"/>
    <x v="0"/>
    <x v="0"/>
    <x v="0"/>
    <x v="0"/>
    <x v="0"/>
    <x v="0"/>
    <x v="0"/>
    <x v="0"/>
    <x v="0"/>
    <x v="0"/>
    <x v="0"/>
    <x v="0"/>
    <x v="0"/>
    <x v="0"/>
    <x v="0"/>
    <x v="0"/>
    <x v="0"/>
    <x v="0"/>
    <x v="0"/>
    <x v="0"/>
    <d v="2013-08-07T12:15:56"/>
    <x v="0"/>
    <m/>
    <x v="0"/>
    <x v="0"/>
    <x v="0"/>
    <x v="0"/>
    <x v="0"/>
    <x v="0"/>
    <x v="0"/>
    <x v="0"/>
    <x v="0"/>
    <x v="0"/>
    <x v="0"/>
    <x v="0"/>
    <s v="06990590000123"/>
    <x v="50"/>
    <x v="0"/>
    <x v="0"/>
  </r>
  <r>
    <s v="1-35WEKGV"/>
    <x v="0"/>
    <d v="2013-08-07T14:25:03"/>
    <s v="7/8/2013 14:25 - NOVA CONTA, ADABAS MPJ00028638, VENC DIA 17. 82 PN  48 HA RICARDO ROSSINI DIAS - GUARDIÃO DE PEDIDOS - TEL 1134305038 MARCELO AP. PARRIAL - GC - CEL 19 98006677   7/8/2013 16:30 ATIVIDADE APROVADA - PROJETO PILOTO//VIVIANE BERNARDES   7/8/2013  17:59 ATIVIDADE CONCLUIDA GERADOS PEDIDOS  1-6888462236/1-6889111414 -  PROJRTO PILOTO//VIVIANE BERNARDES"/>
    <x v="0"/>
    <s v="REAL SOCIEDADE PORTUGUESA DE BENEFICENCIA"/>
    <x v="0"/>
    <x v="0"/>
    <x v="0"/>
    <x v="0"/>
    <x v="0"/>
    <x v="0"/>
    <x v="0"/>
    <x v="0"/>
    <x v="0"/>
    <x v="0"/>
    <x v="0"/>
    <x v="0"/>
    <x v="0"/>
    <x v="0"/>
    <x v="0"/>
    <x v="0"/>
    <x v="0"/>
    <x v="0"/>
    <x v="0"/>
    <x v="0"/>
    <x v="0"/>
    <x v="0"/>
    <x v="2"/>
    <x v="0"/>
    <d v="2013-08-07T14:25:03"/>
    <x v="0"/>
    <m/>
    <x v="0"/>
    <x v="0"/>
    <x v="0"/>
    <x v="0"/>
    <x v="0"/>
    <x v="0"/>
    <x v="0"/>
    <x v="2"/>
    <x v="0"/>
    <x v="0"/>
    <x v="2"/>
    <x v="2"/>
    <s v="46030318000116"/>
    <x v="4"/>
    <x v="1"/>
    <x v="0"/>
  </r>
  <r>
    <s v="1-35X8H2R"/>
    <x v="1"/>
    <d v="2013-08-07T16:40:00"/>
    <s v="7/8/2013 16:40 - CASO ALINHADO COM CINTIA E GN, INSERIR CONFORME SO AS TROCAS FORA DO MAILLING.  REINSERÇÃO DA ATIVIDADE N° 1-358F7PC VINCULAR CONTA 2002875648, INSERIR NO ADABAS MPJ00014741 GN CLAUDIO REIS. TRATA-SE DE 2 MP+TA IPHONE 5 / 7 MP+TA IPHONE 4S / 2 MP+TA MOTOROLA XT915 /   ANEXO DE ACORDO PARA TRAMITAR COM DOCUMENTAÇÃO EXPIRADA. ASSINANTE CONSTA EM CADASTRO DO GESTOR. DÚVIDAS ACIONAR ANTES DE CANCELAR.  GUARDIÃ DE PEDIDOS - EDILENE AP DA SILVA - 11 3430-4250 GN - CLÁUDIO REIS -  CEL +55 11 97151-7151  07/08/13 17:14 - ATIVIDADE APROVADA. DEBORAH FERREIRA//PROJETO PILOTO.  07/08/13- 17:45- ATIVIDADE REPROVADA: LINHA 11986894677 NÃO LOCALIZADA NO VIVO CORP E EM ATLYS. EFETUADO CONTATO COM SUCESSO COM GN CLAUDIO.ILHA DE INPUT.DEBORAH FERREIRA//PROJETO PILOTO.  08/08/2013 - ANEXO COMPLEMENTAR CORRIGIDO, LINHA SUBSTITUIDA, FAVOR DAR ANDAMENTO. GUARDIÃ DE PEDIDOS - EDILENE AP DA SILVA - 11 3430-4250  FAVOR NÃO CANCELAR ATIVIDADE GN ESTA CORRIGINDO AO MEU LADO, FAVOR AGUARDAR 5 MINUTOS.  9/8/2013 15:23 ATIVIDADE APROVADA//ANA ISABEL NUNES  9/8/2013 18:07 ATIVIDADE CONCLUÍDA. GERADO PEDIDO: 1-6910441077. NÃO ENVIADO POR FALTA DE ESTOQUE.- PROJETO PILOTO//ANA ISABEL NUNES"/>
    <x v="0"/>
    <s v="GALVAO ENGENHARIA S/A"/>
    <x v="0"/>
    <x v="0"/>
    <x v="0"/>
    <x v="0"/>
    <x v="0"/>
    <x v="0"/>
    <x v="0"/>
    <x v="0"/>
    <x v="0"/>
    <x v="0"/>
    <x v="0"/>
    <x v="0"/>
    <x v="0"/>
    <x v="0"/>
    <x v="0"/>
    <x v="0"/>
    <x v="0"/>
    <x v="0"/>
    <x v="0"/>
    <x v="0"/>
    <x v="0"/>
    <x v="0"/>
    <x v="0"/>
    <x v="0"/>
    <d v="2013-08-07T16:40:00"/>
    <x v="0"/>
    <m/>
    <x v="0"/>
    <x v="0"/>
    <x v="0"/>
    <x v="0"/>
    <x v="0"/>
    <x v="0"/>
    <x v="0"/>
    <x v="0"/>
    <x v="0"/>
    <x v="0"/>
    <x v="0"/>
    <x v="0"/>
    <s v="01340937000179"/>
    <x v="48"/>
    <x v="0"/>
    <x v="0"/>
  </r>
  <r>
    <s v="1-35XUL2S"/>
    <x v="0"/>
    <d v="2013-08-07T17:02:38"/>
    <s v="7/8/2013 17:02 - NOVA CONTA, ADABAS MPJ00028638, VENC DIA 13. SMP 1 - 09 PN SMP 2 - 28 HA E 17 PN  SMP 3 - 45 PN FAVOR GERAR UM PEDIDO PARA AS ALTAS E OUTRO PARA AS PORTABILIDADES RICARDO ROSSINI DIAS - GUARDIÃO DE PEDIDOS - TEL 11 34305038 MARCELO AP. PARRIAL - GC - CEL 19 98006677   07/08/2013 17:50 - ATIVIDADE APROVADA **  LUCIANE SOARES - PROJETO PILOTO  09/08/2013 15: 24 ATIVIDADE 1-35XUL2S . PEDIDO INSERIDO CONFORME DOCUMENTAÇÃO . GERADO OS PEDIDOS 1-6897110171 28 ALTAS  1-6897690926 72 PN. LUCIANE SOARES - PROJETO PILOTO."/>
    <x v="0"/>
    <s v="ANHAGUERA COMERCIO DE FERRAMENTAS LTDA"/>
    <x v="0"/>
    <x v="0"/>
    <x v="0"/>
    <x v="0"/>
    <x v="0"/>
    <x v="0"/>
    <x v="0"/>
    <x v="0"/>
    <x v="0"/>
    <x v="0"/>
    <x v="0"/>
    <x v="0"/>
    <x v="0"/>
    <x v="0"/>
    <x v="0"/>
    <x v="0"/>
    <x v="0"/>
    <x v="0"/>
    <x v="0"/>
    <x v="0"/>
    <x v="0"/>
    <x v="0"/>
    <x v="2"/>
    <x v="0"/>
    <d v="2013-08-07T17:02:38"/>
    <x v="0"/>
    <m/>
    <x v="0"/>
    <x v="0"/>
    <x v="0"/>
    <x v="0"/>
    <x v="0"/>
    <x v="0"/>
    <x v="0"/>
    <x v="2"/>
    <x v="0"/>
    <x v="0"/>
    <x v="2"/>
    <x v="2"/>
    <s v="00565813000129"/>
    <x v="48"/>
    <x v="1"/>
    <x v="0"/>
  </r>
  <r>
    <s v="1-363DYX9"/>
    <x v="1"/>
    <d v="2013-08-08T14:57:23"/>
    <s v="8/8/2013 14:57 - VINCULAR CONTA 2041686726, INSERIR NO ADABAS MPJ00028632 GN FABIOLA FALSI. TRATA-SE DE 2 TT+MP  DÚVIDAS ACIONAR ANTES DE CANCELAR.  GUARDIÃ DE PEDIDOS - EDILENE AP DA SILVA - 11 3430-4250 GN - FABIOLA FALSI - Cel   11 99794 7725  8/8/2013 16:07 ATIVIDADE CANCELADA. LINHA 11999820466 INFORMADA EM TERMO SMP POSSUI CEDENTE DIVERGENTE DE ATLYS. SE ENCONTRA COMO PESSOA JURÍDICA E NÃO COMO PESSOA FÍSICA.- PROJETO PILOTO//ANA ISABEL NUNES"/>
    <x v="0"/>
    <s v="LLA D.DE T.E V.MOBILIARIOS LTDA"/>
    <x v="0"/>
    <x v="0"/>
    <x v="0"/>
    <x v="0"/>
    <x v="0"/>
    <x v="0"/>
    <x v="0"/>
    <x v="0"/>
    <x v="0"/>
    <x v="0"/>
    <x v="0"/>
    <x v="0"/>
    <x v="0"/>
    <x v="0"/>
    <x v="0"/>
    <x v="0"/>
    <x v="1"/>
    <x v="0"/>
    <x v="0"/>
    <x v="0"/>
    <x v="0"/>
    <x v="0"/>
    <x v="0"/>
    <x v="0"/>
    <d v="2013-08-08T14:57:23"/>
    <x v="0"/>
    <m/>
    <x v="0"/>
    <x v="0"/>
    <x v="0"/>
    <x v="0"/>
    <x v="0"/>
    <x v="0"/>
    <x v="0"/>
    <x v="0"/>
    <x v="0"/>
    <x v="0"/>
    <x v="0"/>
    <x v="0"/>
    <s v="67600379000141"/>
    <x v="48"/>
    <x v="0"/>
    <x v="0"/>
  </r>
  <r>
    <s v="1-363FKW3"/>
    <x v="1"/>
    <d v="2013-08-08T15:24:00"/>
    <s v="8/8/2013 15:24 - CRIAR CONTA VENC 25, CLIENTE NÃO CONTRATOU GESTÃO, INSERIR NO ADABAS MPJ00016895 GN MARIANE AMORIM, TRATA-SE DE 12MP+TA  (PEN USB Huawei E3131 - 3G +)  / 11 MP SEM TROCA.  TRATA-SE DE REINSERÇÃO DA ATIVIDADE 1-35N8IWX, CANCELADA.  GUARDIÃ DE PEDIDOS - EDILENE AP DA SILVA - 11 3430-4250 GC - MARIANE AMORIM - CEL +55 11 99804-0707    8/8/2013 16:57 ATIVIDADE APROVADA - PROJETO PILOTO//VIVIANE BERNARDES  09/05/2013 - 11:01 - ANEXO DE ACORDO PARA TRAMITAR MP VIA CR. DÚVIDAS ACIONAR. GUARDIÃ DE PEDIDOS - EDILENE AP DA SILVA - 11 3430-4250 GC - MARIANE AMORIM - CEL +55 11 99804-0707  9/08/2013 11:19 ATIVIDADE CONCLUIDA GERADO PEDIDO 1-6901617872 - PROJETO PILOTO//VIVIANE BERNARDES"/>
    <x v="0"/>
    <s v="COVANCE B S E P FARMACEUTICAS LTDA"/>
    <x v="0"/>
    <x v="0"/>
    <x v="0"/>
    <x v="0"/>
    <x v="0"/>
    <x v="0"/>
    <x v="0"/>
    <x v="0"/>
    <x v="0"/>
    <x v="0"/>
    <x v="0"/>
    <x v="0"/>
    <x v="0"/>
    <x v="0"/>
    <x v="0"/>
    <x v="0"/>
    <x v="0"/>
    <x v="0"/>
    <x v="0"/>
    <x v="0"/>
    <x v="0"/>
    <x v="0"/>
    <x v="0"/>
    <x v="0"/>
    <d v="2013-08-08T15:24:00"/>
    <x v="0"/>
    <m/>
    <x v="0"/>
    <x v="0"/>
    <x v="0"/>
    <x v="0"/>
    <x v="0"/>
    <x v="0"/>
    <x v="0"/>
    <x v="0"/>
    <x v="0"/>
    <x v="0"/>
    <x v="0"/>
    <x v="0"/>
    <s v="09011459000165"/>
    <x v="48"/>
    <x v="0"/>
    <x v="0"/>
  </r>
  <r>
    <s v="1-363R570"/>
    <x v="1"/>
    <d v="2013-08-08T15:33:32"/>
    <s v="8/8/2013 15:33 - CONTA 2011483999, ADABAS MPJ00020535. 15 HA RICARDO ROSSINI DIAS - GUARDIÃO DE PEDIDOS - TEL 11 34305038 JACQUELINE ALVES - GC - CEL 19 98442526  08/08/13 ATIVIDADE APROVADA. DEBORAH FERREIRA//PROJETO PILOTO.  08/08/13 - 17:15 - ATIVIDADE CONCLUÍDA. GERADO PEDIDO 1-6899319929.  DEBORAH FERREIRA// PROJETO PILOTO."/>
    <x v="0"/>
    <s v="RISEL COMBUSTIVEIS LTDA"/>
    <x v="0"/>
    <x v="0"/>
    <x v="0"/>
    <x v="0"/>
    <x v="0"/>
    <x v="0"/>
    <x v="0"/>
    <x v="0"/>
    <x v="0"/>
    <x v="0"/>
    <x v="0"/>
    <x v="0"/>
    <x v="0"/>
    <x v="0"/>
    <x v="0"/>
    <x v="0"/>
    <x v="0"/>
    <x v="0"/>
    <x v="0"/>
    <x v="0"/>
    <x v="0"/>
    <x v="0"/>
    <x v="0"/>
    <x v="0"/>
    <d v="2013-08-08T15:33:32"/>
    <x v="0"/>
    <m/>
    <x v="0"/>
    <x v="0"/>
    <x v="0"/>
    <x v="0"/>
    <x v="0"/>
    <x v="0"/>
    <x v="0"/>
    <x v="0"/>
    <x v="0"/>
    <x v="0"/>
    <x v="0"/>
    <x v="0"/>
    <s v="46677860000165"/>
    <x v="48"/>
    <x v="1"/>
    <x v="0"/>
  </r>
  <r>
    <s v="1-364C2UK"/>
    <x v="1"/>
    <d v="2013-08-08T16:23:43"/>
    <s v="8/8/2013 16:23 - NOVA CONTA, ADABAS MPJ00020535, VENC DIA 17. 2 HP RICARDO ROSSINI DIAS - GUARDIÃO DE PEDIDOS - TEL 11 34305038 JACQUELINE ALVES - GC - CEL 19 98442526  8/8/2013 17:00 ATIVIDADE CANCELADA. ASSINATURA EM TERMO SMP ESTÁ DIVERGENTE DA ASSINATURA DA DOCUMENTAÇÃO NO CADASTRO DO CLIENTE. - PROJETO PILOTO//ANA ISABEL NUNES"/>
    <x v="0"/>
    <s v="COVOLAN BENEFICIAMENTOS TEXTEIS LTDA"/>
    <x v="0"/>
    <x v="0"/>
    <x v="0"/>
    <x v="0"/>
    <x v="0"/>
    <x v="0"/>
    <x v="0"/>
    <x v="0"/>
    <x v="0"/>
    <x v="0"/>
    <x v="0"/>
    <x v="0"/>
    <x v="0"/>
    <x v="0"/>
    <x v="0"/>
    <x v="0"/>
    <x v="1"/>
    <x v="0"/>
    <x v="0"/>
    <x v="0"/>
    <x v="0"/>
    <x v="0"/>
    <x v="0"/>
    <x v="0"/>
    <d v="2013-08-08T16:23:43"/>
    <x v="0"/>
    <m/>
    <x v="0"/>
    <x v="0"/>
    <x v="0"/>
    <x v="0"/>
    <x v="0"/>
    <x v="0"/>
    <x v="0"/>
    <x v="0"/>
    <x v="0"/>
    <x v="0"/>
    <x v="0"/>
    <x v="0"/>
    <s v="00001392000103"/>
    <x v="48"/>
    <x v="1"/>
    <x v="0"/>
  </r>
  <r>
    <s v="1-364IPPH"/>
    <x v="1"/>
    <d v="2013-08-08T16:45:56"/>
    <s v="8/8/2013 16:45 - VINCULAR CONTA 2124418311, INSERIR NO ADABAS MPJ00016895 GN MARIANE AMORIM, TRATA-SE DE: 1 HP (NOKIA C2-01).  GUARDIÃ DE PEDIDOS - EDILENE AP DA SILVA - 11 3430-4250 GC - MARIANE AMORIM - CEL +55 11 99804-0707  9/8/2013 09:13 ATIVIDADE APROVADA//ANA ISABEL NUNES  9/8/2013 09:58 ATIVIDADE CONCLUÍDA. GERADO PEDIDO: 1-6904940314. - PROJETO PILOTO//ANA ISABEL NUNES"/>
    <x v="0"/>
    <s v="SID SIGNS SUPRIM. P/ COMUN. VISUAL LTDA"/>
    <x v="0"/>
    <x v="0"/>
    <x v="0"/>
    <x v="0"/>
    <x v="0"/>
    <x v="0"/>
    <x v="0"/>
    <x v="0"/>
    <x v="0"/>
    <x v="0"/>
    <x v="0"/>
    <x v="0"/>
    <x v="0"/>
    <x v="0"/>
    <x v="0"/>
    <x v="0"/>
    <x v="0"/>
    <x v="0"/>
    <x v="0"/>
    <x v="0"/>
    <x v="0"/>
    <x v="0"/>
    <x v="0"/>
    <x v="0"/>
    <d v="2013-08-08T16:45:56"/>
    <x v="0"/>
    <d v="2013-08-09T09:59:43"/>
    <x v="0"/>
    <x v="0"/>
    <x v="0"/>
    <x v="0"/>
    <x v="0"/>
    <x v="0"/>
    <x v="0"/>
    <x v="0"/>
    <x v="0"/>
    <x v="0"/>
    <x v="0"/>
    <x v="0"/>
    <s v="01277085000546"/>
    <x v="48"/>
    <x v="3"/>
    <x v="0"/>
  </r>
  <r>
    <s v="1-364N506"/>
    <x v="0"/>
    <d v="2013-08-08T16:52:14"/>
    <s v="08/08/13 FAVOR CRIAR CONTA NOVA  . VENCIMENTO 17 . INSERIR NO ADABAS MPJ03401960 GC BRENO O PESSOA, DUVIDAS CTTO NO TEL 11/95040-1533.  WELITON PATRICIO - GUARDIÃO DE PEDIDOS - TEL 11/3430-4497   9/08/2013 11:51 ATIVIDADE APROVADA - PROJETO PILOTO//VIVIANE BERNARDES   9/8/2013 14:05 ATIVIDADE CONCLUIDA GERADO  PEDIDO 1-6907915939 - PROJETO PILOTO// VIVIANE BERNARDES"/>
    <x v="0"/>
    <s v="NEXT PARK ESTACIONAMENTOS LTDA - ME"/>
    <x v="0"/>
    <x v="0"/>
    <x v="0"/>
    <x v="0"/>
    <x v="0"/>
    <x v="0"/>
    <x v="0"/>
    <x v="0"/>
    <x v="0"/>
    <x v="0"/>
    <x v="0"/>
    <x v="0"/>
    <x v="0"/>
    <x v="0"/>
    <x v="0"/>
    <x v="1"/>
    <x v="0"/>
    <x v="0"/>
    <x v="0"/>
    <x v="0"/>
    <x v="0"/>
    <x v="0"/>
    <x v="2"/>
    <x v="0"/>
    <d v="2013-08-08T16:52:14"/>
    <x v="0"/>
    <m/>
    <x v="0"/>
    <x v="0"/>
    <x v="0"/>
    <x v="0"/>
    <x v="0"/>
    <x v="0"/>
    <x v="0"/>
    <x v="2"/>
    <x v="0"/>
    <x v="0"/>
    <x v="2"/>
    <x v="2"/>
    <s v="05386104000108"/>
    <x v="48"/>
    <x v="2"/>
    <x v="0"/>
  </r>
  <r>
    <s v="1-364Y3YD"/>
    <x v="1"/>
    <d v="2013-08-08T17:16:39"/>
    <s v="08/08/13 FAVOR CRIAR CONTA NOVA  . VENCIMENTO 25 . INSERIR NO ADABAS MPJ00924253 GC LUIS FÁBIO DE OLIVEIRA , TEL 11 9 9619-4581.  WELITON PATRICIO - GUARDIÃO DE PEDIDOS - TEL 11/3430-4497  Por favor não cancelar, o gc está corrigindo o simulador , 5 minutos , obrigado!  Pronto Ana, simulador de acordo com smp, fvor prosseguir, obrigado pela disposição em aguardar.  9/8/2013 12:20 ATIVIDADE APROVADA.//ANA ISABEL NUNES  9/8/2013 12:35 ATIVIDADE CONCLUÍDA. GERADO PEDIDO: 1-6907688290. - PROJETO PILOTO//ANA ISABEL NUNES"/>
    <x v="0"/>
    <s v="HOBART DO BRASIL LTDA"/>
    <x v="0"/>
    <x v="0"/>
    <x v="0"/>
    <x v="0"/>
    <x v="0"/>
    <x v="0"/>
    <x v="0"/>
    <x v="0"/>
    <x v="0"/>
    <x v="0"/>
    <x v="0"/>
    <x v="0"/>
    <x v="0"/>
    <x v="0"/>
    <x v="0"/>
    <x v="1"/>
    <x v="0"/>
    <x v="0"/>
    <x v="0"/>
    <x v="0"/>
    <x v="0"/>
    <x v="0"/>
    <x v="0"/>
    <x v="0"/>
    <d v="2013-08-08T17:16:39"/>
    <x v="0"/>
    <d v="2013-08-09T12:37:00"/>
    <x v="0"/>
    <x v="0"/>
    <x v="0"/>
    <x v="0"/>
    <x v="0"/>
    <x v="0"/>
    <x v="0"/>
    <x v="0"/>
    <x v="0"/>
    <x v="0"/>
    <x v="0"/>
    <x v="0"/>
    <s v="00995396000154"/>
    <x v="48"/>
    <x v="2"/>
    <x v="0"/>
  </r>
  <r>
    <s v="1-3680HMW"/>
    <x v="0"/>
    <d v="2013-08-09T11:02:25"/>
    <s v="9/8/2013 11:02 - NOVA CONTA, ADABAS MPJ00028638, VENC DIA 13. 100 PN RICARDO ROSSINI DIAS - GUARDIÃO DE PEDIDOS - TEL 11 34305038 MARCELO AP. PARRIAL - GC - CEL 19 98006677   10/08/2013 08:55 ATIVIDADE APROVADA - PROJETO PILOTO //VIVIANE BERNARDES    12/08/2013 15:53 ATIVIDADE CONCLUIDA. GERADO PEDIDO 1-6918467254 -  PROJETO PILOTO // VIVIANE BERNARDES"/>
    <x v="0"/>
    <s v="CCM SOLUCOES EM TECNOLOGIA LTDA"/>
    <x v="0"/>
    <x v="0"/>
    <x v="0"/>
    <x v="0"/>
    <x v="0"/>
    <x v="0"/>
    <x v="0"/>
    <x v="0"/>
    <x v="0"/>
    <x v="0"/>
    <x v="0"/>
    <x v="0"/>
    <x v="0"/>
    <x v="0"/>
    <x v="0"/>
    <x v="0"/>
    <x v="0"/>
    <x v="0"/>
    <x v="0"/>
    <x v="0"/>
    <x v="0"/>
    <x v="0"/>
    <x v="0"/>
    <x v="0"/>
    <d v="2013-08-09T11:02:25"/>
    <x v="0"/>
    <m/>
    <x v="0"/>
    <x v="0"/>
    <x v="0"/>
    <x v="0"/>
    <x v="0"/>
    <x v="0"/>
    <x v="0"/>
    <x v="0"/>
    <x v="0"/>
    <x v="0"/>
    <x v="0"/>
    <x v="0"/>
    <s v="10967154000100"/>
    <x v="50"/>
    <x v="1"/>
    <x v="0"/>
  </r>
  <r>
    <s v="1-369QV5L"/>
    <x v="0"/>
    <d v="2013-08-09T14:45:09"/>
    <s v="9/8/2013 14:45 - NOVA CONTA, ADABAS MPJ00028638, VENC DIA . 22 TA MAILING ANEXADO RICARDO ROSSINI DIAS - GUARDIÃO DE PEDIDOS - TEL 11 34305038 MARCELO AP. PARRIAL - GC - CEL 19 98006677   09/08/2013 16:21  ATIVIDADE CANCELADA: NAO LOCALIZADO DOCUMENTAÇÃO ONDE DA PODERES AO ALVARO FUSSI. CONTRATO SOCIAL VENCIDO (VALIDADE DE UM ANO ASSINADO EM 04/ DE ABRIL 2012 **  FORMULARIO GESTOR NAO CONSTA ASSINATURA VALIDADA NO MESMO E NAO FOI LOCALIZADO DOCUMENTO PARA VALIDAÇÃO DO MESMO) **  A LINHA  1981499771 NAO FOI LOCALIZADA EM ATLYS E VIVO CORP  E A LINHA  1998128522  CONSTA SUSPENSA EM ATLYS E INATIVA EM VIVO CORP *** LUCIANE SOARES - PROJETO PILOTO"/>
    <x v="0"/>
    <s v="PPG IND DO BRASIL - TINTAS E VERNIZES - LIMITADA"/>
    <x v="0"/>
    <x v="0"/>
    <x v="0"/>
    <x v="0"/>
    <x v="0"/>
    <x v="0"/>
    <x v="0"/>
    <x v="0"/>
    <x v="0"/>
    <x v="0"/>
    <x v="0"/>
    <x v="0"/>
    <x v="0"/>
    <x v="0"/>
    <x v="0"/>
    <x v="0"/>
    <x v="1"/>
    <x v="0"/>
    <x v="0"/>
    <x v="0"/>
    <x v="0"/>
    <x v="0"/>
    <x v="2"/>
    <x v="0"/>
    <d v="2013-08-09T14:45:09"/>
    <x v="0"/>
    <m/>
    <x v="0"/>
    <x v="0"/>
    <x v="0"/>
    <x v="0"/>
    <x v="0"/>
    <x v="0"/>
    <x v="0"/>
    <x v="2"/>
    <x v="0"/>
    <x v="0"/>
    <x v="2"/>
    <x v="2"/>
    <s v="43996693000127"/>
    <x v="51"/>
    <x v="1"/>
    <x v="0"/>
  </r>
  <r>
    <s v="1-36A4UIB"/>
    <x v="1"/>
    <d v="2013-08-09T15:24:14"/>
    <s v="09/08/13 FAVOR CRIAR CONTA NOVA  . VENCIMENTO 08 . INSERIR NO ADABAS MPJ00015736 (9996559) GC VALDIR M MORAIS . DUVIDAS FAVOR CONTATAR MARCELO LAURENTI DO DESENVOLVIMENTO COMERCIAL NO TEL 11 97489-8516 OU GC VALDIR MEDEIROS NO TEL (11) 97545-1712 .  ***COMENTÁRIOS EM ANEXO.***  12/08/13  - AGUARDANDO DE ACORDO PARA TRÂMITE PARCIAL E PARA DOCUMENTAÇÃO VENCIDA. DEBORAH FERREIRA//PROJETO PILOTO.  ANEXADO DE ACORDO PARA DOCUMENTAÇÃO VENCIDA E TRAMITE PARCIAL. WELITON PATRICIO 12/08/13  12/08/13 ATIVIDADE APROVADA. DEBORAH FERREIRA//PROJETO PILOTO.  12/08 - 15:59 - ATIVIDADE REPROVADA: LINHAS DUPLICADAS NO FORMULÁRIO COMPLEMENTAR 5. 11984154869 item 11 e 86 11984154914 item 41 e 56 11984154935 item 50 e 95  DEBORAH FERREIRA//PROJETO PILOTO.  SEGUE DE ACORDO DO DESENV COMERCIAL COM A SUBSTITUIÇÃO DAS LINHAS DUPLICADAS PARA LINHAS NOVAS. WELITON PATRICIO 12/08/13 16:17  13/08/13 - 16:34 ATIVIDADE CONCLUÍDA. GERADO PEDIDOS 1-6918621053 1-6930500738 1-6933155899. OBS: PEDIDO 1-6930500738 NÃO PÔDE SER ENVIADO POR FALTA DE APARELHO EM ESTOQUE MGHU03426000_HUAWEI MODEM E303C BRANCO/CNZA BASICO. MONITORAR ESTOQUE E SINALIZAR QUANDO REGULARIZADO. DEBORAH FERREIRA//PROJETO PILOTO."/>
    <x v="0"/>
    <s v="PARANAPANEMA S/A"/>
    <x v="0"/>
    <x v="0"/>
    <x v="0"/>
    <x v="0"/>
    <x v="0"/>
    <x v="0"/>
    <x v="0"/>
    <x v="0"/>
    <x v="0"/>
    <x v="0"/>
    <x v="0"/>
    <x v="0"/>
    <x v="0"/>
    <x v="0"/>
    <x v="0"/>
    <x v="1"/>
    <x v="0"/>
    <x v="0"/>
    <x v="0"/>
    <x v="0"/>
    <x v="0"/>
    <x v="0"/>
    <x v="0"/>
    <x v="0"/>
    <d v="2013-08-09T15:24:14"/>
    <x v="0"/>
    <m/>
    <x v="0"/>
    <x v="0"/>
    <x v="0"/>
    <x v="0"/>
    <x v="0"/>
    <x v="0"/>
    <x v="0"/>
    <x v="0"/>
    <x v="0"/>
    <x v="0"/>
    <x v="0"/>
    <x v="0"/>
    <s v="60398369000479"/>
    <x v="52"/>
    <x v="3"/>
    <x v="0"/>
  </r>
  <r>
    <s v="1-36BEH0J"/>
    <x v="1"/>
    <d v="2013-08-09T17:06:53"/>
    <s v="9/8/2013 17:06 - CRIAR CONTA NOVA VENCIMENTO 25, INSERIR NO ADABAS MPJ00016895 GN MARIANE AMORIM, TRATA-SE DE 234 TROCAS (MOTOROLA XT560). DÚVIDAS ACIONAR ANTES DE CANCELAR.  GUARDIÃ DE PEDIDOS - EDILENE AP DA SILVA - 11 3430-4250 GC - MARIANE AMORIM - CEL +55 11 99804-0707  10/08/13 - 10:37 - ATIVIDADE APROVADA. DEBORAH FERREIRA//PROJETO PILOTO.  10/08/013 - ATIVIDADE ABERTA, AGUARDANDO ATUALIZAÇÃO MASSIVA DAS LINHAS.  12.08.2013. 15:10. Aberto chamado de N° 20503866 referente a atualização massiva linhas. Ilha de Input. Lucas Ávila.  15/08/2013 11:54 - Chamado Nº 20503866 solucionado. Linhas foram tualizadas por T.I. Favor, seguir com a tratativa. Willian Dorneles  19/08/13 17:37 ATIVIDADE CONCLUÍDA. GERADO PEDIDO 1-6964738586. O MESMO NÃO PÔDE SER ENVIADO DEVIDO FALTA DE ESTOQUE DO APARELHO TGMO31242000_MOTOROLA XT560 PTT SMARTPHONE PRATA BSCO.  DEBORAH FERREIRA.//PROJETO PILOTO."/>
    <x v="0"/>
    <s v="VIRTUAL PEOPLE INFORMATICA S. A."/>
    <x v="0"/>
    <x v="0"/>
    <x v="0"/>
    <x v="0"/>
    <x v="0"/>
    <x v="0"/>
    <x v="0"/>
    <x v="0"/>
    <x v="0"/>
    <x v="0"/>
    <x v="0"/>
    <x v="0"/>
    <x v="0"/>
    <x v="0"/>
    <x v="0"/>
    <x v="0"/>
    <x v="0"/>
    <x v="0"/>
    <x v="0"/>
    <x v="0"/>
    <x v="0"/>
    <x v="0"/>
    <x v="0"/>
    <x v="0"/>
    <d v="2013-08-09T17:06:53"/>
    <x v="0"/>
    <m/>
    <x v="0"/>
    <x v="0"/>
    <x v="0"/>
    <x v="0"/>
    <x v="0"/>
    <x v="0"/>
    <x v="0"/>
    <x v="0"/>
    <x v="0"/>
    <x v="0"/>
    <x v="0"/>
    <x v="0"/>
    <s v="10841426000121"/>
    <x v="53"/>
    <x v="0"/>
    <x v="0"/>
  </r>
  <r>
    <s v="1-36F1JIF"/>
    <x v="1"/>
    <d v="2013-08-12T09:28:38"/>
    <s v="12/08/13 FAVOR INSERIR NA CONTA 2105491389 . INSERIR NO ADABAS MPJ03270955 WALESKA FEITOSA , TEL 11 99542-7630.  WELITON PATRICIO - GUARDIÃO DE PEDIDOS - TEL 11/3430-4497  12/8/2013 10:48 ATIVIDADE APROVADA.//ANA ISABEL NUNES  12/8/2013 11:15 ATIVIDADE CONCLUÍDA. GERADO PEDIDO: 1-6919988912. - PROJETO PILOTO//ANA ISABEL NUNES"/>
    <x v="0"/>
    <s v="LINKEDIN REPRESENTAÇÕES DO BRASIL LTDA"/>
    <x v="0"/>
    <x v="0"/>
    <x v="0"/>
    <x v="0"/>
    <x v="0"/>
    <x v="0"/>
    <x v="0"/>
    <x v="0"/>
    <x v="0"/>
    <x v="0"/>
    <x v="0"/>
    <x v="0"/>
    <x v="0"/>
    <x v="0"/>
    <x v="0"/>
    <x v="0"/>
    <x v="0"/>
    <x v="0"/>
    <x v="0"/>
    <x v="0"/>
    <x v="0"/>
    <x v="0"/>
    <x v="0"/>
    <x v="0"/>
    <d v="2013-08-12T09:28:38"/>
    <x v="0"/>
    <m/>
    <x v="0"/>
    <x v="0"/>
    <x v="0"/>
    <x v="0"/>
    <x v="0"/>
    <x v="0"/>
    <x v="0"/>
    <x v="0"/>
    <x v="0"/>
    <x v="0"/>
    <x v="0"/>
    <x v="0"/>
    <s v="13638767000192"/>
    <x v="50"/>
    <x v="2"/>
    <x v="0"/>
  </r>
  <r>
    <s v="1-36G73MM"/>
    <x v="1"/>
    <d v="2013-08-12T11:42:42"/>
    <s v="12/8/2013 11:42 - CONTA 2002119725, ADABAS MPJ00028638. 10 HP RICARDO ROSSINI DIAS - GUARDIÃO DE PEDIDOS - TEL 11 34305038 MARCELO AP. PARRIAL - GC - CEL 19 98006677  12/8/2013 12:28 ATIVIDADE APROVADA//ANA ISABEL NUNES  12/8/20136 13:00 ATIVIDADE CONCLUÍDA. GERADO PEDIDO: 1-6921101074. - PROJETO PILOTO//ANA ISABEL NUNES"/>
    <x v="0"/>
    <s v="UNIAO CENTRAL BRASILEIRA IGREJA ADV SETIMO DIA"/>
    <x v="0"/>
    <x v="0"/>
    <x v="0"/>
    <x v="0"/>
    <x v="0"/>
    <x v="0"/>
    <x v="0"/>
    <x v="0"/>
    <x v="0"/>
    <x v="0"/>
    <x v="0"/>
    <x v="0"/>
    <x v="0"/>
    <x v="0"/>
    <x v="0"/>
    <x v="0"/>
    <x v="0"/>
    <x v="0"/>
    <x v="0"/>
    <x v="0"/>
    <x v="0"/>
    <x v="0"/>
    <x v="0"/>
    <x v="0"/>
    <d v="2013-08-12T11:42:42"/>
    <x v="0"/>
    <m/>
    <x v="0"/>
    <x v="0"/>
    <x v="0"/>
    <x v="0"/>
    <x v="0"/>
    <x v="0"/>
    <x v="0"/>
    <x v="0"/>
    <x v="0"/>
    <x v="0"/>
    <x v="0"/>
    <x v="0"/>
    <s v="55233019000501"/>
    <x v="50"/>
    <x v="1"/>
    <x v="0"/>
  </r>
  <r>
    <s v="1-36H3O6I"/>
    <x v="0"/>
    <d v="2013-08-12T14:10:11"/>
    <s v="12/8/2013 14:10 - NOVA CONTA, ADABAS MPJ00020535, VENC DIA 17. 17 PN RICARDO ROSSINI DIAS - GUARDIÃO DE PEDIDOS - TEL 11 34305038 JACQUELINE ALVES - GC - CEL 19 98442526  12/8/2013 16:50 ATIVIDADE APROVADA//ANA ISABEL NUNES  12/8/2013 17:48 ATIVIDADE REPROVADA. LINHA 61 EM TERMO SMP CORRESPONDE AO ESTADO DE DF E EM S.O SOLICITA-SE LINHA PARA O ESTADO DE GO, IMPOSSIBILITANDO CRIAÇÃO DE CONTA ATÉ QUE DOCUMENTAÇÃO SEJA CORRIGIDA COM CSA CORRETO. - PROJETO PILOTO//ANA ISABEL NUNES  13/08/2013 11:05 - SO COM DF AO INVEZ DE GO ANEXADO.  13/8/2013 12:16 ATIVIDADE CONCLUÍDA. GERADOS PEDIDOS: SC: 1-6923382765 SP: 1-6925214593 DF: 1-6931363376 PROJETO PILOTO//ANA ISABEL NUNES"/>
    <x v="0"/>
    <s v="LUXOTTICA BR P O E ESPORTIVOS LTDA"/>
    <x v="0"/>
    <x v="0"/>
    <x v="0"/>
    <x v="0"/>
    <x v="0"/>
    <x v="0"/>
    <x v="0"/>
    <x v="0"/>
    <x v="0"/>
    <x v="0"/>
    <x v="0"/>
    <x v="0"/>
    <x v="0"/>
    <x v="0"/>
    <x v="0"/>
    <x v="0"/>
    <x v="0"/>
    <x v="0"/>
    <x v="0"/>
    <x v="0"/>
    <x v="0"/>
    <x v="0"/>
    <x v="0"/>
    <x v="0"/>
    <d v="2013-08-12T14:10:11"/>
    <x v="0"/>
    <m/>
    <x v="0"/>
    <x v="0"/>
    <x v="0"/>
    <x v="0"/>
    <x v="0"/>
    <x v="0"/>
    <x v="0"/>
    <x v="0"/>
    <x v="0"/>
    <x v="0"/>
    <x v="0"/>
    <x v="0"/>
    <s v="04692027000143"/>
    <x v="52"/>
    <x v="1"/>
    <x v="0"/>
  </r>
  <r>
    <s v="1-36HHMUC"/>
    <x v="0"/>
    <d v="2013-08-12T14:44:58"/>
    <s v="12/08/13 FAVOR CRIAR CONTA NOVA  . VENCIMENTO 25 . INSERIR NO ADABAS MPJ00924253 GC LUIS FÁBIO DE OLIVEIRA , TEL 11 9 9619-4581.  WELITON PATRICIO - GUARDIÃO DE PEDIDOS - TEL 11/3430-4497    SEGUE SIMULADOR CORRIGIDO. MUITO OBRIGADO PELA DISPOSIÇÃO EM AGUARDAR . ABÇOS WELITON PATRICIO  12/08/2013 16:50  ATIVIDADE APROVADA ** LUCIANE SOARES - PROJETO PILOTO  12/08/2013 17:19 ATIVIDADE CONCLUIDA. GERADA O PEDIDO 1-6924521821 ** LUCIANE SOARES - PROJETO PILOTO"/>
    <x v="0"/>
    <s v="HOBART DO BRASIL LTDA"/>
    <x v="0"/>
    <x v="0"/>
    <x v="0"/>
    <x v="0"/>
    <x v="0"/>
    <x v="0"/>
    <x v="0"/>
    <x v="0"/>
    <x v="0"/>
    <x v="0"/>
    <x v="0"/>
    <x v="0"/>
    <x v="0"/>
    <x v="0"/>
    <x v="0"/>
    <x v="1"/>
    <x v="0"/>
    <x v="0"/>
    <x v="0"/>
    <x v="0"/>
    <x v="0"/>
    <x v="0"/>
    <x v="2"/>
    <x v="0"/>
    <d v="2013-08-12T14:44:58"/>
    <x v="0"/>
    <m/>
    <x v="0"/>
    <x v="0"/>
    <x v="0"/>
    <x v="0"/>
    <x v="0"/>
    <x v="0"/>
    <x v="0"/>
    <x v="2"/>
    <x v="0"/>
    <x v="0"/>
    <x v="2"/>
    <x v="2"/>
    <s v="00995396000154"/>
    <x v="50"/>
    <x v="2"/>
    <x v="0"/>
  </r>
  <r>
    <s v="1-36HRKIK"/>
    <x v="1"/>
    <d v="2013-08-12T15:19:30"/>
    <s v="12/08.13 FAVOR CRIAR CONTA NOVA . VENCIMENTO 25 . INSERIR NO ADABAS MPJ03395634 GC FRANCISCO J M F FILHO, TEL 11 97486.2193 . OBS: TRATA-SE SOMENTE :  SMP COLUNA 1:  1 MP+TA APARELHO SANSUNG I9505 S4,  COLUNA 2: 1 MP+TA APARELHO SANSUNG S5830 , COLUNA 3: 1 MP+TA APARELHO NOKIA C2-01 , COLUNA 4: 1 MP+TA APARELHO SANSUNG S5830 , COLUNA 5: 1 MP+TA APARELHO HUAWEI E3276 E COLUNA 6: 1 MP+TA APARELHO HUAWEI E3276 E CONSIDERAR NO SIMULADOR SOMENTE AS TROCAS FORA E DENTRO DO MAILING, POIS AS ALTAS JÁ FORAM ENTREGUES CONFORME PEDIDO 1-6738622279 COMPLEMENTAR. WELITON PATRICIO - GUARDIÃO DE PEDIDOS - TEL 11/3430-4497  12/08/13 - 17:23 - ATIVIDADE CANCELADA: simulador liberando 5 linhas no mailing porém conforme consulta no PPVC apenas duas linhas constam no mailing são elas:11974780274 11999620053 e fora do mailing 11997509482 11999620094 11995695091 11996285256. EFETUADO CONTATO SEM SUCESSO COM WELITON ÁS 17:28. DEBORAH FERREIRA// PROJETO PILOTO."/>
    <x v="0"/>
    <s v="GERAL PARTS COMERCIO DE PECAS E ABRASIVOS LTDA"/>
    <x v="0"/>
    <x v="0"/>
    <x v="0"/>
    <x v="0"/>
    <x v="0"/>
    <x v="0"/>
    <x v="0"/>
    <x v="0"/>
    <x v="0"/>
    <x v="0"/>
    <x v="0"/>
    <x v="0"/>
    <x v="0"/>
    <x v="0"/>
    <x v="0"/>
    <x v="1"/>
    <x v="1"/>
    <x v="0"/>
    <x v="0"/>
    <x v="0"/>
    <x v="0"/>
    <x v="0"/>
    <x v="0"/>
    <x v="0"/>
    <d v="2013-08-12T15:19:30"/>
    <x v="0"/>
    <m/>
    <x v="0"/>
    <x v="0"/>
    <x v="0"/>
    <x v="0"/>
    <x v="0"/>
    <x v="0"/>
    <x v="0"/>
    <x v="0"/>
    <x v="0"/>
    <x v="0"/>
    <x v="0"/>
    <x v="0"/>
    <s v="52472438000176"/>
    <x v="50"/>
    <x v="2"/>
    <x v="0"/>
  </r>
  <r>
    <s v="1-36IVBHI"/>
    <x v="1"/>
    <d v="2013-08-12T16:50:48"/>
    <s v="12/08/13 FAVOR CRIAR CONTA NOVA  . VENCIMENTO 25 . INSERIR NO ADABAS MPJ00924253 GC LUIS FÁBIO DE OLIVEIRA , TEL 11 9 9619-4581.  WELITON PATRICIO - GUARDIÃO DE PEDIDOS - TEL 11/3430-4497   12/08/2013 17:13 ATIVIDADE APROVADA - PROJETO PILOTO//VIVIANE BERNARDES    12/08/2013 17:40 ATIVIDADE CONCLUÍDA GERADO PEDIDO 1-6925508901 -  PROJETO PILOTO// VIVIANE BERNARDES"/>
    <x v="0"/>
    <s v="SANTA ROSA COM IND METAIS LTDA"/>
    <x v="0"/>
    <x v="0"/>
    <x v="0"/>
    <x v="0"/>
    <x v="0"/>
    <x v="0"/>
    <x v="0"/>
    <x v="0"/>
    <x v="0"/>
    <x v="0"/>
    <x v="0"/>
    <x v="0"/>
    <x v="0"/>
    <x v="0"/>
    <x v="0"/>
    <x v="1"/>
    <x v="0"/>
    <x v="0"/>
    <x v="0"/>
    <x v="0"/>
    <x v="0"/>
    <x v="0"/>
    <x v="0"/>
    <x v="0"/>
    <d v="2013-08-12T16:50:48"/>
    <x v="0"/>
    <m/>
    <x v="0"/>
    <x v="0"/>
    <x v="0"/>
    <x v="0"/>
    <x v="0"/>
    <x v="0"/>
    <x v="0"/>
    <x v="0"/>
    <x v="0"/>
    <x v="0"/>
    <x v="0"/>
    <x v="0"/>
    <s v="49088875000186"/>
    <x v="50"/>
    <x v="2"/>
    <x v="0"/>
  </r>
  <r>
    <s v="1-36MADD5"/>
    <x v="0"/>
    <d v="2013-08-13T10:48:44"/>
    <s v="13/8/2013 10:48 - CONTA 2101327322, ADABAS MPJ00020535. 18 MP 52 ALTAS RICARDO ROSSINI DIAS - GUARDIÃO DE PEDIDOS - TEL 11 34305038 JACQUELINE ALVES - GC - CEL 19 98442526   13/08/2013 14:20 - ATIVIDADE CANCELADA - ATIVIDADE CANCELADA: ENDEREÇO DO CLIENTE DEVE ESTAR ENVIADO E ATUALIZADO  EM VIVOCORP//NÃO FOI CADASTRADO NOME DO REPRESENTANTE DE VENDAS NOS  TERMOS SMP//SIMULADOR SOLICITA INTRAGRUPO 2500 PARA LINHAS DA COLUNA 5 DE MP, POREM O MESMO NÃO CONSTA CADASTRADO NO TERMO SMP//CONTAS PARA DADOS E VOZ DEVEM SER DIFERENTES ,FAVOR SOLICITAR UMA CONTA PARA VOZ E OUTRA PARA DADOS//LINHA *1181025600** NÃO LOCALIZADA EM VIVOCORP E ATLYS//LINHAS ***1981032258/1981149546/1981427174*** ATIVAS EM ATLYS E BLOQUEADAS EM VIVOCORP MANTER AS LINHAS PARA SEREM ABERTO CHAMADO EM NOVA ATIVIDADE OU RETIRAR AS LINHAS DA ATIVIDADE - PROJETO PILOTO//VIVIANE BERNARDES"/>
    <x v="0"/>
    <s v="ISAT COMUN, EDUC E TECNOLOGIA LTDA"/>
    <x v="0"/>
    <x v="0"/>
    <x v="0"/>
    <x v="0"/>
    <x v="0"/>
    <x v="0"/>
    <x v="0"/>
    <x v="0"/>
    <x v="0"/>
    <x v="0"/>
    <x v="0"/>
    <x v="0"/>
    <x v="0"/>
    <x v="0"/>
    <x v="0"/>
    <x v="0"/>
    <x v="1"/>
    <x v="0"/>
    <x v="0"/>
    <x v="0"/>
    <x v="0"/>
    <x v="0"/>
    <x v="2"/>
    <x v="0"/>
    <d v="2013-08-13T10:48:44"/>
    <x v="0"/>
    <m/>
    <x v="0"/>
    <x v="0"/>
    <x v="0"/>
    <x v="0"/>
    <x v="0"/>
    <x v="0"/>
    <x v="0"/>
    <x v="2"/>
    <x v="0"/>
    <x v="0"/>
    <x v="2"/>
    <x v="2"/>
    <s v="03319174000100"/>
    <x v="52"/>
    <x v="1"/>
    <x v="0"/>
  </r>
  <r>
    <s v="1-36MSFQV"/>
    <x v="1"/>
    <d v="2013-08-13T11:23:42"/>
    <s v="13/8/2013 11:23 - INSERIR NAS SEGUINTES CONTA VOZ: 2042664494 / DADOS: 2027501520. INSERIR NO ADABAS MPJ00028632 GN FABIOLA FALSI. ANEXO DE ACORDO DO CLIENTE PARA TRAMITAR TERMO EM EXCEL.  TRATA-SE DE 10 HP NOKIA C2-01 / 10 HP COMODATO - Pen Huawei E3276 - 4G.  GUARDIÃ DE PEDIDOS - EDILENE AP DA SILVA - 11 3430-4250 GN - FABIOLA FALSI - Cel   11 99794 7725  13/8/2013 16:08 ATIVIDADE APROVADA//ANA ISABEL NUNES  13/8/2013 16:33 ATIVIDADE CONCLUÍDA. GERADO PEDIDO: 1-6933881963. CONFORME CONTATO COM EDILENE, FOI ACORDADO CRIAÇÃO DE CONTA NOVA VENC 25 PARA LINHAS DE DADOS. - PROJETO PILOTO//ANA ISABEL NUNES"/>
    <x v="0"/>
    <s v="ATLAS COPCO BRASIL LTDA"/>
    <x v="0"/>
    <x v="0"/>
    <x v="0"/>
    <x v="0"/>
    <x v="0"/>
    <x v="0"/>
    <x v="0"/>
    <x v="0"/>
    <x v="0"/>
    <x v="0"/>
    <x v="0"/>
    <x v="0"/>
    <x v="0"/>
    <x v="0"/>
    <x v="0"/>
    <x v="0"/>
    <x v="0"/>
    <x v="0"/>
    <x v="0"/>
    <x v="0"/>
    <x v="0"/>
    <x v="0"/>
    <x v="0"/>
    <x v="0"/>
    <d v="2013-08-13T11:23:42"/>
    <x v="0"/>
    <m/>
    <x v="0"/>
    <x v="0"/>
    <x v="0"/>
    <x v="0"/>
    <x v="0"/>
    <x v="0"/>
    <x v="0"/>
    <x v="0"/>
    <x v="0"/>
    <x v="0"/>
    <x v="0"/>
    <x v="0"/>
    <s v="57029431000106"/>
    <x v="52"/>
    <x v="0"/>
    <x v="0"/>
  </r>
  <r>
    <s v="1-36MZ0X6"/>
    <x v="0"/>
    <d v="2013-08-13T11:44:21"/>
    <s v="13/8/2013 11:44 - CONTA 2107573711, ADABAS MPJ00028638. 1 HP RICARDO ROSSINI DIAS - GUARDIÃO DE PEDIDOS - TEL 11 34305038 MARCELO AP. PARRIAL - GC - CEL 19 98006677    13/8/2013   17:03  ATIVIDADE CANCELADA: VERSO DO TERMO SMP DEVE ESTAR ATUALIZADA COM TECNOLOGIA 4G//CONFORME PROCEDIMENTO PCTE DE 3G PLUS NÃO É MAIS COMERCIALIZADO, SOMENTE PACOTE  3GB-4G//CONTA INFORMADA CONTEM SERVIÇOS DE VOZ, DEVERÁ SER INFORMADA CONTA DE DADOS OU SOLICITAÇÃO DE CONTA NOVA COM DATA DE VENCIMENTO - PROJETO PILOTO//VIVIANE BERNARDES"/>
    <x v="0"/>
    <s v="KSPG AUTOMOTIVE BRAZIL LTDA"/>
    <x v="0"/>
    <x v="0"/>
    <x v="0"/>
    <x v="0"/>
    <x v="0"/>
    <x v="0"/>
    <x v="0"/>
    <x v="0"/>
    <x v="0"/>
    <x v="0"/>
    <x v="0"/>
    <x v="0"/>
    <x v="0"/>
    <x v="0"/>
    <x v="0"/>
    <x v="0"/>
    <x v="1"/>
    <x v="0"/>
    <x v="0"/>
    <x v="0"/>
    <x v="0"/>
    <x v="0"/>
    <x v="2"/>
    <x v="0"/>
    <d v="2013-08-13T11:44:21"/>
    <x v="0"/>
    <m/>
    <x v="0"/>
    <x v="0"/>
    <x v="0"/>
    <x v="0"/>
    <x v="0"/>
    <x v="0"/>
    <x v="0"/>
    <x v="2"/>
    <x v="0"/>
    <x v="0"/>
    <x v="2"/>
    <x v="2"/>
    <s v="57576274000140"/>
    <x v="52"/>
    <x v="1"/>
    <x v="0"/>
  </r>
  <r>
    <s v="1-36OF21C"/>
    <x v="1"/>
    <d v="2013-08-13T14:35:52"/>
    <s v="13/08/13 FAVOR CRIAR CONTA NOVA  . VENCIMENTO 25 . INSERIR NO ADABAS MPJ00924253 GC LUIS FÁBIO DE OLIVEIRA , TEL 11 9 9619-4581.  WELITON PATRICIO - GUARDIÃO DE PEDIDOS - TEL 11/3430-4497  13/8/2013 15:51 ATIVIDADE APROVADA//ANA ISABEL NUNES  13/8/2013 16:17 ATIVIDADE CONCLUÍDA. GERADO PEDIDO: 1-6935001754. - PROJETO PILOTO//ANA ISABEL NUNES"/>
    <x v="0"/>
    <s v="WIRELESS COMM SERVICES LTDA - ME"/>
    <x v="0"/>
    <x v="0"/>
    <x v="0"/>
    <x v="0"/>
    <x v="0"/>
    <x v="0"/>
    <x v="0"/>
    <x v="0"/>
    <x v="0"/>
    <x v="0"/>
    <x v="0"/>
    <x v="0"/>
    <x v="0"/>
    <x v="0"/>
    <x v="0"/>
    <x v="1"/>
    <x v="0"/>
    <x v="0"/>
    <x v="0"/>
    <x v="0"/>
    <x v="0"/>
    <x v="0"/>
    <x v="0"/>
    <x v="0"/>
    <d v="2013-08-13T14:35:52"/>
    <x v="0"/>
    <d v="2013-08-13T16:19:28"/>
    <x v="0"/>
    <x v="0"/>
    <x v="0"/>
    <x v="0"/>
    <x v="0"/>
    <x v="0"/>
    <x v="0"/>
    <x v="0"/>
    <x v="0"/>
    <x v="0"/>
    <x v="0"/>
    <x v="0"/>
    <s v="09520219000196"/>
    <x v="50"/>
    <x v="2"/>
    <x v="0"/>
  </r>
  <r>
    <s v="1-36PF77F"/>
    <x v="1"/>
    <d v="2013-08-13T16:09:41"/>
    <s v="13/8/2013 16:09 - NOVA CONTA, ADABAS MPJ00028638, VENC DIA 17. 11 HP RICARDO ROSSINI DIAS - GUARDIÃO DE PEDIDOS - TEL 11 34305038 MARCELO AP. PARRIAL - GC - CEL 19 98006677  13/8/2013 17:33 ATIVIDADE CANCELADA. VALOR DIVERGENTE DO DESCONTO DE MKT ENTRE TERMO SMP (6HP, COLUNA 2) E S.O. CONFORME PRINT EM ANEXO,  NA ABA CONTATO DO CLIENTE VINCULADO AO CADASTRO DO CLIENTE, A VALIDAÇÃO GERA ERRO, IMPEDINDO ENVIO DO PEDIDO. FAVOR CORRIGIR.- PROJETO PILOTO//ANA ISABEL NUNES"/>
    <x v="0"/>
    <s v="UNIAO CENTRAL BRASILEIRA DA IGREJA ADVENTISTA DO SETIMO DIA"/>
    <x v="0"/>
    <x v="0"/>
    <x v="0"/>
    <x v="0"/>
    <x v="0"/>
    <x v="0"/>
    <x v="0"/>
    <x v="0"/>
    <x v="0"/>
    <x v="0"/>
    <x v="0"/>
    <x v="0"/>
    <x v="0"/>
    <x v="0"/>
    <x v="0"/>
    <x v="0"/>
    <x v="1"/>
    <x v="0"/>
    <x v="0"/>
    <x v="0"/>
    <x v="0"/>
    <x v="0"/>
    <x v="0"/>
    <x v="0"/>
    <d v="2013-08-13T16:09:41"/>
    <x v="0"/>
    <m/>
    <x v="0"/>
    <x v="0"/>
    <x v="0"/>
    <x v="0"/>
    <x v="0"/>
    <x v="0"/>
    <x v="0"/>
    <x v="0"/>
    <x v="0"/>
    <x v="0"/>
    <x v="0"/>
    <x v="0"/>
    <s v="55233019000170"/>
    <x v="52"/>
    <x v="1"/>
    <x v="0"/>
  </r>
  <r>
    <s v="1-36PS9NG"/>
    <x v="1"/>
    <d v="2013-08-13T16:42:07"/>
    <s v="13/08/13 FAVOR CRIAR CONTA NOVA  . VENCIMENTO 25 . INSERIR NO ADABAS MPJ00924253 GC LUIS FÁBIO DE OLIVEIRA , TEL 11 9 9619-4581.  WELITON PATRICIO - GUARDIÃO DE PEDIDOS - TEL 11/3430-4497  13/08/2013 17:15 ATIVIDADE APROVADA **  DEBORAH FERREIRA.  14/08/13- 09:22-  ATIVIDADE CONCLUÍDA. GERADO PEDIDO 1-6937336377. DEBORAH FERREIRA//PROJETO PILOTO."/>
    <x v="0"/>
    <s v="HOBART DO BRASIL LTDA"/>
    <x v="0"/>
    <x v="0"/>
    <x v="0"/>
    <x v="0"/>
    <x v="0"/>
    <x v="0"/>
    <x v="0"/>
    <x v="0"/>
    <x v="0"/>
    <x v="0"/>
    <x v="0"/>
    <x v="0"/>
    <x v="0"/>
    <x v="0"/>
    <x v="0"/>
    <x v="1"/>
    <x v="0"/>
    <x v="0"/>
    <x v="0"/>
    <x v="0"/>
    <x v="0"/>
    <x v="0"/>
    <x v="0"/>
    <x v="0"/>
    <d v="2013-08-13T16:42:07"/>
    <x v="0"/>
    <m/>
    <x v="0"/>
    <x v="0"/>
    <x v="0"/>
    <x v="0"/>
    <x v="0"/>
    <x v="0"/>
    <x v="0"/>
    <x v="0"/>
    <x v="0"/>
    <x v="0"/>
    <x v="0"/>
    <x v="0"/>
    <s v="00995396000154"/>
    <x v="52"/>
    <x v="2"/>
    <x v="0"/>
  </r>
  <r>
    <s v="1-36PTS8P"/>
    <x v="1"/>
    <d v="2013-08-13T17:01:40"/>
    <s v="13/08/13 FAVOR CRIAR CONTA NOVA  . VENCIMENTO 25 . INSERIR NO ADABAS MPJ00924253 GC LUIS FÁBIO DE OLIVEIRA , TEL 11 9 9619-4581.  WELITON PATRICIO - GUARDIÃO DE PEDIDOS - TEL 11/3430-4497  14/08/2013 09:21 ATIVIDADE APROVADA - PROJETO PILOTO//VIVIANE BERNARDES   14/08/2013  10:11 ATIVIDADE CONCLUIDA GERADO PEDIDO 1-6940917292 - PROJETO PILOTO //VIVIANE BERNARDES"/>
    <x v="0"/>
    <s v="HOBART DO BRASIL LTDA"/>
    <x v="0"/>
    <x v="0"/>
    <x v="0"/>
    <x v="0"/>
    <x v="0"/>
    <x v="0"/>
    <x v="0"/>
    <x v="0"/>
    <x v="0"/>
    <x v="0"/>
    <x v="0"/>
    <x v="0"/>
    <x v="0"/>
    <x v="0"/>
    <x v="0"/>
    <x v="1"/>
    <x v="0"/>
    <x v="0"/>
    <x v="0"/>
    <x v="0"/>
    <x v="0"/>
    <x v="0"/>
    <x v="0"/>
    <x v="0"/>
    <d v="2013-08-13T17:01:40"/>
    <x v="0"/>
    <m/>
    <x v="0"/>
    <x v="0"/>
    <x v="0"/>
    <x v="0"/>
    <x v="0"/>
    <x v="0"/>
    <x v="0"/>
    <x v="0"/>
    <x v="0"/>
    <x v="0"/>
    <x v="0"/>
    <x v="0"/>
    <s v="00995396000154"/>
    <x v="52"/>
    <x v="2"/>
    <x v="0"/>
  </r>
  <r>
    <s v="1-36Q1VXL"/>
    <x v="0"/>
    <d v="2013-08-13T17:04:06"/>
    <s v="13/8/2013 17:04 - CONTA 2076549928, MPJ00020535. MP 35 ALTAS 35 ASSIANTURA DO SMP IGUAL A DO CONTRATO RICARDO ROSSINI DIAS - GUARDIÃO DE PEDIDOS - TEL 11 34305038 JACQUELINE ALVES - GC - CEL 19 98442526  14/08/2013 09: 59  ATIVIDADE EM TRATATIVA ** LUCIANE SOARES - PROJETO PILOTO  14/08/2013 14:01 ATIVIDADE APROVADA ** LUCIANE SOARES - PROJETO PILOTO  15/08/2013 12:33 ATIVIDADE 1-36Q1VXL CONCLUIDA. GERADO PEDIDOS   CONFORME DOCUMENTAÇÃO. 1-6949449482 35 MP 1-6953773358 35 ALTAS LUCIANE SOARES - PROJETO PILOTO"/>
    <x v="0"/>
    <s v="PIMENTA &amp; F.SUPERMERCADOS LTDA"/>
    <x v="0"/>
    <x v="0"/>
    <x v="0"/>
    <x v="0"/>
    <x v="0"/>
    <x v="0"/>
    <x v="0"/>
    <x v="0"/>
    <x v="0"/>
    <x v="0"/>
    <x v="0"/>
    <x v="0"/>
    <x v="0"/>
    <x v="0"/>
    <x v="0"/>
    <x v="0"/>
    <x v="0"/>
    <x v="0"/>
    <x v="0"/>
    <x v="0"/>
    <x v="0"/>
    <x v="0"/>
    <x v="2"/>
    <x v="0"/>
    <d v="2013-08-13T17:04:06"/>
    <x v="0"/>
    <m/>
    <x v="0"/>
    <x v="0"/>
    <x v="0"/>
    <x v="0"/>
    <x v="0"/>
    <x v="0"/>
    <x v="0"/>
    <x v="2"/>
    <x v="0"/>
    <x v="0"/>
    <x v="2"/>
    <x v="2"/>
    <s v="56949894000115"/>
    <x v="54"/>
    <x v="1"/>
    <x v="0"/>
  </r>
  <r>
    <s v="1-36SUQ0R"/>
    <x v="0"/>
    <d v="2013-08-14T10:15:03"/>
    <s v="14/8/2013 10:15 - ADABAS MPJ00020535. CONTA 2101327322 DADOS,  CONTA NOVA DADOS, VENC DIA 1. 47 HA 05 HP RICARDO ROSSINI DIAS - GUARDIÃO DE PEDIDOS - TEL 11 34305038 JACQUELINE ALVES - GC - CEL 19 98442526    18/8/2013 11:29 ATIVIDADE APROVADA - PROJETO PILOTO//VIVIANE BERNARDES  18/8/2013 14:03 ATIVIDADE CONCLUIDA GERADO PEDIDO 1-6943660381. PROJETO PILOTO//VIVIANE BERNARDES"/>
    <x v="0"/>
    <s v="ISAT COMUN, EDUC E TECNOLOGIA LTDA"/>
    <x v="0"/>
    <x v="0"/>
    <x v="0"/>
    <x v="0"/>
    <x v="0"/>
    <x v="0"/>
    <x v="0"/>
    <x v="0"/>
    <x v="0"/>
    <x v="0"/>
    <x v="0"/>
    <x v="0"/>
    <x v="0"/>
    <x v="0"/>
    <x v="0"/>
    <x v="0"/>
    <x v="0"/>
    <x v="0"/>
    <x v="0"/>
    <x v="0"/>
    <x v="0"/>
    <x v="0"/>
    <x v="0"/>
    <x v="0"/>
    <d v="2013-08-14T10:15:03"/>
    <x v="0"/>
    <m/>
    <x v="0"/>
    <x v="0"/>
    <x v="0"/>
    <x v="0"/>
    <x v="0"/>
    <x v="0"/>
    <x v="0"/>
    <x v="0"/>
    <x v="0"/>
    <x v="0"/>
    <x v="0"/>
    <x v="0"/>
    <s v="03319174000100"/>
    <x v="55"/>
    <x v="1"/>
    <x v="0"/>
  </r>
  <r>
    <s v="1-36TE1NP"/>
    <x v="1"/>
    <d v="2013-08-14T10:49:43"/>
    <s v=" 14/8/2013 10:49 - VINCULAR CONTA 2044493976 INSERIR NO ADABAS MPJ00028632 GN FABIOLA FALSI, TRATA-SE DE 5 HP ( SAMSUNG S5360)  5 HP (IPHONE 4S).  CLIENTE CRÍTICO, FAVOR INTERAGIR ANTES DE CANCELAR.  GUARDIÃ DE PEDIDOS - EDILENE AP DA SILVA - 11 3430-4250 GN - FABIOLA FALSI - Cel   11 99794 7725  14/08/13 14:32 - ATIVIDADE APROVADA. DEBORAH FERREIRA//PROJETO PILOTO.  14/08/13- 15:00-  ATIVIDADE CONCLUÍDA. GERADO PEDIDO: 1-6945671811 O QUAL NÃO PÔDE SER ENVIADO POR FALTA DE APARELHO EM ESTOQUE DGAP00867000_APPLE IPHONE 4S 16GB PRETO  PPB/PI643/10. GC/GUARDIÃO: MONITORAR ESTOQUE E SINALIZAR QUANDO REGULARIZADO. DEBORAH FERREIRA//PROJETO PILOTO."/>
    <x v="0"/>
    <s v="JAGUAR E LAND ROVER B I E C DE VEICULOS LTDA"/>
    <x v="0"/>
    <x v="0"/>
    <x v="0"/>
    <x v="0"/>
    <x v="0"/>
    <x v="0"/>
    <x v="0"/>
    <x v="0"/>
    <x v="0"/>
    <x v="0"/>
    <x v="0"/>
    <x v="0"/>
    <x v="0"/>
    <x v="0"/>
    <x v="0"/>
    <x v="0"/>
    <x v="0"/>
    <x v="0"/>
    <x v="0"/>
    <x v="0"/>
    <x v="0"/>
    <x v="0"/>
    <x v="0"/>
    <x v="0"/>
    <d v="2013-08-14T10:49:43"/>
    <x v="0"/>
    <m/>
    <x v="0"/>
    <x v="0"/>
    <x v="0"/>
    <x v="0"/>
    <x v="0"/>
    <x v="0"/>
    <x v="0"/>
    <x v="0"/>
    <x v="0"/>
    <x v="0"/>
    <x v="0"/>
    <x v="0"/>
    <s v="10313717000147"/>
    <x v="52"/>
    <x v="0"/>
    <x v="0"/>
  </r>
  <r>
    <s v="1-36TRR7F"/>
    <x v="1"/>
    <d v="2013-08-14T11:34:40"/>
    <s v="14/8/2013 11:34 - ADABAS MPJ00028638.  55 TA - FAVOR GERAR UM PEDIDO PARA CADA SMP.  RICARDO ROSSINI DIAS - GUARDIÃO DE PEDIDOS - TEL 11 34305038 MARCELO AP. PARRIAL - GC - CEL 19 98006677  15/8/2013 09:22 ATIVIDADE CANCELADA: Termo SMP - RS (26 TA) Data: 19/06/2013 - Sem termo dentro de 30 dias ou De Acordo para documentação vencida. ** Linhas 2182119124//2196128593 não localizadas em  VivoCorp e em Atlys. Favor substituir ou corrigir linhas. - Projeto Piloto//Ana Isabel Nunes"/>
    <x v="0"/>
    <s v="PPG IND DO BRASIL - TINTAS E VERNIZES - LIMITADA"/>
    <x v="0"/>
    <x v="0"/>
    <x v="0"/>
    <x v="0"/>
    <x v="0"/>
    <x v="0"/>
    <x v="0"/>
    <x v="0"/>
    <x v="0"/>
    <x v="0"/>
    <x v="0"/>
    <x v="0"/>
    <x v="0"/>
    <x v="0"/>
    <x v="0"/>
    <x v="0"/>
    <x v="1"/>
    <x v="0"/>
    <x v="0"/>
    <x v="0"/>
    <x v="0"/>
    <x v="0"/>
    <x v="0"/>
    <x v="0"/>
    <d v="2013-08-14T11:34:40"/>
    <x v="0"/>
    <m/>
    <x v="0"/>
    <x v="0"/>
    <x v="0"/>
    <x v="0"/>
    <x v="0"/>
    <x v="0"/>
    <x v="0"/>
    <x v="0"/>
    <x v="0"/>
    <x v="0"/>
    <x v="0"/>
    <x v="0"/>
    <s v="43996693000127"/>
    <x v="54"/>
    <x v="1"/>
    <x v="0"/>
  </r>
  <r>
    <s v="1-36TWDQ8"/>
    <x v="1"/>
    <d v="2013-08-14T11:34:03"/>
    <s v="14/8/2013 11:34 -   CRIAR CONTA NOVA VENCIMENTO 25, INSERIR NO ADABAS MPJ0003225267 GN GIOVANNA MESSANA. TRATA-SE DE 5 HA (VIVOCHIP)   GUARDIÃ DE PEDIDOS - EDILENE AP DA SILVA - 11 3430-4250 GN - GIOVANNA MESSANA - Cel +55 11 99632-1305  14/8/2013 15:21 ATIVIDADE APROVADA. - PROJETO PILOTO//ANA ISABEL NUNES  14/8/2013 16:17 ATIVIDADE CONCLUÍDA. GERADO PEDIDO: 1-6946650530. - PROJETO PILOTO//ANA ISABEL NUNES"/>
    <x v="0"/>
    <s v="OLAM BRASIL LTDA"/>
    <x v="0"/>
    <x v="0"/>
    <x v="0"/>
    <x v="0"/>
    <x v="0"/>
    <x v="0"/>
    <x v="0"/>
    <x v="0"/>
    <x v="0"/>
    <x v="0"/>
    <x v="0"/>
    <x v="0"/>
    <x v="0"/>
    <x v="0"/>
    <x v="0"/>
    <x v="0"/>
    <x v="0"/>
    <x v="0"/>
    <x v="0"/>
    <x v="0"/>
    <x v="0"/>
    <x v="0"/>
    <x v="0"/>
    <x v="0"/>
    <d v="2013-08-14T11:34:03"/>
    <x v="0"/>
    <m/>
    <x v="0"/>
    <x v="0"/>
    <x v="0"/>
    <x v="0"/>
    <x v="0"/>
    <x v="0"/>
    <x v="0"/>
    <x v="0"/>
    <x v="0"/>
    <x v="0"/>
    <x v="0"/>
    <x v="0"/>
    <s v="03902252001095"/>
    <x v="54"/>
    <x v="0"/>
    <x v="0"/>
  </r>
  <r>
    <s v="1-36UW85L"/>
    <x v="1"/>
    <d v="2013-08-14T13:51:44"/>
    <s v="14/8/2013 13:51 - CRIAR CONTA NOVA VENC 25, INSERIR NO ADABAS MPJ00016895 GN MARIANE AMORIM. TRATA-SE DE 1 MP+TA.  (VIVO BOX).  GUARDIÃ DE PEDIDOS - EDILENE AP DA SILVA - 11 3430-4250 GC - MARIANE AMORIM - CEL +55 11 99804-0707   14/8/2013 15:11 ATIVIDADE APROVADA - PROJEO PILOTO//VIVIANE BERNARDES    14/8/2013 16:28  ATIVIDADE CONCLUIDA GERADO PEDIDO 1-6946945769 - PROJETO PILOTO//VIVIANE BERNARDES"/>
    <x v="0"/>
    <s v="VIRTUAL PEOPLE INFORMATICA S. A."/>
    <x v="0"/>
    <x v="0"/>
    <x v="0"/>
    <x v="0"/>
    <x v="0"/>
    <x v="0"/>
    <x v="0"/>
    <x v="0"/>
    <x v="0"/>
    <x v="0"/>
    <x v="0"/>
    <x v="0"/>
    <x v="0"/>
    <x v="0"/>
    <x v="0"/>
    <x v="0"/>
    <x v="0"/>
    <x v="0"/>
    <x v="0"/>
    <x v="0"/>
    <x v="0"/>
    <x v="0"/>
    <x v="0"/>
    <x v="0"/>
    <d v="2013-08-14T13:51:44"/>
    <x v="0"/>
    <m/>
    <x v="0"/>
    <x v="0"/>
    <x v="0"/>
    <x v="0"/>
    <x v="0"/>
    <x v="0"/>
    <x v="0"/>
    <x v="0"/>
    <x v="0"/>
    <x v="0"/>
    <x v="0"/>
    <x v="0"/>
    <s v="10841426000121"/>
    <x v="54"/>
    <x v="0"/>
    <x v="0"/>
  </r>
  <r>
    <s v="1-36V9RMQ"/>
    <x v="1"/>
    <d v="2013-08-14T14:30:16"/>
    <s v="14/8/2013 14:30 - CRIAR CONTA NOVA VENCIMENTO 25, INSERIR NO ADABAS MPJ00016895 GN MARIANE AMORIM, TRATA-SE DE 1 MP+TA ( IPHONE 5 16 GB BRANCO).  DÚVIDAS ACIONAR ANTES DE CANCELAR. GUARDIÃ DE PEDIDOS - EDILENE AP DA SILVA - 11 3430-4250 GC - MARIANE AMORIM - CEL +55 11 99804-0707  14/08/13 ATIVIDADE APROVADA. DEBORAH FERREIRA//PROJETO PILOTO.  14/08/13 - 17:34 - ATIVIDADE CONCLUÍDA. GERADO PEDIDO 1-6948522306.  DEBORAH FERREIRA// PROJETO PILOTO."/>
    <x v="0"/>
    <s v="ANSELMO &amp; ANTUNES CORRET DE SEGUROS LTDA - ME"/>
    <x v="0"/>
    <x v="0"/>
    <x v="0"/>
    <x v="0"/>
    <x v="0"/>
    <x v="0"/>
    <x v="0"/>
    <x v="0"/>
    <x v="0"/>
    <x v="0"/>
    <x v="0"/>
    <x v="0"/>
    <x v="0"/>
    <x v="0"/>
    <x v="0"/>
    <x v="0"/>
    <x v="0"/>
    <x v="0"/>
    <x v="0"/>
    <x v="0"/>
    <x v="0"/>
    <x v="0"/>
    <x v="0"/>
    <x v="0"/>
    <d v="2013-08-14T14:30:16"/>
    <x v="0"/>
    <d v="2013-08-14T17:35:48"/>
    <x v="0"/>
    <x v="0"/>
    <x v="0"/>
    <x v="0"/>
    <x v="0"/>
    <x v="0"/>
    <x v="0"/>
    <x v="0"/>
    <x v="0"/>
    <x v="0"/>
    <x v="0"/>
    <x v="0"/>
    <s v="10376414000173"/>
    <x v="52"/>
    <x v="0"/>
    <x v="0"/>
  </r>
  <r>
    <s v="1-36VBMHZ"/>
    <x v="1"/>
    <d v="2013-08-14T14:40:48"/>
    <s v="14/8/2013 14:40 - CRIAR CONTA NOVA VENCIMENTO 25, INSERIR NO ADABAS MPJ00016895 GN MARIANE AMORIM, TRATA-SE DE 1 MP+TA ( IPHONE 5 16 GB PRETO);  DÚVIDAS ACIONAR ANTES DE CANCELAR. GUARDIÃ DE PEDIDOS - EDILENE AP DA SILVA - 11 3430-4250 GC - MARIANE AMORIM - CEL +55 11 99804-0707   14/8/2013   17:43 ATIVIDADE APROVADA - PROJETO PILOTO//VIVIANE BERNARDES  15/08/2013 09:24 ATIVIDADE CONCLUIDA GERADO PEDIDO 1-6952302939 - PROJETO PILOTO//VIVIANE BERNARDES"/>
    <x v="0"/>
    <s v="ANSELMO &amp; ANTUNES CORRET DE SEGUROS LTDA - ME"/>
    <x v="0"/>
    <x v="0"/>
    <x v="0"/>
    <x v="0"/>
    <x v="0"/>
    <x v="0"/>
    <x v="0"/>
    <x v="0"/>
    <x v="0"/>
    <x v="0"/>
    <x v="0"/>
    <x v="0"/>
    <x v="0"/>
    <x v="0"/>
    <x v="0"/>
    <x v="0"/>
    <x v="0"/>
    <x v="0"/>
    <x v="0"/>
    <x v="0"/>
    <x v="0"/>
    <x v="0"/>
    <x v="0"/>
    <x v="0"/>
    <d v="2013-08-14T14:40:48"/>
    <x v="0"/>
    <d v="2013-08-15T09:27:54"/>
    <x v="0"/>
    <x v="0"/>
    <x v="0"/>
    <x v="0"/>
    <x v="0"/>
    <x v="0"/>
    <x v="0"/>
    <x v="0"/>
    <x v="0"/>
    <x v="0"/>
    <x v="0"/>
    <x v="0"/>
    <s v="10376414000173"/>
    <x v="54"/>
    <x v="0"/>
    <x v="0"/>
  </r>
  <r>
    <s v="1-36VDGTI"/>
    <x v="1"/>
    <d v="2013-08-14T14:52:58"/>
    <s v="14/8/2013 14:52 - NOVA CONTA (IGNORAR Nº INFORMADO NO SMP), ADABAS MPJ00028638, VENC DIA 25. 13 HP RICARDO ROSSINI DIAS - GUARDIÃO DE PEDIDOS - TEL 11 34305038 MARCELO AP. PARRIAL - GC - CEL 19 98006677    15/08/2013  12:20 ATIVIDADE APROVADA - PROJETO PILOTO//VIVIANE BERNARDES    15/08/2013 12:31 ATIVIDADE CONCLUIDA GERADO PEDIDO 1-6954322085 - PROJETO PILOTO//VIVIANE BERNARDES  PEDIDO NÃO PÔDE SER ENVIADO POR FALTA DE APARELHO EM ESTOQUE (TGMO31962000_MOTOROLA XT925 SMART PRETO PPB/PI838/01). GC/GUARDIÃO: MONITORAR ESTOQUE E SINALIZAR QUANDO REGULARIZADO"/>
    <x v="0"/>
    <s v="INSTITUTO ADVENTISTA DE ENSINO"/>
    <x v="0"/>
    <x v="0"/>
    <x v="0"/>
    <x v="0"/>
    <x v="0"/>
    <x v="0"/>
    <x v="0"/>
    <x v="0"/>
    <x v="0"/>
    <x v="0"/>
    <x v="0"/>
    <x v="0"/>
    <x v="0"/>
    <x v="0"/>
    <x v="0"/>
    <x v="0"/>
    <x v="0"/>
    <x v="0"/>
    <x v="0"/>
    <x v="0"/>
    <x v="0"/>
    <x v="0"/>
    <x v="0"/>
    <x v="0"/>
    <d v="2013-08-14T14:52:58"/>
    <x v="0"/>
    <d v="2013-08-15T12:34:48"/>
    <x v="0"/>
    <x v="0"/>
    <x v="0"/>
    <x v="0"/>
    <x v="0"/>
    <x v="0"/>
    <x v="0"/>
    <x v="0"/>
    <x v="0"/>
    <x v="0"/>
    <x v="0"/>
    <x v="0"/>
    <s v="43586056001405"/>
    <x v="54"/>
    <x v="1"/>
    <x v="0"/>
  </r>
  <r>
    <s v="1-36VF65L"/>
    <x v="1"/>
    <d v="2013-08-14T15:32:29"/>
    <s v="14/8/2013 15:32 - TRATA-SE DE 6 TERMOS,  SEGUE DIVISÃO:  - SMP SP - CRIAR CONTA NOVA VENC 25, SÃO: 38 PN (VIVOCHIP) /4 HA (VIVOCHIP) / 7 PN (MINI SIMCARD)/ 1 PN (MINI SIMCARD) / 25 HP COMODATO (PEN HUAWEI)/ 1  PN (VIVOCHIP);  - SMP DDD 21 - CRIAR CONTA NOVA VENC 25, TRATA-SE DE 1 PN (VIVOCHIP);  - SMP DDD 48 - CRIAR CONTA NOVA VENC 25, TRATA-SE DE 1 PN (VIVOCHIP);  - SMP DDD 61 - CRIAR CONTA NOVA VENC 25, TRATA-SE DE 1 PN (VIVOCHIP);  - SMP DDD 81 - CRIAR CONTA NOVA VENC 25, TRATA-SE DE 1PN (VIVOCHIP);  -SMP DDD 91 - CRIAR CONTA NOVA VENC 25, TRATA-SE DE 1PN (VIVOCHIP);  CLIENTE NÃO ESTA CONTRATANDO GESTÃO. INSERIR TUDO NO ADABAS MPJ0009997670 GN DANIEL ABOU ANNI. SEGUEM COMPLEMENTARES EM EXCEL PARA FACILITAR IMPUT.  DUVIDAS ACIONAR ANTES DE CANCELAR. GUARDIÃ DE PEDIDOS - EDILENE AP DA SILVA - 11 3430-4250 GC- DANIEL ABOU - +55 11 97284-1177  15/8/2013 11:22 ATIVIDADE CANCELADA: Termo PE (81): minutagem incorreta. Regional nordeste libera no sistema apenas o mínimo de 500 min comp por linha. Solicitar 500 minutos ou 100 min ind que devem ser colocados diretamente na coluna (campo para pacote de minutos individuais) - Atividade contém apenas 1 verso de termo, porém cada termo deve ter um termo adesão. - Termo SP (11 e 19): Coluna 6 DDD (19) e em Formulário Complementar (item 47) coluna de DDD (11). Projeto Piloto//Ana Isabel"/>
    <x v="0"/>
    <s v="HERBALIFE INTERNATIONAL DO BRASIL LTDA"/>
    <x v="0"/>
    <x v="0"/>
    <x v="0"/>
    <x v="0"/>
    <x v="0"/>
    <x v="0"/>
    <x v="0"/>
    <x v="0"/>
    <x v="0"/>
    <x v="0"/>
    <x v="0"/>
    <x v="0"/>
    <x v="0"/>
    <x v="0"/>
    <x v="0"/>
    <x v="0"/>
    <x v="1"/>
    <x v="0"/>
    <x v="0"/>
    <x v="0"/>
    <x v="0"/>
    <x v="0"/>
    <x v="0"/>
    <x v="0"/>
    <d v="2013-08-14T15:32:29"/>
    <x v="0"/>
    <m/>
    <x v="0"/>
    <x v="0"/>
    <x v="0"/>
    <x v="0"/>
    <x v="0"/>
    <x v="0"/>
    <x v="0"/>
    <x v="0"/>
    <x v="0"/>
    <x v="0"/>
    <x v="0"/>
    <x v="0"/>
    <s v="00292858000177"/>
    <x v="54"/>
    <x v="0"/>
    <x v="0"/>
  </r>
  <r>
    <s v="1-36WNI8S"/>
    <x v="1"/>
    <d v="2013-08-14T16:44:00"/>
    <s v="14/8/2013 16:44 - CRIAR CONTA NOVA VENC 25, TRATA-SE DE 1 CHIP - ( 50844182001984 CNPJ CORRESPONDENTE AO SO E SMP.) CLIENTE NÃO CONTRATOU GESTÃO. INSERIR TUDO NO ADABAS MPJ00014741 GN CLAUDIO REIS.  ANEXO DE ACORDO PARA SMP VENCIDO.  GUARDIÃ DE PEDIDOS - EDILENE AP DA SILVA - 11 3430-4250 GN - CLÁUDIO REIS -  CEL +55 11 97151-7151  15/08/13 13:22 - ATIVIDADE APROVADA. DEBORAH FERREIRA//PROJETO PILOTO.  15/08/13- 14:03-  ATIVIDADE CONCLUÍDA. GERADO PEDIDO 1-6955896476. DEBORAH FERREIRA//PROJETO PILOTO."/>
    <x v="0"/>
    <s v="GOCIL SERVICOS DE VIG E SEGURANCA LTDA"/>
    <x v="0"/>
    <x v="0"/>
    <x v="0"/>
    <x v="0"/>
    <x v="0"/>
    <x v="0"/>
    <x v="0"/>
    <x v="0"/>
    <x v="0"/>
    <x v="0"/>
    <x v="0"/>
    <x v="0"/>
    <x v="0"/>
    <x v="0"/>
    <x v="0"/>
    <x v="0"/>
    <x v="0"/>
    <x v="0"/>
    <x v="0"/>
    <x v="0"/>
    <x v="0"/>
    <x v="0"/>
    <x v="0"/>
    <x v="0"/>
    <d v="2013-08-14T16:44:00"/>
    <x v="0"/>
    <m/>
    <x v="0"/>
    <x v="0"/>
    <x v="0"/>
    <x v="0"/>
    <x v="0"/>
    <x v="0"/>
    <x v="0"/>
    <x v="0"/>
    <x v="0"/>
    <x v="0"/>
    <x v="0"/>
    <x v="0"/>
    <s v="50844182001984"/>
    <x v="54"/>
    <x v="3"/>
    <x v="0"/>
  </r>
  <r>
    <s v="1-36X95QY"/>
    <x v="0"/>
    <d v="2013-08-14T17:28:58"/>
    <s v="14/8/2013 17:28 -  VINCULAR A CONTA 2029545246 INSERIR NO ADABAS MPJ00028632, TRATA-SE DE 2 HP  BlackBerry 9360 - 3G / 3 HP Aparelho Dados Nokia C2-01 - 3G.  GUARDIÃ DE PEDIDOS - EDILENE AP DA SILVA - 11 3430-4250 GN - FABIOLA FALSI - Cel   11 99794 7725   15/08/2013  ATIVIDADE CANCELADA( DEVIDO VÁRIOS CONTATOS SEM SUCESSO) - CONTA SOLICITADA POSSUI SERVIÇO GESTÃO,  CONFORME PROCEDIMENTO A NOVA SOLICITAÇÃO DE LINHAS PARA MESMA CONTA  DEVERÁ CONSTAR TAMBÉM   SERVIÇO GESTÃO, CASO CONTRÁRIO SOLICITAR UMA NOVA CONTA PARA AS  NOVAS LINHAS - PROJETO PILOTO//VIVIANE BERNARDES"/>
    <x v="0"/>
    <s v="ATLAS COPCO BRASIL LTDA"/>
    <x v="0"/>
    <x v="0"/>
    <x v="0"/>
    <x v="0"/>
    <x v="0"/>
    <x v="0"/>
    <x v="0"/>
    <x v="0"/>
    <x v="0"/>
    <x v="0"/>
    <x v="0"/>
    <x v="0"/>
    <x v="0"/>
    <x v="0"/>
    <x v="0"/>
    <x v="0"/>
    <x v="1"/>
    <x v="0"/>
    <x v="0"/>
    <x v="0"/>
    <x v="0"/>
    <x v="0"/>
    <x v="2"/>
    <x v="0"/>
    <d v="2013-08-14T17:28:58"/>
    <x v="0"/>
    <m/>
    <x v="0"/>
    <x v="0"/>
    <x v="0"/>
    <x v="0"/>
    <x v="0"/>
    <x v="0"/>
    <x v="0"/>
    <x v="2"/>
    <x v="0"/>
    <x v="0"/>
    <x v="2"/>
    <x v="2"/>
    <s v="57029431004195"/>
    <x v="54"/>
    <x v="0"/>
    <x v="0"/>
  </r>
  <r>
    <s v="1-3705A2O"/>
    <x v="1"/>
    <d v="2013-08-15T11:11:09"/>
    <s v=" 15/8/2013 11:11 - NOVA CONTA, ADABAS MPJ00028638, VENC DIA 17. 11 HP RICARDO ROSSINI DIAS - GUARDIÃO DE PEDIDOS - TEL 11 34305038 MARCELO AP. PARRIAL - GC - CEL 19 98006677  15/08/13 EM TRATATIVA. DEBORAH FERREIRA//PROJETO PILOTO.  15/08/13 16:21 - ATIVIDADE CONCLUÍDA. GERADO PEDIDOS 1-6956498520 1-6957980459. DEBORAH FERREIRA//PROJETO PILOTO."/>
    <x v="0"/>
    <s v="UNIAO CENTRAL BRASILEIRA DA IGREJA ADVENTISTA DO SETIMO DIA"/>
    <x v="0"/>
    <x v="0"/>
    <x v="0"/>
    <x v="0"/>
    <x v="0"/>
    <x v="0"/>
    <x v="0"/>
    <x v="0"/>
    <x v="0"/>
    <x v="0"/>
    <x v="0"/>
    <x v="0"/>
    <x v="0"/>
    <x v="0"/>
    <x v="0"/>
    <x v="0"/>
    <x v="0"/>
    <x v="0"/>
    <x v="0"/>
    <x v="0"/>
    <x v="0"/>
    <x v="0"/>
    <x v="0"/>
    <x v="0"/>
    <d v="2013-08-15T11:11:09"/>
    <x v="0"/>
    <d v="2013-08-15T16:22:22"/>
    <x v="0"/>
    <x v="0"/>
    <x v="0"/>
    <x v="0"/>
    <x v="0"/>
    <x v="0"/>
    <x v="0"/>
    <x v="0"/>
    <x v="0"/>
    <x v="0"/>
    <x v="0"/>
    <x v="0"/>
    <s v="55233019000170"/>
    <x v="54"/>
    <x v="1"/>
    <x v="0"/>
  </r>
  <r>
    <s v="1-372UOL7"/>
    <x v="1"/>
    <d v="2013-08-15T16:13:31"/>
    <s v="15/8/2013 16:13 - CRIAR CONTA NOVA VENC 25, INSERIR NO ADABAS MPJ00016895 GN MARIANE AMORIM, TRATA-SE DE 1MP+TA - SAMSUNG I9505 (S4).  GUARDIÃ DE PEDIDOS - EDILENE AP DA SILVA - 11 3430-4250 GC - MARIANE AMORIM - CEL +55 11 99804-0707     15/08/2013  17:44 ATIVIDADE APROVADA -  PROJETO PILOTO//VIVIANE BERNARDES  16/08/2013 09:28 ATIVIDADE CONCLUIDA - GERADO PEDIDO 1-6963392462 - PROJETO PILOTO//VIVIANE BERNARDES"/>
    <x v="0"/>
    <s v="MARLOK CALCADOS E CONFECCOES LTDA"/>
    <x v="0"/>
    <x v="0"/>
    <x v="0"/>
    <x v="0"/>
    <x v="0"/>
    <x v="0"/>
    <x v="0"/>
    <x v="0"/>
    <x v="0"/>
    <x v="0"/>
    <x v="0"/>
    <x v="0"/>
    <x v="0"/>
    <x v="0"/>
    <x v="0"/>
    <x v="0"/>
    <x v="0"/>
    <x v="0"/>
    <x v="0"/>
    <x v="0"/>
    <x v="0"/>
    <x v="0"/>
    <x v="0"/>
    <x v="0"/>
    <d v="2013-08-15T16:13:31"/>
    <x v="0"/>
    <m/>
    <x v="0"/>
    <x v="0"/>
    <x v="0"/>
    <x v="0"/>
    <x v="0"/>
    <x v="0"/>
    <x v="0"/>
    <x v="0"/>
    <x v="0"/>
    <x v="0"/>
    <x v="0"/>
    <x v="0"/>
    <s v="55920292001306"/>
    <x v="56"/>
    <x v="0"/>
    <x v="0"/>
  </r>
  <r>
    <s v="1-379PZZ8"/>
    <x v="1"/>
    <d v="2013-08-16T16:16:58"/>
    <s v="16/8/2013 16:16 - CONTA 2011304914, ADABAS MPJ00020535. 2 MP+TA RICARDO ROSSINI DIAS - GUARDIÃO DE PEDIDOS - TEL 11 34305038 JACQUELINE ALVES - GC - CEL 19 98442526   16/8/2013 17:07 ATIVIDADE APROVADA//ANA ISABEL NUNES  16/8/2013 17:45 ATIVIDADE CONCLUÍDA. GERADO PEDIDO: 1-6970671719, O QUAL NÃO PÔDE SER ENVIADO POR FALTA DE APARELHO EM ESTOQUE DGAP01663000_APPLE IPHONE 5 32GB PRETO BASICO. GC/GUARDIÃO: MONITORAR ESTOQUE E SINALIZAR QUANDO REGULARIZADO.- PROJETO PILOTO//ANA ISABEL NUNES"/>
    <x v="0"/>
    <s v="MOTO BRISA LTDA"/>
    <x v="0"/>
    <x v="0"/>
    <x v="0"/>
    <x v="0"/>
    <x v="0"/>
    <x v="0"/>
    <x v="0"/>
    <x v="0"/>
    <x v="0"/>
    <x v="0"/>
    <x v="0"/>
    <x v="0"/>
    <x v="0"/>
    <x v="0"/>
    <x v="0"/>
    <x v="0"/>
    <x v="0"/>
    <x v="0"/>
    <x v="0"/>
    <x v="0"/>
    <x v="0"/>
    <x v="0"/>
    <x v="0"/>
    <x v="0"/>
    <d v="2013-08-16T16:16:58"/>
    <x v="0"/>
    <m/>
    <x v="0"/>
    <x v="0"/>
    <x v="0"/>
    <x v="0"/>
    <x v="0"/>
    <x v="0"/>
    <x v="0"/>
    <x v="0"/>
    <x v="0"/>
    <x v="0"/>
    <x v="0"/>
    <x v="0"/>
    <s v="50093806000140"/>
    <x v="57"/>
    <x v="1"/>
    <x v="0"/>
  </r>
  <r>
    <s v="1-37A4OIW"/>
    <x v="0"/>
    <d v="2013-08-16T17:08:18"/>
    <s v="16/8/2013 17:08 - NOVA CONTA, ADABAS MPJ00020535, VENC DIA 17. 225 PN 20 HP 5 HA FAVOR GERAR UM PEDIDO PARA AS ALTAS E OUTRO PARA AS PORTABILIDADES RICARDO ROSSINI DIAS - GUARDIÃO DE PEDIDOS - TEL 11 34305038 JACQUELINE ALVES - GC - CEL 19 98442526  19/8/2013 11:14 ATIVIDADE APROVADA//ANA ISABEL NUNES  20/8/2013 17:11 ATIVIDADE CONCLUÍDA. GERADOS PEDIDOS: 1-6978701799 (ALTAS) E 1-6981371108 (PORTABILIDADES). - PROJETO PILOTO//ANA ISABEL NUNES"/>
    <x v="0"/>
    <s v="INTERPLANT PRODUCAO DE FLORES E PLANTAS LTDA"/>
    <x v="0"/>
    <x v="0"/>
    <x v="0"/>
    <x v="0"/>
    <x v="0"/>
    <x v="0"/>
    <x v="0"/>
    <x v="0"/>
    <x v="0"/>
    <x v="0"/>
    <x v="0"/>
    <x v="0"/>
    <x v="0"/>
    <x v="0"/>
    <x v="0"/>
    <x v="0"/>
    <x v="0"/>
    <x v="0"/>
    <x v="0"/>
    <x v="0"/>
    <x v="0"/>
    <x v="0"/>
    <x v="0"/>
    <x v="0"/>
    <d v="2013-08-16T17:08:18"/>
    <x v="0"/>
    <m/>
    <x v="0"/>
    <x v="0"/>
    <x v="0"/>
    <x v="0"/>
    <x v="0"/>
    <x v="0"/>
    <x v="0"/>
    <x v="0"/>
    <x v="0"/>
    <x v="0"/>
    <x v="0"/>
    <x v="0"/>
    <s v="59816942000195"/>
    <x v="58"/>
    <x v="1"/>
    <x v="0"/>
  </r>
  <r>
    <s v="1-37E62DT"/>
    <x v="0"/>
    <d v="2013-08-19T11:00:37"/>
    <s v="19/8/2013 11:00 - ADABAS MPJ00028638.  55 TA - FAVOR GERAR UM PEDIDO PARA CADA SMP.  RICARDO ROSSINI DIAS - GUARDIÃO DE PEDIDOS - TEL 11 34305038 MARCELO AP. PARRIAL - GC - CEL 19 98006677    19/8/2013 15:30 ATIVIDADE PENDENTE - ANÁLISE EFETUADA PARCIAL DEVIDO CHAMADO GERAL 20524623 (ERRO NOS ANEXOS) - PROJETO PILOTO // VIVIANE BERNARDES  20/8/2013 09:53 ATIVIDADE REPROVADA - CONFORME CONSULTA AO PPVC LINHAS ***2182360225/2182119125****  NÃO CONSTAM NO MAILING -PROJETO PILOTO//VIVIANE BERNARDES"/>
    <x v="0"/>
    <s v="PPG IND DO BRASIL - TINTAS E VERNIZES - LIMITADA"/>
    <x v="0"/>
    <x v="0"/>
    <x v="0"/>
    <x v="0"/>
    <x v="0"/>
    <x v="0"/>
    <x v="0"/>
    <x v="0"/>
    <x v="0"/>
    <x v="0"/>
    <x v="0"/>
    <x v="0"/>
    <x v="0"/>
    <x v="0"/>
    <x v="0"/>
    <x v="0"/>
    <x v="1"/>
    <x v="0"/>
    <x v="0"/>
    <x v="0"/>
    <x v="0"/>
    <x v="0"/>
    <x v="2"/>
    <x v="0"/>
    <d v="2013-08-19T11:00:37"/>
    <x v="0"/>
    <m/>
    <x v="0"/>
    <x v="0"/>
    <x v="0"/>
    <x v="0"/>
    <x v="0"/>
    <x v="0"/>
    <x v="0"/>
    <x v="2"/>
    <x v="0"/>
    <x v="0"/>
    <x v="2"/>
    <x v="2"/>
    <s v="43996693000127"/>
    <x v="58"/>
    <x v="1"/>
    <x v="0"/>
  </r>
  <r>
    <s v="1-37G8JCC"/>
    <x v="1"/>
    <d v="2013-08-19T13:57:14"/>
    <s v="19.08.13 FAVOR CRIAR CONTA NOVA . VENCIMENTO 25 . INSERIR NO ADABAS MPJ03395634 GC FRANCISCO J M F FILHO, TEL 11 97486.2193 . OBS: TRATA-SE SOMENTE :  SMP COLUNA 1:  1 MP+TA APARELHO SANSUNG I9505 S4,  COLUNA 2: 1 MP+TA APARELHO SANSUNG S5830 , COLUNA 3: 1 MP+TA APARELHO NOKIA C2-01 , COLUNA 4: 1 MP+TA APARELHO SANSUNG S5830 , COLUNA 5: 1 MP+TA APARELHO HUAWEI E3276 E COLUNA 6: 1 MP+TA APARELHO HUAWEI E3276 E CONSIDERAR NO SIMULADOR SOMENTE AS TROCAS FORA E DENTRO DO MAILING, POIS AS ALTAS JÁ FORAM ENTREGUES CONFORME PEDIDO 1-6738622279 COMPLEMENTAR. WELITON PATRICIO - GUARDIÃO DE PEDIDOS - TEL 11/3430-4497  19/08/13 16:53 ATIVIDADE APROVADA. DEBORAH FERREIRA//PROJETO PILOTO.  20/08/13- 10:13-  ATIVIDADE CONCLUÍDA. GERADO PEDIDO 1-6984185203. DEBORAH FERREIRA//PROJETO PILOTO."/>
    <x v="0"/>
    <s v="GERAL PARTS COMERCIO DE PECAS E ABRASIVOS LTDA"/>
    <x v="0"/>
    <x v="0"/>
    <x v="0"/>
    <x v="0"/>
    <x v="0"/>
    <x v="0"/>
    <x v="0"/>
    <x v="0"/>
    <x v="0"/>
    <x v="0"/>
    <x v="0"/>
    <x v="0"/>
    <x v="0"/>
    <x v="0"/>
    <x v="0"/>
    <x v="1"/>
    <x v="0"/>
    <x v="0"/>
    <x v="0"/>
    <x v="0"/>
    <x v="0"/>
    <x v="0"/>
    <x v="0"/>
    <x v="0"/>
    <d v="2013-08-19T13:57:14"/>
    <x v="0"/>
    <d v="2013-08-20T10:14:23"/>
    <x v="0"/>
    <x v="0"/>
    <x v="0"/>
    <x v="0"/>
    <x v="0"/>
    <x v="0"/>
    <x v="0"/>
    <x v="0"/>
    <x v="0"/>
    <x v="0"/>
    <x v="0"/>
    <x v="0"/>
    <s v="52472438000176"/>
    <x v="58"/>
    <x v="2"/>
    <x v="0"/>
  </r>
  <r>
    <s v="1-37H6ZK1"/>
    <x v="1"/>
    <d v="2013-08-19T15:20:59"/>
    <s v="19.08.13 FAVOR CRIAR CONTA NOVA  . VENCIMENTO 25. INSERIR NO ADABAS MPJ03395634 GC FRANCISCO J M F FILHO, TEL 11 97486.2193 . OBS: SEGUE SS 1-6982358340 PARA VINCULAR ADABAS EM EQUIPE DO CLIENTE. WELITON PATRICIO - GUARDIÃO DE PEDIDOS - TEL 11/3430-4497    19.08.13 16:53 ATIVIDADE APROVADA - PROJETO PILOTO//VIVIANE BERNARDES   19.08.13  17:39 ATIVIDADE CONCLUIDA - GERADO PEDIDO 1-6984160529 - PROJETO PILOTO//VIVIANE BERNARDES"/>
    <x v="0"/>
    <s v="LEFOSSE ADVOGADOS"/>
    <x v="0"/>
    <x v="0"/>
    <x v="0"/>
    <x v="0"/>
    <x v="0"/>
    <x v="0"/>
    <x v="0"/>
    <x v="0"/>
    <x v="0"/>
    <x v="0"/>
    <x v="0"/>
    <x v="0"/>
    <x v="0"/>
    <x v="0"/>
    <x v="0"/>
    <x v="1"/>
    <x v="0"/>
    <x v="0"/>
    <x v="0"/>
    <x v="0"/>
    <x v="0"/>
    <x v="0"/>
    <x v="0"/>
    <x v="0"/>
    <d v="2013-08-19T15:20:59"/>
    <x v="0"/>
    <m/>
    <x v="0"/>
    <x v="0"/>
    <x v="0"/>
    <x v="0"/>
    <x v="0"/>
    <x v="0"/>
    <x v="0"/>
    <x v="0"/>
    <x v="0"/>
    <x v="0"/>
    <x v="0"/>
    <x v="0"/>
    <s v="57756694000109"/>
    <x v="53"/>
    <x v="2"/>
    <x v="0"/>
  </r>
  <r>
    <s v="1-37HAR3T"/>
    <x v="0"/>
    <d v="2013-08-19T15:34:58"/>
    <s v="19/8/2013 15:34 - NOVA CONTA, ADABAS MPJ00028638, VENC DIA 25. HP 7 HA 16 PN 1  FAVOR GERAR UM PEDIDO PARA CADA SOLICITAÇÃO  RICARDO ROSSINI DIAS - GUARDIÃO DE PEDIDOS - TEL 11 34305038 MARCELO AP. PARRIAL - GC - CEL 19 98006677  20/08/2013 09:48   ATIVIDADE CANCELADA:  TERMO DE PORTABILIDADE DO PEDIDO CONSTA COM ENDEREÇO DIVERGENTE DA RECEITA FEDERAL **  VERSO DO TERMO SMP ( TERMO DE ADESÃO) ENCONTRA SE DESATUALIZADO ** SIMULADOR DE OFERTAS NÃO É DA MESMA NEGOCIAÇÃO DOS TERMOS SMPS SOLICITA ALTAS PARA REGIONAL SUL, POREM LINHAS DO TERMO PARA REGIONAL SP **  TERMO SMP SOLICITA PARCELAMENTO EM 24X, POREM LINHA DE PN SOLICITA APENAS SIM CARD A R$ 15,00 NAO PODENDO SER DIVIDIDO EM 24X ** LUCIANE SOARES - PROJETO PILOTO"/>
    <x v="0"/>
    <s v="INSTITUTO DE PESQ. ELDORADO"/>
    <x v="0"/>
    <x v="0"/>
    <x v="0"/>
    <x v="0"/>
    <x v="0"/>
    <x v="0"/>
    <x v="0"/>
    <x v="0"/>
    <x v="0"/>
    <x v="0"/>
    <x v="0"/>
    <x v="0"/>
    <x v="0"/>
    <x v="0"/>
    <x v="0"/>
    <x v="0"/>
    <x v="1"/>
    <x v="0"/>
    <x v="0"/>
    <x v="0"/>
    <x v="0"/>
    <x v="0"/>
    <x v="2"/>
    <x v="0"/>
    <d v="2013-08-19T15:34:58"/>
    <x v="0"/>
    <m/>
    <x v="0"/>
    <x v="0"/>
    <x v="0"/>
    <x v="0"/>
    <x v="0"/>
    <x v="0"/>
    <x v="0"/>
    <x v="2"/>
    <x v="0"/>
    <x v="0"/>
    <x v="2"/>
    <x v="2"/>
    <s v="02437460000379"/>
    <x v="58"/>
    <x v="1"/>
    <x v="0"/>
  </r>
  <r>
    <s v="1-37LZK6T"/>
    <x v="0"/>
    <d v="2013-08-20T11:06:15"/>
    <s v="20/08/13 FAVOR CRIAR CONTA NOVA  . VENCIMENTO 25 . INSERIR NO ADABAS MPJ00924253 GC LUIS FÁBIO DE OLIVEIRA , TEL 11 9 9619-4581. OBS: FOI ALINHADO COM A VIVIANE QUE SERÁ ACEITO SMP COM DE ACORDO DESENV COMERC PARA DOC VENCIDA E PREENCHIDO NO SMP VIGENCIA DE CONTRATO PARA COLUNA MP. COLUNA 1 COM 5 MP E COLUNA 2 15 HA VIVOCHIP WELITON PATRICIO - GUARDIÃO DE PEDIDOS - TEL 11/3430-4497   20/08/2013 15:32  ATIVIDADE CANCELADA : CONFORME EFETUADO CONTATO TELEFONICO COM O GUARDIÃO WELITON/PATRICIA DE ACORDO QUE CONSTA EM ANEXO NA ATIVIDADE É REFERENTE AO PEDIDO QUE CONSTAVA REPROVADO  E FOI EXPIRADO. DEVE SER ANEXADA NOVA DOCUMENTAÇÃO OU DE ACORDO PARA DOCUMENTAÇÃO EXPIRADA ** LUCIANE SOARES - PROJETO PILOTO"/>
    <x v="0"/>
    <s v="KAPITAL FACTORING SOC FOMENTO COML LTDA"/>
    <x v="0"/>
    <x v="0"/>
    <x v="0"/>
    <x v="0"/>
    <x v="0"/>
    <x v="0"/>
    <x v="0"/>
    <x v="0"/>
    <x v="0"/>
    <x v="0"/>
    <x v="0"/>
    <x v="0"/>
    <x v="0"/>
    <x v="0"/>
    <x v="0"/>
    <x v="1"/>
    <x v="1"/>
    <x v="0"/>
    <x v="0"/>
    <x v="0"/>
    <x v="0"/>
    <x v="0"/>
    <x v="2"/>
    <x v="0"/>
    <d v="2013-08-20T11:06:15"/>
    <x v="0"/>
    <m/>
    <x v="0"/>
    <x v="0"/>
    <x v="0"/>
    <x v="0"/>
    <x v="0"/>
    <x v="0"/>
    <x v="0"/>
    <x v="2"/>
    <x v="0"/>
    <x v="0"/>
    <x v="2"/>
    <x v="2"/>
    <s v="60202843000100"/>
    <x v="58"/>
    <x v="2"/>
    <x v="0"/>
  </r>
  <r>
    <s v="1-37MLXSW"/>
    <x v="0"/>
    <d v="2013-08-20T12:03:39"/>
    <s v="20/08/13 FAVOR CRIAR CONTA NOVA  . VENCIMENTO 08 . INSERIR NO ADABAS MPJ0015736 (9996559) GC VALDIR M MORAIS , TELEFONE 11 97545-1712.  WELITON PATRICIO - GUARDIÃO DE PEDIDOS - TEL 11/3430-4497     20/08/13  16:21 ATIVIDADE CANCELADA -  TIPO DE SOLICITAÇÃO  DIVERGENTE , CONFORME CONSULTA LINHA CONSTA NO NGIM E NÃO EM ATLYS, TRATA-SE DE UMA PP , TIPO DE SOLICITAÇÃO CORRETA(PP+MP+TA)//NÃO CONSTA DOCUMENTOS(CONTRATO SOCIAL OU PROCURAÇÃO) DANDO PLENOS PODERES DE ASSINATURA PARA ***RIBAMAR ANTUNES PEREIRA*** O QUAL ASSINOU SMP//PROJETO PILOTO//VIVIANE BERNARDES"/>
    <x v="0"/>
    <s v="ASS CONGREGACAO SANTA CATARINA"/>
    <x v="0"/>
    <x v="0"/>
    <x v="0"/>
    <x v="0"/>
    <x v="0"/>
    <x v="0"/>
    <x v="0"/>
    <x v="0"/>
    <x v="0"/>
    <x v="0"/>
    <x v="0"/>
    <x v="0"/>
    <x v="0"/>
    <x v="0"/>
    <x v="0"/>
    <x v="1"/>
    <x v="1"/>
    <x v="0"/>
    <x v="0"/>
    <x v="0"/>
    <x v="0"/>
    <x v="0"/>
    <x v="2"/>
    <x v="0"/>
    <d v="2013-08-20T12:03:39"/>
    <x v="0"/>
    <m/>
    <x v="0"/>
    <x v="0"/>
    <x v="0"/>
    <x v="0"/>
    <x v="0"/>
    <x v="0"/>
    <x v="0"/>
    <x v="2"/>
    <x v="0"/>
    <x v="0"/>
    <x v="2"/>
    <x v="2"/>
    <s v="60922168003797"/>
    <x v="58"/>
    <x v="2"/>
    <x v="0"/>
  </r>
  <r>
    <s v="1-37NIQKX"/>
    <x v="0"/>
    <d v="2013-08-20T14:23:37"/>
    <s v="20/8/2013 14:23 - CONTA 2026643951, ADABAS MPJ00020535. 49 MP+TA RICARDO ROSSINI DIAS - GUARDIÃO DE PEDIDOS - TEL 11 34305038 JACQUELINE ALVES - GC - CEL 19 98442526  20/08/13 - 16:30 - ATIVIDADE CANCELADA: ASSINATURA DO SR. APARECIDO LUIZ NO SMP ESTÁ DIVERGENTE DA DOCUMENTAÇÃO ANEXADA.  LINHAS: 11996291854 E 1998232222 CONSTAM COM STATUS SUSPENSO EM ATLYS E INATIVO EM VIVO CORP, NECESSÁRIO VERIFICAR JUNTO AO CLIENTE.  LINHAS: 11996256739 11996288012 11996557158 11996564061 1996592916  1996941093 1997872032 CONSTAM COM STATUS INATIVO EM VIVO CORP E ATIVO EM ATLYS, NESTE CASO LINHAS JÁ FORAM ENCAMINHADAS PARA CHAMADO.  OBS: FAVOR ANEXAR SMP LEGÍVEL.  DEBORAH FERREIRA//PROJETO PILOTO."/>
    <x v="0"/>
    <s v="SAPORE S.A"/>
    <x v="0"/>
    <x v="0"/>
    <x v="0"/>
    <x v="0"/>
    <x v="0"/>
    <x v="0"/>
    <x v="0"/>
    <x v="0"/>
    <x v="0"/>
    <x v="0"/>
    <x v="0"/>
    <x v="0"/>
    <x v="0"/>
    <x v="0"/>
    <x v="0"/>
    <x v="0"/>
    <x v="1"/>
    <x v="0"/>
    <x v="0"/>
    <x v="0"/>
    <x v="0"/>
    <x v="0"/>
    <x v="2"/>
    <x v="0"/>
    <d v="2013-08-20T14:23:37"/>
    <x v="0"/>
    <m/>
    <x v="0"/>
    <x v="0"/>
    <x v="0"/>
    <x v="0"/>
    <x v="0"/>
    <x v="0"/>
    <x v="0"/>
    <x v="2"/>
    <x v="0"/>
    <x v="0"/>
    <x v="2"/>
    <x v="2"/>
    <s v="67945071000138"/>
    <x v="58"/>
    <x v="1"/>
    <x v="0"/>
  </r>
  <r>
    <s v="1-37PDTGQ"/>
    <x v="0"/>
    <d v="2013-08-20T17:12:14"/>
    <s v="20/8/2013 17:12 - CONTA 2129698331, ADABAS MPJ00020535 2 HP RICARDO ROSSINI DIAS - GUARDIÃO DE PEDIDOS - TEL 11 34305038 JACQUELINE ALVES - GC - CEL 19 98442526  21/08/2013 08:10  EM TRATATIVA **  LUCIANE SOARES - PROJETO PILOTO   21/08/2013 10:08 ATIVIDADE CONCLUÍDA. GERADO PEDIDO 1-7000344026 **  LUCIANE SOARES - PROJETO PILOTO"/>
    <x v="0"/>
    <s v="FARMABASE SAUDE ANIMAL LTDA"/>
    <x v="0"/>
    <x v="0"/>
    <x v="0"/>
    <x v="0"/>
    <x v="0"/>
    <x v="0"/>
    <x v="0"/>
    <x v="0"/>
    <x v="0"/>
    <x v="0"/>
    <x v="0"/>
    <x v="0"/>
    <x v="0"/>
    <x v="0"/>
    <x v="0"/>
    <x v="0"/>
    <x v="0"/>
    <x v="0"/>
    <x v="0"/>
    <x v="0"/>
    <x v="0"/>
    <x v="0"/>
    <x v="2"/>
    <x v="0"/>
    <d v="2013-08-20T17:12:14"/>
    <x v="0"/>
    <m/>
    <x v="0"/>
    <x v="0"/>
    <x v="0"/>
    <x v="0"/>
    <x v="0"/>
    <x v="0"/>
    <x v="0"/>
    <x v="2"/>
    <x v="0"/>
    <x v="0"/>
    <x v="2"/>
    <x v="2"/>
    <s v="73174377000130"/>
    <x v="58"/>
    <x v="1"/>
    <x v="0"/>
  </r>
  <r>
    <s v="1-37VF623"/>
    <x v="0"/>
    <d v="2013-08-21T15:45:47"/>
    <s v="21/8/2013 15:46 - Por gentileza criar pedido conforme TERMO SMP anexo CRIAR CONTA NOVA // VENCIMENTO 15 ADABÁS : MPJ03225267  DDD 11   Guardiã de pedidos Edilene da Silva 11 3430 4250  21/08/13 - 17:44 - ATIVIDADE CANCELADA: TERMO SMP E TERMO DE ADESÃO SEM ASSINATURA DO RESPONSÁVEL, VALOR DE VC2 OFF NET DIVERGENTE ENTRE SIMULADOR E SMP,  EMAIL DO GESTOR NO SMP DIVERGENTE DO CADASTRO DO VIVO CORP. EFETUADO CONTATO SEM SUCESSO COM GN E GUARDIÃ.  DEBORAH FERREIRA//PROJETO PILOTO."/>
    <x v="0"/>
    <s v="HERBALIFE INTERNATIONAL DO BRASIL LTDA"/>
    <x v="0"/>
    <x v="0"/>
    <x v="0"/>
    <x v="0"/>
    <x v="0"/>
    <x v="0"/>
    <x v="0"/>
    <x v="0"/>
    <x v="0"/>
    <x v="0"/>
    <x v="0"/>
    <x v="0"/>
    <x v="0"/>
    <x v="0"/>
    <x v="0"/>
    <x v="1"/>
    <x v="1"/>
    <x v="0"/>
    <x v="0"/>
    <x v="0"/>
    <x v="0"/>
    <x v="0"/>
    <x v="7"/>
    <x v="0"/>
    <d v="2013-08-21T15:45:47"/>
    <x v="4"/>
    <m/>
    <x v="0"/>
    <x v="0"/>
    <x v="0"/>
    <x v="0"/>
    <x v="0"/>
    <x v="0"/>
    <x v="0"/>
    <x v="7"/>
    <x v="0"/>
    <x v="2"/>
    <x v="7"/>
    <x v="7"/>
    <s v="00292858000177"/>
    <x v="59"/>
    <x v="0"/>
    <x v="0"/>
  </r>
  <r>
    <s v="1-37W6RG5"/>
    <x v="0"/>
    <d v="2013-08-21T15:45:47"/>
    <s v="21/8/2013 15:46 - Por gentileza criar pedido conforme TERMO SMP anexo CRIAR CONTA NOVA // VENCIMENTO 15 ADABÁS : MPJ03225267  DDD 81  Guardiã de pedidos Edilene da Silva 11 3430 4250  21/08/13 - 18:15 - ATIVIDADE CANCELADA: TERMO SMP E TERMO DE ADESÃO SEM ASSINATURA DO RESPONSÁVEL, VALOR DE VC2 OFF NET DIVERGENTE ENTRE SIMULADOR E SMP,  EMAIL DO GESTOR NO SMP DIVERGENTE DO CADASTRO DO VIVO CORP. EFETUADO CONTATO SEM SUCESSO COM GN E GUARDIÃ.  DEBORAH FERREIRA//PROJETO PILOTO."/>
    <x v="0"/>
    <s v="HERBALIFE INTERNATIONAL DO BRASIL LTDA"/>
    <x v="0"/>
    <x v="0"/>
    <x v="0"/>
    <x v="0"/>
    <x v="0"/>
    <x v="0"/>
    <x v="0"/>
    <x v="0"/>
    <x v="0"/>
    <x v="0"/>
    <x v="0"/>
    <x v="0"/>
    <x v="0"/>
    <x v="0"/>
    <x v="0"/>
    <x v="1"/>
    <x v="1"/>
    <x v="0"/>
    <x v="0"/>
    <x v="0"/>
    <x v="0"/>
    <x v="0"/>
    <x v="7"/>
    <x v="0"/>
    <d v="2013-08-21T16:20:46"/>
    <x v="4"/>
    <m/>
    <x v="0"/>
    <x v="0"/>
    <x v="0"/>
    <x v="0"/>
    <x v="0"/>
    <x v="0"/>
    <x v="0"/>
    <x v="7"/>
    <x v="0"/>
    <x v="3"/>
    <x v="7"/>
    <x v="7"/>
    <s v="00292858000177"/>
    <x v="59"/>
    <x v="0"/>
    <x v="0"/>
  </r>
  <r>
    <s v="1-37XLJYM"/>
    <x v="1"/>
    <d v="2013-08-21T18:26:25"/>
    <s v="PEDIDO DESMEMBRADO CONFORME SOLICITAÇÃO GC/GUARDIÃO DEVIDO A FALTA DE ESTOQUE.PEDIDO SEGUE EM ABERTO POR FALTA DO APARELHO DGAP01663000_APPLE IPHONE 5 32GB PRETO BASICO EM ESTOQUE.GC/GUARDIÃO MONITORAR ESTOQUE E SINALIZAR PARA ENVIO DO PEDIDO.JOICE VIDAL//PROJETO PILOTO   SEGUE PEDIDO COMPLEMENTAR:1-6981371108"/>
    <x v="0"/>
    <s v="INTERPLANT PRODUCAO DE FLORES E PLANTAS LTDA"/>
    <x v="11"/>
    <x v="5"/>
    <x v="2"/>
    <x v="11"/>
    <x v="11"/>
    <x v="0"/>
    <x v="0"/>
    <x v="0"/>
    <x v="0"/>
    <x v="0"/>
    <x v="0"/>
    <x v="0"/>
    <x v="0"/>
    <x v="0"/>
    <x v="0"/>
    <x v="1"/>
    <x v="0"/>
    <x v="0"/>
    <x v="0"/>
    <x v="0"/>
    <x v="0"/>
    <x v="0"/>
    <x v="1"/>
    <x v="0"/>
    <d v="2013-08-21T18:26:25"/>
    <x v="1"/>
    <d v="2013-08-21T18:27:00"/>
    <x v="0"/>
    <x v="2"/>
    <x v="1"/>
    <x v="2"/>
    <x v="1"/>
    <x v="1"/>
    <x v="1"/>
    <x v="1"/>
    <x v="0"/>
    <x v="0"/>
    <x v="1"/>
    <x v="1"/>
    <s v="59816942000195"/>
    <x v="59"/>
    <x v="1"/>
    <x v="0"/>
  </r>
  <r>
    <s v="1-380AHGZ"/>
    <x v="0"/>
    <d v="2013-08-22T10:38:38"/>
    <s v="22/8/2013 10:38 - CONTA NOVA, ADABAS MPJ00020535, VENC DIA 17. 2 HP RICARDO ROSSINI DIAS - GUARDIÃO DE PEDIDOS - TEL 11 34305038 JACQUELINE ALVES - GC - CEL 19 98442526  22/08/13 - 11:40 - ATIVIDADE APROVADA. DEBORAH FERREIRA//PROJETO PILOTO.  22/08/13- 11:51-  ATIVIDADE CONCLUÍDA. GERADO PEDIDO: 1-7015537993. O QUAL NÃO PÔDE SER ENVIADO POR FALTA DE APARELHO EM ESTOQUE MGHU03563000_HUAWEI MODEM  E3131 PRETO/BRANCO BASICO. GC/GUARDIÃO: MONITORAR ESTOQUE E SINALIZAR QUANDO REGULARIZADO. CASO HAJA RENEGOCIAÇÃO DOS APARELHOS ANEXAR O DE ACORDO DO CLIENTE NO PEDIDO. DEBORAH FERREIRA//PROJETO PILOTO."/>
    <x v="0"/>
    <s v="COVOLAN BENEFICIAMENTOS TEXTEIS LTDA"/>
    <x v="0"/>
    <x v="0"/>
    <x v="0"/>
    <x v="0"/>
    <x v="0"/>
    <x v="0"/>
    <x v="0"/>
    <x v="0"/>
    <x v="0"/>
    <x v="0"/>
    <x v="0"/>
    <x v="0"/>
    <x v="0"/>
    <x v="0"/>
    <x v="0"/>
    <x v="0"/>
    <x v="0"/>
    <x v="0"/>
    <x v="0"/>
    <x v="0"/>
    <x v="0"/>
    <x v="0"/>
    <x v="0"/>
    <x v="0"/>
    <d v="2013-08-22T10:38:38"/>
    <x v="0"/>
    <d v="2013-08-22T11:54:00"/>
    <x v="0"/>
    <x v="0"/>
    <x v="0"/>
    <x v="0"/>
    <x v="0"/>
    <x v="0"/>
    <x v="0"/>
    <x v="0"/>
    <x v="0"/>
    <x v="0"/>
    <x v="0"/>
    <x v="0"/>
    <s v="00001392000103"/>
    <x v="0"/>
    <x v="1"/>
    <x v="0"/>
  </r>
  <r>
    <s v="1-382HT6S"/>
    <x v="1"/>
    <d v="2013-08-22T14:33:01"/>
    <s v="22/8/2013 14:33 - CRIAR CONTA NOVA VENC 25, INSERIR ADABAS MPJ0003225267 GN GIOVANNA MESSANA, TRATA-SE DE 3 HA (VIVOCHIP) 9 HA (MINI SIMCARD).  GUARDIÃ DE PEDIDOS - EDILENE AP DA SILVA - 11 3430-4250 GN - GIOVANNA MESSANA - Cel +55 11 99632-1305  23/8/2013 09:20 ATIVIDADE APROVADA//ANA ISABEL NUNES  22/8/2013 10:41 ATIVIDADE CONCLUÍDA. GERADOS PEDIDOS:  PEDIDO SP: 1-7027975696 PEDIDO PE: 1-7027495809 PROJETO PILOTO//ANA ISABEL NUNES"/>
    <x v="0"/>
    <s v="HERBALIFE INTERNATIONAL DO BRASIL LTDA"/>
    <x v="0"/>
    <x v="0"/>
    <x v="0"/>
    <x v="0"/>
    <x v="0"/>
    <x v="0"/>
    <x v="0"/>
    <x v="0"/>
    <x v="0"/>
    <x v="0"/>
    <x v="0"/>
    <x v="0"/>
    <x v="0"/>
    <x v="0"/>
    <x v="0"/>
    <x v="0"/>
    <x v="0"/>
    <x v="0"/>
    <x v="0"/>
    <x v="0"/>
    <x v="0"/>
    <x v="0"/>
    <x v="0"/>
    <x v="0"/>
    <d v="2013-08-22T14:33:01"/>
    <x v="0"/>
    <m/>
    <x v="0"/>
    <x v="0"/>
    <x v="0"/>
    <x v="0"/>
    <x v="0"/>
    <x v="0"/>
    <x v="0"/>
    <x v="0"/>
    <x v="0"/>
    <x v="0"/>
    <x v="0"/>
    <x v="0"/>
    <s v="00292858000177"/>
    <x v="0"/>
    <x v="0"/>
    <x v="0"/>
  </r>
  <r>
    <s v="1-3840K7D"/>
    <x v="0"/>
    <d v="2013-08-22T17:00:59"/>
    <s v="22/8/2013 17:00 - CRIAR UMA CONTA PARA CADA TERMO, VENCIMENTO 25, INSERIR NO ADABAS MPJ0009997670 GN DANIEL ABOU ANNI. TRATA-SE DE 6 TERMOS, SEGUE DIVISÃO:  SMP SP - 38 PN (VIVOCHIP)/ 4 HA (VIVOCHIP) / 7 PN (MINI SIMCARD) / 1 PN ( MINI SIMCARD) / 25 HP (PEN HUAWEI) / 1 PN (VIVOCHIP).  SMP DDD 91 -  1 PN (VIVOCHIP);  SMP DDD 81 -  1 PN (VIVOCHIP);  SMP DDD 61 -  1 PN (VIVOCHIP);  SMP DDD 48 -  1 PN (VIVOCHIP);  SMP DDD 21 -  1 PN (VIVOCHIP);  ANEXO DE ACORDO PARA SMP E COMPLEMENTAR VENCIDO, ANEXO CADASTRO DE GESTOR.   DÚVIDAS ACIONAR ANTES DE CANCELAR!!!!  GUARDIÃ DE PEDIDOS - EDILENE AP DA SILVA - 11 3430-4250 GC- DANIEL ABOU - +55 11 97284-1177   23/8/2013 15:43  ATIVIDADE CANCELADA:NÃO FOI CADASTRADO NO SMP OPERADORA DOADORA//E-MAIL DIVERGENTE DO CADASTRO NO SMP// NECESSÁRIO ANEXAR ARQUIVOS EM PDF , POIS O FORMATO JPG NÃO PERMITE INSERÇÃO DOS ANEXOS NO PROCESSO DE INPUT -  PROJETO PILOTO//VIVIANE BERNARDES"/>
    <x v="0"/>
    <s v="HERBALIFE INTERNATIONAL DO BRASIL LTDA"/>
    <x v="0"/>
    <x v="0"/>
    <x v="0"/>
    <x v="0"/>
    <x v="0"/>
    <x v="0"/>
    <x v="0"/>
    <x v="0"/>
    <x v="0"/>
    <x v="0"/>
    <x v="0"/>
    <x v="0"/>
    <x v="0"/>
    <x v="0"/>
    <x v="0"/>
    <x v="0"/>
    <x v="1"/>
    <x v="0"/>
    <x v="0"/>
    <x v="0"/>
    <x v="0"/>
    <x v="0"/>
    <x v="2"/>
    <x v="0"/>
    <d v="2013-08-22T17:00:59"/>
    <x v="0"/>
    <m/>
    <x v="0"/>
    <x v="0"/>
    <x v="0"/>
    <x v="0"/>
    <x v="0"/>
    <x v="0"/>
    <x v="0"/>
    <x v="2"/>
    <x v="0"/>
    <x v="0"/>
    <x v="2"/>
    <x v="2"/>
    <s v="00292858000177"/>
    <x v="0"/>
    <x v="0"/>
    <x v="0"/>
  </r>
  <r>
    <s v="1-399WQ43"/>
    <x v="1"/>
    <d v="2013-08-29T14:19:31"/>
    <s v="29/8/2013 14:19 - USAR TODAS AS INFORMAÇÕES DO PEDIDO 1-6897690926, POREM SÓ INSERIR A LINHA 19 91780661 QUE NÃO CONSTA NA SOLICITAÇÃO ANTERIOR. RICARDO ROSSINI DIAS - GUARDIÃO DE PEDIDOS - TEL 11 34305038 MARCELO AP. PARRIAL - GC - CEL 19 98006677  29/8/2013 16:09 ATIVIDADE APROVADA//ANA ISABEL NUNES  29/8/2013 16:41 ATIVIDADE CONCLUÍDA. GERADO PEDIDO: 1-7090517592. - PROJETO PILOTO//ANA ISABEL NUNES"/>
    <x v="0"/>
    <s v="ANHAGUERA COMERCIO DE FERRAMENTAS LTDA"/>
    <x v="0"/>
    <x v="0"/>
    <x v="0"/>
    <x v="0"/>
    <x v="0"/>
    <x v="0"/>
    <x v="0"/>
    <x v="0"/>
    <x v="0"/>
    <x v="0"/>
    <x v="0"/>
    <x v="0"/>
    <x v="0"/>
    <x v="0"/>
    <x v="0"/>
    <x v="0"/>
    <x v="0"/>
    <x v="0"/>
    <x v="0"/>
    <x v="0"/>
    <x v="0"/>
    <x v="0"/>
    <x v="0"/>
    <x v="0"/>
    <d v="2013-08-29T14:19:31"/>
    <x v="0"/>
    <d v="2013-08-29T16:42:00"/>
    <x v="0"/>
    <x v="0"/>
    <x v="0"/>
    <x v="0"/>
    <x v="0"/>
    <x v="0"/>
    <x v="0"/>
    <x v="0"/>
    <x v="0"/>
    <x v="0"/>
    <x v="0"/>
    <x v="0"/>
    <s v="00565813000129"/>
    <x v="60"/>
    <x v="1"/>
    <x v="0"/>
  </r>
  <r>
    <s v="1-3821ERO"/>
    <x v="1"/>
    <d v="2013-08-22T14:03:17"/>
    <s v="22/8/2013 14:03 - CONTA 2047155677, ADABAS MPJ00020535, VENC DIA .  RICARDO ROSSINI DIAS - GUARDIÃO DE PEDIDOS - TEL 11 34305038 JACQUELINE ALVES - GC - CEL 19 98442526   22/8/2013 17:30 ATIVIDADE APROVADA - PROJETO PILOTO//VIVIANE BERNARDES   22/8/2013 17:31 ATIVIDADE PENDENTE LINHAS ENCAMINHADAS PARA ATUALIZAÇÃO DE LINHAS PARA TI -  PROJETO PILOTO//VIVIANE BERNARDES  23.08.2013. 15:40. Aberto chamado de N° 20545305 referente a atualização massiva das linhas. Ilha de Input. Lucas Ávila.  28/08/2013 16:43 - Chamado Nº 20545305 solucionado. Linhas atualizadas pela T.I. Seguir tratativa. Willian Dorneles   29/08/2013 16:17 ATIVIDADE CONCLUIDA -  GERADADOS PEDIDOS 1-7092145193/1-7056960607/1-7067252421 - PROJETO PILOTO//VIVIANE BERNARDES"/>
    <x v="0"/>
    <s v="INGREDION BRASIL INGREDIENTES INDUSTRIAIS LTDA"/>
    <x v="0"/>
    <x v="0"/>
    <x v="0"/>
    <x v="0"/>
    <x v="0"/>
    <x v="0"/>
    <x v="0"/>
    <x v="0"/>
    <x v="0"/>
    <x v="0"/>
    <x v="0"/>
    <x v="0"/>
    <x v="0"/>
    <x v="0"/>
    <x v="0"/>
    <x v="0"/>
    <x v="0"/>
    <x v="0"/>
    <x v="0"/>
    <x v="0"/>
    <x v="0"/>
    <x v="0"/>
    <x v="0"/>
    <x v="0"/>
    <d v="2013-08-22T14:03:17"/>
    <x v="0"/>
    <m/>
    <x v="0"/>
    <x v="0"/>
    <x v="0"/>
    <x v="0"/>
    <x v="0"/>
    <x v="0"/>
    <x v="0"/>
    <x v="0"/>
    <x v="0"/>
    <x v="0"/>
    <x v="0"/>
    <x v="0"/>
    <s v="01730520000112"/>
    <x v="60"/>
    <x v="1"/>
    <x v="0"/>
  </r>
  <r>
    <s v="1-3987J25"/>
    <x v="0"/>
    <d v="2013-08-29T11:42:49"/>
    <s v="29/8/2013 11:42 - CRIAR CONTA NOVA VENCIMENTO 25, INSERIR NO ADABAS MPJ0001058207 GN MARLENE DUTRA 1 MP+TA DDD 31 (IPHONE 5).  GUARDIÃ DE PEDIDOS - EDILENE AP DA SILVA - 11 3430-4250 GN - MARLENE DUTRA RANGEL - CEL +55 11 99610 9698   29/08/2013 15:22  ATIVIDADE CONCLUÍDA. GERADO PEDIDO 1-7091746733 **  LUCIANE SOARES - PROJETO PILOTO"/>
    <x v="0"/>
    <s v="PSG EMPREENDIMENTOS LTDA"/>
    <x v="0"/>
    <x v="0"/>
    <x v="0"/>
    <x v="0"/>
    <x v="0"/>
    <x v="0"/>
    <x v="0"/>
    <x v="0"/>
    <x v="0"/>
    <x v="0"/>
    <x v="0"/>
    <x v="0"/>
    <x v="0"/>
    <x v="0"/>
    <x v="0"/>
    <x v="0"/>
    <x v="0"/>
    <x v="0"/>
    <x v="0"/>
    <x v="0"/>
    <x v="0"/>
    <x v="0"/>
    <x v="0"/>
    <x v="0"/>
    <d v="2013-08-29T11:42:49"/>
    <x v="0"/>
    <m/>
    <x v="0"/>
    <x v="0"/>
    <x v="0"/>
    <x v="0"/>
    <x v="0"/>
    <x v="0"/>
    <x v="0"/>
    <x v="0"/>
    <x v="0"/>
    <x v="0"/>
    <x v="0"/>
    <x v="0"/>
    <s v="03342984000187"/>
    <x v="60"/>
    <x v="0"/>
    <x v="0"/>
  </r>
  <r>
    <s v="1-394BFRL"/>
    <x v="1"/>
    <d v="2013-08-28T17:15:25"/>
    <s v="28/08/13 FAVOR INSERIR NA CONTA 2105491389 . INSERIR NO ADABAS MPJ03401960 GC BRENO O PESSOA, DUVIDAS CTTO NO TEL 11/95040-1533.  WELITON PATRICIO - GUARDIÃO DE PEDIDOS - TEL 11/3430-4497  FAVOR CONSIDERAR:  SMP MP: COLUNA 1 COM 2 MP, COLUNA 2 COM 1 MP, COLUNA 3 COM 1 MP, COLUNA 4 COM 1 LINHA, COLUNA 5 COM 1 MP, COLUNA 6 COM 52 MP.  SMP ALTAS: COLUNA 1 COM 100 HA VIVOCHIP.  29/08/2013 14:21   ATIVIDADE CANCELADA:  CONFORME PROCEDIMENTO MIGRAÇÃO BASE INTERNET COM TROCA PARA TECNOLOGIA 4G APENAS PELA CR. ** MINIMO DE 50 MINUTOS POR LINHA PARA PLANO FLEX E SOLICITAÇÃO DA ATIVIDADE REQUER 25 MINUTOS POR LINHA, NÃO SENDO PERMITIDA A INSERÇÃO PELO SISTEMA(DIVISÃO QUEBRADA). ** E-MAIL DO GESTOR EM TERMO SMP INLEGIVEL ** LUCIANE SOARES- PROJETO PILOTO"/>
    <x v="0"/>
    <s v="LINKEDIN REPRESENTAÇÕES DO BRASIL LTDA"/>
    <x v="0"/>
    <x v="0"/>
    <x v="0"/>
    <x v="0"/>
    <x v="0"/>
    <x v="0"/>
    <x v="0"/>
    <x v="0"/>
    <x v="0"/>
    <x v="0"/>
    <x v="0"/>
    <x v="0"/>
    <x v="0"/>
    <x v="0"/>
    <x v="0"/>
    <x v="1"/>
    <x v="1"/>
    <x v="0"/>
    <x v="0"/>
    <x v="0"/>
    <x v="0"/>
    <x v="0"/>
    <x v="0"/>
    <x v="0"/>
    <d v="2013-08-28T17:15:25"/>
    <x v="0"/>
    <m/>
    <x v="0"/>
    <x v="0"/>
    <x v="0"/>
    <x v="0"/>
    <x v="0"/>
    <x v="0"/>
    <x v="0"/>
    <x v="0"/>
    <x v="0"/>
    <x v="0"/>
    <x v="0"/>
    <x v="0"/>
    <s v="13638767000192"/>
    <x v="60"/>
    <x v="2"/>
    <x v="0"/>
  </r>
  <r>
    <s v="1-38C2746"/>
    <x v="1"/>
    <d v="2013-08-23T15:26:41"/>
    <s v="23/08/13 FAVOR CRIAR CONTA NOVA  . VENCIMENTO 08 . INSERIR NO ADABAS MPJ0015736 (9996559) GC VALDIR M MORAIS , TELEFONE 11 97545-1712. TRATA DE UMA TT+MP+TA, DUVIDAS FAVOR ACIONAR. WELITON PATRICIO - GUARDIÃO DE PEDIDOS - TEL 11/3430-4497  29/8/2013 18:59 ATIVIDADE APROVADA - PROJETO PILOTO//VIVIANE BERNARDES  29/8/2013 19:57 ATIVIDADE CONCLUIDA GERAO PEDIDO 1-7095681667 - PROJETO PILOTO VIVIANE BERNARDES"/>
    <x v="0"/>
    <s v="ASSOCIACAO CONGREGACAO DESANTA CATARINA"/>
    <x v="0"/>
    <x v="0"/>
    <x v="0"/>
    <x v="0"/>
    <x v="0"/>
    <x v="0"/>
    <x v="0"/>
    <x v="0"/>
    <x v="0"/>
    <x v="0"/>
    <x v="0"/>
    <x v="0"/>
    <x v="0"/>
    <x v="0"/>
    <x v="0"/>
    <x v="1"/>
    <x v="0"/>
    <x v="0"/>
    <x v="0"/>
    <x v="0"/>
    <x v="0"/>
    <x v="0"/>
    <x v="0"/>
    <x v="0"/>
    <d v="2013-08-23T15:26:41"/>
    <x v="0"/>
    <m/>
    <x v="0"/>
    <x v="0"/>
    <x v="0"/>
    <x v="0"/>
    <x v="0"/>
    <x v="0"/>
    <x v="0"/>
    <x v="0"/>
    <x v="0"/>
    <x v="0"/>
    <x v="0"/>
    <x v="0"/>
    <s v="60922168003797"/>
    <x v="60"/>
    <x v="2"/>
    <x v="0"/>
  </r>
  <r>
    <s v="1-38C2746"/>
    <x v="1"/>
    <d v="2013-08-23T15:26:41"/>
    <s v="23/08/13 FAVOR CRIAR CONTA NOVA  . VENCIMENTO 08 . INSERIR NO ADABAS MPJ0015736 (9996559) GC VALDIR M MORAIS , TELEFONE 11 97545-1712. TRATA DE UMA TT+MP+TA, DUVIDAS FAVOR ACIONAR. WELITON PATRICIO - GUARDIÃO DE PEDIDOS - TEL 11/3430-4497  29/8/2013 18:59 ATIVIDADE APROVADA - PROJETO PILOTO//VIVIANE BERNARDES  29/8/2013 19:57 ATIVIDADE CONCLUIDA GERAO PEDIDO 1-7095681667 - PROJETO PILOTO VIVIANE BERNARDES"/>
    <x v="0"/>
    <s v="ASSOCIACAO CONGREGACAO DESANTA CATARINA"/>
    <x v="0"/>
    <x v="0"/>
    <x v="0"/>
    <x v="0"/>
    <x v="0"/>
    <x v="0"/>
    <x v="0"/>
    <x v="0"/>
    <x v="0"/>
    <x v="0"/>
    <x v="0"/>
    <x v="0"/>
    <x v="0"/>
    <x v="0"/>
    <x v="0"/>
    <x v="1"/>
    <x v="0"/>
    <x v="0"/>
    <x v="0"/>
    <x v="0"/>
    <x v="0"/>
    <x v="0"/>
    <x v="0"/>
    <x v="0"/>
    <d v="2013-08-23T15:26:41"/>
    <x v="0"/>
    <m/>
    <x v="0"/>
    <x v="0"/>
    <x v="0"/>
    <x v="0"/>
    <x v="0"/>
    <x v="0"/>
    <x v="0"/>
    <x v="0"/>
    <x v="0"/>
    <x v="0"/>
    <x v="0"/>
    <x v="0"/>
    <s v="60922168003797"/>
    <x v="60"/>
    <x v="2"/>
    <x v="0"/>
  </r>
</pivotCacheRecords>
</file>

<file path=xl/pivotCache/pivotCacheRecords3.xml><?xml version="1.0" encoding="utf-8"?>
<pivotCacheRecords xmlns="http://schemas.openxmlformats.org/spreadsheetml/2006/main" xmlns:r="http://schemas.openxmlformats.org/officeDocument/2006/relationships" count="224">
  <r>
    <x v="0"/>
    <x v="0"/>
    <x v="0"/>
    <x v="0"/>
    <x v="0"/>
  </r>
  <r>
    <x v="0"/>
    <x v="0"/>
    <x v="0"/>
    <x v="1"/>
    <x v="0"/>
  </r>
  <r>
    <x v="1"/>
    <x v="0"/>
    <x v="0"/>
    <x v="1"/>
    <x v="0"/>
  </r>
  <r>
    <x v="0"/>
    <x v="0"/>
    <x v="0"/>
    <x v="1"/>
    <x v="0"/>
  </r>
  <r>
    <x v="1"/>
    <x v="0"/>
    <x v="0"/>
    <x v="1"/>
    <x v="0"/>
  </r>
  <r>
    <x v="0"/>
    <x v="0"/>
    <x v="0"/>
    <x v="1"/>
    <x v="0"/>
  </r>
  <r>
    <x v="0"/>
    <x v="0"/>
    <x v="0"/>
    <x v="2"/>
    <x v="0"/>
  </r>
  <r>
    <x v="1"/>
    <x v="0"/>
    <x v="0"/>
    <x v="2"/>
    <x v="0"/>
  </r>
  <r>
    <x v="0"/>
    <x v="0"/>
    <x v="0"/>
    <x v="3"/>
    <x v="0"/>
  </r>
  <r>
    <x v="0"/>
    <x v="0"/>
    <x v="0"/>
    <x v="3"/>
    <x v="0"/>
  </r>
  <r>
    <x v="1"/>
    <x v="0"/>
    <x v="0"/>
    <x v="4"/>
    <x v="0"/>
  </r>
  <r>
    <x v="0"/>
    <x v="0"/>
    <x v="0"/>
    <x v="4"/>
    <x v="0"/>
  </r>
  <r>
    <x v="0"/>
    <x v="0"/>
    <x v="0"/>
    <x v="4"/>
    <x v="0"/>
  </r>
  <r>
    <x v="2"/>
    <x v="0"/>
    <x v="0"/>
    <x v="4"/>
    <x v="0"/>
  </r>
  <r>
    <x v="1"/>
    <x v="0"/>
    <x v="0"/>
    <x v="5"/>
    <x v="0"/>
  </r>
  <r>
    <x v="0"/>
    <x v="0"/>
    <x v="0"/>
    <x v="5"/>
    <x v="0"/>
  </r>
  <r>
    <x v="1"/>
    <x v="0"/>
    <x v="0"/>
    <x v="5"/>
    <x v="0"/>
  </r>
  <r>
    <x v="2"/>
    <x v="0"/>
    <x v="0"/>
    <x v="6"/>
    <x v="0"/>
  </r>
  <r>
    <x v="2"/>
    <x v="0"/>
    <x v="0"/>
    <x v="6"/>
    <x v="0"/>
  </r>
  <r>
    <x v="1"/>
    <x v="0"/>
    <x v="0"/>
    <x v="6"/>
    <x v="0"/>
  </r>
  <r>
    <x v="2"/>
    <x v="0"/>
    <x v="0"/>
    <x v="7"/>
    <x v="0"/>
  </r>
  <r>
    <x v="0"/>
    <x v="0"/>
    <x v="0"/>
    <x v="8"/>
    <x v="0"/>
  </r>
  <r>
    <x v="1"/>
    <x v="0"/>
    <x v="0"/>
    <x v="8"/>
    <x v="0"/>
  </r>
  <r>
    <x v="1"/>
    <x v="0"/>
    <x v="0"/>
    <x v="8"/>
    <x v="0"/>
  </r>
  <r>
    <x v="1"/>
    <x v="0"/>
    <x v="0"/>
    <x v="9"/>
    <x v="0"/>
  </r>
  <r>
    <x v="1"/>
    <x v="0"/>
    <x v="1"/>
    <x v="10"/>
    <x v="0"/>
  </r>
  <r>
    <x v="1"/>
    <x v="0"/>
    <x v="1"/>
    <x v="10"/>
    <x v="0"/>
  </r>
  <r>
    <x v="0"/>
    <x v="0"/>
    <x v="1"/>
    <x v="10"/>
    <x v="0"/>
  </r>
  <r>
    <x v="1"/>
    <x v="0"/>
    <x v="1"/>
    <x v="11"/>
    <x v="0"/>
  </r>
  <r>
    <x v="0"/>
    <x v="0"/>
    <x v="1"/>
    <x v="11"/>
    <x v="0"/>
  </r>
  <r>
    <x v="0"/>
    <x v="0"/>
    <x v="1"/>
    <x v="1"/>
    <x v="0"/>
  </r>
  <r>
    <x v="0"/>
    <x v="0"/>
    <x v="1"/>
    <x v="4"/>
    <x v="0"/>
  </r>
  <r>
    <x v="0"/>
    <x v="0"/>
    <x v="1"/>
    <x v="12"/>
    <x v="0"/>
  </r>
  <r>
    <x v="0"/>
    <x v="0"/>
    <x v="1"/>
    <x v="12"/>
    <x v="0"/>
  </r>
  <r>
    <x v="0"/>
    <x v="0"/>
    <x v="1"/>
    <x v="12"/>
    <x v="0"/>
  </r>
  <r>
    <x v="0"/>
    <x v="0"/>
    <x v="1"/>
    <x v="12"/>
    <x v="0"/>
  </r>
  <r>
    <x v="0"/>
    <x v="0"/>
    <x v="1"/>
    <x v="5"/>
    <x v="0"/>
  </r>
  <r>
    <x v="0"/>
    <x v="0"/>
    <x v="1"/>
    <x v="7"/>
    <x v="0"/>
  </r>
  <r>
    <x v="0"/>
    <x v="0"/>
    <x v="1"/>
    <x v="7"/>
    <x v="0"/>
  </r>
  <r>
    <x v="0"/>
    <x v="0"/>
    <x v="1"/>
    <x v="7"/>
    <x v="0"/>
  </r>
  <r>
    <x v="0"/>
    <x v="0"/>
    <x v="1"/>
    <x v="9"/>
    <x v="0"/>
  </r>
  <r>
    <x v="2"/>
    <x v="0"/>
    <x v="2"/>
    <x v="2"/>
    <x v="0"/>
  </r>
  <r>
    <x v="2"/>
    <x v="0"/>
    <x v="2"/>
    <x v="3"/>
    <x v="0"/>
  </r>
  <r>
    <x v="2"/>
    <x v="0"/>
    <x v="2"/>
    <x v="3"/>
    <x v="0"/>
  </r>
  <r>
    <x v="0"/>
    <x v="0"/>
    <x v="2"/>
    <x v="13"/>
    <x v="0"/>
  </r>
  <r>
    <x v="0"/>
    <x v="0"/>
    <x v="2"/>
    <x v="12"/>
    <x v="0"/>
  </r>
  <r>
    <x v="0"/>
    <x v="0"/>
    <x v="2"/>
    <x v="12"/>
    <x v="0"/>
  </r>
  <r>
    <x v="2"/>
    <x v="0"/>
    <x v="2"/>
    <x v="12"/>
    <x v="0"/>
  </r>
  <r>
    <x v="2"/>
    <x v="0"/>
    <x v="2"/>
    <x v="12"/>
    <x v="0"/>
  </r>
  <r>
    <x v="2"/>
    <x v="0"/>
    <x v="2"/>
    <x v="12"/>
    <x v="0"/>
  </r>
  <r>
    <x v="0"/>
    <x v="0"/>
    <x v="2"/>
    <x v="12"/>
    <x v="0"/>
  </r>
  <r>
    <x v="0"/>
    <x v="0"/>
    <x v="2"/>
    <x v="6"/>
    <x v="0"/>
  </r>
  <r>
    <x v="0"/>
    <x v="0"/>
    <x v="2"/>
    <x v="7"/>
    <x v="0"/>
  </r>
  <r>
    <x v="2"/>
    <x v="0"/>
    <x v="2"/>
    <x v="9"/>
    <x v="0"/>
  </r>
  <r>
    <x v="2"/>
    <x v="0"/>
    <x v="2"/>
    <x v="9"/>
    <x v="0"/>
  </r>
  <r>
    <x v="2"/>
    <x v="0"/>
    <x v="2"/>
    <x v="9"/>
    <x v="0"/>
  </r>
  <r>
    <x v="2"/>
    <x v="0"/>
    <x v="2"/>
    <x v="9"/>
    <x v="0"/>
  </r>
  <r>
    <x v="0"/>
    <x v="0"/>
    <x v="2"/>
    <x v="14"/>
    <x v="0"/>
  </r>
  <r>
    <x v="0"/>
    <x v="0"/>
    <x v="2"/>
    <x v="14"/>
    <x v="0"/>
  </r>
  <r>
    <x v="0"/>
    <x v="0"/>
    <x v="3"/>
    <x v="10"/>
    <x v="0"/>
  </r>
  <r>
    <x v="0"/>
    <x v="0"/>
    <x v="3"/>
    <x v="11"/>
    <x v="0"/>
  </r>
  <r>
    <x v="0"/>
    <x v="0"/>
    <x v="3"/>
    <x v="3"/>
    <x v="0"/>
  </r>
  <r>
    <x v="3"/>
    <x v="0"/>
    <x v="3"/>
    <x v="3"/>
    <x v="0"/>
  </r>
  <r>
    <x v="3"/>
    <x v="0"/>
    <x v="3"/>
    <x v="13"/>
    <x v="0"/>
  </r>
  <r>
    <x v="0"/>
    <x v="0"/>
    <x v="3"/>
    <x v="15"/>
    <x v="0"/>
  </r>
  <r>
    <x v="3"/>
    <x v="0"/>
    <x v="3"/>
    <x v="4"/>
    <x v="0"/>
  </r>
  <r>
    <x v="3"/>
    <x v="0"/>
    <x v="3"/>
    <x v="4"/>
    <x v="0"/>
  </r>
  <r>
    <x v="0"/>
    <x v="0"/>
    <x v="3"/>
    <x v="4"/>
    <x v="0"/>
  </r>
  <r>
    <x v="0"/>
    <x v="0"/>
    <x v="3"/>
    <x v="16"/>
    <x v="0"/>
  </r>
  <r>
    <x v="0"/>
    <x v="0"/>
    <x v="3"/>
    <x v="7"/>
    <x v="0"/>
  </r>
  <r>
    <x v="0"/>
    <x v="0"/>
    <x v="3"/>
    <x v="9"/>
    <x v="0"/>
  </r>
  <r>
    <x v="0"/>
    <x v="1"/>
    <x v="0"/>
    <x v="2"/>
    <x v="0"/>
  </r>
  <r>
    <x v="0"/>
    <x v="1"/>
    <x v="0"/>
    <x v="4"/>
    <x v="0"/>
  </r>
  <r>
    <x v="1"/>
    <x v="1"/>
    <x v="0"/>
    <x v="12"/>
    <x v="0"/>
  </r>
  <r>
    <x v="1"/>
    <x v="1"/>
    <x v="0"/>
    <x v="12"/>
    <x v="0"/>
  </r>
  <r>
    <x v="0"/>
    <x v="1"/>
    <x v="1"/>
    <x v="4"/>
    <x v="0"/>
  </r>
  <r>
    <x v="0"/>
    <x v="1"/>
    <x v="1"/>
    <x v="12"/>
    <x v="0"/>
  </r>
  <r>
    <x v="0"/>
    <x v="1"/>
    <x v="1"/>
    <x v="12"/>
    <x v="0"/>
  </r>
  <r>
    <x v="0"/>
    <x v="1"/>
    <x v="1"/>
    <x v="12"/>
    <x v="0"/>
  </r>
  <r>
    <x v="0"/>
    <x v="1"/>
    <x v="1"/>
    <x v="12"/>
    <x v="0"/>
  </r>
  <r>
    <x v="0"/>
    <x v="1"/>
    <x v="1"/>
    <x v="16"/>
    <x v="0"/>
  </r>
  <r>
    <x v="0"/>
    <x v="1"/>
    <x v="1"/>
    <x v="16"/>
    <x v="0"/>
  </r>
  <r>
    <x v="0"/>
    <x v="1"/>
    <x v="1"/>
    <x v="8"/>
    <x v="0"/>
  </r>
  <r>
    <x v="2"/>
    <x v="1"/>
    <x v="2"/>
    <x v="11"/>
    <x v="0"/>
  </r>
  <r>
    <x v="2"/>
    <x v="1"/>
    <x v="2"/>
    <x v="11"/>
    <x v="0"/>
  </r>
  <r>
    <x v="2"/>
    <x v="1"/>
    <x v="2"/>
    <x v="11"/>
    <x v="0"/>
  </r>
  <r>
    <x v="2"/>
    <x v="1"/>
    <x v="2"/>
    <x v="2"/>
    <x v="0"/>
  </r>
  <r>
    <x v="0"/>
    <x v="1"/>
    <x v="2"/>
    <x v="6"/>
    <x v="0"/>
  </r>
  <r>
    <x v="0"/>
    <x v="1"/>
    <x v="3"/>
    <x v="10"/>
    <x v="0"/>
  </r>
  <r>
    <x v="0"/>
    <x v="1"/>
    <x v="3"/>
    <x v="17"/>
    <x v="0"/>
  </r>
  <r>
    <x v="0"/>
    <x v="0"/>
    <x v="0"/>
    <x v="18"/>
    <x v="1"/>
  </r>
  <r>
    <x v="3"/>
    <x v="0"/>
    <x v="0"/>
    <x v="18"/>
    <x v="1"/>
  </r>
  <r>
    <x v="2"/>
    <x v="0"/>
    <x v="0"/>
    <x v="18"/>
    <x v="1"/>
  </r>
  <r>
    <x v="2"/>
    <x v="0"/>
    <x v="0"/>
    <x v="18"/>
    <x v="1"/>
  </r>
  <r>
    <x v="1"/>
    <x v="0"/>
    <x v="0"/>
    <x v="18"/>
    <x v="1"/>
  </r>
  <r>
    <x v="0"/>
    <x v="0"/>
    <x v="0"/>
    <x v="11"/>
    <x v="1"/>
  </r>
  <r>
    <x v="0"/>
    <x v="0"/>
    <x v="0"/>
    <x v="11"/>
    <x v="1"/>
  </r>
  <r>
    <x v="0"/>
    <x v="0"/>
    <x v="0"/>
    <x v="11"/>
    <x v="1"/>
  </r>
  <r>
    <x v="0"/>
    <x v="0"/>
    <x v="0"/>
    <x v="2"/>
    <x v="1"/>
  </r>
  <r>
    <x v="1"/>
    <x v="0"/>
    <x v="0"/>
    <x v="2"/>
    <x v="1"/>
  </r>
  <r>
    <x v="0"/>
    <x v="0"/>
    <x v="0"/>
    <x v="13"/>
    <x v="1"/>
  </r>
  <r>
    <x v="0"/>
    <x v="0"/>
    <x v="0"/>
    <x v="13"/>
    <x v="1"/>
  </r>
  <r>
    <x v="0"/>
    <x v="0"/>
    <x v="0"/>
    <x v="12"/>
    <x v="1"/>
  </r>
  <r>
    <x v="0"/>
    <x v="0"/>
    <x v="0"/>
    <x v="12"/>
    <x v="1"/>
  </r>
  <r>
    <x v="2"/>
    <x v="0"/>
    <x v="0"/>
    <x v="12"/>
    <x v="1"/>
  </r>
  <r>
    <x v="0"/>
    <x v="0"/>
    <x v="0"/>
    <x v="12"/>
    <x v="1"/>
  </r>
  <r>
    <x v="0"/>
    <x v="0"/>
    <x v="0"/>
    <x v="12"/>
    <x v="1"/>
  </r>
  <r>
    <x v="0"/>
    <x v="0"/>
    <x v="0"/>
    <x v="12"/>
    <x v="1"/>
  </r>
  <r>
    <x v="2"/>
    <x v="0"/>
    <x v="0"/>
    <x v="5"/>
    <x v="1"/>
  </r>
  <r>
    <x v="0"/>
    <x v="0"/>
    <x v="0"/>
    <x v="19"/>
    <x v="1"/>
  </r>
  <r>
    <x v="0"/>
    <x v="0"/>
    <x v="0"/>
    <x v="19"/>
    <x v="1"/>
  </r>
  <r>
    <x v="0"/>
    <x v="0"/>
    <x v="0"/>
    <x v="19"/>
    <x v="1"/>
  </r>
  <r>
    <x v="1"/>
    <x v="0"/>
    <x v="0"/>
    <x v="20"/>
    <x v="1"/>
  </r>
  <r>
    <x v="0"/>
    <x v="0"/>
    <x v="0"/>
    <x v="20"/>
    <x v="1"/>
  </r>
  <r>
    <x v="0"/>
    <x v="0"/>
    <x v="0"/>
    <x v="20"/>
    <x v="1"/>
  </r>
  <r>
    <x v="1"/>
    <x v="0"/>
    <x v="0"/>
    <x v="9"/>
    <x v="1"/>
  </r>
  <r>
    <x v="1"/>
    <x v="0"/>
    <x v="0"/>
    <x v="9"/>
    <x v="1"/>
  </r>
  <r>
    <x v="2"/>
    <x v="0"/>
    <x v="0"/>
    <x v="14"/>
    <x v="1"/>
  </r>
  <r>
    <x v="2"/>
    <x v="0"/>
    <x v="0"/>
    <x v="14"/>
    <x v="1"/>
  </r>
  <r>
    <x v="0"/>
    <x v="0"/>
    <x v="0"/>
    <x v="21"/>
    <x v="1"/>
  </r>
  <r>
    <x v="1"/>
    <x v="0"/>
    <x v="0"/>
    <x v="21"/>
    <x v="1"/>
  </r>
  <r>
    <x v="1"/>
    <x v="0"/>
    <x v="0"/>
    <x v="21"/>
    <x v="1"/>
  </r>
  <r>
    <x v="1"/>
    <x v="0"/>
    <x v="0"/>
    <x v="21"/>
    <x v="1"/>
  </r>
  <r>
    <x v="0"/>
    <x v="0"/>
    <x v="0"/>
    <x v="22"/>
    <x v="1"/>
  </r>
  <r>
    <x v="1"/>
    <x v="0"/>
    <x v="0"/>
    <x v="23"/>
    <x v="1"/>
  </r>
  <r>
    <x v="1"/>
    <x v="0"/>
    <x v="0"/>
    <x v="23"/>
    <x v="1"/>
  </r>
  <r>
    <x v="2"/>
    <x v="0"/>
    <x v="0"/>
    <x v="23"/>
    <x v="1"/>
  </r>
  <r>
    <x v="1"/>
    <x v="0"/>
    <x v="0"/>
    <x v="24"/>
    <x v="1"/>
  </r>
  <r>
    <x v="2"/>
    <x v="0"/>
    <x v="0"/>
    <x v="25"/>
    <x v="1"/>
  </r>
  <r>
    <x v="2"/>
    <x v="0"/>
    <x v="0"/>
    <x v="25"/>
    <x v="1"/>
  </r>
  <r>
    <x v="0"/>
    <x v="0"/>
    <x v="0"/>
    <x v="25"/>
    <x v="1"/>
  </r>
  <r>
    <x v="1"/>
    <x v="0"/>
    <x v="0"/>
    <x v="25"/>
    <x v="1"/>
  </r>
  <r>
    <x v="0"/>
    <x v="0"/>
    <x v="0"/>
    <x v="25"/>
    <x v="1"/>
  </r>
  <r>
    <x v="1"/>
    <x v="0"/>
    <x v="0"/>
    <x v="25"/>
    <x v="1"/>
  </r>
  <r>
    <x v="0"/>
    <x v="0"/>
    <x v="0"/>
    <x v="25"/>
    <x v="1"/>
  </r>
  <r>
    <x v="2"/>
    <x v="0"/>
    <x v="0"/>
    <x v="25"/>
    <x v="1"/>
  </r>
  <r>
    <x v="3"/>
    <x v="0"/>
    <x v="0"/>
    <x v="25"/>
    <x v="1"/>
  </r>
  <r>
    <x v="3"/>
    <x v="0"/>
    <x v="0"/>
    <x v="25"/>
    <x v="1"/>
  </r>
  <r>
    <x v="3"/>
    <x v="0"/>
    <x v="0"/>
    <x v="25"/>
    <x v="1"/>
  </r>
  <r>
    <x v="3"/>
    <x v="0"/>
    <x v="0"/>
    <x v="25"/>
    <x v="1"/>
  </r>
  <r>
    <x v="0"/>
    <x v="0"/>
    <x v="0"/>
    <x v="26"/>
    <x v="1"/>
  </r>
  <r>
    <x v="0"/>
    <x v="0"/>
    <x v="0"/>
    <x v="26"/>
    <x v="1"/>
  </r>
  <r>
    <x v="1"/>
    <x v="0"/>
    <x v="0"/>
    <x v="26"/>
    <x v="1"/>
  </r>
  <r>
    <x v="1"/>
    <x v="0"/>
    <x v="0"/>
    <x v="26"/>
    <x v="1"/>
  </r>
  <r>
    <x v="1"/>
    <x v="0"/>
    <x v="0"/>
    <x v="26"/>
    <x v="1"/>
  </r>
  <r>
    <x v="0"/>
    <x v="0"/>
    <x v="0"/>
    <x v="26"/>
    <x v="1"/>
  </r>
  <r>
    <x v="0"/>
    <x v="0"/>
    <x v="0"/>
    <x v="26"/>
    <x v="1"/>
  </r>
  <r>
    <x v="0"/>
    <x v="0"/>
    <x v="0"/>
    <x v="26"/>
    <x v="1"/>
  </r>
  <r>
    <x v="0"/>
    <x v="0"/>
    <x v="0"/>
    <x v="26"/>
    <x v="1"/>
  </r>
  <r>
    <x v="0"/>
    <x v="0"/>
    <x v="0"/>
    <x v="26"/>
    <x v="1"/>
  </r>
  <r>
    <x v="0"/>
    <x v="0"/>
    <x v="0"/>
    <x v="26"/>
    <x v="1"/>
  </r>
  <r>
    <x v="0"/>
    <x v="1"/>
    <x v="0"/>
    <x v="8"/>
    <x v="1"/>
  </r>
  <r>
    <x v="0"/>
    <x v="1"/>
    <x v="0"/>
    <x v="9"/>
    <x v="1"/>
  </r>
  <r>
    <x v="0"/>
    <x v="1"/>
    <x v="0"/>
    <x v="21"/>
    <x v="1"/>
  </r>
  <r>
    <x v="0"/>
    <x v="0"/>
    <x v="0"/>
    <x v="18"/>
    <x v="2"/>
  </r>
  <r>
    <x v="0"/>
    <x v="0"/>
    <x v="0"/>
    <x v="18"/>
    <x v="2"/>
  </r>
  <r>
    <x v="3"/>
    <x v="0"/>
    <x v="0"/>
    <x v="11"/>
    <x v="2"/>
  </r>
  <r>
    <x v="3"/>
    <x v="0"/>
    <x v="0"/>
    <x v="11"/>
    <x v="2"/>
  </r>
  <r>
    <x v="1"/>
    <x v="0"/>
    <x v="0"/>
    <x v="11"/>
    <x v="2"/>
  </r>
  <r>
    <x v="2"/>
    <x v="0"/>
    <x v="0"/>
    <x v="2"/>
    <x v="2"/>
  </r>
  <r>
    <x v="0"/>
    <x v="0"/>
    <x v="0"/>
    <x v="27"/>
    <x v="2"/>
  </r>
  <r>
    <x v="2"/>
    <x v="0"/>
    <x v="0"/>
    <x v="27"/>
    <x v="2"/>
  </r>
  <r>
    <x v="2"/>
    <x v="0"/>
    <x v="0"/>
    <x v="27"/>
    <x v="2"/>
  </r>
  <r>
    <x v="1"/>
    <x v="0"/>
    <x v="0"/>
    <x v="13"/>
    <x v="2"/>
  </r>
  <r>
    <x v="0"/>
    <x v="0"/>
    <x v="0"/>
    <x v="13"/>
    <x v="2"/>
  </r>
  <r>
    <x v="2"/>
    <x v="0"/>
    <x v="0"/>
    <x v="13"/>
    <x v="2"/>
  </r>
  <r>
    <x v="2"/>
    <x v="0"/>
    <x v="0"/>
    <x v="13"/>
    <x v="2"/>
  </r>
  <r>
    <x v="0"/>
    <x v="0"/>
    <x v="0"/>
    <x v="13"/>
    <x v="2"/>
  </r>
  <r>
    <x v="0"/>
    <x v="0"/>
    <x v="0"/>
    <x v="15"/>
    <x v="2"/>
  </r>
  <r>
    <x v="0"/>
    <x v="0"/>
    <x v="0"/>
    <x v="15"/>
    <x v="2"/>
  </r>
  <r>
    <x v="0"/>
    <x v="0"/>
    <x v="0"/>
    <x v="15"/>
    <x v="2"/>
  </r>
  <r>
    <x v="1"/>
    <x v="0"/>
    <x v="0"/>
    <x v="4"/>
    <x v="2"/>
  </r>
  <r>
    <x v="0"/>
    <x v="0"/>
    <x v="0"/>
    <x v="4"/>
    <x v="2"/>
  </r>
  <r>
    <x v="3"/>
    <x v="0"/>
    <x v="0"/>
    <x v="12"/>
    <x v="2"/>
  </r>
  <r>
    <x v="0"/>
    <x v="0"/>
    <x v="0"/>
    <x v="19"/>
    <x v="2"/>
  </r>
  <r>
    <x v="0"/>
    <x v="0"/>
    <x v="0"/>
    <x v="19"/>
    <x v="2"/>
  </r>
  <r>
    <x v="1"/>
    <x v="0"/>
    <x v="0"/>
    <x v="19"/>
    <x v="2"/>
  </r>
  <r>
    <x v="1"/>
    <x v="0"/>
    <x v="0"/>
    <x v="19"/>
    <x v="2"/>
  </r>
  <r>
    <x v="0"/>
    <x v="0"/>
    <x v="0"/>
    <x v="19"/>
    <x v="2"/>
  </r>
  <r>
    <x v="0"/>
    <x v="0"/>
    <x v="0"/>
    <x v="19"/>
    <x v="2"/>
  </r>
  <r>
    <x v="0"/>
    <x v="0"/>
    <x v="0"/>
    <x v="20"/>
    <x v="2"/>
  </r>
  <r>
    <x v="4"/>
    <x v="0"/>
    <x v="0"/>
    <x v="20"/>
    <x v="2"/>
  </r>
  <r>
    <x v="4"/>
    <x v="0"/>
    <x v="0"/>
    <x v="20"/>
    <x v="2"/>
  </r>
  <r>
    <x v="4"/>
    <x v="0"/>
    <x v="0"/>
    <x v="20"/>
    <x v="2"/>
  </r>
  <r>
    <x v="4"/>
    <x v="0"/>
    <x v="0"/>
    <x v="20"/>
    <x v="2"/>
  </r>
  <r>
    <x v="4"/>
    <x v="0"/>
    <x v="0"/>
    <x v="20"/>
    <x v="2"/>
  </r>
  <r>
    <x v="0"/>
    <x v="0"/>
    <x v="0"/>
    <x v="16"/>
    <x v="2"/>
  </r>
  <r>
    <x v="2"/>
    <x v="0"/>
    <x v="0"/>
    <x v="7"/>
    <x v="2"/>
  </r>
  <r>
    <x v="3"/>
    <x v="0"/>
    <x v="0"/>
    <x v="7"/>
    <x v="2"/>
  </r>
  <r>
    <x v="3"/>
    <x v="0"/>
    <x v="0"/>
    <x v="7"/>
    <x v="2"/>
  </r>
  <r>
    <x v="2"/>
    <x v="0"/>
    <x v="0"/>
    <x v="8"/>
    <x v="2"/>
  </r>
  <r>
    <x v="2"/>
    <x v="0"/>
    <x v="0"/>
    <x v="8"/>
    <x v="2"/>
  </r>
  <r>
    <x v="0"/>
    <x v="0"/>
    <x v="0"/>
    <x v="8"/>
    <x v="2"/>
  </r>
  <r>
    <x v="3"/>
    <x v="0"/>
    <x v="0"/>
    <x v="21"/>
    <x v="2"/>
  </r>
  <r>
    <x v="3"/>
    <x v="0"/>
    <x v="0"/>
    <x v="21"/>
    <x v="2"/>
  </r>
  <r>
    <x v="3"/>
    <x v="0"/>
    <x v="0"/>
    <x v="21"/>
    <x v="2"/>
  </r>
  <r>
    <x v="3"/>
    <x v="0"/>
    <x v="0"/>
    <x v="21"/>
    <x v="2"/>
  </r>
  <r>
    <x v="3"/>
    <x v="0"/>
    <x v="0"/>
    <x v="21"/>
    <x v="2"/>
  </r>
  <r>
    <x v="0"/>
    <x v="0"/>
    <x v="0"/>
    <x v="22"/>
    <x v="2"/>
  </r>
  <r>
    <x v="0"/>
    <x v="0"/>
    <x v="0"/>
    <x v="22"/>
    <x v="2"/>
  </r>
  <r>
    <x v="0"/>
    <x v="0"/>
    <x v="0"/>
    <x v="22"/>
    <x v="2"/>
  </r>
  <r>
    <x v="0"/>
    <x v="0"/>
    <x v="0"/>
    <x v="22"/>
    <x v="2"/>
  </r>
  <r>
    <x v="0"/>
    <x v="0"/>
    <x v="0"/>
    <x v="22"/>
    <x v="2"/>
  </r>
  <r>
    <x v="0"/>
    <x v="0"/>
    <x v="0"/>
    <x v="22"/>
    <x v="2"/>
  </r>
  <r>
    <x v="0"/>
    <x v="0"/>
    <x v="0"/>
    <x v="22"/>
    <x v="2"/>
  </r>
  <r>
    <x v="1"/>
    <x v="0"/>
    <x v="0"/>
    <x v="22"/>
    <x v="2"/>
  </r>
  <r>
    <x v="0"/>
    <x v="0"/>
    <x v="0"/>
    <x v="23"/>
    <x v="2"/>
  </r>
  <r>
    <x v="0"/>
    <x v="0"/>
    <x v="0"/>
    <x v="23"/>
    <x v="2"/>
  </r>
  <r>
    <x v="0"/>
    <x v="0"/>
    <x v="0"/>
    <x v="23"/>
    <x v="2"/>
  </r>
  <r>
    <x v="0"/>
    <x v="0"/>
    <x v="0"/>
    <x v="24"/>
    <x v="2"/>
  </r>
  <r>
    <x v="0"/>
    <x v="0"/>
    <x v="0"/>
    <x v="24"/>
    <x v="2"/>
  </r>
  <r>
    <x v="0"/>
    <x v="0"/>
    <x v="0"/>
    <x v="24"/>
    <x v="2"/>
  </r>
  <r>
    <x v="0"/>
    <x v="0"/>
    <x v="0"/>
    <x v="24"/>
    <x v="2"/>
  </r>
  <r>
    <x v="2"/>
    <x v="1"/>
    <x v="0"/>
    <x v="0"/>
    <x v="2"/>
  </r>
  <r>
    <x v="3"/>
    <x v="1"/>
    <x v="0"/>
    <x v="18"/>
    <x v="2"/>
  </r>
  <r>
    <x v="2"/>
    <x v="1"/>
    <x v="0"/>
    <x v="11"/>
    <x v="2"/>
  </r>
  <r>
    <x v="2"/>
    <x v="1"/>
    <x v="0"/>
    <x v="11"/>
    <x v="2"/>
  </r>
  <r>
    <x v="2"/>
    <x v="1"/>
    <x v="0"/>
    <x v="1"/>
    <x v="2"/>
  </r>
  <r>
    <x v="0"/>
    <x v="1"/>
    <x v="0"/>
    <x v="27"/>
    <x v="2"/>
  </r>
  <r>
    <x v="0"/>
    <x v="1"/>
    <x v="0"/>
    <x v="4"/>
    <x v="2"/>
  </r>
  <r>
    <x v="2"/>
    <x v="1"/>
    <x v="0"/>
    <x v="20"/>
    <x v="2"/>
  </r>
  <r>
    <x v="0"/>
    <x v="1"/>
    <x v="0"/>
    <x v="21"/>
    <x v="2"/>
  </r>
  <r>
    <x v="1"/>
    <x v="1"/>
    <x v="0"/>
    <x v="21"/>
    <x v="2"/>
  </r>
  <r>
    <x v="1"/>
    <x v="1"/>
    <x v="0"/>
    <x v="2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ela dinâmica3" cacheId="2" applyNumberFormats="0" applyBorderFormats="0" applyFontFormats="0" applyPatternFormats="0" applyAlignmentFormats="0" applyWidthHeightFormats="1" dataCaption="Valores" missingCaption="0" updatedVersion="4" minRefreshableVersion="3" colGrandTotals="0" itemPrintTitles="1" createdVersion="4" indent="0" showHeaders="0" outline="1" outlineData="1" multipleFieldFilters="0" fieldListSortAscending="1">
  <location ref="B91:E103" firstHeaderRow="1" firstDataRow="2" firstDataCol="1"/>
  <pivotFields count="5">
    <pivotField dataField="1" showAll="0"/>
    <pivotField axis="axisRow" showAll="0">
      <items count="3">
        <item x="0"/>
        <item x="1"/>
        <item t="default"/>
      </items>
    </pivotField>
    <pivotField axis="axisRow" showAll="0">
      <items count="5">
        <item x="0"/>
        <item x="2"/>
        <item x="3"/>
        <item x="1"/>
        <item t="default"/>
      </items>
    </pivotField>
    <pivotField showAll="0"/>
    <pivotField axis="axisCol" multipleItemSelectionAllowed="1" showAll="0">
      <items count="4">
        <item x="2"/>
        <item x="1"/>
        <item x="0"/>
        <item t="default"/>
      </items>
    </pivotField>
  </pivotFields>
  <rowFields count="2">
    <field x="1"/>
    <field x="2"/>
  </rowFields>
  <rowItems count="11">
    <i>
      <x/>
    </i>
    <i r="1">
      <x/>
    </i>
    <i r="1">
      <x v="1"/>
    </i>
    <i r="1">
      <x v="2"/>
    </i>
    <i r="1">
      <x v="3"/>
    </i>
    <i>
      <x v="1"/>
    </i>
    <i r="1">
      <x/>
    </i>
    <i r="1">
      <x v="1"/>
    </i>
    <i r="1">
      <x v="2"/>
    </i>
    <i r="1">
      <x v="3"/>
    </i>
    <i t="grand">
      <x/>
    </i>
  </rowItems>
  <colFields count="1">
    <field x="4"/>
  </colFields>
  <colItems count="3">
    <i>
      <x/>
    </i>
    <i>
      <x v="1"/>
    </i>
    <i>
      <x v="2"/>
    </i>
  </colItems>
  <dataFields count="1">
    <dataField name="Soma de QTD_PEDIDOS" fld="0" baseField="0" baseItem="0"/>
  </dataFields>
  <formats count="6">
    <format dxfId="5">
      <pivotArea outline="0" collapsedLevelsAreSubtotals="1" fieldPosition="0"/>
    </format>
    <format dxfId="4">
      <pivotArea dataOnly="0" labelOnly="1" grandCol="1" outline="0"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fieldPosition="0">
        <references count="2">
          <reference field="1" count="1" selected="0">
            <x v="0"/>
          </reference>
          <reference field="2" count="0"/>
        </references>
      </pivotArea>
    </format>
    <format dxfId="0">
      <pivotArea dataOnly="0" labelOnly="1" fieldPosition="0">
        <references count="2">
          <reference field="1" count="1" selected="0">
            <x v="1"/>
          </reference>
          <reference field="2" count="0"/>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a dinâmica2" cacheId="2" applyNumberFormats="0" applyBorderFormats="0" applyFontFormats="0" applyPatternFormats="0" applyAlignmentFormats="0" applyWidthHeightFormats="1" dataCaption="Valores" missingCaption="0" updatedVersion="4" minRefreshableVersion="3" colGrandTotals="0" itemPrintTitles="1" createdVersion="4" indent="0" showHeaders="0" outline="1" outlineData="1" multipleFieldFilters="0" fieldListSortAscending="1">
  <location ref="B79:T83" firstHeaderRow="1" firstDataRow="2" firstDataCol="1" rowPageCount="1" colPageCount="1"/>
  <pivotFields count="5">
    <pivotField dataField="1" showAll="0"/>
    <pivotField axis="axisRow" showAll="0">
      <items count="3">
        <item x="0"/>
        <item x="1"/>
        <item t="default"/>
      </items>
    </pivotField>
    <pivotField showAll="0">
      <items count="5">
        <item x="0"/>
        <item x="1"/>
        <item x="2"/>
        <item x="3"/>
        <item t="default"/>
      </items>
    </pivotField>
    <pivotField axis="axisCol" showAll="0">
      <items count="30">
        <item x="0"/>
        <item x="10"/>
        <item m="1" x="28"/>
        <item x="11"/>
        <item x="1"/>
        <item x="17"/>
        <item x="2"/>
        <item x="3"/>
        <item x="13"/>
        <item x="15"/>
        <item x="4"/>
        <item x="12"/>
        <item x="5"/>
        <item x="6"/>
        <item x="16"/>
        <item x="7"/>
        <item x="8"/>
        <item x="9"/>
        <item x="14"/>
        <item x="18"/>
        <item x="19"/>
        <item x="20"/>
        <item x="21"/>
        <item x="22"/>
        <item x="23"/>
        <item x="24"/>
        <item x="25"/>
        <item x="26"/>
        <item x="27"/>
        <item t="default"/>
      </items>
    </pivotField>
    <pivotField axis="axisPage" multipleItemSelectionAllowed="1" showAll="0">
      <items count="4">
        <item h="1" x="2"/>
        <item h="1" x="1"/>
        <item x="0"/>
        <item t="default"/>
      </items>
    </pivotField>
  </pivotFields>
  <rowFields count="1">
    <field x="1"/>
  </rowFields>
  <rowItems count="3">
    <i>
      <x/>
    </i>
    <i>
      <x v="1"/>
    </i>
    <i t="grand">
      <x/>
    </i>
  </rowItems>
  <colFields count="1">
    <field x="3"/>
  </colFields>
  <colItems count="18">
    <i>
      <x/>
    </i>
    <i>
      <x v="1"/>
    </i>
    <i>
      <x v="3"/>
    </i>
    <i>
      <x v="4"/>
    </i>
    <i>
      <x v="5"/>
    </i>
    <i>
      <x v="6"/>
    </i>
    <i>
      <x v="7"/>
    </i>
    <i>
      <x v="8"/>
    </i>
    <i>
      <x v="9"/>
    </i>
    <i>
      <x v="10"/>
    </i>
    <i>
      <x v="11"/>
    </i>
    <i>
      <x v="12"/>
    </i>
    <i>
      <x v="13"/>
    </i>
    <i>
      <x v="14"/>
    </i>
    <i>
      <x v="15"/>
    </i>
    <i>
      <x v="16"/>
    </i>
    <i>
      <x v="17"/>
    </i>
    <i>
      <x v="18"/>
    </i>
  </colItems>
  <pageFields count="1">
    <pageField fld="4" hier="-1"/>
  </pageFields>
  <dataFields count="1">
    <dataField name="Soma de QTD_PEDIDOS" fld="0" baseField="0" baseItem="0"/>
  </dataFields>
  <formats count="5">
    <format dxfId="10">
      <pivotArea outline="0" collapsedLevelsAreSubtotals="1" fieldPosition="0"/>
    </format>
    <format dxfId="9">
      <pivotArea dataOnly="0" labelOnly="1" fieldPosition="0">
        <references count="1">
          <reference field="3" count="0"/>
        </references>
      </pivotArea>
    </format>
    <format dxfId="8">
      <pivotArea dataOnly="0" labelOnly="1" grandCol="1" outline="0" fieldPosition="0"/>
    </format>
    <format dxfId="7">
      <pivotArea dataOnly="0" labelOnly="1" fieldPosition="0">
        <references count="1">
          <reference field="1" count="0"/>
        </references>
      </pivotArea>
    </format>
    <format dxfId="6">
      <pivotArea dataOnly="0" labelOnly="1" grandRow="1"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a dinâmica2"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fieldListSortAscending="1">
  <location ref="A14:AR23" firstHeaderRow="1" firstDataRow="2" firstDataCol="1"/>
  <pivotFields count="24">
    <pivotField dataField="1" showAll="0"/>
    <pivotField showAll="0"/>
    <pivotField showAll="0"/>
    <pivotField showAll="0"/>
    <pivotField showAll="0"/>
    <pivotField showAll="0"/>
    <pivotField showAll="0"/>
    <pivotField axis="axisRow" showAll="0">
      <items count="6">
        <item x="1"/>
        <item x="0"/>
        <item x="3"/>
        <item x="2"/>
        <item x="4"/>
        <item t="default"/>
      </items>
    </pivotField>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Col" showAll="0">
      <items count="43">
        <item x="6"/>
        <item x="7"/>
        <item x="8"/>
        <item x="9"/>
        <item x="10"/>
        <item x="11"/>
        <item x="12"/>
        <item x="13"/>
        <item x="14"/>
        <item x="15"/>
        <item x="16"/>
        <item x="17"/>
        <item x="18"/>
        <item x="19"/>
        <item x="20"/>
        <item x="21"/>
        <item x="22"/>
        <item x="23"/>
        <item x="24"/>
        <item x="25"/>
        <item x="26"/>
        <item x="27"/>
        <item x="28"/>
        <item x="29"/>
        <item x="30"/>
        <item x="31"/>
        <item x="33"/>
        <item x="34"/>
        <item x="35"/>
        <item x="36"/>
        <item x="37"/>
        <item x="38"/>
        <item x="39"/>
        <item x="40"/>
        <item x="41"/>
        <item x="0"/>
        <item x="1"/>
        <item x="2"/>
        <item x="3"/>
        <item x="4"/>
        <item x="5"/>
        <item x="32"/>
        <item t="default"/>
      </items>
    </pivotField>
    <pivotField showAll="0"/>
    <pivotField showAll="0"/>
    <pivotField showAll="0"/>
    <pivotField showAll="0"/>
  </pivotFields>
  <rowFields count="2">
    <field x="18"/>
    <field x="7"/>
  </rowFields>
  <rowItems count="8">
    <i>
      <x/>
    </i>
    <i r="1">
      <x v="4"/>
    </i>
    <i>
      <x v="1"/>
    </i>
    <i r="1">
      <x/>
    </i>
    <i r="1">
      <x v="1"/>
    </i>
    <i r="1">
      <x v="2"/>
    </i>
    <i r="1">
      <x v="3"/>
    </i>
    <i t="grand">
      <x/>
    </i>
  </rowItems>
  <colFields count="1">
    <field x="19"/>
  </colFields>
  <col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colItems>
  <dataFields count="1">
    <dataField name="Contagem de Número da atividad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fieldListSortAscending="1">
  <location ref="A3:P10" firstHeaderRow="1" firstDataRow="2" firstDataCol="1" rowPageCount="1" colPageCount="1"/>
  <pivotFields count="2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Col" showAll="0">
      <items count="43">
        <item x="6"/>
        <item x="7"/>
        <item x="8"/>
        <item x="9"/>
        <item x="10"/>
        <item x="11"/>
        <item x="12"/>
        <item x="13"/>
        <item x="14"/>
        <item x="15"/>
        <item x="16"/>
        <item x="17"/>
        <item x="18"/>
        <item x="19"/>
        <item x="20"/>
        <item x="21"/>
        <item x="22"/>
        <item x="23"/>
        <item x="24"/>
        <item x="25"/>
        <item x="26"/>
        <item x="27"/>
        <item x="28"/>
        <item x="29"/>
        <item x="30"/>
        <item x="31"/>
        <item x="33"/>
        <item x="34"/>
        <item x="35"/>
        <item x="36"/>
        <item x="37"/>
        <item x="38"/>
        <item x="39"/>
        <item x="40"/>
        <item x="41"/>
        <item x="0"/>
        <item x="1"/>
        <item x="2"/>
        <item x="3"/>
        <item x="4"/>
        <item x="5"/>
        <item x="32"/>
        <item t="default"/>
      </items>
    </pivotField>
    <pivotField showAll="0"/>
    <pivotField axis="axisRow" showAll="0">
      <items count="3">
        <item x="0"/>
        <item x="1"/>
        <item t="default"/>
      </items>
    </pivotField>
    <pivotField axis="axisPage" showAll="0">
      <items count="4">
        <item x="1"/>
        <item x="2"/>
        <item x="0"/>
        <item t="default"/>
      </items>
    </pivotField>
    <pivotField showAll="0"/>
  </pivotFields>
  <rowFields count="2">
    <field x="18"/>
    <field x="21"/>
  </rowFields>
  <rowItems count="6">
    <i>
      <x/>
    </i>
    <i r="1">
      <x/>
    </i>
    <i>
      <x v="1"/>
    </i>
    <i r="1">
      <x/>
    </i>
    <i r="1">
      <x v="1"/>
    </i>
    <i t="grand">
      <x/>
    </i>
  </rowItems>
  <colFields count="1">
    <field x="19"/>
  </colFields>
  <colItems count="15">
    <i>
      <x v="28"/>
    </i>
    <i>
      <x v="29"/>
    </i>
    <i>
      <x v="30"/>
    </i>
    <i>
      <x v="31"/>
    </i>
    <i>
      <x v="32"/>
    </i>
    <i>
      <x v="33"/>
    </i>
    <i>
      <x v="34"/>
    </i>
    <i>
      <x v="35"/>
    </i>
    <i>
      <x v="36"/>
    </i>
    <i>
      <x v="37"/>
    </i>
    <i>
      <x v="38"/>
    </i>
    <i>
      <x v="39"/>
    </i>
    <i>
      <x v="40"/>
    </i>
    <i>
      <x v="41"/>
    </i>
    <i t="grand">
      <x/>
    </i>
  </colItems>
  <pageFields count="1">
    <pageField fld="22" item="2" hier="-1"/>
  </pageFields>
  <dataFields count="1">
    <dataField name="Contagem de Número da atividad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ela dinâmica4"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fieldListSortAscending="1">
  <location ref="A9:Z23" firstHeaderRow="1" firstDataRow="2" firstDataCol="1" rowPageCount="1" colPageCount="1"/>
  <pivotFields count="49">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m="1" x="2"/>
        <item x="1"/>
        <item m="1" x="4"/>
        <item x="0"/>
        <item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2">
        <item x="6"/>
        <item x="7"/>
        <item x="8"/>
        <item x="9"/>
        <item x="5"/>
        <item x="10"/>
        <item x="11"/>
        <item x="12"/>
        <item x="13"/>
        <item x="14"/>
        <item x="15"/>
        <item x="16"/>
        <item x="19"/>
        <item x="20"/>
        <item x="17"/>
        <item x="21"/>
        <item x="25"/>
        <item x="22"/>
        <item x="26"/>
        <item x="18"/>
        <item x="28"/>
        <item x="30"/>
        <item x="31"/>
        <item x="24"/>
        <item x="32"/>
        <item x="33"/>
        <item x="34"/>
        <item x="35"/>
        <item x="38"/>
        <item x="37"/>
        <item x="29"/>
        <item x="27"/>
        <item x="40"/>
        <item x="23"/>
        <item x="41"/>
        <item x="39"/>
        <item x="36"/>
        <item x="42"/>
        <item x="44"/>
        <item x="45"/>
        <item x="46"/>
        <item x="43"/>
        <item x="49"/>
        <item x="47"/>
        <item x="4"/>
        <item x="48"/>
        <item x="51"/>
        <item x="50"/>
        <item x="52"/>
        <item x="54"/>
        <item x="56"/>
        <item x="57"/>
        <item x="55"/>
        <item x="53"/>
        <item x="58"/>
        <item x="59"/>
        <item x="0"/>
        <item x="1"/>
        <item x="2"/>
        <item x="3"/>
        <item x="60"/>
        <item t="default"/>
      </items>
    </pivotField>
    <pivotField axis="axisRow" showAll="0" defaultSubtotal="0">
      <items count="6">
        <item x="0"/>
        <item x="1"/>
        <item x="2"/>
        <item m="1" x="4"/>
        <item x="3"/>
        <item m="1" x="5"/>
      </items>
    </pivotField>
    <pivotField axis="axisPage" showAll="0" defaultSubtotal="0">
      <items count="3">
        <item x="1"/>
        <item x="2"/>
        <item x="0"/>
      </items>
    </pivotField>
  </pivotFields>
  <rowFields count="2">
    <field x="47"/>
    <field x="22"/>
  </rowFields>
  <rowItems count="13">
    <i>
      <x/>
    </i>
    <i r="1">
      <x v="1"/>
    </i>
    <i r="1">
      <x v="3"/>
    </i>
    <i>
      <x v="1"/>
    </i>
    <i r="1">
      <x v="1"/>
    </i>
    <i r="1">
      <x v="3"/>
    </i>
    <i>
      <x v="2"/>
    </i>
    <i r="1">
      <x v="1"/>
    </i>
    <i r="1">
      <x v="3"/>
    </i>
    <i>
      <x v="4"/>
    </i>
    <i r="1">
      <x v="1"/>
    </i>
    <i r="1">
      <x v="3"/>
    </i>
    <i t="grand">
      <x/>
    </i>
  </rowItems>
  <colFields count="1">
    <field x="46"/>
  </colFields>
  <colItems count="25">
    <i>
      <x v="37"/>
    </i>
    <i>
      <x v="38"/>
    </i>
    <i>
      <x v="39"/>
    </i>
    <i>
      <x v="40"/>
    </i>
    <i>
      <x v="41"/>
    </i>
    <i>
      <x v="42"/>
    </i>
    <i>
      <x v="43"/>
    </i>
    <i>
      <x v="44"/>
    </i>
    <i>
      <x v="45"/>
    </i>
    <i>
      <x v="46"/>
    </i>
    <i>
      <x v="47"/>
    </i>
    <i>
      <x v="48"/>
    </i>
    <i>
      <x v="49"/>
    </i>
    <i>
      <x v="50"/>
    </i>
    <i>
      <x v="51"/>
    </i>
    <i>
      <x v="52"/>
    </i>
    <i>
      <x v="53"/>
    </i>
    <i>
      <x v="54"/>
    </i>
    <i>
      <x v="55"/>
    </i>
    <i>
      <x v="56"/>
    </i>
    <i>
      <x v="57"/>
    </i>
    <i>
      <x v="58"/>
    </i>
    <i>
      <x v="59"/>
    </i>
    <i>
      <x v="60"/>
    </i>
    <i t="grand">
      <x/>
    </i>
  </colItems>
  <pageFields count="1">
    <pageField fld="48" item="2" hier="-1"/>
  </pageFields>
  <dataFields count="1">
    <dataField name="Contagem de Número da atividad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ela dinâmica3"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fieldListSortAscending="1">
  <location ref="A1:BK5" firstHeaderRow="1" firstDataRow="2" firstDataCol="1"/>
  <pivotFields count="49">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m="1" x="2"/>
        <item x="1"/>
        <item m="1" x="4"/>
        <item x="0"/>
        <item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2">
        <item x="6"/>
        <item x="7"/>
        <item x="8"/>
        <item x="9"/>
        <item x="5"/>
        <item x="10"/>
        <item x="11"/>
        <item x="12"/>
        <item x="13"/>
        <item x="14"/>
        <item x="15"/>
        <item x="16"/>
        <item x="19"/>
        <item x="20"/>
        <item x="17"/>
        <item x="21"/>
        <item x="25"/>
        <item x="22"/>
        <item x="26"/>
        <item x="18"/>
        <item x="28"/>
        <item x="30"/>
        <item x="31"/>
        <item x="24"/>
        <item x="32"/>
        <item x="33"/>
        <item x="34"/>
        <item x="35"/>
        <item x="38"/>
        <item x="37"/>
        <item x="29"/>
        <item x="27"/>
        <item x="40"/>
        <item x="23"/>
        <item x="41"/>
        <item x="39"/>
        <item x="36"/>
        <item x="42"/>
        <item x="44"/>
        <item x="45"/>
        <item x="46"/>
        <item x="43"/>
        <item x="49"/>
        <item x="47"/>
        <item x="4"/>
        <item x="48"/>
        <item x="51"/>
        <item x="50"/>
        <item x="52"/>
        <item x="54"/>
        <item x="56"/>
        <item x="57"/>
        <item x="55"/>
        <item x="53"/>
        <item x="58"/>
        <item x="59"/>
        <item x="0"/>
        <item x="1"/>
        <item x="2"/>
        <item x="3"/>
        <item x="60"/>
        <item t="default"/>
      </items>
    </pivotField>
    <pivotField showAll="0" defaultSubtotal="0"/>
    <pivotField showAll="0" defaultSubtotal="0"/>
  </pivotFields>
  <rowFields count="1">
    <field x="22"/>
  </rowFields>
  <rowItems count="3">
    <i>
      <x v="1"/>
    </i>
    <i>
      <x v="3"/>
    </i>
    <i t="grand">
      <x/>
    </i>
  </rowItems>
  <colFields count="1">
    <field x="46"/>
  </colFields>
  <col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colItems>
  <dataFields count="1">
    <dataField name="Contagem de Número da atividad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ela dinâmica2"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1" fieldListSortAscending="1">
  <location ref="AH18:AL32" firstHeaderRow="1" firstDataRow="2" firstDataCol="1"/>
  <pivotFields count="49">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m="1" x="2"/>
        <item x="1"/>
        <item m="1" x="4"/>
        <item x="0"/>
        <item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3"/>
        <item x="1"/>
        <item x="2"/>
        <item m="1" x="4"/>
        <item m="1" x="5"/>
        <item t="default"/>
      </items>
    </pivotField>
    <pivotField axis="axisCol" showAll="0" defaultSubtotal="0">
      <items count="3">
        <item x="1"/>
        <item x="2"/>
        <item x="0"/>
      </items>
    </pivotField>
  </pivotFields>
  <rowFields count="2">
    <field x="47"/>
    <field x="22"/>
  </rowFields>
  <rowItems count="13">
    <i>
      <x/>
    </i>
    <i r="1">
      <x v="1"/>
    </i>
    <i r="1">
      <x v="3"/>
    </i>
    <i>
      <x v="1"/>
    </i>
    <i r="1">
      <x v="1"/>
    </i>
    <i r="1">
      <x v="3"/>
    </i>
    <i>
      <x v="2"/>
    </i>
    <i r="1">
      <x v="1"/>
    </i>
    <i r="1">
      <x v="3"/>
    </i>
    <i>
      <x v="3"/>
    </i>
    <i r="1">
      <x v="1"/>
    </i>
    <i r="1">
      <x v="3"/>
    </i>
    <i t="grand">
      <x/>
    </i>
  </rowItems>
  <colFields count="1">
    <field x="48"/>
  </colFields>
  <colItems count="4">
    <i>
      <x/>
    </i>
    <i>
      <x v="1"/>
    </i>
    <i>
      <x v="2"/>
    </i>
    <i t="grand">
      <x/>
    </i>
  </colItems>
  <dataFields count="1">
    <dataField name="Contagem de Número da atividad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abela dinâmica1"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fieldListSortAscending="1">
  <location ref="AH9:AL13" firstHeaderRow="1" firstDataRow="2" firstDataCol="1"/>
  <pivotFields count="49">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m="1" x="2"/>
        <item x="1"/>
        <item m="1" x="4"/>
        <item x="0"/>
        <item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m="1" x="5"/>
        <item x="0"/>
        <item x="3"/>
        <item x="1"/>
        <item x="2"/>
        <item m="1" x="4"/>
      </items>
    </pivotField>
    <pivotField axis="axisCol" showAll="0" defaultSubtotal="0">
      <items count="3">
        <item x="1"/>
        <item x="2"/>
        <item x="0"/>
      </items>
    </pivotField>
  </pivotFields>
  <rowFields count="1">
    <field x="22"/>
  </rowFields>
  <rowItems count="3">
    <i>
      <x v="1"/>
    </i>
    <i>
      <x v="3"/>
    </i>
    <i t="grand">
      <x/>
    </i>
  </rowItems>
  <colFields count="1">
    <field x="48"/>
  </colFields>
  <colItems count="4">
    <i>
      <x/>
    </i>
    <i>
      <x v="1"/>
    </i>
    <i>
      <x v="2"/>
    </i>
    <i t="grand">
      <x/>
    </i>
  </colItems>
  <dataFields count="1">
    <dataField name="Contagem de Número da atividad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çãodeDados_GERENCIA" sourceName="GERENCIA">
  <pivotTables>
    <pivotTable tabId="14" name="Tabela dinâmica1"/>
  </pivotTables>
  <data>
    <tabular pivotCacheId="1" showMissing="0">
      <items count="6">
        <i x="0" s="1"/>
        <i x="3" s="1"/>
        <i x="1" s="1"/>
        <i x="2" s="1"/>
        <i x="5"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çãodeDados_gerencia1" sourceName="gerencia">
  <pivotTables>
    <pivotTable tabId="16" name="Tabela dinâmica2"/>
  </pivotTables>
  <data>
    <tabular pivotCacheId="2">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RÊNCIA" cache="SegmentaçãodeDados_GERENCIA" caption="Gerência" columnCount="2" style="SlicerStyleDark4" rowHeight="241300"/>
  <slicer name="gerencia" cache="SegmentaçãodeDados_gerencia1" caption="Gerência" columnCount="2" style="SlicerStyleDark4" rowHeight="241300"/>
</slicer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AD110"/>
  <sheetViews>
    <sheetView showGridLines="0" showRowColHeaders="0" tabSelected="1" topLeftCell="A25" zoomScale="90" zoomScaleNormal="90" workbookViewId="0">
      <selection activeCell="Q29" sqref="Q29"/>
    </sheetView>
  </sheetViews>
  <sheetFormatPr defaultRowHeight="15" x14ac:dyDescent="0.25"/>
  <cols>
    <col min="1" max="1" width="2.7109375" style="21" customWidth="1"/>
    <col min="2" max="2" width="38.7109375" style="21" bestFit="1" customWidth="1"/>
    <col min="3" max="3" width="11.85546875" style="21" bestFit="1" customWidth="1"/>
    <col min="4" max="21" width="9.140625" style="21"/>
    <col min="22" max="22" width="10.7109375" style="21" bestFit="1" customWidth="1"/>
    <col min="23" max="16384" width="9.140625" style="21"/>
  </cols>
  <sheetData>
    <row r="10" spans="2:27" x14ac:dyDescent="0.25">
      <c r="B10" s="75" t="s">
        <v>50</v>
      </c>
      <c r="C10" s="76">
        <f ca="1">TODAY()</f>
        <v>41516</v>
      </c>
    </row>
    <row r="12" spans="2:27" ht="18.75" x14ac:dyDescent="0.25">
      <c r="B12" s="78" t="s">
        <v>31</v>
      </c>
      <c r="C12" s="79"/>
      <c r="D12" s="79"/>
      <c r="E12" s="79"/>
      <c r="F12" s="79"/>
      <c r="G12" s="79"/>
      <c r="H12" s="79"/>
      <c r="I12" s="79"/>
      <c r="J12" s="79"/>
      <c r="K12" s="79"/>
      <c r="L12" s="79"/>
      <c r="M12" s="79"/>
      <c r="N12" s="79"/>
      <c r="O12" s="79"/>
      <c r="P12" s="79"/>
      <c r="Q12" s="79"/>
      <c r="R12" s="79"/>
      <c r="S12" s="79"/>
      <c r="T12" s="79"/>
      <c r="U12" s="79"/>
      <c r="V12" s="79"/>
      <c r="W12" s="79"/>
      <c r="X12" s="79"/>
      <c r="Y12" s="79"/>
      <c r="Z12" s="79"/>
      <c r="AA12" s="79"/>
    </row>
    <row r="13" spans="2:27" x14ac:dyDescent="0.25">
      <c r="B13" s="69" t="s">
        <v>32</v>
      </c>
      <c r="C13" s="70" t="s">
        <v>21</v>
      </c>
      <c r="D13" s="71">
        <f>BASE_FINALIZADOS!B10</f>
        <v>41487</v>
      </c>
      <c r="E13" s="72">
        <f>BASE_FINALIZADOS!C10</f>
        <v>41488</v>
      </c>
      <c r="F13" s="72">
        <f>BASE_FINALIZADOS!D10</f>
        <v>41489</v>
      </c>
      <c r="G13" s="72">
        <f>BASE_FINALIZADOS!E10</f>
        <v>41490</v>
      </c>
      <c r="H13" s="72">
        <f>BASE_FINALIZADOS!F10</f>
        <v>41491</v>
      </c>
      <c r="I13" s="72">
        <f>BASE_FINALIZADOS!G10</f>
        <v>41492</v>
      </c>
      <c r="J13" s="72">
        <f>BASE_FINALIZADOS!H10</f>
        <v>41493</v>
      </c>
      <c r="K13" s="72">
        <f>BASE_FINALIZADOS!I10</f>
        <v>41494</v>
      </c>
      <c r="L13" s="72">
        <f>BASE_FINALIZADOS!J10</f>
        <v>41495</v>
      </c>
      <c r="M13" s="72">
        <f>BASE_FINALIZADOS!K10</f>
        <v>41498</v>
      </c>
      <c r="N13" s="72">
        <f>BASE_FINALIZADOS!L10</f>
        <v>41499</v>
      </c>
      <c r="O13" s="72">
        <f>BASE_FINALIZADOS!M10</f>
        <v>41500</v>
      </c>
      <c r="P13" s="72">
        <f>BASE_FINALIZADOS!N10</f>
        <v>41501</v>
      </c>
      <c r="Q13" s="72">
        <f>BASE_FINALIZADOS!O10</f>
        <v>41502</v>
      </c>
      <c r="R13" s="72">
        <f>BASE_FINALIZADOS!P10</f>
        <v>41503</v>
      </c>
      <c r="S13" s="72">
        <f>BASE_FINALIZADOS!Q10</f>
        <v>41505</v>
      </c>
      <c r="T13" s="72">
        <f>BASE_FINALIZADOS!R10</f>
        <v>41506</v>
      </c>
      <c r="U13" s="72">
        <f>BASE_FINALIZADOS!S10</f>
        <v>41507.467453703706</v>
      </c>
      <c r="V13" s="72">
        <f>BASE_FINALIZADOS!T10</f>
        <v>41508.478275462963</v>
      </c>
      <c r="W13" s="72">
        <f>BASE_FINALIZADOS!U10</f>
        <v>41512.424571759257</v>
      </c>
      <c r="X13" s="72">
        <f>BASE_FINALIZADOS!V10</f>
        <v>41513.419606481482</v>
      </c>
      <c r="Y13" s="72">
        <f>BASE_FINALIZADOS!W10</f>
        <v>41514.603009259263</v>
      </c>
      <c r="Z13" s="72">
        <f>BASE_FINALIZADOS!X10</f>
        <v>41515.605092592596</v>
      </c>
      <c r="AA13" s="72">
        <f>BASE_FINALIZADOS!Y10</f>
        <v>41516.397152777776</v>
      </c>
    </row>
    <row r="14" spans="2:27" x14ac:dyDescent="0.25">
      <c r="B14" s="22" t="s">
        <v>33</v>
      </c>
      <c r="C14" s="23">
        <f>SUM(C15:C16)</f>
        <v>140</v>
      </c>
      <c r="D14" s="30">
        <f>D15+D16</f>
        <v>3</v>
      </c>
      <c r="E14" s="24">
        <f t="shared" ref="E14:X14" si="0">E15+E16</f>
        <v>9</v>
      </c>
      <c r="F14" s="24">
        <f t="shared" si="0"/>
        <v>8</v>
      </c>
      <c r="G14" s="24">
        <f t="shared" si="0"/>
        <v>1</v>
      </c>
      <c r="H14" s="24">
        <f t="shared" si="0"/>
        <v>2</v>
      </c>
      <c r="I14" s="24">
        <f t="shared" si="0"/>
        <v>1</v>
      </c>
      <c r="J14" s="24">
        <f t="shared" si="0"/>
        <v>5</v>
      </c>
      <c r="K14" s="24">
        <f t="shared" si="0"/>
        <v>3</v>
      </c>
      <c r="L14" s="24">
        <f t="shared" si="0"/>
        <v>10</v>
      </c>
      <c r="M14" s="24">
        <f t="shared" si="0"/>
        <v>1</v>
      </c>
      <c r="N14" s="24">
        <f t="shared" si="0"/>
        <v>8</v>
      </c>
      <c r="O14" s="24">
        <f t="shared" si="0"/>
        <v>10</v>
      </c>
      <c r="P14" s="24">
        <f t="shared" si="0"/>
        <v>10</v>
      </c>
      <c r="Q14" s="24">
        <f t="shared" si="0"/>
        <v>1</v>
      </c>
      <c r="R14" s="24">
        <f t="shared" si="0"/>
        <v>1</v>
      </c>
      <c r="S14" s="24">
        <f t="shared" si="0"/>
        <v>1</v>
      </c>
      <c r="T14" s="24">
        <f t="shared" si="0"/>
        <v>2</v>
      </c>
      <c r="U14" s="24">
        <f t="shared" si="0"/>
        <v>8</v>
      </c>
      <c r="V14" s="24">
        <f t="shared" si="0"/>
        <v>3</v>
      </c>
      <c r="W14" s="24">
        <f t="shared" si="0"/>
        <v>18</v>
      </c>
      <c r="X14" s="24">
        <f t="shared" si="0"/>
        <v>11</v>
      </c>
      <c r="Y14" s="24">
        <f t="shared" ref="Y14:AA14" si="1">Y15+Y16</f>
        <v>4</v>
      </c>
      <c r="Z14" s="31">
        <f t="shared" ref="Z14" si="2">Z15+Z16</f>
        <v>14</v>
      </c>
      <c r="AA14" s="31">
        <f t="shared" si="1"/>
        <v>6</v>
      </c>
    </row>
    <row r="15" spans="2:27" x14ac:dyDescent="0.25">
      <c r="B15" s="22" t="s">
        <v>19</v>
      </c>
      <c r="C15" s="23">
        <f>SUM(D15:AB15)</f>
        <v>95</v>
      </c>
      <c r="D15" s="30">
        <f>GETPIVOTDATA("Número da atividade",BASE_FINALIZADOS!$A$1,"Status",$B15,"DATA_BASE",D$13)</f>
        <v>3</v>
      </c>
      <c r="E15" s="24">
        <f>GETPIVOTDATA("Número da atividade",BASE_FINALIZADOS!$A$1,"Status",$B15,"DATA_BASE",E$13)</f>
        <v>5</v>
      </c>
      <c r="F15" s="24">
        <f>GETPIVOTDATA("Número da atividade",BASE_FINALIZADOS!$A$1,"Status",$B15,"DATA_BASE",F$13)</f>
        <v>4</v>
      </c>
      <c r="G15" s="24">
        <f>GETPIVOTDATA("Número da atividade",BASE_FINALIZADOS!$A$1,"Status",$B15,"DATA_BASE",G$13)</f>
        <v>0</v>
      </c>
      <c r="H15" s="24">
        <f>GETPIVOTDATA("Número da atividade",BASE_FINALIZADOS!$A$1,"Status",$B15,"DATA_BASE",H$13)</f>
        <v>2</v>
      </c>
      <c r="I15" s="24">
        <f>GETPIVOTDATA("Número da atividade",BASE_FINALIZADOS!$A$1,"Status",$B15,"DATA_BASE",I$13)</f>
        <v>1</v>
      </c>
      <c r="J15" s="24">
        <f>GETPIVOTDATA("Número da atividade",BASE_FINALIZADOS!$A$1,"Status",$B15,"DATA_BASE",J$13)</f>
        <v>2</v>
      </c>
      <c r="K15" s="24">
        <f>GETPIVOTDATA("Número da atividade",BASE_FINALIZADOS!$A$1,"Status",$B15,"DATA_BASE",K$13)</f>
        <v>2</v>
      </c>
      <c r="L15" s="24">
        <f>GETPIVOTDATA("Número da atividade",BASE_FINALIZADOS!$A$1,"Status",$B15,"DATA_BASE",L$13)</f>
        <v>8</v>
      </c>
      <c r="M15" s="24">
        <f>GETPIVOTDATA("Número da atividade",BASE_FINALIZADOS!$A$1,"Status",$B15,"DATA_BASE",M$13)</f>
        <v>0</v>
      </c>
      <c r="N15" s="24">
        <f>GETPIVOTDATA("Número da atividade",BASE_FINALIZADOS!$A$1,"Status",$B15,"DATA_BASE",N$13)</f>
        <v>7</v>
      </c>
      <c r="O15" s="24">
        <f>GETPIVOTDATA("Número da atividade",BASE_FINALIZADOS!$A$1,"Status",$B15,"DATA_BASE",O$13)</f>
        <v>7</v>
      </c>
      <c r="P15" s="24">
        <f>GETPIVOTDATA("Número da atividade",BASE_FINALIZADOS!$A$1,"Status",$B15,"DATA_BASE",P$13)</f>
        <v>7</v>
      </c>
      <c r="Q15" s="24">
        <f>GETPIVOTDATA("Número da atividade",BASE_FINALIZADOS!$A$1,"Status",$B15,"DATA_BASE",Q$13)</f>
        <v>1</v>
      </c>
      <c r="R15" s="24">
        <f>GETPIVOTDATA("Número da atividade",BASE_FINALIZADOS!$A$1,"Status",$B15,"DATA_BASE",R$13)</f>
        <v>1</v>
      </c>
      <c r="S15" s="24">
        <f>GETPIVOTDATA("Número da atividade",BASE_FINALIZADOS!$A$1,"Status",$B15,"DATA_BASE",S$13)</f>
        <v>1</v>
      </c>
      <c r="T15" s="24">
        <f>GETPIVOTDATA("Número da atividade",BASE_FINALIZADOS!$A$1,"Status",$B15,"DATA_BASE",T$13)</f>
        <v>2</v>
      </c>
      <c r="U15" s="24">
        <f>GETPIVOTDATA("Número da atividade",BASE_FINALIZADOS!$A$1,"Status",$B15,"DATA_BASE",U$13)</f>
        <v>3</v>
      </c>
      <c r="V15" s="24">
        <f>GETPIVOTDATA("Número da atividade",BASE_FINALIZADOS!$A$1,"Status",$B15,"DATA_BASE",V$13)</f>
        <v>1</v>
      </c>
      <c r="W15" s="24">
        <f>GETPIVOTDATA("Número da atividade",BASE_FINALIZADOS!$A$1,"Status",$B15,"DATA_BASE",W$13)</f>
        <v>15</v>
      </c>
      <c r="X15" s="24">
        <f>GETPIVOTDATA("Número da atividade",BASE_FINALIZADOS!$A$1,"Status",$B15,"DATA_BASE",X$13)</f>
        <v>6</v>
      </c>
      <c r="Y15" s="24">
        <f>GETPIVOTDATA("Número da atividade",BASE_FINALIZADOS!$A$1,"Status",$B15,"DATA_BASE",Y$13)</f>
        <v>3</v>
      </c>
      <c r="Z15" s="31">
        <f>GETPIVOTDATA("Número da atividade",BASE_FINALIZADOS!$A$1,"Status",$B15,"DATA_BASE",Z$13)</f>
        <v>9</v>
      </c>
      <c r="AA15" s="31">
        <f>GETPIVOTDATA("Número da atividade",BASE_FINALIZADOS!$A$1,"Status",$B15,"DATA_BASE",AA$13)</f>
        <v>5</v>
      </c>
    </row>
    <row r="16" spans="2:27" x14ac:dyDescent="0.25">
      <c r="B16" s="25" t="s">
        <v>0</v>
      </c>
      <c r="C16" s="26">
        <f>SUM(D16:AB16)</f>
        <v>45</v>
      </c>
      <c r="D16" s="30">
        <f>GETPIVOTDATA("Número da atividade",BASE_FINALIZADOS!$A$1,"Status",$B16,"DATA_BASE",D$13)</f>
        <v>0</v>
      </c>
      <c r="E16" s="24">
        <f>GETPIVOTDATA("Número da atividade",BASE_FINALIZADOS!$A$1,"Status",$B16,"DATA_BASE",E$13)</f>
        <v>4</v>
      </c>
      <c r="F16" s="24">
        <f>GETPIVOTDATA("Número da atividade",BASE_FINALIZADOS!$A$1,"Status",$B16,"DATA_BASE",F$13)</f>
        <v>4</v>
      </c>
      <c r="G16" s="24">
        <f>GETPIVOTDATA("Número da atividade",BASE_FINALIZADOS!$A$1,"Status",$B16,"DATA_BASE",G$13)</f>
        <v>1</v>
      </c>
      <c r="H16" s="24">
        <f>GETPIVOTDATA("Número da atividade",BASE_FINALIZADOS!$A$1,"Status",$B16,"DATA_BASE",H$13)</f>
        <v>0</v>
      </c>
      <c r="I16" s="24">
        <f>GETPIVOTDATA("Número da atividade",BASE_FINALIZADOS!$A$1,"Status",$B16,"DATA_BASE",I$13)</f>
        <v>0</v>
      </c>
      <c r="J16" s="24">
        <f>GETPIVOTDATA("Número da atividade",BASE_FINALIZADOS!$A$1,"Status",$B16,"DATA_BASE",J$13)</f>
        <v>3</v>
      </c>
      <c r="K16" s="24">
        <f>GETPIVOTDATA("Número da atividade",BASE_FINALIZADOS!$A$1,"Status",$B16,"DATA_BASE",K$13)</f>
        <v>1</v>
      </c>
      <c r="L16" s="24">
        <f>GETPIVOTDATA("Número da atividade",BASE_FINALIZADOS!$A$1,"Status",$B16,"DATA_BASE",L$13)</f>
        <v>2</v>
      </c>
      <c r="M16" s="24">
        <f>GETPIVOTDATA("Número da atividade",BASE_FINALIZADOS!$A$1,"Status",$B16,"DATA_BASE",M$13)</f>
        <v>1</v>
      </c>
      <c r="N16" s="24">
        <f>GETPIVOTDATA("Número da atividade",BASE_FINALIZADOS!$A$1,"Status",$B16,"DATA_BASE",N$13)</f>
        <v>1</v>
      </c>
      <c r="O16" s="24">
        <f>GETPIVOTDATA("Número da atividade",BASE_FINALIZADOS!$A$1,"Status",$B16,"DATA_BASE",O$13)</f>
        <v>3</v>
      </c>
      <c r="P16" s="24">
        <f>GETPIVOTDATA("Número da atividade",BASE_FINALIZADOS!$A$1,"Status",$B16,"DATA_BASE",P$13)</f>
        <v>3</v>
      </c>
      <c r="Q16" s="24">
        <f>GETPIVOTDATA("Número da atividade",BASE_FINALIZADOS!$A$1,"Status",$B16,"DATA_BASE",Q$13)</f>
        <v>0</v>
      </c>
      <c r="R16" s="24">
        <f>GETPIVOTDATA("Número da atividade",BASE_FINALIZADOS!$A$1,"Status",$B16,"DATA_BASE",R$13)</f>
        <v>0</v>
      </c>
      <c r="S16" s="24">
        <f>GETPIVOTDATA("Número da atividade",BASE_FINALIZADOS!$A$1,"Status",$B16,"DATA_BASE",S$13)</f>
        <v>0</v>
      </c>
      <c r="T16" s="24">
        <f>GETPIVOTDATA("Número da atividade",BASE_FINALIZADOS!$A$1,"Status",$B16,"DATA_BASE",T$13)</f>
        <v>0</v>
      </c>
      <c r="U16" s="24">
        <f>GETPIVOTDATA("Número da atividade",BASE_FINALIZADOS!$A$1,"Status",$B16,"DATA_BASE",U$13)</f>
        <v>5</v>
      </c>
      <c r="V16" s="24">
        <f>GETPIVOTDATA("Número da atividade",BASE_FINALIZADOS!$A$1,"Status",$B16,"DATA_BASE",V$13)</f>
        <v>2</v>
      </c>
      <c r="W16" s="24">
        <f>GETPIVOTDATA("Número da atividade",BASE_FINALIZADOS!$A$1,"Status",$B16,"DATA_BASE",W$13)</f>
        <v>3</v>
      </c>
      <c r="X16" s="24">
        <f>GETPIVOTDATA("Número da atividade",BASE_FINALIZADOS!$A$1,"Status",$B16,"DATA_BASE",X$13)</f>
        <v>5</v>
      </c>
      <c r="Y16" s="24">
        <f>GETPIVOTDATA("Número da atividade",BASE_FINALIZADOS!$A$1,"Status",$B16,"DATA_BASE",Y$13)</f>
        <v>1</v>
      </c>
      <c r="Z16" s="31">
        <f>GETPIVOTDATA("Número da atividade",BASE_FINALIZADOS!$A$1,"Status",$B16,"DATA_BASE",Z$13)</f>
        <v>5</v>
      </c>
      <c r="AA16" s="31">
        <f>GETPIVOTDATA("Número da atividade",BASE_FINALIZADOS!$A$1,"Status",$B16,"DATA_BASE",AA$13)</f>
        <v>1</v>
      </c>
    </row>
    <row r="17" spans="2:27" x14ac:dyDescent="0.25">
      <c r="B17" s="27" t="s">
        <v>34</v>
      </c>
      <c r="C17" s="28">
        <f>C16/C14</f>
        <v>0.32142857142857145</v>
      </c>
      <c r="D17" s="32">
        <f>D16/D14</f>
        <v>0</v>
      </c>
      <c r="E17" s="29">
        <f t="shared" ref="E17:X17" si="3">E16/E14</f>
        <v>0.44444444444444442</v>
      </c>
      <c r="F17" s="29">
        <f t="shared" si="3"/>
        <v>0.5</v>
      </c>
      <c r="G17" s="29">
        <f t="shared" si="3"/>
        <v>1</v>
      </c>
      <c r="H17" s="29">
        <f t="shared" si="3"/>
        <v>0</v>
      </c>
      <c r="I17" s="29">
        <f t="shared" si="3"/>
        <v>0</v>
      </c>
      <c r="J17" s="29">
        <f t="shared" si="3"/>
        <v>0.6</v>
      </c>
      <c r="K17" s="29">
        <f t="shared" si="3"/>
        <v>0.33333333333333331</v>
      </c>
      <c r="L17" s="29">
        <f t="shared" si="3"/>
        <v>0.2</v>
      </c>
      <c r="M17" s="29">
        <f t="shared" si="3"/>
        <v>1</v>
      </c>
      <c r="N17" s="29">
        <f t="shared" si="3"/>
        <v>0.125</v>
      </c>
      <c r="O17" s="29">
        <f t="shared" si="3"/>
        <v>0.3</v>
      </c>
      <c r="P17" s="29">
        <f t="shared" si="3"/>
        <v>0.3</v>
      </c>
      <c r="Q17" s="29">
        <f t="shared" si="3"/>
        <v>0</v>
      </c>
      <c r="R17" s="29">
        <f t="shared" si="3"/>
        <v>0</v>
      </c>
      <c r="S17" s="29">
        <f t="shared" si="3"/>
        <v>0</v>
      </c>
      <c r="T17" s="29">
        <f t="shared" si="3"/>
        <v>0</v>
      </c>
      <c r="U17" s="29">
        <f t="shared" si="3"/>
        <v>0.625</v>
      </c>
      <c r="V17" s="29">
        <f t="shared" si="3"/>
        <v>0.66666666666666663</v>
      </c>
      <c r="W17" s="29">
        <f t="shared" si="3"/>
        <v>0.16666666666666666</v>
      </c>
      <c r="X17" s="29">
        <f t="shared" si="3"/>
        <v>0.45454545454545453</v>
      </c>
      <c r="Y17" s="29">
        <f t="shared" ref="Y17:AA17" si="4">Y16/Y14</f>
        <v>0.25</v>
      </c>
      <c r="Z17" s="33">
        <f t="shared" ref="Z17" si="5">Z16/Z14</f>
        <v>0.35714285714285715</v>
      </c>
      <c r="AA17" s="33">
        <f t="shared" si="4"/>
        <v>0.16666666666666666</v>
      </c>
    </row>
    <row r="21" spans="2:27" ht="18" x14ac:dyDescent="0.25">
      <c r="M21" s="74"/>
    </row>
    <row r="22" spans="2:27" x14ac:dyDescent="0.25">
      <c r="M22"/>
    </row>
    <row r="23" spans="2:27" x14ac:dyDescent="0.25">
      <c r="M23"/>
    </row>
    <row r="24" spans="2:27" x14ac:dyDescent="0.25">
      <c r="M24"/>
    </row>
    <row r="25" spans="2:27" x14ac:dyDescent="0.25">
      <c r="B25" s="69" t="s">
        <v>35</v>
      </c>
      <c r="C25" s="71" t="s">
        <v>36</v>
      </c>
      <c r="D25" s="72" t="s">
        <v>37</v>
      </c>
      <c r="E25" s="73" t="s">
        <v>18</v>
      </c>
      <c r="M25"/>
    </row>
    <row r="26" spans="2:27" x14ac:dyDescent="0.25">
      <c r="B26" s="22" t="s">
        <v>33</v>
      </c>
      <c r="C26" s="30">
        <f>SUM(C27:C28)</f>
        <v>80</v>
      </c>
      <c r="D26" s="24">
        <f t="shared" ref="D26:E26" si="6">SUM(D27:D28)</f>
        <v>47</v>
      </c>
      <c r="E26" s="31">
        <f t="shared" si="6"/>
        <v>140</v>
      </c>
      <c r="M26"/>
    </row>
    <row r="27" spans="2:27" x14ac:dyDescent="0.25">
      <c r="B27" s="22" t="s">
        <v>19</v>
      </c>
      <c r="C27" s="30">
        <f>IF(ISERROR(GETPIVOTDATA("Número da atividade",BASE_FINALIZADOS!$AH$9,"Status",$B27,"mês",C$25)),0,GETPIVOTDATA("Número da atividade",BASE_FINALIZADOS!$AH$9,"Status",$B27,"mês",C$25))</f>
        <v>53</v>
      </c>
      <c r="D27" s="24">
        <f>IF(ISERROR(GETPIVOTDATA("Número da atividade",BASE_FINALIZADOS!$AH$9,"Status",$B27,"mês",D$25)),0,GETPIVOTDATA("Número da atividade",BASE_FINALIZADOS!$AH$9,"Status",$B27,"mês",D$25))</f>
        <v>34</v>
      </c>
      <c r="E27" s="31">
        <f>IF(ISERROR(GETPIVOTDATA("Número da atividade",BASE_FINALIZADOS!$AH$9,"Status",$B27,"mês",E$25)),0,GETPIVOTDATA("Número da atividade",BASE_FINALIZADOS!$AH$9,"Status",$B27,"mês",E$25))</f>
        <v>95</v>
      </c>
      <c r="M27"/>
    </row>
    <row r="28" spans="2:27" x14ac:dyDescent="0.25">
      <c r="B28" s="25" t="s">
        <v>0</v>
      </c>
      <c r="C28" s="30">
        <f>IF(ISERROR(GETPIVOTDATA("Número da atividade",BASE_FINALIZADOS!$AH$9,"Status",$B28,"mês",C$25)),0,GETPIVOTDATA("Número da atividade",BASE_FINALIZADOS!$AH$9,"Status",$B28,"mês",C$25))</f>
        <v>27</v>
      </c>
      <c r="D28" s="24">
        <f>IF(ISERROR(GETPIVOTDATA("Número da atividade",BASE_FINALIZADOS!$AH$9,"Status",$B28,"mês",D$25)),0,GETPIVOTDATA("Número da atividade",BASE_FINALIZADOS!$AH$9,"Status",$B28,"mês",D$25))</f>
        <v>13</v>
      </c>
      <c r="E28" s="31">
        <f>IF(ISERROR(GETPIVOTDATA("Número da atividade",BASE_FINALIZADOS!$AH$9,"Status",$B28,"mês",E$25)),0,GETPIVOTDATA("Número da atividade",BASE_FINALIZADOS!$AH$9,"Status",$B28,"mês",E$25))</f>
        <v>45</v>
      </c>
      <c r="M28"/>
    </row>
    <row r="29" spans="2:27" x14ac:dyDescent="0.25">
      <c r="B29" s="27" t="s">
        <v>34</v>
      </c>
      <c r="C29" s="32">
        <f>IF(ISERROR(C28/C26),0,C28/C26)</f>
        <v>0.33750000000000002</v>
      </c>
      <c r="D29" s="29">
        <f t="shared" ref="D29:E29" si="7">IF(ISERROR(D28/D26),0,D28/D26)</f>
        <v>0.27659574468085107</v>
      </c>
      <c r="E29" s="33">
        <f t="shared" si="7"/>
        <v>0.32142857142857145</v>
      </c>
      <c r="M29"/>
    </row>
    <row r="30" spans="2:27" x14ac:dyDescent="0.25">
      <c r="M30"/>
    </row>
    <row r="49" spans="2:17" ht="18.75" x14ac:dyDescent="0.25">
      <c r="B49" s="78" t="s">
        <v>20</v>
      </c>
      <c r="C49" s="79"/>
      <c r="D49" s="79"/>
      <c r="E49" s="79"/>
      <c r="F49" s="79"/>
      <c r="G49" s="79"/>
      <c r="H49" s="79"/>
      <c r="I49" s="79"/>
      <c r="J49" s="79"/>
      <c r="K49" s="79"/>
      <c r="L49" s="79"/>
      <c r="M49" s="79"/>
      <c r="N49" s="79"/>
      <c r="O49" s="79"/>
      <c r="P49" s="79"/>
      <c r="Q49" s="79"/>
    </row>
    <row r="50" spans="2:17" x14ac:dyDescent="0.25">
      <c r="B50" s="69" t="s">
        <v>32</v>
      </c>
      <c r="C50" s="70" t="s">
        <v>21</v>
      </c>
      <c r="D50" s="71">
        <f>BASE_PENDENTES!B$4</f>
        <v>41492</v>
      </c>
      <c r="E50" s="72">
        <f>BASE_PENDENTES!C$4</f>
        <v>41493</v>
      </c>
      <c r="F50" s="72">
        <f>BASE_PENDENTES!D$4</f>
        <v>41494</v>
      </c>
      <c r="G50" s="72">
        <f>BASE_PENDENTES!E$4</f>
        <v>41498</v>
      </c>
      <c r="H50" s="72">
        <f>BASE_PENDENTES!F$4</f>
        <v>41501</v>
      </c>
      <c r="I50" s="72">
        <f>BASE_PENDENTES!G$4</f>
        <v>41505</v>
      </c>
      <c r="J50" s="72">
        <f>BASE_PENDENTES!H$4</f>
        <v>41506</v>
      </c>
      <c r="K50" s="72">
        <f>BASE_PENDENTES!I$4</f>
        <v>41507.467453703706</v>
      </c>
      <c r="L50" s="72">
        <f>BASE_PENDENTES!J$4</f>
        <v>41508.478275462963</v>
      </c>
      <c r="M50" s="72">
        <f>BASE_PENDENTES!K$4</f>
        <v>41512.424571759257</v>
      </c>
      <c r="N50" s="72">
        <f>BASE_PENDENTES!L$4</f>
        <v>41513.419606481482</v>
      </c>
      <c r="O50" s="72">
        <f>BASE_PENDENTES!M$4</f>
        <v>41514.603009259263</v>
      </c>
      <c r="P50" s="72">
        <f>BASE_PENDENTES!N$4</f>
        <v>41515.605092592596</v>
      </c>
      <c r="Q50" s="72">
        <f>BASE_PENDENTES!O$4</f>
        <v>41516.397152777776</v>
      </c>
    </row>
    <row r="51" spans="2:17" x14ac:dyDescent="0.25">
      <c r="B51" s="7" t="s">
        <v>22</v>
      </c>
      <c r="C51" s="8">
        <f t="shared" ref="C51:Q51" si="8">SUM(C52,C62)</f>
        <v>7.2142857142857144</v>
      </c>
      <c r="D51" s="38">
        <f t="shared" si="8"/>
        <v>2</v>
      </c>
      <c r="E51" s="9">
        <f t="shared" si="8"/>
        <v>2</v>
      </c>
      <c r="F51" s="9">
        <f t="shared" si="8"/>
        <v>3</v>
      </c>
      <c r="G51" s="9">
        <f t="shared" si="8"/>
        <v>6</v>
      </c>
      <c r="H51" s="9">
        <f t="shared" si="8"/>
        <v>5</v>
      </c>
      <c r="I51" s="9">
        <f t="shared" si="8"/>
        <v>3</v>
      </c>
      <c r="J51" s="9">
        <f t="shared" si="8"/>
        <v>6</v>
      </c>
      <c r="K51" s="9">
        <f t="shared" si="8"/>
        <v>4</v>
      </c>
      <c r="L51" s="9">
        <f t="shared" si="8"/>
        <v>5</v>
      </c>
      <c r="M51" s="9">
        <f t="shared" ref="M51:N51" si="9">SUM(M52,M62)</f>
        <v>14</v>
      </c>
      <c r="N51" s="9">
        <f t="shared" si="9"/>
        <v>11</v>
      </c>
      <c r="O51" s="9">
        <f t="shared" si="8"/>
        <v>16</v>
      </c>
      <c r="P51" s="9">
        <f t="shared" ref="P51" si="10">SUM(P52,P62)</f>
        <v>12</v>
      </c>
      <c r="Q51" s="34">
        <f t="shared" si="8"/>
        <v>12</v>
      </c>
    </row>
    <row r="52" spans="2:17" x14ac:dyDescent="0.25">
      <c r="B52" s="10" t="s">
        <v>23</v>
      </c>
      <c r="C52" s="11">
        <f>AVERAGE(D52:AH52)</f>
        <v>7.2142857142857144</v>
      </c>
      <c r="D52" s="39">
        <f t="shared" ref="D52:Q52" si="11">SUM(D53:D54)</f>
        <v>2</v>
      </c>
      <c r="E52" s="12">
        <f t="shared" si="11"/>
        <v>2</v>
      </c>
      <c r="F52" s="12">
        <f t="shared" si="11"/>
        <v>3</v>
      </c>
      <c r="G52" s="12">
        <f t="shared" si="11"/>
        <v>6</v>
      </c>
      <c r="H52" s="12">
        <f t="shared" si="11"/>
        <v>5</v>
      </c>
      <c r="I52" s="12">
        <f t="shared" si="11"/>
        <v>3</v>
      </c>
      <c r="J52" s="12">
        <f t="shared" si="11"/>
        <v>6</v>
      </c>
      <c r="K52" s="12">
        <f t="shared" si="11"/>
        <v>4</v>
      </c>
      <c r="L52" s="12">
        <f t="shared" si="11"/>
        <v>5</v>
      </c>
      <c r="M52" s="12">
        <f t="shared" ref="M52:P52" si="12">SUM(M53:M54)</f>
        <v>14</v>
      </c>
      <c r="N52" s="12">
        <f t="shared" si="12"/>
        <v>11</v>
      </c>
      <c r="O52" s="12">
        <f t="shared" si="12"/>
        <v>16</v>
      </c>
      <c r="P52" s="12">
        <f t="shared" si="12"/>
        <v>12</v>
      </c>
      <c r="Q52" s="35">
        <f t="shared" si="11"/>
        <v>12</v>
      </c>
    </row>
    <row r="53" spans="2:17" x14ac:dyDescent="0.25">
      <c r="B53" s="13" t="s">
        <v>24</v>
      </c>
      <c r="C53" s="14">
        <f>AVERAGE(D53:AH53)</f>
        <v>6.0714285714285712</v>
      </c>
      <c r="D53" s="40">
        <f>IF(ISERROR(GETPIVOTDATA("Número da atividade",BASE_PENDENTES!$A$3,"DEPARA_STATUS","Pendente Tramitação","DATA_BASE",D$50,"DP/FP","DP")),0,GETPIVOTDATA("Número da atividade",BASE_PENDENTES!$A$3,"DEPARA_STATUS","Pendente Tramitação","DATA_BASE",D$50,"DP/FP","DP"))</f>
        <v>2</v>
      </c>
      <c r="E53" s="15">
        <f>IF(ISERROR(GETPIVOTDATA("Número da atividade",BASE_PENDENTES!$A$3,"DEPARA_STATUS","Pendente Tramitação","DATA_BASE",E$50,"DP/FP","DP")),0,GETPIVOTDATA("Número da atividade",BASE_PENDENTES!$A$3,"DEPARA_STATUS","Pendente Tramitação","DATA_BASE",E$50,"DP/FP","DP"))</f>
        <v>2</v>
      </c>
      <c r="F53" s="15">
        <f>IF(ISERROR(GETPIVOTDATA("Número da atividade",BASE_PENDENTES!$A$3,"DEPARA_STATUS","Pendente Tramitação","DATA_BASE",F$50,"DP/FP","DP")),0,GETPIVOTDATA("Número da atividade",BASE_PENDENTES!$A$3,"DEPARA_STATUS","Pendente Tramitação","DATA_BASE",F$50,"DP/FP","DP"))</f>
        <v>3</v>
      </c>
      <c r="G53" s="15">
        <f>IF(ISERROR(GETPIVOTDATA("Número da atividade",BASE_PENDENTES!$A$3,"DEPARA_STATUS","Pendente Tramitação","DATA_BASE",G$50,"DP/FP","DP")),0,GETPIVOTDATA("Número da atividade",BASE_PENDENTES!$A$3,"DEPARA_STATUS","Pendente Tramitação","DATA_BASE",G$50,"DP/FP","DP"))</f>
        <v>6</v>
      </c>
      <c r="H53" s="15">
        <f>IF(ISERROR(GETPIVOTDATA("Número da atividade",BASE_PENDENTES!$A$3,"DEPARA_STATUS","Pendente Tramitação","DATA_BASE",H$50,"DP/FP","DP")),0,GETPIVOTDATA("Número da atividade",BASE_PENDENTES!$A$3,"DEPARA_STATUS","Pendente Tramitação","DATA_BASE",H$50,"DP/FP","DP"))</f>
        <v>4</v>
      </c>
      <c r="I53" s="15">
        <f>IF(ISERROR(GETPIVOTDATA("Número da atividade",BASE_PENDENTES!$A$3,"DEPARA_STATUS","Pendente Tramitação","DATA_BASE",I$50,"DP/FP","DP")),0,GETPIVOTDATA("Número da atividade",BASE_PENDENTES!$A$3,"DEPARA_STATUS","Pendente Tramitação","DATA_BASE",I$50,"DP/FP","DP"))</f>
        <v>1</v>
      </c>
      <c r="J53" s="15">
        <f>IF(ISERROR(GETPIVOTDATA("Número da atividade",BASE_PENDENTES!$A$3,"DEPARA_STATUS","Pendente Tramitação","DATA_BASE",J$50,"DP/FP","DP")),0,GETPIVOTDATA("Número da atividade",BASE_PENDENTES!$A$3,"DEPARA_STATUS","Pendente Tramitação","DATA_BASE",J$50,"DP/FP","DP"))</f>
        <v>5</v>
      </c>
      <c r="K53" s="15">
        <f>IF(ISERROR(GETPIVOTDATA("Número da atividade",BASE_PENDENTES!$A$3,"DEPARA_STATUS","Pendente Tramitação","DATA_BASE",K$50,"DP/FP","DP")),0,GETPIVOTDATA("Número da atividade",BASE_PENDENTES!$A$3,"DEPARA_STATUS","Pendente Tramitação","DATA_BASE",K$50,"DP/FP","DP"))</f>
        <v>3</v>
      </c>
      <c r="L53" s="15">
        <f>IF(ISERROR(GETPIVOTDATA("Número da atividade",BASE_PENDENTES!$A$3,"DEPARA_STATUS","Pendente Tramitação","DATA_BASE",L$50,"DP/FP","DP")),0,GETPIVOTDATA("Número da atividade",BASE_PENDENTES!$A$3,"DEPARA_STATUS","Pendente Tramitação","DATA_BASE",L$50,"DP/FP","DP"))</f>
        <v>4</v>
      </c>
      <c r="M53" s="15">
        <f>IF(ISERROR(GETPIVOTDATA("Número da atividade",BASE_PENDENTES!$A$3,"DEPARA_STATUS","Pendente Tramitação","DATA_BASE",M$50,"DP/FP","DP")),0,GETPIVOTDATA("Número da atividade",BASE_PENDENTES!$A$3,"DEPARA_STATUS","Pendente Tramitação","DATA_BASE",M$50,"DP/FP","DP"))</f>
        <v>13</v>
      </c>
      <c r="N53" s="15">
        <f>IF(ISERROR(GETPIVOTDATA("Número da atividade",BASE_PENDENTES!$A$3,"DEPARA_STATUS","Pendente Tramitação","DATA_BASE",N$50,"DP/FP","DP")),0,GETPIVOTDATA("Número da atividade",BASE_PENDENTES!$A$3,"DEPARA_STATUS","Pendente Tramitação","DATA_BASE",N$50,"DP/FP","DP"))</f>
        <v>10</v>
      </c>
      <c r="O53" s="15">
        <f>IF(ISERROR(GETPIVOTDATA("Número da atividade",BASE_PENDENTES!$A$3,"DEPARA_STATUS","Pendente Tramitação","DATA_BASE",O$50,"DP/FP","DP")),0,GETPIVOTDATA("Número da atividade",BASE_PENDENTES!$A$3,"DEPARA_STATUS","Pendente Tramitação","DATA_BASE",O$50,"DP/FP","DP"))</f>
        <v>14</v>
      </c>
      <c r="P53" s="15">
        <f>IF(ISERROR(GETPIVOTDATA("Número da atividade",BASE_PENDENTES!$A$3,"DEPARA_STATUS","Pendente Tramitação","DATA_BASE",P$50,"DP/FP","DP")),0,GETPIVOTDATA("Número da atividade",BASE_PENDENTES!$A$3,"DEPARA_STATUS","Pendente Tramitação","DATA_BASE",P$50,"DP/FP","DP"))</f>
        <v>8</v>
      </c>
      <c r="Q53" s="36">
        <f>IF(ISERROR(GETPIVOTDATA("Número da atividade",BASE_PENDENTES!$A$3,"DEPARA_STATUS","Pendente Tramitação","DATA_BASE",Q$50,"DP/FP","DP")),0,GETPIVOTDATA("Número da atividade",BASE_PENDENTES!$A$3,"DEPARA_STATUS","Pendente Tramitação","DATA_BASE",Q$50,"DP/FP","DP"))</f>
        <v>10</v>
      </c>
    </row>
    <row r="54" spans="2:17" x14ac:dyDescent="0.25">
      <c r="B54" s="13" t="s">
        <v>25</v>
      </c>
      <c r="C54" s="14">
        <f>AVERAGE(D54:AH54)</f>
        <v>1.1428571428571428</v>
      </c>
      <c r="D54" s="40">
        <f>IF(ISERROR(GETPIVOTDATA("Número da atividade",BASE_PENDENTES!$A$3,"DEPARA_STATUS","Pendente Tramitação","DATA_BASE",D$50,"DP/FP","FP")),0,GETPIVOTDATA("Número da atividade",BASE_PENDENTES!$A$3,"DEPARA_STATUS","Pendente Tramitação","DATA_BASE",D$50,"DP/FP","FP"))</f>
        <v>0</v>
      </c>
      <c r="E54" s="15">
        <f>IF(ISERROR(GETPIVOTDATA("Número da atividade",BASE_PENDENTES!$A$3,"DEPARA_STATUS","Pendente Tramitação","DATA_BASE",E$50,"DP/FP","FP")),0,GETPIVOTDATA("Número da atividade",BASE_PENDENTES!$A$3,"DEPARA_STATUS","Pendente Tramitação","DATA_BASE",E$50,"DP/FP","FP"))</f>
        <v>0</v>
      </c>
      <c r="F54" s="15">
        <f>IF(ISERROR(GETPIVOTDATA("Número da atividade",BASE_PENDENTES!$A$3,"DEPARA_STATUS","Pendente Tramitação","DATA_BASE",F$50,"DP/FP","FP")),0,GETPIVOTDATA("Número da atividade",BASE_PENDENTES!$A$3,"DEPARA_STATUS","Pendente Tramitação","DATA_BASE",F$50,"DP/FP","FP"))</f>
        <v>0</v>
      </c>
      <c r="G54" s="15">
        <f>IF(ISERROR(GETPIVOTDATA("Número da atividade",BASE_PENDENTES!$A$3,"DEPARA_STATUS","Pendente Tramitação","DATA_BASE",G$50,"DP/FP","FP")),0,GETPIVOTDATA("Número da atividade",BASE_PENDENTES!$A$3,"DEPARA_STATUS","Pendente Tramitação","DATA_BASE",G$50,"DP/FP","FP"))</f>
        <v>0</v>
      </c>
      <c r="H54" s="15">
        <f>IF(ISERROR(GETPIVOTDATA("Número da atividade",BASE_PENDENTES!$A$3,"DEPARA_STATUS","Pendente Tramitação","DATA_BASE",H$50,"DP/FP","FP")),0,GETPIVOTDATA("Número da atividade",BASE_PENDENTES!$A$3,"DEPARA_STATUS","Pendente Tramitação","DATA_BASE",H$50,"DP/FP","FP"))</f>
        <v>1</v>
      </c>
      <c r="I54" s="15">
        <f>IF(ISERROR(GETPIVOTDATA("Número da atividade",BASE_PENDENTES!$A$3,"DEPARA_STATUS","Pendente Tramitação","DATA_BASE",I$50,"DP/FP","FP")),0,GETPIVOTDATA("Número da atividade",BASE_PENDENTES!$A$3,"DEPARA_STATUS","Pendente Tramitação","DATA_BASE",I$50,"DP/FP","FP"))</f>
        <v>2</v>
      </c>
      <c r="J54" s="15">
        <f>IF(ISERROR(GETPIVOTDATA("Número da atividade",BASE_PENDENTES!$A$3,"DEPARA_STATUS","Pendente Tramitação","DATA_BASE",J$50,"DP/FP","FP")),0,GETPIVOTDATA("Número da atividade",BASE_PENDENTES!$A$3,"DEPARA_STATUS","Pendente Tramitação","DATA_BASE",J$50,"DP/FP","FP"))</f>
        <v>1</v>
      </c>
      <c r="K54" s="15">
        <f>IF(ISERROR(GETPIVOTDATA("Número da atividade",BASE_PENDENTES!$A$3,"DEPARA_STATUS","Pendente Tramitação","DATA_BASE",K$50,"DP/FP","FP")),0,GETPIVOTDATA("Número da atividade",BASE_PENDENTES!$A$3,"DEPARA_STATUS","Pendente Tramitação","DATA_BASE",K$50,"DP/FP","FP"))</f>
        <v>1</v>
      </c>
      <c r="L54" s="15">
        <f>IF(ISERROR(GETPIVOTDATA("Número da atividade",BASE_PENDENTES!$A$3,"DEPARA_STATUS","Pendente Tramitação","DATA_BASE",L$50,"DP/FP","FP")),0,GETPIVOTDATA("Número da atividade",BASE_PENDENTES!$A$3,"DEPARA_STATUS","Pendente Tramitação","DATA_BASE",L$50,"DP/FP","FP"))</f>
        <v>1</v>
      </c>
      <c r="M54" s="15">
        <f>IF(ISERROR(GETPIVOTDATA("Número da atividade",BASE_PENDENTES!$A$3,"DEPARA_STATUS","Pendente Tramitação","DATA_BASE",M$50,"DP/FP","FP")),0,GETPIVOTDATA("Número da atividade",BASE_PENDENTES!$A$3,"DEPARA_STATUS","Pendente Tramitação","DATA_BASE",M$50,"DP/FP","FP"))</f>
        <v>1</v>
      </c>
      <c r="N54" s="15">
        <f>IF(ISERROR(GETPIVOTDATA("Número da atividade",BASE_PENDENTES!$A$3,"DEPARA_STATUS","Pendente Tramitação","DATA_BASE",N$50,"DP/FP","FP")),0,GETPIVOTDATA("Número da atividade",BASE_PENDENTES!$A$3,"DEPARA_STATUS","Pendente Tramitação","DATA_BASE",N$50,"DP/FP","FP"))</f>
        <v>1</v>
      </c>
      <c r="O54" s="15">
        <f>IF(ISERROR(GETPIVOTDATA("Número da atividade",BASE_PENDENTES!$A$3,"DEPARA_STATUS","Pendente Tramitação","DATA_BASE",O$50,"DP/FP","FP")),0,GETPIVOTDATA("Número da atividade",BASE_PENDENTES!$A$3,"DEPARA_STATUS","Pendente Tramitação","DATA_BASE",O$50,"DP/FP","FP"))</f>
        <v>2</v>
      </c>
      <c r="P54" s="15">
        <f>IF(ISERROR(GETPIVOTDATA("Número da atividade",BASE_PENDENTES!$A$3,"DEPARA_STATUS","Pendente Tramitação","DATA_BASE",P$50,"DP/FP","FP")),0,GETPIVOTDATA("Número da atividade",BASE_PENDENTES!$A$3,"DEPARA_STATUS","Pendente Tramitação","DATA_BASE",P$50,"DP/FP","FP"))</f>
        <v>4</v>
      </c>
      <c r="Q54" s="36">
        <f>IF(ISERROR(GETPIVOTDATA("Número da atividade",BASE_PENDENTES!$A$3,"DEPARA_STATUS","Pendente Tramitação","DATA_BASE",Q$50,"DP/FP","FP")),0,GETPIVOTDATA("Número da atividade",BASE_PENDENTES!$A$3,"DEPARA_STATUS","Pendente Tramitação","DATA_BASE",Q$50,"DP/FP","FP"))</f>
        <v>2</v>
      </c>
    </row>
    <row r="55" spans="2:17" x14ac:dyDescent="0.25">
      <c r="B55" s="16" t="s">
        <v>26</v>
      </c>
      <c r="C55" s="17">
        <f>C53/C52</f>
        <v>0.84158415841584155</v>
      </c>
      <c r="D55" s="41">
        <f t="shared" ref="D55:Q55" si="13">IF(ISERROR(D53/D52),0,D53/D52)</f>
        <v>1</v>
      </c>
      <c r="E55" s="18">
        <f t="shared" si="13"/>
        <v>1</v>
      </c>
      <c r="F55" s="18">
        <f t="shared" si="13"/>
        <v>1</v>
      </c>
      <c r="G55" s="18">
        <f t="shared" si="13"/>
        <v>1</v>
      </c>
      <c r="H55" s="18">
        <f t="shared" si="13"/>
        <v>0.8</v>
      </c>
      <c r="I55" s="18">
        <f t="shared" si="13"/>
        <v>0.33333333333333331</v>
      </c>
      <c r="J55" s="18">
        <f t="shared" si="13"/>
        <v>0.83333333333333337</v>
      </c>
      <c r="K55" s="18">
        <f t="shared" si="13"/>
        <v>0.75</v>
      </c>
      <c r="L55" s="18">
        <f t="shared" si="13"/>
        <v>0.8</v>
      </c>
      <c r="M55" s="18">
        <f t="shared" ref="M55:P55" si="14">IF(ISERROR(M53/M52),0,M53/M52)</f>
        <v>0.9285714285714286</v>
      </c>
      <c r="N55" s="18">
        <f t="shared" si="14"/>
        <v>0.90909090909090906</v>
      </c>
      <c r="O55" s="18">
        <f t="shared" si="14"/>
        <v>0.875</v>
      </c>
      <c r="P55" s="18">
        <f t="shared" si="14"/>
        <v>0.66666666666666663</v>
      </c>
      <c r="Q55" s="37">
        <f t="shared" si="13"/>
        <v>0.83333333333333337</v>
      </c>
    </row>
    <row r="57" spans="2:17" x14ac:dyDescent="0.25">
      <c r="B57" s="69" t="s">
        <v>39</v>
      </c>
      <c r="C57" s="70" t="s">
        <v>21</v>
      </c>
      <c r="D57" s="72">
        <f>D50</f>
        <v>41492</v>
      </c>
      <c r="E57" s="72">
        <f>E50</f>
        <v>41493</v>
      </c>
      <c r="F57" s="72">
        <f t="shared" ref="F57:Q57" si="15">F50</f>
        <v>41494</v>
      </c>
      <c r="G57" s="72">
        <f t="shared" si="15"/>
        <v>41498</v>
      </c>
      <c r="H57" s="72">
        <f t="shared" si="15"/>
        <v>41501</v>
      </c>
      <c r="I57" s="72">
        <f t="shared" si="15"/>
        <v>41505</v>
      </c>
      <c r="J57" s="72">
        <f t="shared" si="15"/>
        <v>41506</v>
      </c>
      <c r="K57" s="72">
        <f t="shared" si="15"/>
        <v>41507.467453703706</v>
      </c>
      <c r="L57" s="72">
        <f t="shared" si="15"/>
        <v>41508.478275462963</v>
      </c>
      <c r="M57" s="72">
        <f t="shared" ref="M57:P57" si="16">M50</f>
        <v>41512.424571759257</v>
      </c>
      <c r="N57" s="72">
        <f t="shared" si="16"/>
        <v>41513.419606481482</v>
      </c>
      <c r="O57" s="72">
        <f t="shared" si="16"/>
        <v>41514.603009259263</v>
      </c>
      <c r="P57" s="73">
        <f t="shared" si="16"/>
        <v>41515.605092592596</v>
      </c>
      <c r="Q57" s="73">
        <f t="shared" si="15"/>
        <v>41516.397152777776</v>
      </c>
    </row>
    <row r="58" spans="2:17" x14ac:dyDescent="0.25">
      <c r="B58" s="44" t="s">
        <v>2</v>
      </c>
      <c r="C58" s="19">
        <f>AVERAGE(D58:AH58)</f>
        <v>4.5714285714285712</v>
      </c>
      <c r="D58" s="46">
        <f>IF(ISERROR(GETPIVOTDATA("Número da atividade",BASE_PENDENTES!$A$14,"Status",$B58,"DEPARA_STATUS","Pendente Tramitação","DATA_BASE",D$57)),0,GETPIVOTDATA("Número da atividade",BASE_PENDENTES!$A$14,"Status",$B58,"DEPARA_STATUS","Pendente Tramitação","DATA_BASE",D$57))</f>
        <v>1</v>
      </c>
      <c r="E58" s="15">
        <f>IF(ISERROR(GETPIVOTDATA("Número da atividade",BASE_PENDENTES!$A$14,"Status",$B58,"DEPARA_STATUS","Pendente Tramitação","DATA_BASE",E$57)),0,GETPIVOTDATA("Número da atividade",BASE_PENDENTES!$A$14,"Status",$B58,"DEPARA_STATUS","Pendente Tramitação","DATA_BASE",E$57))</f>
        <v>1</v>
      </c>
      <c r="F58" s="15">
        <f>IF(ISERROR(GETPIVOTDATA("Número da atividade",BASE_PENDENTES!$A$14,"Status",$B58,"DEPARA_STATUS","Pendente Tramitação","DATA_BASE",F$57)),0,GETPIVOTDATA("Número da atividade",BASE_PENDENTES!$A$14,"Status",$B58,"DEPARA_STATUS","Pendente Tramitação","DATA_BASE",F$57))</f>
        <v>2</v>
      </c>
      <c r="G58" s="15">
        <f>IF(ISERROR(GETPIVOTDATA("Número da atividade",BASE_PENDENTES!$A$14,"Status",$B58,"DEPARA_STATUS","Pendente Tramitação","DATA_BASE",G$57)),0,GETPIVOTDATA("Número da atividade",BASE_PENDENTES!$A$14,"Status",$B58,"DEPARA_STATUS","Pendente Tramitação","DATA_BASE",G$57))</f>
        <v>3</v>
      </c>
      <c r="H58" s="15">
        <f>IF(ISERROR(GETPIVOTDATA("Número da atividade",BASE_PENDENTES!$A$14,"Status",$B58,"DEPARA_STATUS","Pendente Tramitação","DATA_BASE",H$57)),0,GETPIVOTDATA("Número da atividade",BASE_PENDENTES!$A$14,"Status",$B58,"DEPARA_STATUS","Pendente Tramitação","DATA_BASE",H$57))</f>
        <v>2</v>
      </c>
      <c r="I58" s="15">
        <f>IF(ISERROR(GETPIVOTDATA("Número da atividade",BASE_PENDENTES!$A$14,"Status",$B58,"DEPARA_STATUS","Pendente Tramitação","DATA_BASE",I$57)),0,GETPIVOTDATA("Número da atividade",BASE_PENDENTES!$A$14,"Status",$B58,"DEPARA_STATUS","Pendente Tramitação","DATA_BASE",I$57))</f>
        <v>1</v>
      </c>
      <c r="J58" s="15">
        <f>IF(ISERROR(GETPIVOTDATA("Número da atividade",BASE_PENDENTES!$A$14,"Status",$B58,"DEPARA_STATUS","Pendente Tramitação","DATA_BASE",J$57)),0,GETPIVOTDATA("Número da atividade",BASE_PENDENTES!$A$14,"Status",$B58,"DEPARA_STATUS","Pendente Tramitação","DATA_BASE",J$57))</f>
        <v>4</v>
      </c>
      <c r="K58" s="15">
        <f>IF(ISERROR(GETPIVOTDATA("Número da atividade",BASE_PENDENTES!$A$14,"Status",$B58,"DEPARA_STATUS","Pendente Tramitação","DATA_BASE",K$57)),0,GETPIVOTDATA("Número da atividade",BASE_PENDENTES!$A$14,"Status",$B58,"DEPARA_STATUS","Pendente Tramitação","DATA_BASE",K$57))</f>
        <v>2</v>
      </c>
      <c r="L58" s="15">
        <f>IF(ISERROR(GETPIVOTDATA("Número da atividade",BASE_PENDENTES!$A$14,"Status",$B58,"DEPARA_STATUS","Pendente Tramitação","DATA_BASE",L$57)),0,GETPIVOTDATA("Número da atividade",BASE_PENDENTES!$A$14,"Status",$B58,"DEPARA_STATUS","Pendente Tramitação","DATA_BASE",L$57))</f>
        <v>3</v>
      </c>
      <c r="M58" s="15">
        <f>IF(ISERROR(GETPIVOTDATA("Número da atividade",BASE_PENDENTES!$A$14,"Status",$B58,"DEPARA_STATUS","Pendente Tramitação","DATA_BASE",M$57)),0,GETPIVOTDATA("Número da atividade",BASE_PENDENTES!$A$14,"Status",$B58,"DEPARA_STATUS","Pendente Tramitação","DATA_BASE",M$57))</f>
        <v>10</v>
      </c>
      <c r="N58" s="15">
        <f>IF(ISERROR(GETPIVOTDATA("Número da atividade",BASE_PENDENTES!$A$14,"Status",$B58,"DEPARA_STATUS","Pendente Tramitação","DATA_BASE",N$57)),0,GETPIVOTDATA("Número da atividade",BASE_PENDENTES!$A$14,"Status",$B58,"DEPARA_STATUS","Pendente Tramitação","DATA_BASE",N$57))</f>
        <v>8</v>
      </c>
      <c r="O58" s="15">
        <f>IF(ISERROR(GETPIVOTDATA("Número da atividade",BASE_PENDENTES!$A$14,"Status",$B58,"DEPARA_STATUS","Pendente Tramitação","DATA_BASE",O$57)),0,GETPIVOTDATA("Número da atividade",BASE_PENDENTES!$A$14,"Status",$B58,"DEPARA_STATUS","Pendente Tramitação","DATA_BASE",O$57))</f>
        <v>10</v>
      </c>
      <c r="P58" s="15">
        <f>IF(ISERROR(GETPIVOTDATA("Número da atividade",BASE_PENDENTES!$A$14,"Status",$B58,"DEPARA_STATUS","Pendente Tramitação","DATA_BASE",P$57)),0,GETPIVOTDATA("Número da atividade",BASE_PENDENTES!$A$14,"Status",$B58,"DEPARA_STATUS","Pendente Tramitação","DATA_BASE",P$57))</f>
        <v>9</v>
      </c>
      <c r="Q58" s="36">
        <f>IF(ISERROR(GETPIVOTDATA("Número da atividade",BASE_PENDENTES!$A$14,"Status",$B58,"DEPARA_STATUS","Pendente Tramitação","DATA_BASE",Q$57)),0,GETPIVOTDATA("Número da atividade",BASE_PENDENTES!$A$14,"Status",$B58,"DEPARA_STATUS","Pendente Tramitação","DATA_BASE",Q$57))</f>
        <v>8</v>
      </c>
    </row>
    <row r="59" spans="2:17" x14ac:dyDescent="0.25">
      <c r="B59" s="44" t="s">
        <v>3</v>
      </c>
      <c r="C59" s="19">
        <f>AVERAGE(D59:AH59)</f>
        <v>0.5</v>
      </c>
      <c r="D59" s="46">
        <f>IF(ISERROR(GETPIVOTDATA("Número da atividade",BASE_PENDENTES!$A$14,"Status",$B59,"DEPARA_STATUS","Pendente Tramitação","DATA_BASE",D$57)),0,GETPIVOTDATA("Número da atividade",BASE_PENDENTES!$A$14,"Status",$B59,"DEPARA_STATUS","Pendente Tramitação","DATA_BASE",D$57))</f>
        <v>1</v>
      </c>
      <c r="E59" s="15">
        <f>IF(ISERROR(GETPIVOTDATA("Número da atividade",BASE_PENDENTES!$A$14,"Status",$B59,"DEPARA_STATUS","Pendente Tramitação","DATA_BASE",E$57)),0,GETPIVOTDATA("Número da atividade",BASE_PENDENTES!$A$14,"Status",$B59,"DEPARA_STATUS","Pendente Tramitação","DATA_BASE",E$57))</f>
        <v>1</v>
      </c>
      <c r="F59" s="15">
        <f>IF(ISERROR(GETPIVOTDATA("Número da atividade",BASE_PENDENTES!$A$14,"Status",$B59,"DEPARA_STATUS","Pendente Tramitação","DATA_BASE",F$57)),0,GETPIVOTDATA("Número da atividade",BASE_PENDENTES!$A$14,"Status",$B59,"DEPARA_STATUS","Pendente Tramitação","DATA_BASE",F$57))</f>
        <v>0</v>
      </c>
      <c r="G59" s="15">
        <f>IF(ISERROR(GETPIVOTDATA("Número da atividade",BASE_PENDENTES!$A$14,"Status",$B59,"DEPARA_STATUS","Pendente Tramitação","DATA_BASE",G$57)),0,GETPIVOTDATA("Número da atividade",BASE_PENDENTES!$A$14,"Status",$B59,"DEPARA_STATUS","Pendente Tramitação","DATA_BASE",G$57))</f>
        <v>0</v>
      </c>
      <c r="H59" s="15">
        <f>IF(ISERROR(GETPIVOTDATA("Número da atividade",BASE_PENDENTES!$A$14,"Status",$B59,"DEPARA_STATUS","Pendente Tramitação","DATA_BASE",H$57)),0,GETPIVOTDATA("Número da atividade",BASE_PENDENTES!$A$14,"Status",$B59,"DEPARA_STATUS","Pendente Tramitação","DATA_BASE",H$57))</f>
        <v>0</v>
      </c>
      <c r="I59" s="15">
        <f>IF(ISERROR(GETPIVOTDATA("Número da atividade",BASE_PENDENTES!$A$14,"Status",$B59,"DEPARA_STATUS","Pendente Tramitação","DATA_BASE",I$57)),0,GETPIVOTDATA("Número da atividade",BASE_PENDENTES!$A$14,"Status",$B59,"DEPARA_STATUS","Pendente Tramitação","DATA_BASE",I$57))</f>
        <v>0</v>
      </c>
      <c r="J59" s="15">
        <f>IF(ISERROR(GETPIVOTDATA("Número da atividade",BASE_PENDENTES!$A$14,"Status",$B59,"DEPARA_STATUS","Pendente Tramitação","DATA_BASE",J$57)),0,GETPIVOTDATA("Número da atividade",BASE_PENDENTES!$A$14,"Status",$B59,"DEPARA_STATUS","Pendente Tramitação","DATA_BASE",J$57))</f>
        <v>0</v>
      </c>
      <c r="K59" s="15">
        <f>IF(ISERROR(GETPIVOTDATA("Número da atividade",BASE_PENDENTES!$A$14,"Status",$B59,"DEPARA_STATUS","Pendente Tramitação","DATA_BASE",K$57)),0,GETPIVOTDATA("Número da atividade",BASE_PENDENTES!$A$14,"Status",$B59,"DEPARA_STATUS","Pendente Tramitação","DATA_BASE",K$57))</f>
        <v>1</v>
      </c>
      <c r="L59" s="15">
        <f>IF(ISERROR(GETPIVOTDATA("Número da atividade",BASE_PENDENTES!$A$14,"Status",$B59,"DEPARA_STATUS","Pendente Tramitação","DATA_BASE",L$57)),0,GETPIVOTDATA("Número da atividade",BASE_PENDENTES!$A$14,"Status",$B59,"DEPARA_STATUS","Pendente Tramitação","DATA_BASE",L$57))</f>
        <v>1</v>
      </c>
      <c r="M59" s="15">
        <f>IF(ISERROR(GETPIVOTDATA("Número da atividade",BASE_PENDENTES!$A$14,"Status",$B59,"DEPARA_STATUS","Pendente Tramitação","DATA_BASE",M$57)),0,GETPIVOTDATA("Número da atividade",BASE_PENDENTES!$A$14,"Status",$B59,"DEPARA_STATUS","Pendente Tramitação","DATA_BASE",M$57))</f>
        <v>1</v>
      </c>
      <c r="N59" s="15">
        <f>IF(ISERROR(GETPIVOTDATA("Número da atividade",BASE_PENDENTES!$A$14,"Status",$B59,"DEPARA_STATUS","Pendente Tramitação","DATA_BASE",N$57)),0,GETPIVOTDATA("Número da atividade",BASE_PENDENTES!$A$14,"Status",$B59,"DEPARA_STATUS","Pendente Tramitação","DATA_BASE",N$57))</f>
        <v>1</v>
      </c>
      <c r="O59" s="15">
        <f>IF(ISERROR(GETPIVOTDATA("Número da atividade",BASE_PENDENTES!$A$14,"Status",$B59,"DEPARA_STATUS","Pendente Tramitação","DATA_BASE",O$57)),0,GETPIVOTDATA("Número da atividade",BASE_PENDENTES!$A$14,"Status",$B59,"DEPARA_STATUS","Pendente Tramitação","DATA_BASE",O$57))</f>
        <v>1</v>
      </c>
      <c r="P59" s="15">
        <f>IF(ISERROR(GETPIVOTDATA("Número da atividade",BASE_PENDENTES!$A$14,"Status",$B59,"DEPARA_STATUS","Pendente Tramitação","DATA_BASE",P$57)),0,GETPIVOTDATA("Número da atividade",BASE_PENDENTES!$A$14,"Status",$B59,"DEPARA_STATUS","Pendente Tramitação","DATA_BASE",P$57))</f>
        <v>0</v>
      </c>
      <c r="Q59" s="36">
        <f>IF(ISERROR(GETPIVOTDATA("Número da atividade",BASE_PENDENTES!$A$14,"Status",$B59,"DEPARA_STATUS","Pendente Tramitação","DATA_BASE",Q$57)),0,GETPIVOTDATA("Número da atividade",BASE_PENDENTES!$A$14,"Status",$B59,"DEPARA_STATUS","Pendente Tramitação","DATA_BASE",Q$57))</f>
        <v>0</v>
      </c>
    </row>
    <row r="60" spans="2:17" x14ac:dyDescent="0.25">
      <c r="B60" s="44" t="s">
        <v>1</v>
      </c>
      <c r="C60" s="19">
        <f>AVERAGE(D60:AH60)</f>
        <v>1.5</v>
      </c>
      <c r="D60" s="46">
        <f>IF(ISERROR(GETPIVOTDATA("Número da atividade",BASE_PENDENTES!$A$14,"Status",$B60,"DEPARA_STATUS","Pendente Tramitação","DATA_BASE",D$57)),0,GETPIVOTDATA("Número da atividade",BASE_PENDENTES!$A$14,"Status",$B60,"DEPARA_STATUS","Pendente Tramitação","DATA_BASE",D$57))</f>
        <v>0</v>
      </c>
      <c r="E60" s="15">
        <f>IF(ISERROR(GETPIVOTDATA("Número da atividade",BASE_PENDENTES!$A$14,"Status",$B60,"DEPARA_STATUS","Pendente Tramitação","DATA_BASE",E$57)),0,GETPIVOTDATA("Número da atividade",BASE_PENDENTES!$A$14,"Status",$B60,"DEPARA_STATUS","Pendente Tramitação","DATA_BASE",E$57))</f>
        <v>0</v>
      </c>
      <c r="F60" s="15">
        <f>IF(ISERROR(GETPIVOTDATA("Número da atividade",BASE_PENDENTES!$A$14,"Status",$B60,"DEPARA_STATUS","Pendente Tramitação","DATA_BASE",F$57)),0,GETPIVOTDATA("Número da atividade",BASE_PENDENTES!$A$14,"Status",$B60,"DEPARA_STATUS","Pendente Tramitação","DATA_BASE",F$57))</f>
        <v>1</v>
      </c>
      <c r="G60" s="15">
        <f>IF(ISERROR(GETPIVOTDATA("Número da atividade",BASE_PENDENTES!$A$14,"Status",$B60,"DEPARA_STATUS","Pendente Tramitação","DATA_BASE",G$57)),0,GETPIVOTDATA("Número da atividade",BASE_PENDENTES!$A$14,"Status",$B60,"DEPARA_STATUS","Pendente Tramitação","DATA_BASE",G$57))</f>
        <v>3</v>
      </c>
      <c r="H60" s="15">
        <f>IF(ISERROR(GETPIVOTDATA("Número da atividade",BASE_PENDENTES!$A$14,"Status",$B60,"DEPARA_STATUS","Pendente Tramitação","DATA_BASE",H$57)),0,GETPIVOTDATA("Número da atividade",BASE_PENDENTES!$A$14,"Status",$B60,"DEPARA_STATUS","Pendente Tramitação","DATA_BASE",H$57))</f>
        <v>2</v>
      </c>
      <c r="I60" s="15">
        <f>IF(ISERROR(GETPIVOTDATA("Número da atividade",BASE_PENDENTES!$A$14,"Status",$B60,"DEPARA_STATUS","Pendente Tramitação","DATA_BASE",I$57)),0,GETPIVOTDATA("Número da atividade",BASE_PENDENTES!$A$14,"Status",$B60,"DEPARA_STATUS","Pendente Tramitação","DATA_BASE",I$57))</f>
        <v>1</v>
      </c>
      <c r="J60" s="15">
        <f>IF(ISERROR(GETPIVOTDATA("Número da atividade",BASE_PENDENTES!$A$14,"Status",$B60,"DEPARA_STATUS","Pendente Tramitação","DATA_BASE",J$57)),0,GETPIVOTDATA("Número da atividade",BASE_PENDENTES!$A$14,"Status",$B60,"DEPARA_STATUS","Pendente Tramitação","DATA_BASE",J$57))</f>
        <v>1</v>
      </c>
      <c r="K60" s="15">
        <f>IF(ISERROR(GETPIVOTDATA("Número da atividade",BASE_PENDENTES!$A$14,"Status",$B60,"DEPARA_STATUS","Pendente Tramitação","DATA_BASE",K$57)),0,GETPIVOTDATA("Número da atividade",BASE_PENDENTES!$A$14,"Status",$B60,"DEPARA_STATUS","Pendente Tramitação","DATA_BASE",K$57))</f>
        <v>0</v>
      </c>
      <c r="L60" s="15">
        <f>IF(ISERROR(GETPIVOTDATA("Número da atividade",BASE_PENDENTES!$A$14,"Status",$B60,"DEPARA_STATUS","Pendente Tramitação","DATA_BASE",L$57)),0,GETPIVOTDATA("Número da atividade",BASE_PENDENTES!$A$14,"Status",$B60,"DEPARA_STATUS","Pendente Tramitação","DATA_BASE",L$57))</f>
        <v>0</v>
      </c>
      <c r="M60" s="15">
        <f>IF(ISERROR(GETPIVOTDATA("Número da atividade",BASE_PENDENTES!$A$14,"Status",$B60,"DEPARA_STATUS","Pendente Tramitação","DATA_BASE",M$57)),0,GETPIVOTDATA("Número da atividade",BASE_PENDENTES!$A$14,"Status",$B60,"DEPARA_STATUS","Pendente Tramitação","DATA_BASE",M$57))</f>
        <v>2</v>
      </c>
      <c r="N60" s="15">
        <f>IF(ISERROR(GETPIVOTDATA("Número da atividade",BASE_PENDENTES!$A$14,"Status",$B60,"DEPARA_STATUS","Pendente Tramitação","DATA_BASE",N$57)),0,GETPIVOTDATA("Número da atividade",BASE_PENDENTES!$A$14,"Status",$B60,"DEPARA_STATUS","Pendente Tramitação","DATA_BASE",N$57))</f>
        <v>2</v>
      </c>
      <c r="O60" s="15">
        <f>IF(ISERROR(GETPIVOTDATA("Número da atividade",BASE_PENDENTES!$A$14,"Status",$B60,"DEPARA_STATUS","Pendente Tramitação","DATA_BASE",O$57)),0,GETPIVOTDATA("Número da atividade",BASE_PENDENTES!$A$14,"Status",$B60,"DEPARA_STATUS","Pendente Tramitação","DATA_BASE",O$57))</f>
        <v>4</v>
      </c>
      <c r="P60" s="15">
        <f>IF(ISERROR(GETPIVOTDATA("Número da atividade",BASE_PENDENTES!$A$14,"Status",$B60,"DEPARA_STATUS","Pendente Tramitação","DATA_BASE",P$57)),0,GETPIVOTDATA("Número da atividade",BASE_PENDENTES!$A$14,"Status",$B60,"DEPARA_STATUS","Pendente Tramitação","DATA_BASE",P$57))</f>
        <v>2</v>
      </c>
      <c r="Q60" s="36">
        <f>IF(ISERROR(GETPIVOTDATA("Número da atividade",BASE_PENDENTES!$A$14,"Status",$B60,"DEPARA_STATUS","Pendente Tramitação","DATA_BASE",Q$57)),0,GETPIVOTDATA("Número da atividade",BASE_PENDENTES!$A$14,"Status",$B60,"DEPARA_STATUS","Pendente Tramitação","DATA_BASE",Q$57))</f>
        <v>3</v>
      </c>
    </row>
    <row r="61" spans="2:17" x14ac:dyDescent="0.25">
      <c r="B61" s="45" t="s">
        <v>13</v>
      </c>
      <c r="C61" s="20">
        <f>AVERAGE(D61:AH61)</f>
        <v>0.6428571428571429</v>
      </c>
      <c r="D61" s="47">
        <f>IF(ISERROR(GETPIVOTDATA("Número da atividade",BASE_PENDENTES!$A$14,"Status",$B61,"DEPARA_STATUS","Pendente Tramitação","DATA_BASE",D$57)),0,GETPIVOTDATA("Número da atividade",BASE_PENDENTES!$A$14,"Status",$B61,"DEPARA_STATUS","Pendente Tramitação","DATA_BASE",D$57))</f>
        <v>0</v>
      </c>
      <c r="E61" s="42">
        <f>IF(ISERROR(GETPIVOTDATA("Número da atividade",BASE_PENDENTES!$A$14,"Status",$B61,"DEPARA_STATUS","Pendente Tramitação","DATA_BASE",E$57)),0,GETPIVOTDATA("Número da atividade",BASE_PENDENTES!$A$14,"Status",$B61,"DEPARA_STATUS","Pendente Tramitação","DATA_BASE",E$57))</f>
        <v>0</v>
      </c>
      <c r="F61" s="42">
        <f>IF(ISERROR(GETPIVOTDATA("Número da atividade",BASE_PENDENTES!$A$14,"Status",$B61,"DEPARA_STATUS","Pendente Tramitação","DATA_BASE",F$57)),0,GETPIVOTDATA("Número da atividade",BASE_PENDENTES!$A$14,"Status",$B61,"DEPARA_STATUS","Pendente Tramitação","DATA_BASE",F$57))</f>
        <v>0</v>
      </c>
      <c r="G61" s="42">
        <f>IF(ISERROR(GETPIVOTDATA("Número da atividade",BASE_PENDENTES!$A$14,"Status",$B61,"DEPARA_STATUS","Pendente Tramitação","DATA_BASE",G$57)),0,GETPIVOTDATA("Número da atividade",BASE_PENDENTES!$A$14,"Status",$B61,"DEPARA_STATUS","Pendente Tramitação","DATA_BASE",G$57))</f>
        <v>0</v>
      </c>
      <c r="H61" s="42">
        <f>IF(ISERROR(GETPIVOTDATA("Número da atividade",BASE_PENDENTES!$A$14,"Status",$B61,"DEPARA_STATUS","Pendente Tramitação","DATA_BASE",H$57)),0,GETPIVOTDATA("Número da atividade",BASE_PENDENTES!$A$14,"Status",$B61,"DEPARA_STATUS","Pendente Tramitação","DATA_BASE",H$57))</f>
        <v>1</v>
      </c>
      <c r="I61" s="42">
        <f>IF(ISERROR(GETPIVOTDATA("Número da atividade",BASE_PENDENTES!$A$14,"Status",$B61,"DEPARA_STATUS","Pendente Tramitação","DATA_BASE",I$57)),0,GETPIVOTDATA("Número da atividade",BASE_PENDENTES!$A$14,"Status",$B61,"DEPARA_STATUS","Pendente Tramitação","DATA_BASE",I$57))</f>
        <v>1</v>
      </c>
      <c r="J61" s="42">
        <f>IF(ISERROR(GETPIVOTDATA("Número da atividade",BASE_PENDENTES!$A$14,"Status",$B61,"DEPARA_STATUS","Pendente Tramitação","DATA_BASE",J$57)),0,GETPIVOTDATA("Número da atividade",BASE_PENDENTES!$A$14,"Status",$B61,"DEPARA_STATUS","Pendente Tramitação","DATA_BASE",J$57))</f>
        <v>1</v>
      </c>
      <c r="K61" s="42">
        <f>IF(ISERROR(GETPIVOTDATA("Número da atividade",BASE_PENDENTES!$A$14,"Status",$B61,"DEPARA_STATUS","Pendente Tramitação","DATA_BASE",K$57)),0,GETPIVOTDATA("Número da atividade",BASE_PENDENTES!$A$14,"Status",$B61,"DEPARA_STATUS","Pendente Tramitação","DATA_BASE",K$57))</f>
        <v>1</v>
      </c>
      <c r="L61" s="42">
        <f>IF(ISERROR(GETPIVOTDATA("Número da atividade",BASE_PENDENTES!$A$14,"Status",$B61,"DEPARA_STATUS","Pendente Tramitação","DATA_BASE",L$57)),0,GETPIVOTDATA("Número da atividade",BASE_PENDENTES!$A$14,"Status",$B61,"DEPARA_STATUS","Pendente Tramitação","DATA_BASE",L$57))</f>
        <v>1</v>
      </c>
      <c r="M61" s="42">
        <f>IF(ISERROR(GETPIVOTDATA("Número da atividade",BASE_PENDENTES!$A$14,"Status",$B61,"DEPARA_STATUS","Pendente Tramitação","DATA_BASE",M$57)),0,GETPIVOTDATA("Número da atividade",BASE_PENDENTES!$A$14,"Status",$B61,"DEPARA_STATUS","Pendente Tramitação","DATA_BASE",M$57))</f>
        <v>1</v>
      </c>
      <c r="N61" s="42">
        <f>IF(ISERROR(GETPIVOTDATA("Número da atividade",BASE_PENDENTES!$A$14,"Status",$B61,"DEPARA_STATUS","Pendente Tramitação","DATA_BASE",N$57)),0,GETPIVOTDATA("Número da atividade",BASE_PENDENTES!$A$14,"Status",$B61,"DEPARA_STATUS","Pendente Tramitação","DATA_BASE",N$57))</f>
        <v>0</v>
      </c>
      <c r="O61" s="42">
        <f>IF(ISERROR(GETPIVOTDATA("Número da atividade",BASE_PENDENTES!$A$14,"Status",$B61,"DEPARA_STATUS","Pendente Tramitação","DATA_BASE",O$57)),0,GETPIVOTDATA("Número da atividade",BASE_PENDENTES!$A$14,"Status",$B61,"DEPARA_STATUS","Pendente Tramitação","DATA_BASE",O$57))</f>
        <v>1</v>
      </c>
      <c r="P61" s="42">
        <f>IF(ISERROR(GETPIVOTDATA("Número da atividade",BASE_PENDENTES!$A$14,"Status",$B61,"DEPARA_STATUS","Pendente Tramitação","DATA_BASE",P$57)),0,GETPIVOTDATA("Número da atividade",BASE_PENDENTES!$A$14,"Status",$B61,"DEPARA_STATUS","Pendente Tramitação","DATA_BASE",P$57))</f>
        <v>1</v>
      </c>
      <c r="Q61" s="43">
        <f>IF(ISERROR(GETPIVOTDATA("Número da atividade",BASE_PENDENTES!$A$14,"Status",$B61,"DEPARA_STATUS","Pendente Tramitação","DATA_BASE",Q$57)),0,GETPIVOTDATA("Número da atividade",BASE_PENDENTES!$A$14,"Status",$B61,"DEPARA_STATUS","Pendente Tramitação","DATA_BASE",Q$57))</f>
        <v>1</v>
      </c>
    </row>
    <row r="63" spans="2:17" x14ac:dyDescent="0.25">
      <c r="B63" s="69" t="s">
        <v>32</v>
      </c>
      <c r="C63" s="70" t="s">
        <v>21</v>
      </c>
      <c r="D63" s="71">
        <f>BASE_PENDENTES!B$4</f>
        <v>41492</v>
      </c>
      <c r="E63" s="72">
        <f>BASE_PENDENTES!C$4</f>
        <v>41493</v>
      </c>
      <c r="F63" s="72">
        <f>BASE_PENDENTES!D$4</f>
        <v>41494</v>
      </c>
      <c r="G63" s="72">
        <f>BASE_PENDENTES!E$4</f>
        <v>41498</v>
      </c>
      <c r="H63" s="72">
        <f>BASE_PENDENTES!F$4</f>
        <v>41501</v>
      </c>
      <c r="I63" s="72">
        <f>BASE_PENDENTES!G$4</f>
        <v>41505</v>
      </c>
      <c r="J63" s="72">
        <f>BASE_PENDENTES!H$4</f>
        <v>41506</v>
      </c>
      <c r="K63" s="72">
        <f>BASE_PENDENTES!I$4</f>
        <v>41507.467453703706</v>
      </c>
      <c r="L63" s="72">
        <f>BASE_PENDENTES!J$4</f>
        <v>41508.478275462963</v>
      </c>
      <c r="M63" s="72">
        <f>BASE_PENDENTES!K$4</f>
        <v>41512.424571759257</v>
      </c>
      <c r="N63" s="72">
        <f>BASE_PENDENTES!L$4</f>
        <v>41513.419606481482</v>
      </c>
      <c r="O63" s="72">
        <f>BASE_PENDENTES!M$4</f>
        <v>41514.603009259263</v>
      </c>
      <c r="P63" s="72">
        <f>BASE_PENDENTES!N$4</f>
        <v>41515.605092592596</v>
      </c>
      <c r="Q63" s="72">
        <f>BASE_PENDENTES!O$4</f>
        <v>41516.397152777776</v>
      </c>
    </row>
    <row r="64" spans="2:17" x14ac:dyDescent="0.25">
      <c r="B64" s="48" t="s">
        <v>27</v>
      </c>
      <c r="C64" s="49">
        <f>AVERAGE(D64:AG64)</f>
        <v>7.1428571428571425E-2</v>
      </c>
      <c r="D64" s="50">
        <f t="shared" ref="D64:Q64" si="17">SUM(D65:D66)</f>
        <v>0</v>
      </c>
      <c r="E64" s="50">
        <f t="shared" si="17"/>
        <v>0</v>
      </c>
      <c r="F64" s="50">
        <f t="shared" si="17"/>
        <v>1</v>
      </c>
      <c r="G64" s="50">
        <f t="shared" si="17"/>
        <v>0</v>
      </c>
      <c r="H64" s="50">
        <f t="shared" si="17"/>
        <v>0</v>
      </c>
      <c r="I64" s="50">
        <f t="shared" si="17"/>
        <v>0</v>
      </c>
      <c r="J64" s="50">
        <f t="shared" si="17"/>
        <v>0</v>
      </c>
      <c r="K64" s="50">
        <f t="shared" si="17"/>
        <v>0</v>
      </c>
      <c r="L64" s="50">
        <f t="shared" si="17"/>
        <v>0</v>
      </c>
      <c r="M64" s="50">
        <f t="shared" ref="M64:P64" si="18">SUM(M65:M66)</f>
        <v>0</v>
      </c>
      <c r="N64" s="50">
        <f t="shared" si="18"/>
        <v>0</v>
      </c>
      <c r="O64" s="50">
        <f t="shared" si="18"/>
        <v>0</v>
      </c>
      <c r="P64" s="50">
        <f t="shared" si="18"/>
        <v>0</v>
      </c>
      <c r="Q64" s="56">
        <f t="shared" si="17"/>
        <v>0</v>
      </c>
    </row>
    <row r="65" spans="2:30" x14ac:dyDescent="0.25">
      <c r="B65" s="51" t="s">
        <v>28</v>
      </c>
      <c r="C65" s="52">
        <f>AVERAGE(D65:AG65)</f>
        <v>7.1428571428571425E-2</v>
      </c>
      <c r="D65" s="40">
        <f>IF(ISERROR(GETPIVOTDATA("Número da atividade",BASE_PENDENTES!$A$3,"DEPARA_STATUS","Pendente Comercial","DATA_BASE",D$50,"DP/FP","DP")),0,GETPIVOTDATA("Número da atividade",BASE_PENDENTES!$A$3,"DEPARA_STATUS","Pendente Comercial","DATA_BASE",D$50,"DP/FP","DP"))</f>
        <v>0</v>
      </c>
      <c r="E65" s="15">
        <f>IF(ISERROR(GETPIVOTDATA("Número da atividade",BASE_PENDENTES!$A$3,"DEPARA_STATUS","Pendente Comercial","DATA_BASE",E$50,"DP/FP","DP")),0,GETPIVOTDATA("Número da atividade",BASE_PENDENTES!$A$3,"DEPARA_STATUS","Pendente Comercial","DATA_BASE",E$50,"DP/FP","DP"))</f>
        <v>0</v>
      </c>
      <c r="F65" s="15">
        <f>IF(ISERROR(GETPIVOTDATA("Número da atividade",BASE_PENDENTES!$A$3,"DEPARA_STATUS","Pendente Comercial","DATA_BASE",F$50,"DP/FP","DP")),0,GETPIVOTDATA("Número da atividade",BASE_PENDENTES!$A$3,"DEPARA_STATUS","Pendente Comercial","DATA_BASE",F$50,"DP/FP","DP"))</f>
        <v>1</v>
      </c>
      <c r="G65" s="15">
        <f>IF(ISERROR(GETPIVOTDATA("Número da atividade",BASE_PENDENTES!$A$3,"DEPARA_STATUS","Pendente Comercial","DATA_BASE",G$50,"DP/FP","DP")),0,GETPIVOTDATA("Número da atividade",BASE_PENDENTES!$A$3,"DEPARA_STATUS","Pendente Comercial","DATA_BASE",G$50,"DP/FP","DP"))</f>
        <v>0</v>
      </c>
      <c r="H65" s="15">
        <f>IF(ISERROR(GETPIVOTDATA("Número da atividade",BASE_PENDENTES!$A$3,"DEPARA_STATUS","Pendente Comercial","DATA_BASE",H$50,"DP/FP","DP")),0,GETPIVOTDATA("Número da atividade",BASE_PENDENTES!$A$3,"DEPARA_STATUS","Pendente Comercial","DATA_BASE",H$50,"DP/FP","DP"))</f>
        <v>0</v>
      </c>
      <c r="I65" s="15">
        <f>IF(ISERROR(GETPIVOTDATA("Número da atividade",BASE_PENDENTES!$A$3,"DEPARA_STATUS","Pendente Comercial","DATA_BASE",I$50,"DP/FP","DP")),0,GETPIVOTDATA("Número da atividade",BASE_PENDENTES!$A$3,"DEPARA_STATUS","Pendente Comercial","DATA_BASE",I$50,"DP/FP","DP"))</f>
        <v>0</v>
      </c>
      <c r="J65" s="15">
        <f>IF(ISERROR(GETPIVOTDATA("Número da atividade",BASE_PENDENTES!$A$3,"DEPARA_STATUS","Pendente Comercial","DATA_BASE",J$50,"DP/FP","DP")),0,GETPIVOTDATA("Número da atividade",BASE_PENDENTES!$A$3,"DEPARA_STATUS","Pendente Comercial","DATA_BASE",J$50,"DP/FP","DP"))</f>
        <v>0</v>
      </c>
      <c r="K65" s="15">
        <f>IF(ISERROR(GETPIVOTDATA("Número da atividade",BASE_PENDENTES!$A$3,"DEPARA_STATUS","Pendente Comercial","DATA_BASE",K$50,"DP/FP","DP")),0,GETPIVOTDATA("Número da atividade",BASE_PENDENTES!$A$3,"DEPARA_STATUS","Pendente Comercial","DATA_BASE",K$50,"DP/FP","DP"))</f>
        <v>0</v>
      </c>
      <c r="L65" s="15">
        <f>IF(ISERROR(GETPIVOTDATA("Número da atividade",BASE_PENDENTES!$A$3,"DEPARA_STATUS","Pendente Comercial","DATA_BASE",L$50,"DP/FP","DP")),0,GETPIVOTDATA("Número da atividade",BASE_PENDENTES!$A$3,"DEPARA_STATUS","Pendente Comercial","DATA_BASE",L$50,"DP/FP","DP"))</f>
        <v>0</v>
      </c>
      <c r="M65" s="15">
        <f>IF(ISERROR(GETPIVOTDATA("Número da atividade",BASE_PENDENTES!$A$3,"DEPARA_STATUS","Pendente Comercial","DATA_BASE",M$50,"DP/FP","DP")),0,GETPIVOTDATA("Número da atividade",BASE_PENDENTES!$A$3,"DEPARA_STATUS","Pendente Comercial","DATA_BASE",M$50,"DP/FP","DP"))</f>
        <v>0</v>
      </c>
      <c r="N65" s="15">
        <f>IF(ISERROR(GETPIVOTDATA("Número da atividade",BASE_PENDENTES!$A$3,"DEPARA_STATUS","Pendente Comercial","DATA_BASE",N$50,"DP/FP","DP")),0,GETPIVOTDATA("Número da atividade",BASE_PENDENTES!$A$3,"DEPARA_STATUS","Pendente Comercial","DATA_BASE",N$50,"DP/FP","DP"))</f>
        <v>0</v>
      </c>
      <c r="O65" s="15">
        <f>IF(ISERROR(GETPIVOTDATA("Número da atividade",BASE_PENDENTES!$A$3,"DEPARA_STATUS","Pendente Comercial","DATA_BASE",O$50,"DP/FP","DP")),0,GETPIVOTDATA("Número da atividade",BASE_PENDENTES!$A$3,"DEPARA_STATUS","Pendente Comercial","DATA_BASE",O$50,"DP/FP","DP"))</f>
        <v>0</v>
      </c>
      <c r="P65" s="15">
        <f>IF(ISERROR(GETPIVOTDATA("Número da atividade",BASE_PENDENTES!$A$3,"DEPARA_STATUS","Pendente Comercial","DATA_BASE",P$50,"DP/FP","DP")),0,GETPIVOTDATA("Número da atividade",BASE_PENDENTES!$A$3,"DEPARA_STATUS","Pendente Comercial","DATA_BASE",P$50,"DP/FP","DP"))</f>
        <v>0</v>
      </c>
      <c r="Q65" s="36">
        <f>IF(ISERROR(GETPIVOTDATA("Número da atividade",BASE_PENDENTES!$A$3,"DEPARA_STATUS","Pendente Comercial","DATA_BASE",Q$50,"DP/FP","DP")),0,GETPIVOTDATA("Número da atividade",BASE_PENDENTES!$A$3,"DEPARA_STATUS","Pendente Comercial","DATA_BASE",Q$50,"DP/FP","DP"))</f>
        <v>0</v>
      </c>
    </row>
    <row r="66" spans="2:30" x14ac:dyDescent="0.25">
      <c r="B66" s="51" t="s">
        <v>29</v>
      </c>
      <c r="C66" s="52">
        <f>AVERAGE(D66:AG66)</f>
        <v>0</v>
      </c>
      <c r="D66" s="40">
        <f>IF(ISERROR(GETPIVOTDATA("Número da atividade",BASE_PENDENTES!$A$3,"DEPARA_STATUS","Pendente Comercial","DATA_BASE",D$50,"DP/FP","FP")),0,GETPIVOTDATA("Número da atividade",BASE_PENDENTES!$A$3,"DEPARA_STATUS","Pendente Comercial","DATA_BASE",D$50,"DP/FP","FP"))</f>
        <v>0</v>
      </c>
      <c r="E66" s="15">
        <f>IF(ISERROR(GETPIVOTDATA("Número da atividade",BASE_PENDENTES!$A$3,"DEPARA_STATUS","Pendente Comercial","DATA_BASE",E$50,"DP/FP","FP")),0,GETPIVOTDATA("Número da atividade",BASE_PENDENTES!$A$3,"DEPARA_STATUS","Pendente Comercial","DATA_BASE",E$50,"DP/FP","FP"))</f>
        <v>0</v>
      </c>
      <c r="F66" s="15">
        <f>IF(ISERROR(GETPIVOTDATA("Número da atividade",BASE_PENDENTES!$A$3,"DEPARA_STATUS","Pendente Comercial","DATA_BASE",F$50,"DP/FP","FP")),0,GETPIVOTDATA("Número da atividade",BASE_PENDENTES!$A$3,"DEPARA_STATUS","Pendente Comercial","DATA_BASE",F$50,"DP/FP","FP"))</f>
        <v>0</v>
      </c>
      <c r="G66" s="15">
        <f>IF(ISERROR(GETPIVOTDATA("Número da atividade",BASE_PENDENTES!$A$3,"DEPARA_STATUS","Pendente Comercial","DATA_BASE",G$50,"DP/FP","FP")),0,GETPIVOTDATA("Número da atividade",BASE_PENDENTES!$A$3,"DEPARA_STATUS","Pendente Comercial","DATA_BASE",G$50,"DP/FP","FP"))</f>
        <v>0</v>
      </c>
      <c r="H66" s="15">
        <f>IF(ISERROR(GETPIVOTDATA("Número da atividade",BASE_PENDENTES!$A$3,"DEPARA_STATUS","Pendente Comercial","DATA_BASE",H$50,"DP/FP","FP")),0,GETPIVOTDATA("Número da atividade",BASE_PENDENTES!$A$3,"DEPARA_STATUS","Pendente Comercial","DATA_BASE",H$50,"DP/FP","FP"))</f>
        <v>0</v>
      </c>
      <c r="I66" s="15">
        <f>IF(ISERROR(GETPIVOTDATA("Número da atividade",BASE_PENDENTES!$A$3,"DEPARA_STATUS","Pendente Comercial","DATA_BASE",I$50,"DP/FP","FP")),0,GETPIVOTDATA("Número da atividade",BASE_PENDENTES!$A$3,"DEPARA_STATUS","Pendente Comercial","DATA_BASE",I$50,"DP/FP","FP"))</f>
        <v>0</v>
      </c>
      <c r="J66" s="15">
        <f>IF(ISERROR(GETPIVOTDATA("Número da atividade",BASE_PENDENTES!$A$3,"DEPARA_STATUS","Pendente Comercial","DATA_BASE",J$50,"DP/FP","FP")),0,GETPIVOTDATA("Número da atividade",BASE_PENDENTES!$A$3,"DEPARA_STATUS","Pendente Comercial","DATA_BASE",J$50,"DP/FP","FP"))</f>
        <v>0</v>
      </c>
      <c r="K66" s="15">
        <f>IF(ISERROR(GETPIVOTDATA("Número da atividade",BASE_PENDENTES!$A$3,"DEPARA_STATUS","Pendente Comercial","DATA_BASE",K$50,"DP/FP","FP")),0,GETPIVOTDATA("Número da atividade",BASE_PENDENTES!$A$3,"DEPARA_STATUS","Pendente Comercial","DATA_BASE",K$50,"DP/FP","FP"))</f>
        <v>0</v>
      </c>
      <c r="L66" s="15">
        <f>IF(ISERROR(GETPIVOTDATA("Número da atividade",BASE_PENDENTES!$A$3,"DEPARA_STATUS","Pendente Comercial","DATA_BASE",L$50,"DP/FP","FP")),0,GETPIVOTDATA("Número da atividade",BASE_PENDENTES!$A$3,"DEPARA_STATUS","Pendente Comercial","DATA_BASE",L$50,"DP/FP","FP"))</f>
        <v>0</v>
      </c>
      <c r="M66" s="15">
        <f>IF(ISERROR(GETPIVOTDATA("Número da atividade",BASE_PENDENTES!$A$3,"DEPARA_STATUS","Pendente Comercial","DATA_BASE",M$50,"DP/FP","FP")),0,GETPIVOTDATA("Número da atividade",BASE_PENDENTES!$A$3,"DEPARA_STATUS","Pendente Comercial","DATA_BASE",M$50,"DP/FP","FP"))</f>
        <v>0</v>
      </c>
      <c r="N66" s="15">
        <f>IF(ISERROR(GETPIVOTDATA("Número da atividade",BASE_PENDENTES!$A$3,"DEPARA_STATUS","Pendente Comercial","DATA_BASE",N$50,"DP/FP","FP")),0,GETPIVOTDATA("Número da atividade",BASE_PENDENTES!$A$3,"DEPARA_STATUS","Pendente Comercial","DATA_BASE",N$50,"DP/FP","FP"))</f>
        <v>0</v>
      </c>
      <c r="O66" s="15">
        <f>IF(ISERROR(GETPIVOTDATA("Número da atividade",BASE_PENDENTES!$A$3,"DEPARA_STATUS","Pendente Comercial","DATA_BASE",O$50,"DP/FP","FP")),0,GETPIVOTDATA("Número da atividade",BASE_PENDENTES!$A$3,"DEPARA_STATUS","Pendente Comercial","DATA_BASE",O$50,"DP/FP","FP"))</f>
        <v>0</v>
      </c>
      <c r="P66" s="15">
        <f>IF(ISERROR(GETPIVOTDATA("Número da atividade",BASE_PENDENTES!$A$3,"DEPARA_STATUS","Pendente Comercial","DATA_BASE",P$50,"DP/FP","FP")),0,GETPIVOTDATA("Número da atividade",BASE_PENDENTES!$A$3,"DEPARA_STATUS","Pendente Comercial","DATA_BASE",P$50,"DP/FP","FP"))</f>
        <v>0</v>
      </c>
      <c r="Q66" s="36">
        <f>IF(ISERROR(GETPIVOTDATA("Número da atividade",BASE_PENDENTES!$A$3,"DEPARA_STATUS","Pendente Comercial","DATA_BASE",Q$50,"DP/FP","FP")),0,GETPIVOTDATA("Número da atividade",BASE_PENDENTES!$A$3,"DEPARA_STATUS","Pendente Comercial","DATA_BASE",Q$50,"DP/FP","FP"))</f>
        <v>0</v>
      </c>
    </row>
    <row r="67" spans="2:30" x14ac:dyDescent="0.25">
      <c r="B67" s="53" t="s">
        <v>30</v>
      </c>
      <c r="C67" s="54">
        <f>C65/C64</f>
        <v>1</v>
      </c>
      <c r="D67" s="55">
        <f t="shared" ref="D67:Q67" si="19">IF(ISERROR(D65/D64),0,D65/D64)</f>
        <v>0</v>
      </c>
      <c r="E67" s="55">
        <f t="shared" si="19"/>
        <v>0</v>
      </c>
      <c r="F67" s="55">
        <f t="shared" si="19"/>
        <v>1</v>
      </c>
      <c r="G67" s="55">
        <f t="shared" si="19"/>
        <v>0</v>
      </c>
      <c r="H67" s="55">
        <f t="shared" si="19"/>
        <v>0</v>
      </c>
      <c r="I67" s="55">
        <f t="shared" si="19"/>
        <v>0</v>
      </c>
      <c r="J67" s="55">
        <f t="shared" si="19"/>
        <v>0</v>
      </c>
      <c r="K67" s="55">
        <f t="shared" si="19"/>
        <v>0</v>
      </c>
      <c r="L67" s="55">
        <f t="shared" si="19"/>
        <v>0</v>
      </c>
      <c r="M67" s="55">
        <f t="shared" ref="M67:P67" si="20">IF(ISERROR(M65/M64),0,M65/M64)</f>
        <v>0</v>
      </c>
      <c r="N67" s="55">
        <f t="shared" si="20"/>
        <v>0</v>
      </c>
      <c r="O67" s="55">
        <f t="shared" si="20"/>
        <v>0</v>
      </c>
      <c r="P67" s="55">
        <f t="shared" si="20"/>
        <v>0</v>
      </c>
      <c r="Q67" s="57">
        <f t="shared" si="19"/>
        <v>0</v>
      </c>
    </row>
    <row r="70" spans="2:30" ht="18.75" x14ac:dyDescent="0.3">
      <c r="B70" s="77" t="s">
        <v>43</v>
      </c>
      <c r="C70" s="77"/>
      <c r="D70" s="77"/>
      <c r="E70" s="77"/>
      <c r="F70" s="77"/>
      <c r="G70" s="77"/>
      <c r="H70" s="77"/>
      <c r="I70" s="77"/>
      <c r="J70" s="77"/>
      <c r="K70" s="77"/>
      <c r="L70" s="77"/>
      <c r="M70" s="77"/>
      <c r="N70" s="77"/>
      <c r="O70" s="77"/>
      <c r="P70" s="77"/>
      <c r="Q70" s="77"/>
      <c r="R70" s="77"/>
      <c r="S70" s="77"/>
      <c r="T70" s="77"/>
      <c r="U70" s="77"/>
      <c r="V70" s="77"/>
      <c r="W70" s="77"/>
      <c r="X70" s="77"/>
      <c r="Y70" s="77"/>
      <c r="Z70" s="77"/>
      <c r="AA70" s="77"/>
    </row>
    <row r="77" spans="2:30" hidden="1" x14ac:dyDescent="0.25">
      <c r="B77" s="2" t="s">
        <v>45</v>
      </c>
      <c r="C77" t="s">
        <v>18</v>
      </c>
    </row>
    <row r="78" spans="2:30" ht="15.75" x14ac:dyDescent="0.25">
      <c r="B78" s="65" t="s">
        <v>46</v>
      </c>
    </row>
    <row r="79" spans="2:30" hidden="1" x14ac:dyDescent="0.25">
      <c r="B79" s="2" t="s">
        <v>42</v>
      </c>
      <c r="C79"/>
      <c r="D79"/>
      <c r="E79"/>
      <c r="F79"/>
      <c r="G79"/>
      <c r="H79"/>
      <c r="I79"/>
      <c r="J79"/>
      <c r="K79"/>
      <c r="L79"/>
      <c r="M79"/>
      <c r="N79"/>
      <c r="O79"/>
      <c r="P79"/>
      <c r="Q79"/>
      <c r="R79"/>
      <c r="S79"/>
      <c r="T79"/>
      <c r="U79"/>
      <c r="V79"/>
      <c r="W79"/>
      <c r="X79"/>
      <c r="Y79"/>
      <c r="Z79"/>
      <c r="AA79"/>
      <c r="AB79"/>
      <c r="AC79"/>
      <c r="AD79"/>
    </row>
    <row r="80" spans="2:30" x14ac:dyDescent="0.25">
      <c r="B80"/>
      <c r="C80" s="59">
        <v>1</v>
      </c>
      <c r="D80" s="59">
        <v>2</v>
      </c>
      <c r="E80" s="59">
        <v>5</v>
      </c>
      <c r="F80" s="59">
        <v>6</v>
      </c>
      <c r="G80" s="59">
        <v>7</v>
      </c>
      <c r="H80" s="59">
        <v>8</v>
      </c>
      <c r="I80" s="59">
        <v>9</v>
      </c>
      <c r="J80" s="59">
        <v>12</v>
      </c>
      <c r="K80" s="59">
        <v>13</v>
      </c>
      <c r="L80" s="59">
        <v>14</v>
      </c>
      <c r="M80" s="59">
        <v>15</v>
      </c>
      <c r="N80" s="59">
        <v>16</v>
      </c>
      <c r="O80" s="59">
        <v>17</v>
      </c>
      <c r="P80" s="59">
        <v>20</v>
      </c>
      <c r="Q80" s="59">
        <v>21</v>
      </c>
      <c r="R80" s="59">
        <v>22</v>
      </c>
      <c r="S80" s="59">
        <v>23</v>
      </c>
      <c r="T80" s="59">
        <v>24</v>
      </c>
      <c r="U80"/>
      <c r="V80"/>
      <c r="W80"/>
      <c r="X80"/>
      <c r="Y80"/>
      <c r="Z80"/>
      <c r="AA80"/>
      <c r="AB80"/>
      <c r="AC80"/>
      <c r="AD80"/>
    </row>
    <row r="81" spans="2:30" x14ac:dyDescent="0.25">
      <c r="B81" s="59" t="s">
        <v>3</v>
      </c>
      <c r="C81" s="60">
        <v>1</v>
      </c>
      <c r="D81" s="60">
        <v>8</v>
      </c>
      <c r="E81" s="60">
        <v>5</v>
      </c>
      <c r="F81" s="60">
        <v>10</v>
      </c>
      <c r="G81" s="60">
        <v>0</v>
      </c>
      <c r="H81" s="60">
        <v>6</v>
      </c>
      <c r="I81" s="60">
        <v>11</v>
      </c>
      <c r="J81" s="60">
        <v>5</v>
      </c>
      <c r="K81" s="60">
        <v>1</v>
      </c>
      <c r="L81" s="60">
        <v>17</v>
      </c>
      <c r="M81" s="60">
        <v>13</v>
      </c>
      <c r="N81" s="60">
        <v>8</v>
      </c>
      <c r="O81" s="60">
        <v>8</v>
      </c>
      <c r="P81" s="60">
        <v>1</v>
      </c>
      <c r="Q81" s="60">
        <v>7</v>
      </c>
      <c r="R81" s="60">
        <v>7</v>
      </c>
      <c r="S81" s="60">
        <v>13</v>
      </c>
      <c r="T81" s="60">
        <v>2</v>
      </c>
      <c r="U81"/>
      <c r="V81"/>
      <c r="W81"/>
      <c r="X81"/>
      <c r="Y81"/>
      <c r="Z81"/>
      <c r="AA81"/>
      <c r="AB81"/>
      <c r="AC81"/>
      <c r="AD81"/>
    </row>
    <row r="82" spans="2:30" x14ac:dyDescent="0.25">
      <c r="B82" s="59" t="s">
        <v>4</v>
      </c>
      <c r="C82" s="60">
        <v>0</v>
      </c>
      <c r="D82" s="60">
        <v>1</v>
      </c>
      <c r="E82" s="60">
        <v>6</v>
      </c>
      <c r="F82" s="60">
        <v>0</v>
      </c>
      <c r="G82" s="60">
        <v>1</v>
      </c>
      <c r="H82" s="60">
        <v>3</v>
      </c>
      <c r="I82" s="60">
        <v>0</v>
      </c>
      <c r="J82" s="60">
        <v>0</v>
      </c>
      <c r="K82" s="60">
        <v>0</v>
      </c>
      <c r="L82" s="60">
        <v>2</v>
      </c>
      <c r="M82" s="60">
        <v>10</v>
      </c>
      <c r="N82" s="60">
        <v>0</v>
      </c>
      <c r="O82" s="60">
        <v>1</v>
      </c>
      <c r="P82" s="60">
        <v>2</v>
      </c>
      <c r="Q82" s="60">
        <v>0</v>
      </c>
      <c r="R82" s="60">
        <v>1</v>
      </c>
      <c r="S82" s="60">
        <v>0</v>
      </c>
      <c r="T82" s="60">
        <v>0</v>
      </c>
      <c r="U82"/>
      <c r="V82"/>
      <c r="W82"/>
      <c r="X82"/>
      <c r="Y82"/>
      <c r="Z82"/>
      <c r="AA82"/>
      <c r="AB82"/>
      <c r="AC82"/>
      <c r="AD82"/>
    </row>
    <row r="83" spans="2:30" x14ac:dyDescent="0.25">
      <c r="B83" s="59" t="s">
        <v>8</v>
      </c>
      <c r="C83" s="60">
        <v>1</v>
      </c>
      <c r="D83" s="60">
        <v>9</v>
      </c>
      <c r="E83" s="60">
        <v>11</v>
      </c>
      <c r="F83" s="60">
        <v>10</v>
      </c>
      <c r="G83" s="60">
        <v>1</v>
      </c>
      <c r="H83" s="60">
        <v>9</v>
      </c>
      <c r="I83" s="60">
        <v>11</v>
      </c>
      <c r="J83" s="60">
        <v>5</v>
      </c>
      <c r="K83" s="60">
        <v>1</v>
      </c>
      <c r="L83" s="60">
        <v>19</v>
      </c>
      <c r="M83" s="60">
        <v>23</v>
      </c>
      <c r="N83" s="60">
        <v>8</v>
      </c>
      <c r="O83" s="60">
        <v>9</v>
      </c>
      <c r="P83" s="60">
        <v>3</v>
      </c>
      <c r="Q83" s="60">
        <v>7</v>
      </c>
      <c r="R83" s="60">
        <v>8</v>
      </c>
      <c r="S83" s="60">
        <v>13</v>
      </c>
      <c r="T83" s="60">
        <v>2</v>
      </c>
      <c r="U83"/>
      <c r="V83"/>
      <c r="W83"/>
      <c r="X83"/>
      <c r="Y83"/>
      <c r="Z83"/>
      <c r="AA83"/>
      <c r="AB83"/>
      <c r="AC83"/>
      <c r="AD83"/>
    </row>
    <row r="84" spans="2:30" ht="3" customHeight="1" x14ac:dyDescent="0.25">
      <c r="U84"/>
    </row>
    <row r="85" spans="2:30" x14ac:dyDescent="0.25">
      <c r="B85" s="62" t="s">
        <v>44</v>
      </c>
      <c r="C85" s="61">
        <f t="shared" ref="C85:M85" si="21">IF(C$83="","-",IF(ISERROR(GETPIVOTDATA("QTD_PEDIDOS",$B$79,"Ação","Reprovado","dia_acao",C$80)/GETPIVOTDATA("QTD_PEDIDOS",$B$79,"dia_acao",C$80)),0,GETPIVOTDATA("QTD_PEDIDOS",$B$79,"Ação","Reprovado","dia_acao",C$80)/GETPIVOTDATA("QTD_PEDIDOS",$B$79,"dia_acao",C$80)))</f>
        <v>0</v>
      </c>
      <c r="D85" s="61">
        <f t="shared" si="21"/>
        <v>0.1111111111111111</v>
      </c>
      <c r="E85" s="61">
        <f t="shared" si="21"/>
        <v>0.54545454545454541</v>
      </c>
      <c r="F85" s="61">
        <f t="shared" si="21"/>
        <v>0</v>
      </c>
      <c r="G85" s="61">
        <f t="shared" si="21"/>
        <v>1</v>
      </c>
      <c r="H85" s="61">
        <f t="shared" si="21"/>
        <v>0.33333333333333331</v>
      </c>
      <c r="I85" s="61">
        <f t="shared" si="21"/>
        <v>0</v>
      </c>
      <c r="J85" s="61">
        <f t="shared" si="21"/>
        <v>0</v>
      </c>
      <c r="K85" s="61">
        <f t="shared" si="21"/>
        <v>0</v>
      </c>
      <c r="L85" s="61">
        <f t="shared" si="21"/>
        <v>0.10526315789473684</v>
      </c>
      <c r="M85" s="61">
        <f t="shared" si="21"/>
        <v>0.43478260869565216</v>
      </c>
      <c r="N85" s="61">
        <f>IF(N$83="","-",IF(ISERROR(GETPIVOTDATA("QTD_PEDIDOS",$B$79,"Ação","Reprovado","dia_acao",N$80)/GETPIVOTDATA("QTD_PEDIDOS",$B$79,"dia_acao",N$80)),0,GETPIVOTDATA("QTD_PEDIDOS",$B$79,"Ação","Reprovado","dia_acao",N$80)/GETPIVOTDATA("QTD_PEDIDOS",$B$79,"dia_acao",N$80)))</f>
        <v>0</v>
      </c>
      <c r="O85" s="61">
        <f t="shared" ref="O85:Y85" si="22">IF(O$83="","-",IF(ISERROR(GETPIVOTDATA("QTD_PEDIDOS",$B$79,"Ação","Reprovado","dia_acao",O$80)/GETPIVOTDATA("QTD_PEDIDOS",$B$79,"dia_acao",O$80)),0,GETPIVOTDATA("QTD_PEDIDOS",$B$79,"Ação","Reprovado","dia_acao",O$80)/GETPIVOTDATA("QTD_PEDIDOS",$B$79,"dia_acao",O$80)))</f>
        <v>0.1111111111111111</v>
      </c>
      <c r="P85" s="61">
        <f t="shared" si="22"/>
        <v>0.66666666666666663</v>
      </c>
      <c r="Q85" s="61">
        <f t="shared" si="22"/>
        <v>0</v>
      </c>
      <c r="R85" s="61">
        <f t="shared" si="22"/>
        <v>0.125</v>
      </c>
      <c r="S85" s="61">
        <f t="shared" si="22"/>
        <v>0</v>
      </c>
      <c r="T85" s="61">
        <f t="shared" si="22"/>
        <v>0</v>
      </c>
      <c r="U85" s="61" t="str">
        <f t="shared" si="22"/>
        <v>-</v>
      </c>
      <c r="V85" s="61" t="str">
        <f t="shared" si="22"/>
        <v>-</v>
      </c>
      <c r="W85" s="61" t="str">
        <f t="shared" si="22"/>
        <v>-</v>
      </c>
      <c r="X85" s="61" t="str">
        <f t="shared" si="22"/>
        <v>-</v>
      </c>
      <c r="Y85" s="61" t="str">
        <f t="shared" si="22"/>
        <v>-</v>
      </c>
    </row>
    <row r="87" spans="2:30" hidden="1" x14ac:dyDescent="0.25"/>
    <row r="88" spans="2:30" hidden="1" x14ac:dyDescent="0.25"/>
    <row r="89" spans="2:30" hidden="1" x14ac:dyDescent="0.25">
      <c r="B89"/>
      <c r="C89"/>
    </row>
    <row r="90" spans="2:30" ht="15.75" x14ac:dyDescent="0.25">
      <c r="B90" s="65" t="s">
        <v>47</v>
      </c>
    </row>
    <row r="91" spans="2:30" hidden="1" x14ac:dyDescent="0.25">
      <c r="B91" s="2" t="s">
        <v>42</v>
      </c>
      <c r="C91"/>
      <c r="D91"/>
      <c r="E91"/>
      <c r="F91"/>
      <c r="G91"/>
      <c r="H91"/>
      <c r="I91"/>
      <c r="J91"/>
      <c r="K91"/>
      <c r="L91"/>
      <c r="M91"/>
      <c r="N91"/>
      <c r="O91"/>
      <c r="P91"/>
      <c r="Q91"/>
      <c r="R91"/>
      <c r="S91"/>
      <c r="T91"/>
      <c r="U91"/>
      <c r="V91"/>
      <c r="W91"/>
      <c r="X91"/>
      <c r="Y91"/>
      <c r="Z91"/>
      <c r="AA91"/>
      <c r="AB91"/>
      <c r="AC91"/>
      <c r="AD91"/>
    </row>
    <row r="92" spans="2:30" x14ac:dyDescent="0.25">
      <c r="B92"/>
      <c r="C92" t="s">
        <v>36</v>
      </c>
      <c r="D92" t="s">
        <v>37</v>
      </c>
      <c r="E92" t="s">
        <v>18</v>
      </c>
      <c r="F92"/>
      <c r="G92"/>
      <c r="H92"/>
      <c r="I92"/>
      <c r="J92"/>
      <c r="K92"/>
      <c r="L92"/>
      <c r="M92"/>
      <c r="N92"/>
      <c r="O92"/>
      <c r="P92"/>
      <c r="Q92"/>
      <c r="R92"/>
      <c r="S92"/>
      <c r="T92"/>
      <c r="U92"/>
      <c r="V92"/>
      <c r="W92"/>
      <c r="X92"/>
      <c r="Y92"/>
      <c r="Z92"/>
      <c r="AA92"/>
      <c r="AB92"/>
      <c r="AC92"/>
      <c r="AD92"/>
    </row>
    <row r="93" spans="2:30" x14ac:dyDescent="0.25">
      <c r="B93" s="59" t="s">
        <v>3</v>
      </c>
      <c r="C93" s="60">
        <v>129</v>
      </c>
      <c r="D93" s="60">
        <v>118</v>
      </c>
      <c r="E93" s="60">
        <v>123</v>
      </c>
      <c r="F93"/>
      <c r="G93"/>
      <c r="H93"/>
      <c r="I93"/>
      <c r="J93"/>
      <c r="K93"/>
      <c r="L93"/>
      <c r="M93"/>
      <c r="N93"/>
      <c r="O93"/>
      <c r="P93"/>
      <c r="Q93"/>
      <c r="R93"/>
      <c r="S93"/>
      <c r="T93"/>
      <c r="U93"/>
      <c r="V93"/>
      <c r="W93"/>
      <c r="X93"/>
      <c r="Y93"/>
      <c r="Z93"/>
      <c r="AA93"/>
      <c r="AB93"/>
      <c r="AC93"/>
      <c r="AD93"/>
    </row>
    <row r="94" spans="2:30" x14ac:dyDescent="0.25">
      <c r="B94" s="66" t="s">
        <v>14</v>
      </c>
      <c r="C94" s="60">
        <v>129</v>
      </c>
      <c r="D94" s="60">
        <v>118</v>
      </c>
      <c r="E94" s="60">
        <v>49</v>
      </c>
      <c r="F94"/>
      <c r="G94"/>
      <c r="H94"/>
      <c r="I94"/>
      <c r="J94"/>
      <c r="K94"/>
      <c r="L94"/>
      <c r="M94"/>
      <c r="N94"/>
      <c r="O94"/>
      <c r="P94"/>
      <c r="Q94"/>
      <c r="R94"/>
      <c r="S94"/>
      <c r="T94"/>
      <c r="U94"/>
      <c r="V94"/>
      <c r="W94"/>
      <c r="X94"/>
      <c r="Y94"/>
      <c r="Z94"/>
      <c r="AA94"/>
      <c r="AB94"/>
      <c r="AC94"/>
      <c r="AD94"/>
    </row>
    <row r="95" spans="2:30" x14ac:dyDescent="0.25">
      <c r="B95" s="66" t="s">
        <v>16</v>
      </c>
      <c r="C95" s="60">
        <v>0</v>
      </c>
      <c r="D95" s="60">
        <v>0</v>
      </c>
      <c r="E95" s="60">
        <v>28</v>
      </c>
      <c r="F95"/>
      <c r="G95"/>
      <c r="H95"/>
      <c r="I95"/>
      <c r="J95"/>
      <c r="K95"/>
      <c r="L95"/>
      <c r="M95"/>
      <c r="N95"/>
      <c r="O95"/>
      <c r="P95"/>
      <c r="Q95"/>
      <c r="R95"/>
      <c r="S95"/>
      <c r="T95"/>
      <c r="U95"/>
      <c r="V95"/>
      <c r="W95"/>
      <c r="X95"/>
      <c r="Y95"/>
      <c r="Z95"/>
      <c r="AA95"/>
      <c r="AB95"/>
      <c r="AC95"/>
      <c r="AD95"/>
    </row>
    <row r="96" spans="2:30" x14ac:dyDescent="0.25">
      <c r="B96" s="66" t="s">
        <v>15</v>
      </c>
      <c r="C96" s="60">
        <v>0</v>
      </c>
      <c r="D96" s="60">
        <v>0</v>
      </c>
      <c r="E96" s="60">
        <v>24</v>
      </c>
    </row>
    <row r="97" spans="2:5" x14ac:dyDescent="0.25">
      <c r="B97" s="66" t="s">
        <v>38</v>
      </c>
      <c r="C97" s="60">
        <v>0</v>
      </c>
      <c r="D97" s="60">
        <v>0</v>
      </c>
      <c r="E97" s="60">
        <v>22</v>
      </c>
    </row>
    <row r="98" spans="2:5" x14ac:dyDescent="0.25">
      <c r="B98" s="59" t="s">
        <v>4</v>
      </c>
      <c r="C98" s="60">
        <v>23</v>
      </c>
      <c r="D98" s="60">
        <v>3</v>
      </c>
      <c r="E98" s="60">
        <v>27</v>
      </c>
    </row>
    <row r="99" spans="2:5" x14ac:dyDescent="0.25">
      <c r="B99" s="66" t="s">
        <v>14</v>
      </c>
      <c r="C99" s="60">
        <v>23</v>
      </c>
      <c r="D99" s="60">
        <v>3</v>
      </c>
      <c r="E99" s="60">
        <v>8</v>
      </c>
    </row>
    <row r="100" spans="2:5" x14ac:dyDescent="0.25">
      <c r="B100" s="66" t="s">
        <v>16</v>
      </c>
      <c r="C100" s="60">
        <v>0</v>
      </c>
      <c r="D100" s="60">
        <v>0</v>
      </c>
      <c r="E100" s="60">
        <v>9</v>
      </c>
    </row>
    <row r="101" spans="2:5" x14ac:dyDescent="0.25">
      <c r="B101" s="66" t="s">
        <v>15</v>
      </c>
      <c r="C101" s="60">
        <v>0</v>
      </c>
      <c r="D101" s="60">
        <v>0</v>
      </c>
      <c r="E101" s="60">
        <v>2</v>
      </c>
    </row>
    <row r="102" spans="2:5" x14ac:dyDescent="0.25">
      <c r="B102" s="66" t="s">
        <v>38</v>
      </c>
      <c r="C102" s="60">
        <v>0</v>
      </c>
      <c r="D102" s="60">
        <v>0</v>
      </c>
      <c r="E102" s="60">
        <v>8</v>
      </c>
    </row>
    <row r="103" spans="2:5" x14ac:dyDescent="0.25">
      <c r="B103" s="59" t="s">
        <v>8</v>
      </c>
      <c r="C103" s="60">
        <v>152</v>
      </c>
      <c r="D103" s="60">
        <v>121</v>
      </c>
      <c r="E103" s="60">
        <v>150</v>
      </c>
    </row>
    <row r="104" spans="2:5" ht="15.75" thickBot="1" x14ac:dyDescent="0.3">
      <c r="B104"/>
      <c r="C104"/>
      <c r="D104"/>
      <c r="E104"/>
    </row>
    <row r="105" spans="2:5" x14ac:dyDescent="0.25">
      <c r="B105" s="64" t="s">
        <v>48</v>
      </c>
      <c r="C105" s="63" t="str">
        <f>C92</f>
        <v>6/2013</v>
      </c>
      <c r="D105" s="63" t="str">
        <f t="shared" ref="D105:E105" si="23">D92</f>
        <v>7/2013</v>
      </c>
      <c r="E105" s="63" t="str">
        <f t="shared" si="23"/>
        <v>8/2013</v>
      </c>
    </row>
    <row r="106" spans="2:5" x14ac:dyDescent="0.25">
      <c r="B106" s="67" t="s">
        <v>14</v>
      </c>
      <c r="C106" s="68">
        <f>IF(ISERROR(GETPIVOTDATA("QTD_PEDIDOS",$B$91,"Ação","Reprovado","gerencia",$B106,"anomes_acao",C$92)/(GETPIVOTDATA("QTD_PEDIDOS",$B$91,"Ação","Aprovado","gerencia",$B106,"anomes_acao",C$92)+GETPIVOTDATA("QTD_PEDIDOS",$B$91,"Ação","Reprovado","gerencia",$B106,"anomes_acao",C$92))),0,GETPIVOTDATA("QTD_PEDIDOS",$B$91,"Ação","Reprovado","gerencia",$B106,"anomes_acao",C$92)/(GETPIVOTDATA("QTD_PEDIDOS",$B$91,"Ação","Aprovado","gerencia",$B106,"anomes_acao",C$92)+GETPIVOTDATA("QTD_PEDIDOS",$B$91,"Ação","Reprovado","gerencia",$B106,"anomes_acao",C$92)))</f>
        <v>0.15131578947368421</v>
      </c>
      <c r="D106" s="68">
        <f t="shared" ref="D106:E106" si="24">IF(ISERROR(GETPIVOTDATA("QTD_PEDIDOS",$B$91,"Ação","Reprovado","gerencia",$B106,"anomes_acao",D$92)/(GETPIVOTDATA("QTD_PEDIDOS",$B$91,"Ação","Aprovado","gerencia",$B106,"anomes_acao",D$92)+GETPIVOTDATA("QTD_PEDIDOS",$B$91,"Ação","Reprovado","gerencia",$B106,"anomes_acao",D$92))),0,GETPIVOTDATA("QTD_PEDIDOS",$B$91,"Ação","Reprovado","gerencia",$B106,"anomes_acao",D$92)/(GETPIVOTDATA("QTD_PEDIDOS",$B$91,"Ação","Aprovado","gerencia",$B106,"anomes_acao",D$92)+GETPIVOTDATA("QTD_PEDIDOS",$B$91,"Ação","Reprovado","gerencia",$B106,"anomes_acao",D$92)))</f>
        <v>2.4793388429752067E-2</v>
      </c>
      <c r="E106" s="68">
        <f t="shared" si="24"/>
        <v>0.14035087719298245</v>
      </c>
    </row>
    <row r="107" spans="2:5" x14ac:dyDescent="0.25">
      <c r="B107" s="67" t="s">
        <v>16</v>
      </c>
      <c r="C107" s="68">
        <f>IF(ISERROR(GETPIVOTDATA("QTD_PEDIDOS",$B$91,"Ação","Reprovado","gerencia",$B107,"anomes_acao",C$92)/(GETPIVOTDATA("QTD_PEDIDOS",$B$91,"Ação","Aprovado","gerencia",$B107,"anomes_acao",C$92)+GETPIVOTDATA("QTD_PEDIDOS",$B$91,"Ação","Reprovado","gerencia",$B107,"anomes_acao",C$92))),0,GETPIVOTDATA("QTD_PEDIDOS",$B$91,"Ação","Reprovado","gerencia",$B107,"anomes_acao",C$92)/(GETPIVOTDATA("QTD_PEDIDOS",$B$91,"Ação","Aprovado","gerencia",$B107,"anomes_acao",C$92)+GETPIVOTDATA("QTD_PEDIDOS",$B$91,"Ação","Reprovado","gerencia",$B107,"anomes_acao",C$92)))</f>
        <v>0</v>
      </c>
      <c r="D107" s="68">
        <f t="shared" ref="D107:E109" si="25">IF(ISERROR(GETPIVOTDATA("QTD_PEDIDOS",$B$91,"Ação","Reprovado","gerencia",$B107,"anomes_acao",D$92)/(GETPIVOTDATA("QTD_PEDIDOS",$B$91,"Ação","Aprovado","gerencia",$B107,"anomes_acao",D$92)+GETPIVOTDATA("QTD_PEDIDOS",$B$91,"Ação","Reprovado","gerencia",$B107,"anomes_acao",D$92))),0,GETPIVOTDATA("QTD_PEDIDOS",$B$91,"Ação","Reprovado","gerencia",$B107,"anomes_acao",D$92)/(GETPIVOTDATA("QTD_PEDIDOS",$B$91,"Ação","Aprovado","gerencia",$B107,"anomes_acao",D$92)+GETPIVOTDATA("QTD_PEDIDOS",$B$91,"Ação","Reprovado","gerencia",$B107,"anomes_acao",D$92)))</f>
        <v>0</v>
      </c>
      <c r="E107" s="68">
        <f t="shared" si="25"/>
        <v>0.24324324324324326</v>
      </c>
    </row>
    <row r="108" spans="2:5" x14ac:dyDescent="0.25">
      <c r="B108" s="67" t="s">
        <v>15</v>
      </c>
      <c r="C108" s="68">
        <f>IF(ISERROR(GETPIVOTDATA("QTD_PEDIDOS",$B$91,"Ação","Reprovado","gerencia",$B108,"anomes_acao",C$92)/(GETPIVOTDATA("QTD_PEDIDOS",$B$91,"Ação","Aprovado","gerencia",$B108,"anomes_acao",C$92)+GETPIVOTDATA("QTD_PEDIDOS",$B$91,"Ação","Reprovado","gerencia",$B108,"anomes_acao",C$92))),0,GETPIVOTDATA("QTD_PEDIDOS",$B$91,"Ação","Reprovado","gerencia",$B108,"anomes_acao",C$92)/(GETPIVOTDATA("QTD_PEDIDOS",$B$91,"Ação","Aprovado","gerencia",$B108,"anomes_acao",C$92)+GETPIVOTDATA("QTD_PEDIDOS",$B$91,"Ação","Reprovado","gerencia",$B108,"anomes_acao",C$92)))</f>
        <v>0</v>
      </c>
      <c r="D108" s="68">
        <f t="shared" si="25"/>
        <v>0</v>
      </c>
      <c r="E108" s="68">
        <f t="shared" si="25"/>
        <v>7.6923076923076927E-2</v>
      </c>
    </row>
    <row r="109" spans="2:5" x14ac:dyDescent="0.25">
      <c r="B109" s="67" t="s">
        <v>38</v>
      </c>
      <c r="C109" s="68">
        <f>IF(ISERROR(GETPIVOTDATA("QTD_PEDIDOS",$B$91,"Ação","Reprovado","gerencia",$B109,"anomes_acao",C$92)/(GETPIVOTDATA("QTD_PEDIDOS",$B$91,"Ação","Aprovado","gerencia",$B109,"anomes_acao",C$92)+GETPIVOTDATA("QTD_PEDIDOS",$B$91,"Ação","Reprovado","gerencia",$B109,"anomes_acao",C$92))),0,GETPIVOTDATA("QTD_PEDIDOS",$B$91,"Ação","Reprovado","gerencia",$B109,"anomes_acao",C$92)/(GETPIVOTDATA("QTD_PEDIDOS",$B$91,"Ação","Aprovado","gerencia",$B109,"anomes_acao",C$92)+GETPIVOTDATA("QTD_PEDIDOS",$B$91,"Ação","Reprovado","gerencia",$B109,"anomes_acao",C$92)))</f>
        <v>0</v>
      </c>
      <c r="D109" s="68">
        <f t="shared" si="25"/>
        <v>0</v>
      </c>
      <c r="E109" s="68">
        <f t="shared" si="25"/>
        <v>0.26666666666666666</v>
      </c>
    </row>
    <row r="110" spans="2:5" x14ac:dyDescent="0.25">
      <c r="B110" s="62" t="s">
        <v>49</v>
      </c>
      <c r="C110" s="61">
        <f>GETPIVOTDATA("QTD_PEDIDOS",$B$91,"Ação","Reprovado","anomes_acao",C$105)/GETPIVOTDATA("QTD_PEDIDOS",$B$91,"anomes_acao",C$105)</f>
        <v>0.15131578947368421</v>
      </c>
      <c r="D110" s="61">
        <f t="shared" ref="D110:E110" si="26">GETPIVOTDATA("QTD_PEDIDOS",$B$91,"Ação","Reprovado","anomes_acao",D$105)/GETPIVOTDATA("QTD_PEDIDOS",$B$91,"anomes_acao",D$105)</f>
        <v>2.4793388429752067E-2</v>
      </c>
      <c r="E110" s="61">
        <f t="shared" si="26"/>
        <v>0.18</v>
      </c>
    </row>
  </sheetData>
  <mergeCells count="3">
    <mergeCell ref="B70:AA70"/>
    <mergeCell ref="B12:AA12"/>
    <mergeCell ref="B49:Q49"/>
  </mergeCells>
  <conditionalFormatting sqref="C85:Y85">
    <cfRule type="cellIs" dxfId="11" priority="1" operator="equal">
      <formula>"-"</formula>
    </cfRule>
  </conditionalFormatting>
  <pageMargins left="0.511811024" right="0.511811024" top="0.78740157499999996" bottom="0.78740157499999996" header="0.31496062000000002" footer="0.31496062000000002"/>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3"/>
  <sheetViews>
    <sheetView workbookViewId="0"/>
  </sheetViews>
  <sheetFormatPr defaultRowHeight="15" x14ac:dyDescent="0.25"/>
  <cols>
    <col min="1" max="1" width="32.42578125" bestFit="1" customWidth="1"/>
    <col min="2" max="2" width="19.5703125" bestFit="1" customWidth="1"/>
    <col min="3" max="8" width="10.7109375" customWidth="1"/>
    <col min="9" max="15" width="15.85546875" customWidth="1"/>
    <col min="16" max="36" width="10.7109375" customWidth="1"/>
    <col min="37" max="43" width="15.85546875" bestFit="1" customWidth="1"/>
    <col min="44" max="44" width="10.7109375" bestFit="1" customWidth="1"/>
  </cols>
  <sheetData>
    <row r="1" spans="1:44" x14ac:dyDescent="0.25">
      <c r="A1" s="2" t="s">
        <v>17</v>
      </c>
      <c r="B1" t="s">
        <v>18</v>
      </c>
    </row>
    <row r="3" spans="1:44" x14ac:dyDescent="0.25">
      <c r="A3" s="2" t="s">
        <v>9</v>
      </c>
      <c r="B3" s="2" t="s">
        <v>10</v>
      </c>
    </row>
    <row r="4" spans="1:44" x14ac:dyDescent="0.25">
      <c r="A4" s="2" t="s">
        <v>7</v>
      </c>
      <c r="B4" s="3">
        <v>41492</v>
      </c>
      <c r="C4" s="3">
        <v>41493</v>
      </c>
      <c r="D4" s="3">
        <v>41494</v>
      </c>
      <c r="E4" s="3">
        <v>41498</v>
      </c>
      <c r="F4" s="3">
        <v>41501</v>
      </c>
      <c r="G4" s="3">
        <v>41505</v>
      </c>
      <c r="H4" s="3">
        <v>41506</v>
      </c>
      <c r="I4" s="1">
        <v>41507.467453703706</v>
      </c>
      <c r="J4" s="1">
        <v>41508.478275462963</v>
      </c>
      <c r="K4" s="1">
        <v>41512.424571759257</v>
      </c>
      <c r="L4" s="1">
        <v>41513.419606481482</v>
      </c>
      <c r="M4" s="1">
        <v>41514.603009259263</v>
      </c>
      <c r="N4" s="1">
        <v>41515.605092592596</v>
      </c>
      <c r="O4" s="1">
        <v>41516.397152777776</v>
      </c>
      <c r="P4" t="s">
        <v>8</v>
      </c>
    </row>
    <row r="5" spans="1:44" x14ac:dyDescent="0.25">
      <c r="A5" s="4" t="s">
        <v>5</v>
      </c>
      <c r="B5" s="6"/>
      <c r="C5" s="6"/>
      <c r="D5" s="6">
        <v>1</v>
      </c>
      <c r="E5" s="6"/>
      <c r="F5" s="6"/>
      <c r="G5" s="6"/>
      <c r="H5" s="6"/>
      <c r="I5" s="6"/>
      <c r="J5" s="6"/>
      <c r="K5" s="6"/>
      <c r="L5" s="6"/>
      <c r="M5" s="6"/>
      <c r="N5" s="6"/>
      <c r="O5" s="6"/>
      <c r="P5" s="6">
        <v>1</v>
      </c>
    </row>
    <row r="6" spans="1:44" x14ac:dyDescent="0.25">
      <c r="A6" s="5" t="s">
        <v>11</v>
      </c>
      <c r="B6" s="6"/>
      <c r="C6" s="6"/>
      <c r="D6" s="6">
        <v>1</v>
      </c>
      <c r="E6" s="6"/>
      <c r="F6" s="6"/>
      <c r="G6" s="6"/>
      <c r="H6" s="6"/>
      <c r="I6" s="6"/>
      <c r="J6" s="6"/>
      <c r="K6" s="6"/>
      <c r="L6" s="6"/>
      <c r="M6" s="6"/>
      <c r="N6" s="6"/>
      <c r="O6" s="6"/>
      <c r="P6" s="6">
        <v>1</v>
      </c>
    </row>
    <row r="7" spans="1:44" x14ac:dyDescent="0.25">
      <c r="A7" s="4" t="s">
        <v>6</v>
      </c>
      <c r="B7" s="6">
        <v>2</v>
      </c>
      <c r="C7" s="6">
        <v>2</v>
      </c>
      <c r="D7" s="6">
        <v>3</v>
      </c>
      <c r="E7" s="6">
        <v>6</v>
      </c>
      <c r="F7" s="6">
        <v>5</v>
      </c>
      <c r="G7" s="6">
        <v>3</v>
      </c>
      <c r="H7" s="6">
        <v>6</v>
      </c>
      <c r="I7" s="6">
        <v>4</v>
      </c>
      <c r="J7" s="6">
        <v>5</v>
      </c>
      <c r="K7" s="6">
        <v>14</v>
      </c>
      <c r="L7" s="6">
        <v>11</v>
      </c>
      <c r="M7" s="6">
        <v>16</v>
      </c>
      <c r="N7" s="6">
        <v>12</v>
      </c>
      <c r="O7" s="6">
        <v>12</v>
      </c>
      <c r="P7" s="6">
        <v>101</v>
      </c>
    </row>
    <row r="8" spans="1:44" x14ac:dyDescent="0.25">
      <c r="A8" s="5" t="s">
        <v>11</v>
      </c>
      <c r="B8" s="6">
        <v>2</v>
      </c>
      <c r="C8" s="6">
        <v>2</v>
      </c>
      <c r="D8" s="6">
        <v>3</v>
      </c>
      <c r="E8" s="6">
        <v>6</v>
      </c>
      <c r="F8" s="6">
        <v>4</v>
      </c>
      <c r="G8" s="6">
        <v>1</v>
      </c>
      <c r="H8" s="6">
        <v>5</v>
      </c>
      <c r="I8" s="6">
        <v>3</v>
      </c>
      <c r="J8" s="6">
        <v>4</v>
      </c>
      <c r="K8" s="6">
        <v>13</v>
      </c>
      <c r="L8" s="6">
        <v>10</v>
      </c>
      <c r="M8" s="6">
        <v>14</v>
      </c>
      <c r="N8" s="6">
        <v>8</v>
      </c>
      <c r="O8" s="6">
        <v>10</v>
      </c>
      <c r="P8" s="6">
        <v>85</v>
      </c>
    </row>
    <row r="9" spans="1:44" x14ac:dyDescent="0.25">
      <c r="A9" s="5" t="s">
        <v>12</v>
      </c>
      <c r="B9" s="6"/>
      <c r="C9" s="6"/>
      <c r="D9" s="6"/>
      <c r="E9" s="6"/>
      <c r="F9" s="6">
        <v>1</v>
      </c>
      <c r="G9" s="6">
        <v>2</v>
      </c>
      <c r="H9" s="6">
        <v>1</v>
      </c>
      <c r="I9" s="6">
        <v>1</v>
      </c>
      <c r="J9" s="6">
        <v>1</v>
      </c>
      <c r="K9" s="6">
        <v>1</v>
      </c>
      <c r="L9" s="6">
        <v>1</v>
      </c>
      <c r="M9" s="6">
        <v>2</v>
      </c>
      <c r="N9" s="6">
        <v>4</v>
      </c>
      <c r="O9" s="6">
        <v>2</v>
      </c>
      <c r="P9" s="6">
        <v>16</v>
      </c>
    </row>
    <row r="10" spans="1:44" x14ac:dyDescent="0.25">
      <c r="A10" s="4" t="s">
        <v>8</v>
      </c>
      <c r="B10" s="6">
        <v>2</v>
      </c>
      <c r="C10" s="6">
        <v>2</v>
      </c>
      <c r="D10" s="6">
        <v>4</v>
      </c>
      <c r="E10" s="6">
        <v>6</v>
      </c>
      <c r="F10" s="6">
        <v>5</v>
      </c>
      <c r="G10" s="6">
        <v>3</v>
      </c>
      <c r="H10" s="6">
        <v>6</v>
      </c>
      <c r="I10" s="6">
        <v>4</v>
      </c>
      <c r="J10" s="6">
        <v>5</v>
      </c>
      <c r="K10" s="6">
        <v>14</v>
      </c>
      <c r="L10" s="6">
        <v>11</v>
      </c>
      <c r="M10" s="6">
        <v>16</v>
      </c>
      <c r="N10" s="6">
        <v>12</v>
      </c>
      <c r="O10" s="6">
        <v>12</v>
      </c>
      <c r="P10" s="6">
        <v>102</v>
      </c>
    </row>
    <row r="14" spans="1:44" x14ac:dyDescent="0.25">
      <c r="A14" s="2" t="s">
        <v>9</v>
      </c>
      <c r="B14" s="2" t="s">
        <v>10</v>
      </c>
    </row>
    <row r="15" spans="1:44" x14ac:dyDescent="0.25">
      <c r="A15" s="2" t="s">
        <v>7</v>
      </c>
      <c r="B15" s="3">
        <v>41435</v>
      </c>
      <c r="C15" s="3">
        <v>41436</v>
      </c>
      <c r="D15" s="3">
        <v>41437</v>
      </c>
      <c r="E15" s="3">
        <v>41438</v>
      </c>
      <c r="F15" s="3">
        <v>41442</v>
      </c>
      <c r="G15" s="3">
        <v>41443</v>
      </c>
      <c r="H15" s="3">
        <v>41444</v>
      </c>
      <c r="I15" s="3">
        <v>41445</v>
      </c>
      <c r="J15" s="3">
        <v>41446</v>
      </c>
      <c r="K15" s="3">
        <v>41449</v>
      </c>
      <c r="L15" s="3">
        <v>41451</v>
      </c>
      <c r="M15" s="3">
        <v>41452</v>
      </c>
      <c r="N15" s="3">
        <v>41453</v>
      </c>
      <c r="O15" s="3">
        <v>41456</v>
      </c>
      <c r="P15" s="3">
        <v>41457</v>
      </c>
      <c r="Q15" s="3">
        <v>41458</v>
      </c>
      <c r="R15" s="3">
        <v>41459</v>
      </c>
      <c r="S15" s="3">
        <v>41466</v>
      </c>
      <c r="T15" s="3">
        <v>41467</v>
      </c>
      <c r="U15" s="3">
        <v>41470</v>
      </c>
      <c r="V15" s="3">
        <v>41471</v>
      </c>
      <c r="W15" s="3">
        <v>41472</v>
      </c>
      <c r="X15" s="3">
        <v>41473</v>
      </c>
      <c r="Y15" s="3">
        <v>41474</v>
      </c>
      <c r="Z15" s="3">
        <v>41477</v>
      </c>
      <c r="AA15" s="3">
        <v>41479</v>
      </c>
      <c r="AB15" s="3">
        <v>41485</v>
      </c>
      <c r="AC15" s="3">
        <v>41486</v>
      </c>
      <c r="AD15" s="3">
        <v>41492</v>
      </c>
      <c r="AE15" s="3">
        <v>41493</v>
      </c>
      <c r="AF15" s="3">
        <v>41494</v>
      </c>
      <c r="AG15" s="3">
        <v>41498</v>
      </c>
      <c r="AH15" s="3">
        <v>41501</v>
      </c>
      <c r="AI15" s="3">
        <v>41505</v>
      </c>
      <c r="AJ15" s="3">
        <v>41506</v>
      </c>
      <c r="AK15" s="1">
        <v>41507.467453703706</v>
      </c>
      <c r="AL15" s="1">
        <v>41508.478275462963</v>
      </c>
      <c r="AM15" s="1">
        <v>41512.424571759257</v>
      </c>
      <c r="AN15" s="1">
        <v>41513.419606481482</v>
      </c>
      <c r="AO15" s="1">
        <v>41514.603009259263</v>
      </c>
      <c r="AP15" s="1">
        <v>41515.605092592596</v>
      </c>
      <c r="AQ15" s="1">
        <v>41516.397152777776</v>
      </c>
      <c r="AR15" t="s">
        <v>8</v>
      </c>
    </row>
    <row r="16" spans="1:44" x14ac:dyDescent="0.25">
      <c r="A16" s="4" t="s">
        <v>5</v>
      </c>
      <c r="B16" s="6"/>
      <c r="C16" s="6"/>
      <c r="D16" s="6"/>
      <c r="E16" s="6"/>
      <c r="F16" s="6"/>
      <c r="G16" s="6"/>
      <c r="H16" s="6"/>
      <c r="I16" s="6"/>
      <c r="J16" s="6">
        <v>2</v>
      </c>
      <c r="K16" s="6">
        <v>1</v>
      </c>
      <c r="L16" s="6">
        <v>1</v>
      </c>
      <c r="M16" s="6">
        <v>1</v>
      </c>
      <c r="N16" s="6">
        <v>1</v>
      </c>
      <c r="O16" s="6"/>
      <c r="P16" s="6"/>
      <c r="Q16" s="6"/>
      <c r="R16" s="6"/>
      <c r="S16" s="6"/>
      <c r="T16" s="6"/>
      <c r="U16" s="6"/>
      <c r="V16" s="6"/>
      <c r="W16" s="6"/>
      <c r="X16" s="6"/>
      <c r="Y16" s="6"/>
      <c r="Z16" s="6">
        <v>1</v>
      </c>
      <c r="AA16" s="6"/>
      <c r="AB16" s="6">
        <v>1</v>
      </c>
      <c r="AC16" s="6"/>
      <c r="AD16" s="6"/>
      <c r="AE16" s="6"/>
      <c r="AF16" s="6">
        <v>1</v>
      </c>
      <c r="AG16" s="6"/>
      <c r="AH16" s="6"/>
      <c r="AI16" s="6"/>
      <c r="AJ16" s="6"/>
      <c r="AK16" s="6"/>
      <c r="AL16" s="6"/>
      <c r="AM16" s="6"/>
      <c r="AN16" s="6"/>
      <c r="AO16" s="6"/>
      <c r="AP16" s="6"/>
      <c r="AQ16" s="6"/>
      <c r="AR16" s="6">
        <v>9</v>
      </c>
    </row>
    <row r="17" spans="1:44" x14ac:dyDescent="0.25">
      <c r="A17" s="5" t="s">
        <v>4</v>
      </c>
      <c r="B17" s="6"/>
      <c r="C17" s="6"/>
      <c r="D17" s="6"/>
      <c r="E17" s="6"/>
      <c r="F17" s="6"/>
      <c r="G17" s="6"/>
      <c r="H17" s="6"/>
      <c r="I17" s="6"/>
      <c r="J17" s="6">
        <v>2</v>
      </c>
      <c r="K17" s="6">
        <v>1</v>
      </c>
      <c r="L17" s="6">
        <v>1</v>
      </c>
      <c r="M17" s="6">
        <v>1</v>
      </c>
      <c r="N17" s="6">
        <v>1</v>
      </c>
      <c r="O17" s="6"/>
      <c r="P17" s="6"/>
      <c r="Q17" s="6"/>
      <c r="R17" s="6"/>
      <c r="S17" s="6"/>
      <c r="T17" s="6"/>
      <c r="U17" s="6"/>
      <c r="V17" s="6"/>
      <c r="W17" s="6"/>
      <c r="X17" s="6"/>
      <c r="Y17" s="6"/>
      <c r="Z17" s="6">
        <v>1</v>
      </c>
      <c r="AA17" s="6"/>
      <c r="AB17" s="6">
        <v>1</v>
      </c>
      <c r="AC17" s="6"/>
      <c r="AD17" s="6"/>
      <c r="AE17" s="6"/>
      <c r="AF17" s="6">
        <v>1</v>
      </c>
      <c r="AG17" s="6"/>
      <c r="AH17" s="6"/>
      <c r="AI17" s="6"/>
      <c r="AJ17" s="6"/>
      <c r="AK17" s="6"/>
      <c r="AL17" s="6"/>
      <c r="AM17" s="6"/>
      <c r="AN17" s="6"/>
      <c r="AO17" s="6"/>
      <c r="AP17" s="6"/>
      <c r="AQ17" s="6"/>
      <c r="AR17" s="6">
        <v>9</v>
      </c>
    </row>
    <row r="18" spans="1:44" x14ac:dyDescent="0.25">
      <c r="A18" s="4" t="s">
        <v>6</v>
      </c>
      <c r="B18" s="6">
        <v>2</v>
      </c>
      <c r="C18" s="6">
        <v>1</v>
      </c>
      <c r="D18" s="6">
        <v>1</v>
      </c>
      <c r="E18" s="6">
        <v>3</v>
      </c>
      <c r="F18" s="6">
        <v>5</v>
      </c>
      <c r="G18" s="6">
        <v>4</v>
      </c>
      <c r="H18" s="6">
        <v>4</v>
      </c>
      <c r="I18" s="6">
        <v>3</v>
      </c>
      <c r="J18" s="6">
        <v>7</v>
      </c>
      <c r="K18" s="6">
        <v>4</v>
      </c>
      <c r="L18" s="6">
        <v>12</v>
      </c>
      <c r="M18" s="6">
        <v>5</v>
      </c>
      <c r="N18" s="6">
        <v>3</v>
      </c>
      <c r="O18" s="6">
        <v>6</v>
      </c>
      <c r="P18" s="6">
        <v>5</v>
      </c>
      <c r="Q18" s="6">
        <v>6</v>
      </c>
      <c r="R18" s="6">
        <v>6</v>
      </c>
      <c r="S18" s="6">
        <v>3</v>
      </c>
      <c r="T18" s="6">
        <v>4</v>
      </c>
      <c r="U18" s="6">
        <v>3</v>
      </c>
      <c r="V18" s="6">
        <v>3</v>
      </c>
      <c r="W18" s="6">
        <v>4</v>
      </c>
      <c r="X18" s="6">
        <v>6</v>
      </c>
      <c r="Y18" s="6">
        <v>4</v>
      </c>
      <c r="Z18" s="6">
        <v>4</v>
      </c>
      <c r="AA18" s="6">
        <v>5</v>
      </c>
      <c r="AB18" s="6">
        <v>2</v>
      </c>
      <c r="AC18" s="6">
        <v>2</v>
      </c>
      <c r="AD18" s="6">
        <v>2</v>
      </c>
      <c r="AE18" s="6">
        <v>2</v>
      </c>
      <c r="AF18" s="6">
        <v>3</v>
      </c>
      <c r="AG18" s="6">
        <v>6</v>
      </c>
      <c r="AH18" s="6">
        <v>5</v>
      </c>
      <c r="AI18" s="6">
        <v>3</v>
      </c>
      <c r="AJ18" s="6">
        <v>6</v>
      </c>
      <c r="AK18" s="6">
        <v>4</v>
      </c>
      <c r="AL18" s="6">
        <v>5</v>
      </c>
      <c r="AM18" s="6">
        <v>14</v>
      </c>
      <c r="AN18" s="6">
        <v>11</v>
      </c>
      <c r="AO18" s="6">
        <v>16</v>
      </c>
      <c r="AP18" s="6">
        <v>12</v>
      </c>
      <c r="AQ18" s="6">
        <v>12</v>
      </c>
      <c r="AR18" s="6">
        <v>218</v>
      </c>
    </row>
    <row r="19" spans="1:44" x14ac:dyDescent="0.25">
      <c r="A19" s="5" t="s">
        <v>2</v>
      </c>
      <c r="B19" s="6"/>
      <c r="C19" s="6"/>
      <c r="D19" s="6">
        <v>1</v>
      </c>
      <c r="E19" s="6"/>
      <c r="F19" s="6">
        <v>4</v>
      </c>
      <c r="G19" s="6">
        <v>3</v>
      </c>
      <c r="H19" s="6">
        <v>2</v>
      </c>
      <c r="I19" s="6"/>
      <c r="J19" s="6">
        <v>6</v>
      </c>
      <c r="K19" s="6"/>
      <c r="L19" s="6">
        <v>6</v>
      </c>
      <c r="M19" s="6"/>
      <c r="N19" s="6"/>
      <c r="O19" s="6">
        <v>1</v>
      </c>
      <c r="P19" s="6">
        <v>1</v>
      </c>
      <c r="Q19" s="6">
        <v>1</v>
      </c>
      <c r="R19" s="6">
        <v>2</v>
      </c>
      <c r="S19" s="6"/>
      <c r="T19" s="6">
        <v>1</v>
      </c>
      <c r="U19" s="6"/>
      <c r="V19" s="6"/>
      <c r="W19" s="6"/>
      <c r="X19" s="6">
        <v>2</v>
      </c>
      <c r="Y19" s="6"/>
      <c r="Z19" s="6">
        <v>2</v>
      </c>
      <c r="AA19" s="6">
        <v>2</v>
      </c>
      <c r="AB19" s="6">
        <v>2</v>
      </c>
      <c r="AC19" s="6">
        <v>1</v>
      </c>
      <c r="AD19" s="6">
        <v>1</v>
      </c>
      <c r="AE19" s="6">
        <v>1</v>
      </c>
      <c r="AF19" s="6">
        <v>2</v>
      </c>
      <c r="AG19" s="6">
        <v>3</v>
      </c>
      <c r="AH19" s="6">
        <v>2</v>
      </c>
      <c r="AI19" s="6">
        <v>1</v>
      </c>
      <c r="AJ19" s="6">
        <v>4</v>
      </c>
      <c r="AK19" s="6">
        <v>2</v>
      </c>
      <c r="AL19" s="6">
        <v>3</v>
      </c>
      <c r="AM19" s="6">
        <v>10</v>
      </c>
      <c r="AN19" s="6">
        <v>8</v>
      </c>
      <c r="AO19" s="6">
        <v>10</v>
      </c>
      <c r="AP19" s="6">
        <v>9</v>
      </c>
      <c r="AQ19" s="6">
        <v>8</v>
      </c>
      <c r="AR19" s="6">
        <v>101</v>
      </c>
    </row>
    <row r="20" spans="1:44" x14ac:dyDescent="0.25">
      <c r="A20" s="5" t="s">
        <v>3</v>
      </c>
      <c r="B20" s="6">
        <v>1</v>
      </c>
      <c r="C20" s="6"/>
      <c r="D20" s="6"/>
      <c r="E20" s="6">
        <v>2</v>
      </c>
      <c r="F20" s="6"/>
      <c r="G20" s="6">
        <v>1</v>
      </c>
      <c r="H20" s="6">
        <v>1</v>
      </c>
      <c r="I20" s="6">
        <v>1</v>
      </c>
      <c r="J20" s="6"/>
      <c r="K20" s="6">
        <v>3</v>
      </c>
      <c r="L20" s="6">
        <v>3</v>
      </c>
      <c r="M20" s="6">
        <v>1</v>
      </c>
      <c r="N20" s="6"/>
      <c r="O20" s="6">
        <v>1</v>
      </c>
      <c r="P20" s="6"/>
      <c r="Q20" s="6"/>
      <c r="R20" s="6">
        <v>1</v>
      </c>
      <c r="S20" s="6"/>
      <c r="T20" s="6"/>
      <c r="U20" s="6"/>
      <c r="V20" s="6"/>
      <c r="W20" s="6"/>
      <c r="X20" s="6"/>
      <c r="Y20" s="6"/>
      <c r="Z20" s="6"/>
      <c r="AA20" s="6"/>
      <c r="AB20" s="6"/>
      <c r="AC20" s="6"/>
      <c r="AD20" s="6">
        <v>1</v>
      </c>
      <c r="AE20" s="6">
        <v>1</v>
      </c>
      <c r="AF20" s="6"/>
      <c r="AG20" s="6"/>
      <c r="AH20" s="6"/>
      <c r="AI20" s="6"/>
      <c r="AJ20" s="6"/>
      <c r="AK20" s="6">
        <v>1</v>
      </c>
      <c r="AL20" s="6">
        <v>1</v>
      </c>
      <c r="AM20" s="6">
        <v>1</v>
      </c>
      <c r="AN20" s="6">
        <v>1</v>
      </c>
      <c r="AO20" s="6">
        <v>1</v>
      </c>
      <c r="AP20" s="6"/>
      <c r="AQ20" s="6"/>
      <c r="AR20" s="6">
        <v>22</v>
      </c>
    </row>
    <row r="21" spans="1:44" x14ac:dyDescent="0.25">
      <c r="A21" s="5" t="s">
        <v>1</v>
      </c>
      <c r="B21" s="6">
        <v>1</v>
      </c>
      <c r="C21" s="6">
        <v>1</v>
      </c>
      <c r="D21" s="6"/>
      <c r="E21" s="6">
        <v>1</v>
      </c>
      <c r="F21" s="6">
        <v>1</v>
      </c>
      <c r="G21" s="6"/>
      <c r="H21" s="6">
        <v>1</v>
      </c>
      <c r="I21" s="6">
        <v>2</v>
      </c>
      <c r="J21" s="6">
        <v>1</v>
      </c>
      <c r="K21" s="6">
        <v>1</v>
      </c>
      <c r="L21" s="6"/>
      <c r="M21" s="6">
        <v>1</v>
      </c>
      <c r="N21" s="6">
        <v>1</v>
      </c>
      <c r="O21" s="6">
        <v>2</v>
      </c>
      <c r="P21" s="6">
        <v>2</v>
      </c>
      <c r="Q21" s="6">
        <v>2</v>
      </c>
      <c r="R21" s="6">
        <v>1</v>
      </c>
      <c r="S21" s="6"/>
      <c r="T21" s="6"/>
      <c r="U21" s="6"/>
      <c r="V21" s="6"/>
      <c r="W21" s="6"/>
      <c r="X21" s="6"/>
      <c r="Y21" s="6">
        <v>1</v>
      </c>
      <c r="Z21" s="6">
        <v>1</v>
      </c>
      <c r="AA21" s="6">
        <v>2</v>
      </c>
      <c r="AB21" s="6"/>
      <c r="AC21" s="6">
        <v>1</v>
      </c>
      <c r="AD21" s="6"/>
      <c r="AE21" s="6"/>
      <c r="AF21" s="6">
        <v>1</v>
      </c>
      <c r="AG21" s="6">
        <v>3</v>
      </c>
      <c r="AH21" s="6">
        <v>2</v>
      </c>
      <c r="AI21" s="6">
        <v>1</v>
      </c>
      <c r="AJ21" s="6">
        <v>1</v>
      </c>
      <c r="AK21" s="6"/>
      <c r="AL21" s="6"/>
      <c r="AM21" s="6">
        <v>2</v>
      </c>
      <c r="AN21" s="6">
        <v>2</v>
      </c>
      <c r="AO21" s="6">
        <v>4</v>
      </c>
      <c r="AP21" s="6">
        <v>2</v>
      </c>
      <c r="AQ21" s="6">
        <v>3</v>
      </c>
      <c r="AR21" s="6">
        <v>44</v>
      </c>
    </row>
    <row r="22" spans="1:44" x14ac:dyDescent="0.25">
      <c r="A22" s="5" t="s">
        <v>13</v>
      </c>
      <c r="B22" s="6"/>
      <c r="C22" s="6"/>
      <c r="D22" s="6"/>
      <c r="E22" s="6"/>
      <c r="F22" s="6"/>
      <c r="G22" s="6"/>
      <c r="H22" s="6"/>
      <c r="I22" s="6"/>
      <c r="J22" s="6"/>
      <c r="K22" s="6"/>
      <c r="L22" s="6">
        <v>3</v>
      </c>
      <c r="M22" s="6">
        <v>3</v>
      </c>
      <c r="N22" s="6">
        <v>2</v>
      </c>
      <c r="O22" s="6">
        <v>2</v>
      </c>
      <c r="P22" s="6">
        <v>2</v>
      </c>
      <c r="Q22" s="6">
        <v>3</v>
      </c>
      <c r="R22" s="6">
        <v>2</v>
      </c>
      <c r="S22" s="6">
        <v>3</v>
      </c>
      <c r="T22" s="6">
        <v>3</v>
      </c>
      <c r="U22" s="6">
        <v>3</v>
      </c>
      <c r="V22" s="6">
        <v>3</v>
      </c>
      <c r="W22" s="6">
        <v>4</v>
      </c>
      <c r="X22" s="6">
        <v>4</v>
      </c>
      <c r="Y22" s="6">
        <v>3</v>
      </c>
      <c r="Z22" s="6">
        <v>1</v>
      </c>
      <c r="AA22" s="6">
        <v>1</v>
      </c>
      <c r="AB22" s="6"/>
      <c r="AC22" s="6"/>
      <c r="AD22" s="6"/>
      <c r="AE22" s="6"/>
      <c r="AF22" s="6"/>
      <c r="AG22" s="6"/>
      <c r="AH22" s="6">
        <v>1</v>
      </c>
      <c r="AI22" s="6">
        <v>1</v>
      </c>
      <c r="AJ22" s="6">
        <v>1</v>
      </c>
      <c r="AK22" s="6">
        <v>1</v>
      </c>
      <c r="AL22" s="6">
        <v>1</v>
      </c>
      <c r="AM22" s="6">
        <v>1</v>
      </c>
      <c r="AN22" s="6"/>
      <c r="AO22" s="6">
        <v>1</v>
      </c>
      <c r="AP22" s="6">
        <v>1</v>
      </c>
      <c r="AQ22" s="6">
        <v>1</v>
      </c>
      <c r="AR22" s="6">
        <v>51</v>
      </c>
    </row>
    <row r="23" spans="1:44" x14ac:dyDescent="0.25">
      <c r="A23" s="4" t="s">
        <v>8</v>
      </c>
      <c r="B23" s="6">
        <v>2</v>
      </c>
      <c r="C23" s="6">
        <v>1</v>
      </c>
      <c r="D23" s="6">
        <v>1</v>
      </c>
      <c r="E23" s="6">
        <v>3</v>
      </c>
      <c r="F23" s="6">
        <v>5</v>
      </c>
      <c r="G23" s="6">
        <v>4</v>
      </c>
      <c r="H23" s="6">
        <v>4</v>
      </c>
      <c r="I23" s="6">
        <v>3</v>
      </c>
      <c r="J23" s="6">
        <v>9</v>
      </c>
      <c r="K23" s="6">
        <v>5</v>
      </c>
      <c r="L23" s="6">
        <v>13</v>
      </c>
      <c r="M23" s="6">
        <v>6</v>
      </c>
      <c r="N23" s="6">
        <v>4</v>
      </c>
      <c r="O23" s="6">
        <v>6</v>
      </c>
      <c r="P23" s="6">
        <v>5</v>
      </c>
      <c r="Q23" s="6">
        <v>6</v>
      </c>
      <c r="R23" s="6">
        <v>6</v>
      </c>
      <c r="S23" s="6">
        <v>3</v>
      </c>
      <c r="T23" s="6">
        <v>4</v>
      </c>
      <c r="U23" s="6">
        <v>3</v>
      </c>
      <c r="V23" s="6">
        <v>3</v>
      </c>
      <c r="W23" s="6">
        <v>4</v>
      </c>
      <c r="X23" s="6">
        <v>6</v>
      </c>
      <c r="Y23" s="6">
        <v>4</v>
      </c>
      <c r="Z23" s="6">
        <v>5</v>
      </c>
      <c r="AA23" s="6">
        <v>5</v>
      </c>
      <c r="AB23" s="6">
        <v>3</v>
      </c>
      <c r="AC23" s="6">
        <v>2</v>
      </c>
      <c r="AD23" s="6">
        <v>2</v>
      </c>
      <c r="AE23" s="6">
        <v>2</v>
      </c>
      <c r="AF23" s="6">
        <v>4</v>
      </c>
      <c r="AG23" s="6">
        <v>6</v>
      </c>
      <c r="AH23" s="6">
        <v>5</v>
      </c>
      <c r="AI23" s="6">
        <v>3</v>
      </c>
      <c r="AJ23" s="6">
        <v>6</v>
      </c>
      <c r="AK23" s="6">
        <v>4</v>
      </c>
      <c r="AL23" s="6">
        <v>5</v>
      </c>
      <c r="AM23" s="6">
        <v>14</v>
      </c>
      <c r="AN23" s="6">
        <v>11</v>
      </c>
      <c r="AO23" s="6">
        <v>16</v>
      </c>
      <c r="AP23" s="6">
        <v>12</v>
      </c>
      <c r="AQ23" s="6">
        <v>12</v>
      </c>
      <c r="AR23" s="6">
        <v>227</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9"/>
  <sheetViews>
    <sheetView workbookViewId="0"/>
  </sheetViews>
  <sheetFormatPr defaultRowHeight="15" x14ac:dyDescent="0.25"/>
  <cols>
    <col min="1" max="1" width="32.42578125" customWidth="1"/>
    <col min="2" max="2" width="19.5703125" bestFit="1" customWidth="1"/>
    <col min="3" max="18" width="10.7109375" customWidth="1"/>
    <col min="19" max="25" width="15.85546875" customWidth="1"/>
    <col min="26" max="33" width="10.7109375" customWidth="1"/>
    <col min="34" max="34" width="32.42578125" customWidth="1"/>
    <col min="35" max="35" width="19.5703125" customWidth="1"/>
    <col min="36" max="37" width="6.85546875" customWidth="1"/>
    <col min="38" max="55" width="10.7109375" customWidth="1"/>
    <col min="56" max="56" width="15.85546875" customWidth="1"/>
    <col min="57" max="57" width="15.85546875" bestFit="1" customWidth="1"/>
    <col min="58" max="58" width="15.85546875" customWidth="1"/>
    <col min="59" max="62" width="15.85546875" bestFit="1" customWidth="1"/>
    <col min="63" max="63" width="10.7109375" bestFit="1" customWidth="1"/>
  </cols>
  <sheetData>
    <row r="1" spans="1:63" x14ac:dyDescent="0.25">
      <c r="A1" s="2" t="s">
        <v>9</v>
      </c>
      <c r="B1" s="2" t="s">
        <v>10</v>
      </c>
    </row>
    <row r="2" spans="1:63" x14ac:dyDescent="0.25">
      <c r="A2" s="2" t="s">
        <v>7</v>
      </c>
      <c r="B2" s="3">
        <v>41429</v>
      </c>
      <c r="C2" s="3">
        <v>41430</v>
      </c>
      <c r="D2" s="3">
        <v>41431</v>
      </c>
      <c r="E2" s="3">
        <v>41432</v>
      </c>
      <c r="F2" s="3">
        <v>41435</v>
      </c>
      <c r="G2" s="3">
        <v>41436</v>
      </c>
      <c r="H2" s="3">
        <v>41437</v>
      </c>
      <c r="I2" s="3">
        <v>41438</v>
      </c>
      <c r="J2" s="3">
        <v>41439</v>
      </c>
      <c r="K2" s="3">
        <v>41442</v>
      </c>
      <c r="L2" s="3">
        <v>41443</v>
      </c>
      <c r="M2" s="3">
        <v>41444</v>
      </c>
      <c r="N2" s="3">
        <v>41445</v>
      </c>
      <c r="O2" s="3">
        <v>41446</v>
      </c>
      <c r="P2" s="3">
        <v>41449</v>
      </c>
      <c r="Q2" s="3">
        <v>41450</v>
      </c>
      <c r="R2" s="3">
        <v>41451</v>
      </c>
      <c r="S2" s="3">
        <v>41452</v>
      </c>
      <c r="T2" s="3">
        <v>41453</v>
      </c>
      <c r="U2" s="3">
        <v>41456</v>
      </c>
      <c r="V2" s="3">
        <v>41457</v>
      </c>
      <c r="W2" s="3">
        <v>41458</v>
      </c>
      <c r="X2" s="3">
        <v>41459</v>
      </c>
      <c r="Y2" s="3">
        <v>41460</v>
      </c>
      <c r="Z2" s="3">
        <v>41461</v>
      </c>
      <c r="AA2" s="3">
        <v>41466</v>
      </c>
      <c r="AB2" s="3">
        <v>41467</v>
      </c>
      <c r="AC2" s="3">
        <v>41471</v>
      </c>
      <c r="AD2" s="3">
        <v>41473</v>
      </c>
      <c r="AE2" s="3">
        <v>41474</v>
      </c>
      <c r="AF2" s="3">
        <v>41478</v>
      </c>
      <c r="AG2" s="3">
        <v>41480</v>
      </c>
      <c r="AH2" s="3">
        <v>41481</v>
      </c>
      <c r="AI2" s="3">
        <v>41482</v>
      </c>
      <c r="AJ2" s="3">
        <v>41483</v>
      </c>
      <c r="AK2" s="3">
        <v>41485</v>
      </c>
      <c r="AL2" s="3">
        <v>41486</v>
      </c>
      <c r="AM2" s="3">
        <v>41487</v>
      </c>
      <c r="AN2" s="3">
        <v>41488</v>
      </c>
      <c r="AO2" s="3">
        <v>41489</v>
      </c>
      <c r="AP2" s="3">
        <v>41490</v>
      </c>
      <c r="AQ2" s="3">
        <v>41491</v>
      </c>
      <c r="AR2" s="3">
        <v>41492</v>
      </c>
      <c r="AS2" s="3">
        <v>41493</v>
      </c>
      <c r="AT2" s="3">
        <v>41494</v>
      </c>
      <c r="AU2" s="3">
        <v>41495</v>
      </c>
      <c r="AV2" s="3">
        <v>41498</v>
      </c>
      <c r="AW2" s="3">
        <v>41499</v>
      </c>
      <c r="AX2" s="3">
        <v>41500</v>
      </c>
      <c r="AY2" s="3">
        <v>41501</v>
      </c>
      <c r="AZ2" s="3">
        <v>41502</v>
      </c>
      <c r="BA2" s="3">
        <v>41503</v>
      </c>
      <c r="BB2" s="3">
        <v>41505</v>
      </c>
      <c r="BC2" s="3">
        <v>41506</v>
      </c>
      <c r="BD2" s="1">
        <v>41507.467453703706</v>
      </c>
      <c r="BE2" s="1">
        <v>41508.478275462963</v>
      </c>
      <c r="BF2" s="1">
        <v>41512.424571759257</v>
      </c>
      <c r="BG2" s="1">
        <v>41513.419606481482</v>
      </c>
      <c r="BH2" s="1">
        <v>41514.603009259263</v>
      </c>
      <c r="BI2" s="1">
        <v>41515.605092592596</v>
      </c>
      <c r="BJ2" s="1">
        <v>41516.397152777776</v>
      </c>
      <c r="BK2" t="s">
        <v>8</v>
      </c>
    </row>
    <row r="3" spans="1:63" x14ac:dyDescent="0.25">
      <c r="A3" s="4" t="s">
        <v>0</v>
      </c>
      <c r="B3" s="6">
        <v>1</v>
      </c>
      <c r="C3" s="6">
        <v>1</v>
      </c>
      <c r="D3" s="6">
        <v>6</v>
      </c>
      <c r="E3" s="6">
        <v>2</v>
      </c>
      <c r="F3" s="6">
        <v>2</v>
      </c>
      <c r="G3" s="6"/>
      <c r="H3" s="6">
        <v>1</v>
      </c>
      <c r="I3" s="6"/>
      <c r="J3" s="6"/>
      <c r="K3" s="6">
        <v>1</v>
      </c>
      <c r="L3" s="6">
        <v>4</v>
      </c>
      <c r="M3" s="6">
        <v>1</v>
      </c>
      <c r="N3" s="6">
        <v>1</v>
      </c>
      <c r="O3" s="6">
        <v>5</v>
      </c>
      <c r="P3" s="6">
        <v>1</v>
      </c>
      <c r="Q3" s="6"/>
      <c r="R3" s="6">
        <v>1</v>
      </c>
      <c r="S3" s="6"/>
      <c r="T3" s="6"/>
      <c r="U3" s="6"/>
      <c r="V3" s="6"/>
      <c r="W3" s="6">
        <v>1</v>
      </c>
      <c r="X3" s="6"/>
      <c r="Y3" s="6"/>
      <c r="Z3" s="6">
        <v>1</v>
      </c>
      <c r="AA3" s="6"/>
      <c r="AB3" s="6">
        <v>3</v>
      </c>
      <c r="AC3" s="6">
        <v>1</v>
      </c>
      <c r="AD3" s="6">
        <v>1</v>
      </c>
      <c r="AE3" s="6"/>
      <c r="AF3" s="6">
        <v>1</v>
      </c>
      <c r="AG3" s="6">
        <v>1</v>
      </c>
      <c r="AH3" s="6"/>
      <c r="AI3" s="6"/>
      <c r="AJ3" s="6">
        <v>1</v>
      </c>
      <c r="AK3" s="6">
        <v>2</v>
      </c>
      <c r="AL3" s="6">
        <v>1</v>
      </c>
      <c r="AM3" s="6"/>
      <c r="AN3" s="6">
        <v>4</v>
      </c>
      <c r="AO3" s="6">
        <v>4</v>
      </c>
      <c r="AP3" s="6">
        <v>1</v>
      </c>
      <c r="AQ3" s="6"/>
      <c r="AR3" s="6"/>
      <c r="AS3" s="6">
        <v>3</v>
      </c>
      <c r="AT3" s="6">
        <v>1</v>
      </c>
      <c r="AU3" s="6">
        <v>2</v>
      </c>
      <c r="AV3" s="6">
        <v>1</v>
      </c>
      <c r="AW3" s="6">
        <v>1</v>
      </c>
      <c r="AX3" s="6">
        <v>3</v>
      </c>
      <c r="AY3" s="6">
        <v>3</v>
      </c>
      <c r="AZ3" s="6"/>
      <c r="BA3" s="6"/>
      <c r="BB3" s="6"/>
      <c r="BC3" s="6"/>
      <c r="BD3" s="6">
        <v>5</v>
      </c>
      <c r="BE3" s="6">
        <v>2</v>
      </c>
      <c r="BF3" s="6">
        <v>3</v>
      </c>
      <c r="BG3" s="6">
        <v>5</v>
      </c>
      <c r="BH3" s="6">
        <v>1</v>
      </c>
      <c r="BI3" s="6">
        <v>5</v>
      </c>
      <c r="BJ3" s="6">
        <v>1</v>
      </c>
      <c r="BK3" s="6">
        <v>85</v>
      </c>
    </row>
    <row r="4" spans="1:63" x14ac:dyDescent="0.25">
      <c r="A4" s="4" t="s">
        <v>19</v>
      </c>
      <c r="B4" s="6"/>
      <c r="C4" s="6">
        <v>3</v>
      </c>
      <c r="D4" s="6">
        <v>1</v>
      </c>
      <c r="E4" s="6"/>
      <c r="F4" s="6">
        <v>2</v>
      </c>
      <c r="G4" s="6">
        <v>3</v>
      </c>
      <c r="H4" s="6">
        <v>1</v>
      </c>
      <c r="I4" s="6">
        <v>1</v>
      </c>
      <c r="J4" s="6">
        <v>2</v>
      </c>
      <c r="K4" s="6">
        <v>13</v>
      </c>
      <c r="L4" s="6">
        <v>3</v>
      </c>
      <c r="M4" s="6">
        <v>1</v>
      </c>
      <c r="N4" s="6">
        <v>2</v>
      </c>
      <c r="O4" s="6"/>
      <c r="P4" s="6">
        <v>6</v>
      </c>
      <c r="Q4" s="6">
        <v>1</v>
      </c>
      <c r="R4" s="6">
        <v>2</v>
      </c>
      <c r="S4" s="6">
        <v>9</v>
      </c>
      <c r="T4" s="6">
        <v>3</v>
      </c>
      <c r="U4" s="6">
        <v>1</v>
      </c>
      <c r="V4" s="6">
        <v>1</v>
      </c>
      <c r="W4" s="6">
        <v>1</v>
      </c>
      <c r="X4" s="6">
        <v>2</v>
      </c>
      <c r="Y4" s="6">
        <v>2</v>
      </c>
      <c r="Z4" s="6"/>
      <c r="AA4" s="6">
        <v>2</v>
      </c>
      <c r="AB4" s="6">
        <v>1</v>
      </c>
      <c r="AC4" s="6">
        <v>2</v>
      </c>
      <c r="AD4" s="6"/>
      <c r="AE4" s="6">
        <v>6</v>
      </c>
      <c r="AF4" s="6">
        <v>2</v>
      </c>
      <c r="AG4" s="6">
        <v>2</v>
      </c>
      <c r="AH4" s="6">
        <v>2</v>
      </c>
      <c r="AI4" s="6">
        <v>3</v>
      </c>
      <c r="AJ4" s="6"/>
      <c r="AK4" s="6">
        <v>2</v>
      </c>
      <c r="AL4" s="6">
        <v>5</v>
      </c>
      <c r="AM4" s="6">
        <v>3</v>
      </c>
      <c r="AN4" s="6">
        <v>5</v>
      </c>
      <c r="AO4" s="6">
        <v>4</v>
      </c>
      <c r="AP4" s="6"/>
      <c r="AQ4" s="6">
        <v>2</v>
      </c>
      <c r="AR4" s="6">
        <v>1</v>
      </c>
      <c r="AS4" s="6">
        <v>2</v>
      </c>
      <c r="AT4" s="6">
        <v>2</v>
      </c>
      <c r="AU4" s="6">
        <v>8</v>
      </c>
      <c r="AV4" s="6"/>
      <c r="AW4" s="6">
        <v>7</v>
      </c>
      <c r="AX4" s="6">
        <v>7</v>
      </c>
      <c r="AY4" s="6">
        <v>7</v>
      </c>
      <c r="AZ4" s="6">
        <v>1</v>
      </c>
      <c r="BA4" s="6">
        <v>1</v>
      </c>
      <c r="BB4" s="6">
        <v>1</v>
      </c>
      <c r="BC4" s="6">
        <v>2</v>
      </c>
      <c r="BD4" s="6">
        <v>3</v>
      </c>
      <c r="BE4" s="6">
        <v>1</v>
      </c>
      <c r="BF4" s="6">
        <v>15</v>
      </c>
      <c r="BG4" s="6">
        <v>6</v>
      </c>
      <c r="BH4" s="6">
        <v>3</v>
      </c>
      <c r="BI4" s="6">
        <v>9</v>
      </c>
      <c r="BJ4" s="6">
        <v>5</v>
      </c>
      <c r="BK4" s="6">
        <v>182</v>
      </c>
    </row>
    <row r="5" spans="1:63" x14ac:dyDescent="0.25">
      <c r="A5" s="4" t="s">
        <v>8</v>
      </c>
      <c r="B5" s="6">
        <v>1</v>
      </c>
      <c r="C5" s="6">
        <v>4</v>
      </c>
      <c r="D5" s="6">
        <v>7</v>
      </c>
      <c r="E5" s="6">
        <v>2</v>
      </c>
      <c r="F5" s="6">
        <v>4</v>
      </c>
      <c r="G5" s="6">
        <v>3</v>
      </c>
      <c r="H5" s="6">
        <v>2</v>
      </c>
      <c r="I5" s="6">
        <v>1</v>
      </c>
      <c r="J5" s="6">
        <v>2</v>
      </c>
      <c r="K5" s="6">
        <v>14</v>
      </c>
      <c r="L5" s="6">
        <v>7</v>
      </c>
      <c r="M5" s="6">
        <v>2</v>
      </c>
      <c r="N5" s="6">
        <v>3</v>
      </c>
      <c r="O5" s="6">
        <v>5</v>
      </c>
      <c r="P5" s="6">
        <v>7</v>
      </c>
      <c r="Q5" s="6">
        <v>1</v>
      </c>
      <c r="R5" s="6">
        <v>3</v>
      </c>
      <c r="S5" s="6">
        <v>9</v>
      </c>
      <c r="T5" s="6">
        <v>3</v>
      </c>
      <c r="U5" s="6">
        <v>1</v>
      </c>
      <c r="V5" s="6">
        <v>1</v>
      </c>
      <c r="W5" s="6">
        <v>2</v>
      </c>
      <c r="X5" s="6">
        <v>2</v>
      </c>
      <c r="Y5" s="6">
        <v>2</v>
      </c>
      <c r="Z5" s="6">
        <v>1</v>
      </c>
      <c r="AA5" s="6">
        <v>2</v>
      </c>
      <c r="AB5" s="6">
        <v>4</v>
      </c>
      <c r="AC5" s="6">
        <v>3</v>
      </c>
      <c r="AD5" s="6">
        <v>1</v>
      </c>
      <c r="AE5" s="6">
        <v>6</v>
      </c>
      <c r="AF5" s="6">
        <v>3</v>
      </c>
      <c r="AG5" s="6">
        <v>3</v>
      </c>
      <c r="AH5" s="6">
        <v>2</v>
      </c>
      <c r="AI5" s="6">
        <v>3</v>
      </c>
      <c r="AJ5" s="6">
        <v>1</v>
      </c>
      <c r="AK5" s="6">
        <v>4</v>
      </c>
      <c r="AL5" s="6">
        <v>6</v>
      </c>
      <c r="AM5" s="6">
        <v>3</v>
      </c>
      <c r="AN5" s="6">
        <v>9</v>
      </c>
      <c r="AO5" s="6">
        <v>8</v>
      </c>
      <c r="AP5" s="6">
        <v>1</v>
      </c>
      <c r="AQ5" s="6">
        <v>2</v>
      </c>
      <c r="AR5" s="6">
        <v>1</v>
      </c>
      <c r="AS5" s="6">
        <v>5</v>
      </c>
      <c r="AT5" s="6">
        <v>3</v>
      </c>
      <c r="AU5" s="6">
        <v>10</v>
      </c>
      <c r="AV5" s="6">
        <v>1</v>
      </c>
      <c r="AW5" s="6">
        <v>8</v>
      </c>
      <c r="AX5" s="6">
        <v>10</v>
      </c>
      <c r="AY5" s="6">
        <v>10</v>
      </c>
      <c r="AZ5" s="6">
        <v>1</v>
      </c>
      <c r="BA5" s="6">
        <v>1</v>
      </c>
      <c r="BB5" s="6">
        <v>1</v>
      </c>
      <c r="BC5" s="6">
        <v>2</v>
      </c>
      <c r="BD5" s="6">
        <v>8</v>
      </c>
      <c r="BE5" s="6">
        <v>3</v>
      </c>
      <c r="BF5" s="6">
        <v>18</v>
      </c>
      <c r="BG5" s="6">
        <v>11</v>
      </c>
      <c r="BH5" s="6">
        <v>4</v>
      </c>
      <c r="BI5" s="6">
        <v>14</v>
      </c>
      <c r="BJ5" s="6">
        <v>6</v>
      </c>
      <c r="BK5" s="6">
        <v>267</v>
      </c>
    </row>
    <row r="7" spans="1:63" x14ac:dyDescent="0.25">
      <c r="A7" s="2" t="s">
        <v>17</v>
      </c>
      <c r="B7" t="s">
        <v>18</v>
      </c>
    </row>
    <row r="9" spans="1:63" x14ac:dyDescent="0.25">
      <c r="A9" s="2" t="s">
        <v>9</v>
      </c>
      <c r="B9" s="2" t="s">
        <v>10</v>
      </c>
      <c r="AH9" s="2" t="s">
        <v>9</v>
      </c>
      <c r="AI9" s="2" t="s">
        <v>10</v>
      </c>
    </row>
    <row r="10" spans="1:63" x14ac:dyDescent="0.25">
      <c r="A10" s="2" t="s">
        <v>7</v>
      </c>
      <c r="B10" s="3">
        <v>41487</v>
      </c>
      <c r="C10" s="3">
        <v>41488</v>
      </c>
      <c r="D10" s="3">
        <v>41489</v>
      </c>
      <c r="E10" s="3">
        <v>41490</v>
      </c>
      <c r="F10" s="3">
        <v>41491</v>
      </c>
      <c r="G10" s="3">
        <v>41492</v>
      </c>
      <c r="H10" s="3">
        <v>41493</v>
      </c>
      <c r="I10" s="3">
        <v>41494</v>
      </c>
      <c r="J10" s="3">
        <v>41495</v>
      </c>
      <c r="K10" s="3">
        <v>41498</v>
      </c>
      <c r="L10" s="3">
        <v>41499</v>
      </c>
      <c r="M10" s="3">
        <v>41500</v>
      </c>
      <c r="N10" s="3">
        <v>41501</v>
      </c>
      <c r="O10" s="3">
        <v>41502</v>
      </c>
      <c r="P10" s="3">
        <v>41503</v>
      </c>
      <c r="Q10" s="3">
        <v>41505</v>
      </c>
      <c r="R10" s="3">
        <v>41506</v>
      </c>
      <c r="S10" s="1">
        <v>41507.467453703706</v>
      </c>
      <c r="T10" s="1">
        <v>41508.478275462963</v>
      </c>
      <c r="U10" s="1">
        <v>41512.424571759257</v>
      </c>
      <c r="V10" s="1">
        <v>41513.419606481482</v>
      </c>
      <c r="W10" s="1">
        <v>41514.603009259263</v>
      </c>
      <c r="X10" s="1">
        <v>41515.605092592596</v>
      </c>
      <c r="Y10" s="1">
        <v>41516.397152777776</v>
      </c>
      <c r="Z10" t="s">
        <v>8</v>
      </c>
      <c r="AH10" s="2" t="s">
        <v>7</v>
      </c>
      <c r="AI10" t="s">
        <v>36</v>
      </c>
      <c r="AJ10" t="s">
        <v>37</v>
      </c>
      <c r="AK10" t="s">
        <v>18</v>
      </c>
      <c r="AL10" t="s">
        <v>8</v>
      </c>
    </row>
    <row r="11" spans="1:63" x14ac:dyDescent="0.25">
      <c r="A11" s="4" t="s">
        <v>14</v>
      </c>
      <c r="B11" s="6"/>
      <c r="C11" s="6"/>
      <c r="D11" s="6"/>
      <c r="E11" s="6"/>
      <c r="F11" s="6"/>
      <c r="G11" s="6"/>
      <c r="H11" s="6"/>
      <c r="I11" s="6"/>
      <c r="J11" s="6"/>
      <c r="K11" s="6"/>
      <c r="L11" s="6"/>
      <c r="M11" s="6"/>
      <c r="N11" s="6"/>
      <c r="O11" s="6"/>
      <c r="P11" s="6"/>
      <c r="Q11" s="6"/>
      <c r="R11" s="6"/>
      <c r="S11" s="6"/>
      <c r="T11" s="6"/>
      <c r="U11" s="6"/>
      <c r="V11" s="6"/>
      <c r="W11" s="6"/>
      <c r="X11" s="6"/>
      <c r="Y11" s="6"/>
      <c r="Z11" s="6"/>
      <c r="AH11" s="4" t="s">
        <v>0</v>
      </c>
      <c r="AI11" s="6">
        <v>27</v>
      </c>
      <c r="AJ11" s="6">
        <v>13</v>
      </c>
      <c r="AK11" s="6">
        <v>45</v>
      </c>
      <c r="AL11" s="6">
        <v>85</v>
      </c>
    </row>
    <row r="12" spans="1:63" x14ac:dyDescent="0.25">
      <c r="A12" s="5" t="s">
        <v>0</v>
      </c>
      <c r="B12" s="6"/>
      <c r="C12" s="6">
        <v>4</v>
      </c>
      <c r="D12" s="6">
        <v>1</v>
      </c>
      <c r="E12" s="6">
        <v>1</v>
      </c>
      <c r="F12" s="6"/>
      <c r="G12" s="6"/>
      <c r="H12" s="6">
        <v>3</v>
      </c>
      <c r="I12" s="6"/>
      <c r="J12" s="6">
        <v>1</v>
      </c>
      <c r="K12" s="6"/>
      <c r="L12" s="6"/>
      <c r="M12" s="6"/>
      <c r="N12" s="6">
        <v>2</v>
      </c>
      <c r="O12" s="6"/>
      <c r="P12" s="6"/>
      <c r="Q12" s="6"/>
      <c r="R12" s="6"/>
      <c r="S12" s="6"/>
      <c r="T12" s="6">
        <v>2</v>
      </c>
      <c r="U12" s="6">
        <v>1</v>
      </c>
      <c r="V12" s="6">
        <v>3</v>
      </c>
      <c r="W12" s="6"/>
      <c r="X12" s="6"/>
      <c r="Y12" s="6"/>
      <c r="Z12" s="6">
        <v>18</v>
      </c>
      <c r="AH12" s="4" t="s">
        <v>19</v>
      </c>
      <c r="AI12" s="6">
        <v>53</v>
      </c>
      <c r="AJ12" s="6">
        <v>34</v>
      </c>
      <c r="AK12" s="6">
        <v>95</v>
      </c>
      <c r="AL12" s="6">
        <v>182</v>
      </c>
    </row>
    <row r="13" spans="1:63" x14ac:dyDescent="0.25">
      <c r="A13" s="5" t="s">
        <v>19</v>
      </c>
      <c r="B13" s="6">
        <v>2</v>
      </c>
      <c r="C13" s="6">
        <v>2</v>
      </c>
      <c r="D13" s="6">
        <v>2</v>
      </c>
      <c r="E13" s="6"/>
      <c r="F13" s="6"/>
      <c r="G13" s="6"/>
      <c r="H13" s="6">
        <v>2</v>
      </c>
      <c r="I13" s="6">
        <v>1</v>
      </c>
      <c r="J13" s="6">
        <v>3</v>
      </c>
      <c r="K13" s="6"/>
      <c r="L13" s="6">
        <v>1</v>
      </c>
      <c r="M13" s="6">
        <v>3</v>
      </c>
      <c r="N13" s="6">
        <v>3</v>
      </c>
      <c r="O13" s="6">
        <v>1</v>
      </c>
      <c r="P13" s="6"/>
      <c r="Q13" s="6"/>
      <c r="R13" s="6">
        <v>1</v>
      </c>
      <c r="S13" s="6"/>
      <c r="T13" s="6"/>
      <c r="U13" s="6">
        <v>6</v>
      </c>
      <c r="V13" s="6">
        <v>2</v>
      </c>
      <c r="W13" s="6"/>
      <c r="X13" s="6">
        <v>5</v>
      </c>
      <c r="Y13" s="6">
        <v>1</v>
      </c>
      <c r="Z13" s="6">
        <v>35</v>
      </c>
      <c r="AH13" s="4" t="s">
        <v>8</v>
      </c>
      <c r="AI13" s="6">
        <v>80</v>
      </c>
      <c r="AJ13" s="6">
        <v>47</v>
      </c>
      <c r="AK13" s="6">
        <v>140</v>
      </c>
      <c r="AL13" s="6">
        <v>267</v>
      </c>
    </row>
    <row r="14" spans="1:63" x14ac:dyDescent="0.25">
      <c r="A14" s="4" t="s">
        <v>16</v>
      </c>
      <c r="B14" s="6"/>
      <c r="C14" s="6"/>
      <c r="D14" s="6"/>
      <c r="E14" s="6"/>
      <c r="F14" s="6"/>
      <c r="G14" s="6"/>
      <c r="H14" s="6"/>
      <c r="I14" s="6"/>
      <c r="J14" s="6"/>
      <c r="K14" s="6"/>
      <c r="L14" s="6"/>
      <c r="M14" s="6"/>
      <c r="N14" s="6"/>
      <c r="O14" s="6"/>
      <c r="P14" s="6"/>
      <c r="Q14" s="6"/>
      <c r="R14" s="6"/>
      <c r="S14" s="6"/>
      <c r="T14" s="6"/>
      <c r="U14" s="6"/>
      <c r="V14" s="6"/>
      <c r="W14" s="6"/>
      <c r="X14" s="6"/>
      <c r="Y14" s="6"/>
      <c r="Z14" s="6"/>
    </row>
    <row r="15" spans="1:63" x14ac:dyDescent="0.25">
      <c r="A15" s="5" t="s">
        <v>0</v>
      </c>
      <c r="B15" s="6"/>
      <c r="C15" s="6"/>
      <c r="D15" s="6">
        <v>2</v>
      </c>
      <c r="E15" s="6"/>
      <c r="F15" s="6"/>
      <c r="G15" s="6"/>
      <c r="H15" s="6"/>
      <c r="I15" s="6"/>
      <c r="J15" s="6">
        <v>1</v>
      </c>
      <c r="K15" s="6">
        <v>1</v>
      </c>
      <c r="L15" s="6"/>
      <c r="M15" s="6">
        <v>3</v>
      </c>
      <c r="N15" s="6">
        <v>1</v>
      </c>
      <c r="O15" s="6"/>
      <c r="P15" s="6"/>
      <c r="Q15" s="6"/>
      <c r="R15" s="6"/>
      <c r="S15" s="6">
        <v>3</v>
      </c>
      <c r="T15" s="6"/>
      <c r="U15" s="6">
        <v>1</v>
      </c>
      <c r="V15" s="6"/>
      <c r="W15" s="6">
        <v>1</v>
      </c>
      <c r="X15" s="6">
        <v>2</v>
      </c>
      <c r="Y15" s="6"/>
      <c r="Z15" s="6">
        <v>15</v>
      </c>
    </row>
    <row r="16" spans="1:63" x14ac:dyDescent="0.25">
      <c r="A16" s="5" t="s">
        <v>19</v>
      </c>
      <c r="B16" s="6"/>
      <c r="C16" s="6"/>
      <c r="D16" s="6"/>
      <c r="E16" s="6"/>
      <c r="F16" s="6"/>
      <c r="G16" s="6"/>
      <c r="H16" s="6"/>
      <c r="I16" s="6">
        <v>1</v>
      </c>
      <c r="J16" s="6">
        <v>2</v>
      </c>
      <c r="K16" s="6"/>
      <c r="L16" s="6">
        <v>2</v>
      </c>
      <c r="M16" s="6">
        <v>1</v>
      </c>
      <c r="N16" s="6">
        <v>3</v>
      </c>
      <c r="O16" s="6"/>
      <c r="P16" s="6">
        <v>1</v>
      </c>
      <c r="Q16" s="6">
        <v>1</v>
      </c>
      <c r="R16" s="6"/>
      <c r="S16" s="6">
        <v>2</v>
      </c>
      <c r="T16" s="6">
        <v>1</v>
      </c>
      <c r="U16" s="6">
        <v>6</v>
      </c>
      <c r="V16" s="6">
        <v>2</v>
      </c>
      <c r="W16" s="6"/>
      <c r="X16" s="6">
        <v>1</v>
      </c>
      <c r="Y16" s="6">
        <v>2</v>
      </c>
      <c r="Z16" s="6">
        <v>25</v>
      </c>
      <c r="AH16" s="4" t="s">
        <v>41</v>
      </c>
    </row>
    <row r="17" spans="1:43" x14ac:dyDescent="0.25">
      <c r="A17" s="4" t="s">
        <v>15</v>
      </c>
      <c r="B17" s="6"/>
      <c r="C17" s="6"/>
      <c r="D17" s="6"/>
      <c r="E17" s="6"/>
      <c r="F17" s="6"/>
      <c r="G17" s="6"/>
      <c r="H17" s="6"/>
      <c r="I17" s="6"/>
      <c r="J17" s="6"/>
      <c r="K17" s="6"/>
      <c r="L17" s="6"/>
      <c r="M17" s="6"/>
      <c r="N17" s="6"/>
      <c r="O17" s="6"/>
      <c r="P17" s="6"/>
      <c r="Q17" s="6"/>
      <c r="R17" s="6"/>
      <c r="S17" s="6"/>
      <c r="T17" s="6"/>
      <c r="U17" s="6"/>
      <c r="V17" s="6"/>
      <c r="W17" s="6"/>
      <c r="X17" s="6"/>
      <c r="Y17" s="6"/>
      <c r="Z17" s="6"/>
    </row>
    <row r="18" spans="1:43" x14ac:dyDescent="0.25">
      <c r="A18" s="5" t="s">
        <v>0</v>
      </c>
      <c r="B18" s="6"/>
      <c r="C18" s="6"/>
      <c r="D18" s="6"/>
      <c r="E18" s="6"/>
      <c r="F18" s="6"/>
      <c r="G18" s="6"/>
      <c r="H18" s="6"/>
      <c r="I18" s="6"/>
      <c r="J18" s="6"/>
      <c r="K18" s="6"/>
      <c r="L18" s="6">
        <v>1</v>
      </c>
      <c r="M18" s="6"/>
      <c r="N18" s="6"/>
      <c r="O18" s="6"/>
      <c r="P18" s="6"/>
      <c r="Q18" s="6"/>
      <c r="R18" s="6"/>
      <c r="S18" s="6">
        <v>2</v>
      </c>
      <c r="T18" s="6"/>
      <c r="U18" s="6">
        <v>1</v>
      </c>
      <c r="V18" s="6">
        <v>1</v>
      </c>
      <c r="W18" s="6"/>
      <c r="X18" s="6">
        <v>3</v>
      </c>
      <c r="Y18" s="6">
        <v>1</v>
      </c>
      <c r="Z18" s="6">
        <v>9</v>
      </c>
      <c r="AH18" s="2" t="s">
        <v>9</v>
      </c>
      <c r="AI18" s="2" t="s">
        <v>10</v>
      </c>
    </row>
    <row r="19" spans="1:43" x14ac:dyDescent="0.25">
      <c r="A19" s="5" t="s">
        <v>19</v>
      </c>
      <c r="B19" s="6"/>
      <c r="C19" s="6">
        <v>1</v>
      </c>
      <c r="D19" s="6"/>
      <c r="E19" s="6"/>
      <c r="F19" s="6"/>
      <c r="G19" s="6">
        <v>1</v>
      </c>
      <c r="H19" s="6"/>
      <c r="I19" s="6"/>
      <c r="J19" s="6">
        <v>2</v>
      </c>
      <c r="K19" s="6"/>
      <c r="L19" s="6">
        <v>4</v>
      </c>
      <c r="M19" s="6">
        <v>2</v>
      </c>
      <c r="N19" s="6"/>
      <c r="O19" s="6"/>
      <c r="P19" s="6"/>
      <c r="Q19" s="6"/>
      <c r="R19" s="6">
        <v>1</v>
      </c>
      <c r="S19" s="6">
        <v>1</v>
      </c>
      <c r="T19" s="6"/>
      <c r="U19" s="6">
        <v>3</v>
      </c>
      <c r="V19" s="6">
        <v>2</v>
      </c>
      <c r="W19" s="6">
        <v>2</v>
      </c>
      <c r="X19" s="6">
        <v>2</v>
      </c>
      <c r="Y19" s="6">
        <v>2</v>
      </c>
      <c r="Z19" s="6">
        <v>23</v>
      </c>
      <c r="AH19" s="2" t="s">
        <v>7</v>
      </c>
      <c r="AI19" t="s">
        <v>36</v>
      </c>
      <c r="AJ19" t="s">
        <v>37</v>
      </c>
      <c r="AK19" t="s">
        <v>18</v>
      </c>
      <c r="AL19" t="s">
        <v>8</v>
      </c>
    </row>
    <row r="20" spans="1:43" x14ac:dyDescent="0.25">
      <c r="A20" s="4" t="s">
        <v>38</v>
      </c>
      <c r="B20" s="6"/>
      <c r="C20" s="6"/>
      <c r="D20" s="6"/>
      <c r="E20" s="6"/>
      <c r="F20" s="6"/>
      <c r="G20" s="6"/>
      <c r="H20" s="6"/>
      <c r="I20" s="6"/>
      <c r="J20" s="6"/>
      <c r="K20" s="6"/>
      <c r="L20" s="6"/>
      <c r="M20" s="6"/>
      <c r="N20" s="6"/>
      <c r="O20" s="6"/>
      <c r="P20" s="6"/>
      <c r="Q20" s="6"/>
      <c r="R20" s="6"/>
      <c r="S20" s="6"/>
      <c r="T20" s="6"/>
      <c r="U20" s="6"/>
      <c r="V20" s="6"/>
      <c r="W20" s="6"/>
      <c r="X20" s="6"/>
      <c r="Y20" s="6"/>
      <c r="Z20" s="6"/>
      <c r="AH20" s="4" t="s">
        <v>14</v>
      </c>
      <c r="AI20" s="6">
        <v>80</v>
      </c>
      <c r="AJ20" s="6">
        <v>47</v>
      </c>
      <c r="AK20" s="6">
        <v>53</v>
      </c>
      <c r="AL20" s="6">
        <v>180</v>
      </c>
      <c r="AO20" t="str">
        <f>AI19</f>
        <v>6/2013</v>
      </c>
      <c r="AP20" t="str">
        <f>AJ19</f>
        <v>7/2013</v>
      </c>
      <c r="AQ20" t="str">
        <f>AK19</f>
        <v>8/2013</v>
      </c>
    </row>
    <row r="21" spans="1:43" x14ac:dyDescent="0.25">
      <c r="A21" s="5" t="s">
        <v>0</v>
      </c>
      <c r="B21" s="6"/>
      <c r="C21" s="6"/>
      <c r="D21" s="6">
        <v>1</v>
      </c>
      <c r="E21" s="6"/>
      <c r="F21" s="6"/>
      <c r="G21" s="6"/>
      <c r="H21" s="6"/>
      <c r="I21" s="6">
        <v>1</v>
      </c>
      <c r="J21" s="6"/>
      <c r="K21" s="6"/>
      <c r="L21" s="6"/>
      <c r="M21" s="6"/>
      <c r="N21" s="6"/>
      <c r="O21" s="6"/>
      <c r="P21" s="6"/>
      <c r="Q21" s="6"/>
      <c r="R21" s="6"/>
      <c r="S21" s="6"/>
      <c r="T21" s="6"/>
      <c r="U21" s="6"/>
      <c r="V21" s="6">
        <v>1</v>
      </c>
      <c r="W21" s="6"/>
      <c r="X21" s="6"/>
      <c r="Y21" s="6"/>
      <c r="Z21" s="6">
        <v>3</v>
      </c>
      <c r="AH21" s="5" t="s">
        <v>0</v>
      </c>
      <c r="AI21" s="6">
        <v>27</v>
      </c>
      <c r="AJ21" s="6">
        <v>13</v>
      </c>
      <c r="AK21" s="6">
        <v>18</v>
      </c>
      <c r="AL21" s="6">
        <v>58</v>
      </c>
      <c r="AN21" t="str">
        <f>AH20</f>
        <v>GTN03</v>
      </c>
      <c r="AO21" s="58">
        <f t="shared" ref="AO21:AQ24" si="0">IF(ISERROR(GETPIVOTDATA("Número da atividade",$AH$18,"Status","Cancelado","GERENCIA",$AN21,"mês",AO$20)/GETPIVOTDATA("Número da atividade",$AH$18,"GERENCIA",$AN21,"mês",AO$20)),0,GETPIVOTDATA("Número da atividade",$AH$18,"Status","Cancelado","GERENCIA",$AN21,"mês",AO$20)/GETPIVOTDATA("Número da atividade",$AH$18,"GERENCIA",$AN21,"mês",AO$20))</f>
        <v>0.33750000000000002</v>
      </c>
      <c r="AP21" s="58">
        <f t="shared" si="0"/>
        <v>0.27659574468085107</v>
      </c>
      <c r="AQ21" s="58">
        <f t="shared" si="0"/>
        <v>0.33962264150943394</v>
      </c>
    </row>
    <row r="22" spans="1:43" x14ac:dyDescent="0.25">
      <c r="A22" s="5" t="s">
        <v>19</v>
      </c>
      <c r="B22" s="6">
        <v>1</v>
      </c>
      <c r="C22" s="6">
        <v>2</v>
      </c>
      <c r="D22" s="6">
        <v>2</v>
      </c>
      <c r="E22" s="6"/>
      <c r="F22" s="6">
        <v>2</v>
      </c>
      <c r="G22" s="6"/>
      <c r="H22" s="6"/>
      <c r="I22" s="6"/>
      <c r="J22" s="6">
        <v>1</v>
      </c>
      <c r="K22" s="6"/>
      <c r="L22" s="6"/>
      <c r="M22" s="6">
        <v>1</v>
      </c>
      <c r="N22" s="6">
        <v>1</v>
      </c>
      <c r="O22" s="6"/>
      <c r="P22" s="6"/>
      <c r="Q22" s="6"/>
      <c r="R22" s="6"/>
      <c r="S22" s="6"/>
      <c r="T22" s="6"/>
      <c r="U22" s="6"/>
      <c r="V22" s="6"/>
      <c r="W22" s="6">
        <v>1</v>
      </c>
      <c r="X22" s="6">
        <v>1</v>
      </c>
      <c r="Y22" s="6"/>
      <c r="Z22" s="6">
        <v>12</v>
      </c>
      <c r="AH22" s="5" t="s">
        <v>19</v>
      </c>
      <c r="AI22" s="6">
        <v>53</v>
      </c>
      <c r="AJ22" s="6">
        <v>34</v>
      </c>
      <c r="AK22" s="6">
        <v>35</v>
      </c>
      <c r="AL22" s="6">
        <v>122</v>
      </c>
      <c r="AN22" t="str">
        <f>AH26</f>
        <v>WG*TI01</v>
      </c>
      <c r="AO22" s="58">
        <f t="shared" si="0"/>
        <v>0</v>
      </c>
      <c r="AP22" s="58">
        <f t="shared" si="0"/>
        <v>0</v>
      </c>
      <c r="AQ22" s="58">
        <f t="shared" si="0"/>
        <v>0.375</v>
      </c>
    </row>
    <row r="23" spans="1:43" x14ac:dyDescent="0.25">
      <c r="A23" s="4" t="s">
        <v>8</v>
      </c>
      <c r="B23" s="6">
        <v>3</v>
      </c>
      <c r="C23" s="6">
        <v>9</v>
      </c>
      <c r="D23" s="6">
        <v>8</v>
      </c>
      <c r="E23" s="6">
        <v>1</v>
      </c>
      <c r="F23" s="6">
        <v>2</v>
      </c>
      <c r="G23" s="6">
        <v>1</v>
      </c>
      <c r="H23" s="6">
        <v>5</v>
      </c>
      <c r="I23" s="6">
        <v>3</v>
      </c>
      <c r="J23" s="6">
        <v>10</v>
      </c>
      <c r="K23" s="6">
        <v>1</v>
      </c>
      <c r="L23" s="6">
        <v>8</v>
      </c>
      <c r="M23" s="6">
        <v>10</v>
      </c>
      <c r="N23" s="6">
        <v>10</v>
      </c>
      <c r="O23" s="6">
        <v>1</v>
      </c>
      <c r="P23" s="6">
        <v>1</v>
      </c>
      <c r="Q23" s="6">
        <v>1</v>
      </c>
      <c r="R23" s="6">
        <v>2</v>
      </c>
      <c r="S23" s="6">
        <v>8</v>
      </c>
      <c r="T23" s="6">
        <v>3</v>
      </c>
      <c r="U23" s="6">
        <v>18</v>
      </c>
      <c r="V23" s="6">
        <v>11</v>
      </c>
      <c r="W23" s="6">
        <v>4</v>
      </c>
      <c r="X23" s="6">
        <v>14</v>
      </c>
      <c r="Y23" s="6">
        <v>6</v>
      </c>
      <c r="Z23" s="6">
        <v>140</v>
      </c>
      <c r="AH23" s="4" t="s">
        <v>38</v>
      </c>
      <c r="AI23" s="6"/>
      <c r="AJ23" s="6"/>
      <c r="AK23" s="6">
        <v>15</v>
      </c>
      <c r="AL23" s="6">
        <v>15</v>
      </c>
      <c r="AN23" t="str">
        <f>AH29</f>
        <v>WG*TS04</v>
      </c>
      <c r="AO23" s="58">
        <f t="shared" si="0"/>
        <v>0</v>
      </c>
      <c r="AP23" s="58">
        <f t="shared" si="0"/>
        <v>0</v>
      </c>
      <c r="AQ23" s="58">
        <f t="shared" si="0"/>
        <v>0.28125</v>
      </c>
    </row>
    <row r="24" spans="1:43" x14ac:dyDescent="0.25">
      <c r="AH24" s="5" t="s">
        <v>0</v>
      </c>
      <c r="AI24" s="6"/>
      <c r="AJ24" s="6"/>
      <c r="AK24" s="6">
        <v>3</v>
      </c>
      <c r="AL24" s="6">
        <v>3</v>
      </c>
      <c r="AN24" t="str">
        <f>AH23</f>
        <v>Não Identificado</v>
      </c>
      <c r="AO24" s="58">
        <f t="shared" si="0"/>
        <v>0</v>
      </c>
      <c r="AP24" s="58">
        <f t="shared" si="0"/>
        <v>0</v>
      </c>
      <c r="AQ24" s="58">
        <f t="shared" si="0"/>
        <v>0.2</v>
      </c>
    </row>
    <row r="25" spans="1:43" x14ac:dyDescent="0.25">
      <c r="AH25" s="5" t="s">
        <v>19</v>
      </c>
      <c r="AI25" s="6"/>
      <c r="AJ25" s="6"/>
      <c r="AK25" s="6">
        <v>12</v>
      </c>
      <c r="AL25" s="6">
        <v>12</v>
      </c>
      <c r="AN25" t="str">
        <f>AH32</f>
        <v>Total Geral</v>
      </c>
      <c r="AO25" s="58">
        <f>AI39/GETPIVOTDATA("Número da atividade",$AH$18,"mês",AO$20)</f>
        <v>0.33750000000000002</v>
      </c>
      <c r="AP25" s="58">
        <f>AJ39/GETPIVOTDATA("Número da atividade",$AH$18,"mês",AP$20)</f>
        <v>0.27659574468085107</v>
      </c>
      <c r="AQ25" s="58">
        <f>AK39/GETPIVOTDATA("Número da atividade",$AH$18,"mês",AQ$20)</f>
        <v>0.32142857142857145</v>
      </c>
    </row>
    <row r="26" spans="1:43" x14ac:dyDescent="0.25">
      <c r="AH26" s="4" t="s">
        <v>16</v>
      </c>
      <c r="AI26" s="6"/>
      <c r="AJ26" s="6"/>
      <c r="AK26" s="6">
        <v>40</v>
      </c>
      <c r="AL26" s="6">
        <v>40</v>
      </c>
    </row>
    <row r="27" spans="1:43" x14ac:dyDescent="0.25">
      <c r="AH27" s="5" t="s">
        <v>0</v>
      </c>
      <c r="AI27" s="6"/>
      <c r="AJ27" s="6"/>
      <c r="AK27" s="6">
        <v>15</v>
      </c>
      <c r="AL27" s="6">
        <v>15</v>
      </c>
    </row>
    <row r="28" spans="1:43" x14ac:dyDescent="0.25">
      <c r="AH28" s="5" t="s">
        <v>19</v>
      </c>
      <c r="AI28" s="6"/>
      <c r="AJ28" s="6"/>
      <c r="AK28" s="6">
        <v>25</v>
      </c>
      <c r="AL28" s="6">
        <v>25</v>
      </c>
    </row>
    <row r="29" spans="1:43" x14ac:dyDescent="0.25">
      <c r="AH29" s="4" t="s">
        <v>15</v>
      </c>
      <c r="AI29" s="6"/>
      <c r="AJ29" s="6"/>
      <c r="AK29" s="6">
        <v>32</v>
      </c>
      <c r="AL29" s="6">
        <v>32</v>
      </c>
    </row>
    <row r="30" spans="1:43" x14ac:dyDescent="0.25">
      <c r="AH30" s="5" t="s">
        <v>0</v>
      </c>
      <c r="AI30" s="6"/>
      <c r="AJ30" s="6"/>
      <c r="AK30" s="6">
        <v>9</v>
      </c>
      <c r="AL30" s="6">
        <v>9</v>
      </c>
    </row>
    <row r="31" spans="1:43" x14ac:dyDescent="0.25">
      <c r="AH31" s="5" t="s">
        <v>19</v>
      </c>
      <c r="AI31" s="6"/>
      <c r="AJ31" s="6"/>
      <c r="AK31" s="6">
        <v>23</v>
      </c>
      <c r="AL31" s="6">
        <v>23</v>
      </c>
    </row>
    <row r="32" spans="1:43" x14ac:dyDescent="0.25">
      <c r="AH32" s="4" t="s">
        <v>8</v>
      </c>
      <c r="AI32" s="6">
        <v>80</v>
      </c>
      <c r="AJ32" s="6">
        <v>47</v>
      </c>
      <c r="AK32" s="6">
        <v>140</v>
      </c>
      <c r="AL32" s="6">
        <v>267</v>
      </c>
    </row>
    <row r="38" spans="34:37" x14ac:dyDescent="0.25">
      <c r="AI38" t="str">
        <f>AI19</f>
        <v>6/2013</v>
      </c>
      <c r="AJ38" t="str">
        <f>AJ19</f>
        <v>7/2013</v>
      </c>
      <c r="AK38" t="str">
        <f>AK19</f>
        <v>8/2013</v>
      </c>
    </row>
    <row r="39" spans="34:37" x14ac:dyDescent="0.25">
      <c r="AH39" t="s">
        <v>40</v>
      </c>
      <c r="AI39">
        <f>GETPIVOTDATA("Número da atividade",$AH$18,"Status","Cancelado","GERENCIA","GTN03","mês",AI$38)+GETPIVOTDATA("Número da atividade",$AH$18,"Status","Cancelado","GERENCIA","Não Identificado","mês",AI$38)+GETPIVOTDATA("Número da atividade",$AH$18,"Status","Cancelado","GERENCIA","WG*TI01","mês",AI$38)+GETPIVOTDATA("Número da atividade",$AH$18,"Status","Cancelado","GERENCIA","WG*TS04","mês",AI$38)</f>
        <v>27</v>
      </c>
      <c r="AJ39">
        <f>GETPIVOTDATA("Número da atividade",$AH$18,"Status","Cancelado","GERENCIA","GTN03","mês",AJ$19)+GETPIVOTDATA("Número da atividade",$AH$18,"Status","Cancelado","GERENCIA","Não Identificado","mês",AJ$19)+GETPIVOTDATA("Número da atividade",$AH$18,"Status","Cancelado","GERENCIA","WG*TI01","mês",AJ$19)+GETPIVOTDATA("Número da atividade",$AH$18,"Status","Cancelado","GERENCIA","WG*TS04","mês",AJ$19)</f>
        <v>13</v>
      </c>
      <c r="AK39">
        <f>GETPIVOTDATA("Número da atividade",$AH$18,"Status","Cancelado","GERENCIA","GTN03","mês",AK$19)+GETPIVOTDATA("Número da atividade",$AH$18,"Status","Cancelado","GERENCIA","Não Identificado","mês",AK$19)+GETPIVOTDATA("Número da atividade",$AH$18,"Status","Cancelado","GERENCIA","WG*TI01","mês",AK$19)+GETPIVOTDATA("Número da atividade",$AH$18,"Status","Cancelado","GERENCIA","WG*TS04","mês",AK$19)</f>
        <v>45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RELATORIO</vt:lpstr>
      <vt:lpstr>BASE_PENDENTES</vt:lpstr>
      <vt:lpstr>BASE_FINALIZADOS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Adriano Patucci de Lima</dc:creator>
  <cp:lastModifiedBy>Carla Miranda Torel</cp:lastModifiedBy>
  <cp:lastPrinted>2013-08-29T17:56:40Z</cp:lastPrinted>
  <dcterms:created xsi:type="dcterms:W3CDTF">2013-06-07T16:25:49Z</dcterms:created>
  <dcterms:modified xsi:type="dcterms:W3CDTF">2013-08-30T14:05:14Z</dcterms:modified>
</cp:coreProperties>
</file>