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f2f03b0e80999a52/Documentos/Pétala/Vale fertil/2025/"/>
    </mc:Choice>
  </mc:AlternateContent>
  <xr:revisionPtr revIDLastSave="1" documentId="8_{E64BE1CA-E3E8-45AA-90DD-EE47D13E088E}" xr6:coauthVersionLast="47" xr6:coauthVersionMax="47" xr10:uidLastSave="{5A8C5B32-9C01-44CB-87E7-980F5FDD5133}"/>
  <bookViews>
    <workbookView xWindow="-108" yWindow="-108" windowWidth="23256" windowHeight="12456" xr2:uid="{00000000-000D-0000-FFFF-FFFF00000000}"/>
  </bookViews>
  <sheets>
    <sheet name="Vale Fértil " sheetId="10" r:id="rId1"/>
    <sheet name="Baldes Vale Fértil" sheetId="8" r:id="rId2"/>
    <sheet name="Malaguena " sheetId="11" r:id="rId3"/>
    <sheet name="Baldes Malaguena" sheetId="13" r:id="rId4"/>
    <sheet name="Rivoli" sheetId="17" r:id="rId5"/>
    <sheet name="Baldes Rivoli" sheetId="16" r:id="rId6"/>
    <sheet name="Prolive" sheetId="19" r:id="rId7"/>
  </sheets>
  <definedNames>
    <definedName name="_xlnm._FilterDatabase" localSheetId="3" hidden="1">'Baldes Malaguena'!$B$4:$B$15</definedName>
    <definedName name="_xlnm._FilterDatabase" localSheetId="5" hidden="1">'Baldes Rivoli'!$B$4:$B$21</definedName>
    <definedName name="_xlnm._FilterDatabase" localSheetId="1" hidden="1">'Baldes Vale Fértil'!$B$4:$B$68</definedName>
    <definedName name="_xlnm._FilterDatabase" localSheetId="2" hidden="1">'Malaguena '!$C$4:$C$37</definedName>
    <definedName name="_xlnm._FilterDatabase" localSheetId="6" hidden="1">Prolive!$A$5:$R$7</definedName>
    <definedName name="_xlnm._FilterDatabase" localSheetId="4" hidden="1">Rivoli!$C$4:$C$80</definedName>
    <definedName name="_xlnm._FilterDatabase" localSheetId="0" hidden="1">'Vale Fértil '!$C$4:$C$141</definedName>
    <definedName name="_xlnm.Print_Area" localSheetId="3">'Baldes Malaguena'!$C$1:$M$34</definedName>
    <definedName name="_xlnm.Print_Area" localSheetId="5">'Baldes Rivoli'!$C$1:$M$35</definedName>
    <definedName name="_xlnm.Print_Area" localSheetId="1">'Baldes Vale Fértil'!$C$1:$M$64</definedName>
    <definedName name="_xlnm.Print_Area" localSheetId="2">'Malaguena '!$A$1:$R$37</definedName>
    <definedName name="_xlnm.Print_Area" localSheetId="6">Prolive!$A$2:$R$7</definedName>
    <definedName name="_xlnm.Print_Area" localSheetId="4">Rivoli!$A$1:$R$18</definedName>
    <definedName name="_xlnm.Print_Area" localSheetId="0">'Vale Fértil '!$A$1:$R$138</definedName>
    <definedName name="_xlnm.Print_Titles" localSheetId="3">'Baldes Malaguena'!$1:$6</definedName>
    <definedName name="_xlnm.Print_Titles" localSheetId="5">'Baldes Rivoli'!$1:$6</definedName>
    <definedName name="_xlnm.Print_Titles" localSheetId="1">'Baldes Vale Fértil'!$1:$6</definedName>
    <definedName name="_xlnm.Print_Titles" localSheetId="2">'Malaguena '!$1:$6</definedName>
    <definedName name="_xlnm.Print_Titles" localSheetId="6">Prolive!$2:$7</definedName>
    <definedName name="_xlnm.Print_Titles" localSheetId="4">Rivoli!$1:$6</definedName>
    <definedName name="_xlnm.Print_Titles" localSheetId="0">'Vale Fértil 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5" i="17" l="1"/>
  <c r="L74" i="17"/>
  <c r="L72" i="17"/>
  <c r="L104" i="10"/>
  <c r="L103" i="10"/>
  <c r="L102" i="10"/>
  <c r="Q114" i="10" l="1"/>
  <c r="H92" i="10"/>
  <c r="L92" i="10" s="1"/>
  <c r="L139" i="10"/>
  <c r="L78" i="17"/>
  <c r="L77" i="17"/>
  <c r="L76" i="17"/>
  <c r="L137" i="10" l="1"/>
  <c r="L135" i="10"/>
  <c r="L71" i="17" l="1"/>
  <c r="L96" i="10"/>
  <c r="L101" i="10" l="1"/>
  <c r="L100" i="10"/>
  <c r="L99" i="10"/>
  <c r="L98" i="10"/>
  <c r="L95" i="10"/>
  <c r="L15" i="19" l="1"/>
  <c r="L73" i="17" l="1"/>
  <c r="L70" i="17"/>
  <c r="L69" i="17"/>
  <c r="L68" i="17"/>
  <c r="L67" i="17"/>
  <c r="L64" i="17"/>
  <c r="L44" i="17"/>
  <c r="L43" i="17"/>
  <c r="L36" i="17"/>
  <c r="L35" i="17"/>
  <c r="L34" i="17"/>
  <c r="L33" i="17"/>
  <c r="L31" i="17"/>
  <c r="L30" i="17"/>
  <c r="L29" i="17"/>
  <c r="L27" i="17"/>
  <c r="L26" i="17"/>
  <c r="L25" i="17"/>
  <c r="L24" i="17"/>
  <c r="L23" i="17"/>
  <c r="L22" i="17"/>
  <c r="L13" i="17"/>
  <c r="L21" i="17"/>
  <c r="L20" i="17"/>
  <c r="L19" i="17"/>
  <c r="L18" i="17"/>
  <c r="L17" i="17"/>
  <c r="L12" i="17"/>
  <c r="L16" i="17"/>
  <c r="L15" i="17"/>
  <c r="L14" i="17"/>
  <c r="L11" i="17"/>
  <c r="L10" i="17"/>
  <c r="L9" i="17"/>
  <c r="L8" i="17"/>
</calcChain>
</file>

<file path=xl/sharedStrings.xml><?xml version="1.0" encoding="utf-8"?>
<sst xmlns="http://schemas.openxmlformats.org/spreadsheetml/2006/main" count="3025" uniqueCount="1191">
  <si>
    <t>EAN - 13</t>
  </si>
  <si>
    <t>DUN - 14</t>
  </si>
  <si>
    <t xml:space="preserve"> Pallet</t>
  </si>
  <si>
    <t>PRODUTO</t>
  </si>
  <si>
    <t>CAIXA</t>
  </si>
  <si>
    <t>Lastro/</t>
  </si>
  <si>
    <t>Altura</t>
  </si>
  <si>
    <t>Vidro</t>
  </si>
  <si>
    <t>10 x 12</t>
  </si>
  <si>
    <t>12 x 360</t>
  </si>
  <si>
    <t>Caixa</t>
  </si>
  <si>
    <t>24 x 200</t>
  </si>
  <si>
    <t>24 x 100</t>
  </si>
  <si>
    <t>12 x 500</t>
  </si>
  <si>
    <t>Lata</t>
  </si>
  <si>
    <t>24 x 160</t>
  </si>
  <si>
    <t>12 x 280</t>
  </si>
  <si>
    <t>12 x 300</t>
  </si>
  <si>
    <t>15 x 6</t>
  </si>
  <si>
    <t>12 x 6</t>
  </si>
  <si>
    <t>11 x 6</t>
  </si>
  <si>
    <t>170 x 191</t>
  </si>
  <si>
    <t>250 x 235</t>
  </si>
  <si>
    <t>(g)</t>
  </si>
  <si>
    <t>(mm)</t>
  </si>
  <si>
    <t xml:space="preserve">Quant. </t>
  </si>
  <si>
    <t xml:space="preserve">Peso </t>
  </si>
  <si>
    <t>Peso</t>
  </si>
  <si>
    <t>Bruto (kg)</t>
  </si>
  <si>
    <t>Altura x Larg.</t>
  </si>
  <si>
    <t>Tipo Embal</t>
  </si>
  <si>
    <t>Sachê DP</t>
  </si>
  <si>
    <t>Liq.</t>
  </si>
  <si>
    <t>Dren.</t>
  </si>
  <si>
    <t>Comp X Larg X Alt.</t>
  </si>
  <si>
    <t>Qtd. Prod.</t>
  </si>
  <si>
    <t>Cód.</t>
  </si>
  <si>
    <t>(kg)</t>
  </si>
  <si>
    <t>Interno</t>
  </si>
  <si>
    <t>Azeitonas Verdes s/ caroço</t>
  </si>
  <si>
    <t>Azeitonas Vds Fatiada</t>
  </si>
  <si>
    <t>Validade (mês)</t>
  </si>
  <si>
    <t>Classif. Fiscal</t>
  </si>
  <si>
    <t>2005.70.00</t>
  </si>
  <si>
    <t>2001.90.00</t>
  </si>
  <si>
    <t>Descrição</t>
  </si>
  <si>
    <t>Bruto Sistema</t>
  </si>
  <si>
    <t>AZ.VDS.STD.VALE FÉRTIL-VIDRO 24/100G</t>
  </si>
  <si>
    <t>AZ.VDS.LIGHT VALE FÉRTIL-VIDRO 24/200G</t>
  </si>
  <si>
    <t>AZ. VDS. STD. ARAUCO VALE FÉRTIL-VIDRO 24/200G</t>
  </si>
  <si>
    <t>AZ. VDS. STD. ARAUCO VALE FÉRTIL-VIDRO 12/360G</t>
  </si>
  <si>
    <t>AZ. VDS. STD. ARAUCO VALE FÉRTIL-VIDRO 12/500G</t>
  </si>
  <si>
    <t>AZ. VDS. PREMIUM ARAUCO VALE FÉRTIL-VIDRO 24/200G</t>
  </si>
  <si>
    <t>AZ. VDS. PREMIUM ARAUCO VALE FÉRTIL-VIDRO 12/360G</t>
  </si>
  <si>
    <t>AZ. VDS. PREMIUM ARAUCO VALE FÉRTIL-VIDRO 12/500G</t>
  </si>
  <si>
    <t>AZ. VDS. PREMIUM GORDAL VALE FÉRTIL-VIDRO 24/200G</t>
  </si>
  <si>
    <t>AZ. VDS. PREMIUM GORDAL VALE FÉRTIL-VIDRO 12/360G</t>
  </si>
  <si>
    <t>AZ. VDS. PREMIUM GORDAL VALE FÉRTIL-VIDRO 12/500G</t>
  </si>
  <si>
    <t>AZ.VDS. PREMIUM MANZ. REINA VALE FÉRTIL-VIDRO 12/300G</t>
  </si>
  <si>
    <t>AZ.VDS. PREMIUM MANZ. REINA VALE FÉRTIL-VIDRO 12/500G</t>
  </si>
  <si>
    <t>AZ. VDS. PREMIUM MANZ. S/CAROÇO VALE FÉRTIL-VIDRO 12/280G</t>
  </si>
  <si>
    <t>AZ. VDS. PREMIUM MANZ. RECHEADA VALE FÉRTIL-VIDRO 12/300G</t>
  </si>
  <si>
    <t>AZ.VDS.R/PIMENTÃO VALE FÉRTIL-VIDRO 12/360G</t>
  </si>
  <si>
    <t>AZ.VDS.R/PIMENTÃO VALE FÉRTIL-VIDRO 24/200G</t>
  </si>
  <si>
    <t>AZ.VDS.S/CAROÇO VALE FÉRTIL-VIDRO 24/160G</t>
  </si>
  <si>
    <t>AZ.VDS.S/CAROÇO VALE FÉRTIL-VIDRO 12/280G</t>
  </si>
  <si>
    <t>AZ.PTS.STD.VALE FÉRTIL-VIDRO 24/200G</t>
  </si>
  <si>
    <t>AZ.PTS.STD.VALE FÉRTIL-VIDRO 12/360G</t>
  </si>
  <si>
    <t>AZ.PTS.STD.VALE FÉRTIL-VIDRO 12/500G</t>
  </si>
  <si>
    <t>AZ.PTS.PREMIUM AZAPA VALE FÉRTIL-VIDRO 24/200G</t>
  </si>
  <si>
    <t>AZ.PTS.PREMIUM AZAPA VALE FÉRTIL-VIDRO 12/360G</t>
  </si>
  <si>
    <t>AZ.PTS.PREMIUM AZAPA VALE FÉRTILI -VIDRO 12/500G</t>
  </si>
  <si>
    <t>AZ.PTS.S/CAROÇO VALE FÉRTIL-VIDRO 24/160G</t>
  </si>
  <si>
    <t>AZ.VDS. STD. VALE FÉRTIL-SACHE 24/100G</t>
  </si>
  <si>
    <t>AZ.VDS. STD. VALE FÉRTIL-SACHE 24/200G</t>
  </si>
  <si>
    <t>Azeitonas Verdes Std.</t>
  </si>
  <si>
    <t>AZ.VDS. STD. ARAUCO VALE FÉRTIL-DOY PACK 24/200G</t>
  </si>
  <si>
    <t>AZ.VDS. LIGHT VALE FÉRTIL-DOY PACK 24/150G</t>
  </si>
  <si>
    <t>AZ.VDS.R/PIMENTÃO VALE FÉRTIL-DOY PACK 24/150G</t>
  </si>
  <si>
    <t>AZ.VDS.R/PIMENTÃO VALE FÉRTIL-DOY PACK 06/1,01KG</t>
  </si>
  <si>
    <t>AZ.VDS.FATIADAS VALE FÉRTIL-DOY PACK 24/120G</t>
  </si>
  <si>
    <t>AZ.VDS.FATIADAS VALE FÉRTIL-DOY PACK 24/180G</t>
  </si>
  <si>
    <t>AZ.VDS.FATIADAS VALE FÉRTIL-DOY PACK 6/1,01KG</t>
  </si>
  <si>
    <t>AZ.VDS.S/CAROCO VALE FÉRTIL-DOY PACK 24/120G</t>
  </si>
  <si>
    <t xml:space="preserve">AZ.VDS.S/CAROCO VALE FÉRTIL-DOY PACK 24/180G </t>
  </si>
  <si>
    <t>AZ.VDS.S/CAROÇO VALE FÉRTIL - DOY PACK 06/1,01KG</t>
  </si>
  <si>
    <t>AZ.PTS.VALE FÉRTIL - DOY PACK 06/1,01KG</t>
  </si>
  <si>
    <t>AZ.PTS.S/CAROCO VALE FÉRTIL-DOY PACK 24/120G</t>
  </si>
  <si>
    <t>AZ.PTS.S/CAROCO VALE FÉRTIL-DOY PACK 06/1,01KG</t>
  </si>
  <si>
    <t>AZ.PTS.FATIADAS VALE FÉRTIL-DOY PACK 6/1,01KG</t>
  </si>
  <si>
    <t>AZ.PTS.STD. PORTUGUESA VALE FÉRTIL - DOY PACK 24/100G</t>
  </si>
  <si>
    <t>ALCAPARRAS EM CONSERVA VALE FÉRTIL-VIDRO 12/60G</t>
  </si>
  <si>
    <t>CHAMPIGNON EM CONSERVA VALE FÉRTIL-VIDRO 12/100G</t>
  </si>
  <si>
    <t>PEPINO CORNICHON EM CONSERVA VALE FÉRTIL-VIDRO 12/180G</t>
  </si>
  <si>
    <t>PALMITO AÇAÍ EM CONSERVA VALE FÉRTIL-VIDRO 15/300G</t>
  </si>
  <si>
    <t>PALMITO PUPUNHA EM CONSERVA VALE FÉRTIL-VIDRO 15/300G</t>
  </si>
  <si>
    <t>TOMATE SECO VALE FÉRTIL-VIDRO 12/100G</t>
  </si>
  <si>
    <t>ASPARGO BRANCO EM CONSERVA VALE FÉRTIL-VIDRO 12/205G</t>
  </si>
  <si>
    <t>AZ.VDS.R/ANCHOVAS VALE FÉRTIL-VIDRO 12/130G</t>
  </si>
  <si>
    <t>AZ.VDS.R/LIMAO VALE FÉRTIL-VIDRO 12/130G</t>
  </si>
  <si>
    <t>AZ.VDS.R/QUEIJO AZULVALE FÉRTIL-VIDRO 12/130G</t>
  </si>
  <si>
    <t>AZ.VDS.R/SALMÃO VALE FÉRTIL-VIDRO 12/130G</t>
  </si>
  <si>
    <t>AZ.VDS.TEMPERADA SABOR MEXICANO VALE FÉRTIL-VIDRO 12/145G</t>
  </si>
  <si>
    <t>AZ.VDS.TEMPERADA SABOR MEDITERRANEO VALE FÉRTIL-VIDRO 12/145G</t>
  </si>
  <si>
    <t>AZ.VDS.TEMPERADA SABOR ANCHOVA VALE FÉRTIL-VIDRO 12/145G</t>
  </si>
  <si>
    <t>22 x 10</t>
  </si>
  <si>
    <t>12 x 100</t>
  </si>
  <si>
    <t>11 x 7</t>
  </si>
  <si>
    <t>AZ.VDS.FATIADAS VALE FÉRTIL-VIDRO 24/160G</t>
  </si>
  <si>
    <t>AZ.VDS.FATIADAS VALE FÉRTIL-VIDRO 12/280G</t>
  </si>
  <si>
    <t>78962720 03664</t>
  </si>
  <si>
    <t>AZ.PTS.FATIADAS VALE FÉRTIL-VIDRO 24/160G</t>
  </si>
  <si>
    <t>AZ.VDS. STD. ARAUCO VALE FÉRTIL-DOY PACK 24/150G</t>
  </si>
  <si>
    <t>AZ.VDS. STD.ARAUCO VALE FÉRTIL-DOY PACK 12/300G</t>
  </si>
  <si>
    <t>AZ.VDS. STD.ARAUCO VALE FÉRTIL-DOY PACK 12/500G</t>
  </si>
  <si>
    <t>17 x 8</t>
  </si>
  <si>
    <t>AZ.PTS.STD.VALE FÉRTIL - DOY PACK 24/150G</t>
  </si>
  <si>
    <t>PALMITO PUPUNHA FATIADO EM CONSERVA VALE FÉRTIL-VIDRO 6/1,8kg</t>
  </si>
  <si>
    <t> 710006</t>
  </si>
  <si>
    <t> 710022</t>
  </si>
  <si>
    <t> 710031</t>
  </si>
  <si>
    <t> 710057</t>
  </si>
  <si>
    <t>Sachê</t>
  </si>
  <si>
    <t>16 x 7</t>
  </si>
  <si>
    <t>20 x 3</t>
  </si>
  <si>
    <t>AZEITE DE OLIVA E.VIRGEM VALE FÉRTIL-SACHÊ 240/13ML</t>
  </si>
  <si>
    <t>125 x 42</t>
  </si>
  <si>
    <t>182 x 134 x 138</t>
  </si>
  <si>
    <t>45 x 7</t>
  </si>
  <si>
    <t>12 x 60</t>
  </si>
  <si>
    <t>92 x 61</t>
  </si>
  <si>
    <t>253 x 190 x 104</t>
  </si>
  <si>
    <t>136 x 86</t>
  </si>
  <si>
    <t>15 x 300</t>
  </si>
  <si>
    <t>436 x 267 x 141</t>
  </si>
  <si>
    <t>9 x 8</t>
  </si>
  <si>
    <t>245 x 148</t>
  </si>
  <si>
    <t>6 x 1800</t>
  </si>
  <si>
    <t>445 x 300 x 255</t>
  </si>
  <si>
    <t>8 x 5</t>
  </si>
  <si>
    <t>111 x 78</t>
  </si>
  <si>
    <t>12 x 180</t>
  </si>
  <si>
    <t>321 x 238 x 122</t>
  </si>
  <si>
    <t>185 x 60</t>
  </si>
  <si>
    <t>12 x 205</t>
  </si>
  <si>
    <t>250 x 195 x 199</t>
  </si>
  <si>
    <t xml:space="preserve">22 x 6 </t>
  </si>
  <si>
    <t>12 x 145</t>
  </si>
  <si>
    <t>17 x 9</t>
  </si>
  <si>
    <t>12 x 240</t>
  </si>
  <si>
    <t>12 x 130</t>
  </si>
  <si>
    <t>127 x 57</t>
  </si>
  <si>
    <t>246 x 185 x 146</t>
  </si>
  <si>
    <t xml:space="preserve">25 x 9 </t>
  </si>
  <si>
    <t>AZ.VDS.R/PRESUNTO IBÉRICO VALE FÉRTIL-VIDRO 12/130G</t>
  </si>
  <si>
    <t>18 x 10</t>
  </si>
  <si>
    <t>86 x 69</t>
  </si>
  <si>
    <t>387 x 268 x 97</t>
  </si>
  <si>
    <t>157 x 62</t>
  </si>
  <si>
    <t>169 x 89</t>
  </si>
  <si>
    <t>181 x 75</t>
  </si>
  <si>
    <t>315 x 230 x 187</t>
  </si>
  <si>
    <t xml:space="preserve">383 x 255 x 163                                                           </t>
  </si>
  <si>
    <t xml:space="preserve">373 x 279 x 170 </t>
  </si>
  <si>
    <t>789 6272002117</t>
  </si>
  <si>
    <t xml:space="preserve"> 789 6272000076</t>
  </si>
  <si>
    <t>789 6272002254</t>
  </si>
  <si>
    <t>789 6272000601</t>
  </si>
  <si>
    <t>5789 6272000071</t>
  </si>
  <si>
    <t>2789 6272002258</t>
  </si>
  <si>
    <t>2789 6272000605</t>
  </si>
  <si>
    <t>789 62720 00977</t>
  </si>
  <si>
    <t>789 6272001967</t>
  </si>
  <si>
    <t>5789 6272000972</t>
  </si>
  <si>
    <t>2789 6272001961</t>
  </si>
  <si>
    <t>789 6272002803</t>
  </si>
  <si>
    <t>2789 6272002807</t>
  </si>
  <si>
    <t>789 6272000830</t>
  </si>
  <si>
    <t>789 6272001974</t>
  </si>
  <si>
    <t>5789 6272000835</t>
  </si>
  <si>
    <t>2789 6272001978</t>
  </si>
  <si>
    <t>789 6272002797</t>
  </si>
  <si>
    <t>2789 6272002791</t>
  </si>
  <si>
    <t>789 6272001431</t>
  </si>
  <si>
    <t>789 6272002230</t>
  </si>
  <si>
    <t>5789 6272001436</t>
  </si>
  <si>
    <t>2789 6272002234</t>
  </si>
  <si>
    <t>789 6272003350</t>
  </si>
  <si>
    <t>789 6272001721</t>
  </si>
  <si>
    <t>5789 6272001726</t>
  </si>
  <si>
    <t>5789 6272003355</t>
  </si>
  <si>
    <t>789 6272001981</t>
  </si>
  <si>
    <t>2789 6272001985</t>
  </si>
  <si>
    <t>789 6272000878</t>
  </si>
  <si>
    <t>5789 6272000873</t>
  </si>
  <si>
    <t>789 6272006405</t>
  </si>
  <si>
    <t>2789 6272006409</t>
  </si>
  <si>
    <t>2789 6272006416</t>
  </si>
  <si>
    <t>2789 6272006423</t>
  </si>
  <si>
    <t>789 6272006412</t>
  </si>
  <si>
    <t>789 6272006429</t>
  </si>
  <si>
    <t> 789 6272005736</t>
  </si>
  <si>
    <t>2789 6272005730</t>
  </si>
  <si>
    <t> 789 6272005729</t>
  </si>
  <si>
    <t> 789 6272005712</t>
  </si>
  <si>
    <t>2789 6272005716</t>
  </si>
  <si>
    <t>2789 6272005723</t>
  </si>
  <si>
    <t> 789 6272005705</t>
  </si>
  <si>
    <t> 2789 6272005709</t>
  </si>
  <si>
    <t>789 6272005682</t>
  </si>
  <si>
    <t>2789 6272005686</t>
  </si>
  <si>
    <t>789 6272002018</t>
  </si>
  <si>
    <t>2789 6272002012</t>
  </si>
  <si>
    <t>789 6272000281</t>
  </si>
  <si>
    <t>2789 6272000285</t>
  </si>
  <si>
    <t>2789 6272000278</t>
  </si>
  <si>
    <t>789 6272003725</t>
  </si>
  <si>
    <t>2789 6272003729</t>
  </si>
  <si>
    <t>789 6272004012</t>
  </si>
  <si>
    <t>3789 6272004013</t>
  </si>
  <si>
    <r>
      <t>789 6272003961</t>
    </r>
    <r>
      <rPr>
        <sz val="9"/>
        <color indexed="9"/>
        <rFont val="Arial"/>
        <family val="2"/>
      </rPr>
      <t>.</t>
    </r>
  </si>
  <si>
    <t>789 6272006511</t>
  </si>
  <si>
    <t xml:space="preserve"> 3789 6272006512</t>
  </si>
  <si>
    <t>2789 6272003873</t>
  </si>
  <si>
    <t>450 x 264 134</t>
  </si>
  <si>
    <t>3789 6272003962</t>
  </si>
  <si>
    <t>1789 6272006501</t>
  </si>
  <si>
    <t>789 6272006504</t>
  </si>
  <si>
    <t>789 6272005804</t>
  </si>
  <si>
    <t>2789 6272005808</t>
  </si>
  <si>
    <t>292 x 210</t>
  </si>
  <si>
    <t>AZ.VDS.STD. VALE FÉRTIL-DOY PACK 06/1,01KG</t>
  </si>
  <si>
    <t>789 6272004715</t>
  </si>
  <si>
    <t>1789 6272004712</t>
  </si>
  <si>
    <t>6 x 1010</t>
  </si>
  <si>
    <t>789 6272004906</t>
  </si>
  <si>
    <t>1789 6272004903</t>
  </si>
  <si>
    <t>789 6272004722</t>
  </si>
  <si>
    <t>1789 6272004729</t>
  </si>
  <si>
    <t>789 6272004692</t>
  </si>
  <si>
    <t>1789 6272004699</t>
  </si>
  <si>
    <t>789 6272004708</t>
  </si>
  <si>
    <t>1789 6272004705</t>
  </si>
  <si>
    <t>789 6272004685</t>
  </si>
  <si>
    <t>1789 6272004682</t>
  </si>
  <si>
    <t>1789 6272004675</t>
  </si>
  <si>
    <t>789 6272000496</t>
  </si>
  <si>
    <t>5789 6272000491</t>
  </si>
  <si>
    <t>285 x 205 x 133</t>
  </si>
  <si>
    <t>Sachê Plano</t>
  </si>
  <si>
    <t>195 x 120</t>
  </si>
  <si>
    <t>185 x 110</t>
  </si>
  <si>
    <t>247 x 170</t>
  </si>
  <si>
    <t>789 6272001301</t>
  </si>
  <si>
    <t>2789 6272001305</t>
  </si>
  <si>
    <t>24 x 150</t>
  </si>
  <si>
    <t>199 x 125</t>
  </si>
  <si>
    <t>177 x 107</t>
  </si>
  <si>
    <t>15 x 5</t>
  </si>
  <si>
    <t>18 x 6</t>
  </si>
  <si>
    <t xml:space="preserve">15 x 6 </t>
  </si>
  <si>
    <t>10 x 5</t>
  </si>
  <si>
    <t>789 6272004180</t>
  </si>
  <si>
    <t>789 6272000502</t>
  </si>
  <si>
    <t>5789 6272000507</t>
  </si>
  <si>
    <t>5789 6272004185</t>
  </si>
  <si>
    <t>789 6272003336</t>
  </si>
  <si>
    <t>789 6272003343</t>
  </si>
  <si>
    <t>2789 6272003347</t>
  </si>
  <si>
    <t>789 6272004678</t>
  </si>
  <si>
    <t>789 6272004227</t>
  </si>
  <si>
    <t>5789 6272004222</t>
  </si>
  <si>
    <t>789 6272004210</t>
  </si>
  <si>
    <t>789 6272003619</t>
  </si>
  <si>
    <t>5789 6272004215</t>
  </si>
  <si>
    <t>5789 6272003614</t>
  </si>
  <si>
    <t xml:space="preserve">AZ.VDS.R/PIMENTÃO VALE FÉRTIL-DOY PACK 24/200G </t>
  </si>
  <si>
    <t>789 6272004197</t>
  </si>
  <si>
    <t>786 9272003596</t>
  </si>
  <si>
    <t>5789 6272004192</t>
  </si>
  <si>
    <t>5789 6272003591</t>
  </si>
  <si>
    <t>24 x 120</t>
  </si>
  <si>
    <t>24 x 180</t>
  </si>
  <si>
    <t>789 6272004203</t>
  </si>
  <si>
    <t>789 6272003602</t>
  </si>
  <si>
    <t>5789 6272004208</t>
  </si>
  <si>
    <t>5789 6272003607</t>
  </si>
  <si>
    <t>789 6272004630</t>
  </si>
  <si>
    <t>5786 272004635</t>
  </si>
  <si>
    <t>789 6272001899</t>
  </si>
  <si>
    <t>5789 6272001894</t>
  </si>
  <si>
    <t>789 6272000021</t>
  </si>
  <si>
    <t>5789 6272000026</t>
  </si>
  <si>
    <t>789 6272002032</t>
  </si>
  <si>
    <t>789 6272000038</t>
  </si>
  <si>
    <t>2789 6272000032</t>
  </si>
  <si>
    <t>2789 6272002036</t>
  </si>
  <si>
    <t xml:space="preserve">789 62720 00199 </t>
  </si>
  <si>
    <t>5789 6272000194</t>
  </si>
  <si>
    <t>5789 6272002112</t>
  </si>
  <si>
    <t>789 6272002247</t>
  </si>
  <si>
    <t>2789 6272002241</t>
  </si>
  <si>
    <t>789 6272000205</t>
  </si>
  <si>
    <t>2789 6272000209</t>
  </si>
  <si>
    <t>789 6272002124</t>
  </si>
  <si>
    <t>5789 6272002129</t>
  </si>
  <si>
    <t>789 6272002223</t>
  </si>
  <si>
    <t>2789 6272002227</t>
  </si>
  <si>
    <t>789 6272001059</t>
  </si>
  <si>
    <t>2789 6272001053</t>
  </si>
  <si>
    <t>789 6272003657</t>
  </si>
  <si>
    <t>2789 6272003651</t>
  </si>
  <si>
    <t>2789 6272002050</t>
  </si>
  <si>
    <t>789 6272002056</t>
  </si>
  <si>
    <t>Pet</t>
  </si>
  <si>
    <t xml:space="preserve">226 x 48 </t>
  </si>
  <si>
    <t xml:space="preserve">270 x 59 </t>
  </si>
  <si>
    <t>310 x 152</t>
  </si>
  <si>
    <t>50 x 73</t>
  </si>
  <si>
    <t>100 x 40</t>
  </si>
  <si>
    <t>789 6272004340</t>
  </si>
  <si>
    <t>4 x 2000</t>
  </si>
  <si>
    <t>1789 6272004347</t>
  </si>
  <si>
    <t>2 x 5010</t>
  </si>
  <si>
    <t>789 6272003374</t>
  </si>
  <si>
    <t>1789 6272003371</t>
  </si>
  <si>
    <t>789 6272001318</t>
  </si>
  <si>
    <t>240 x 13</t>
  </si>
  <si>
    <t>8789 6272001314</t>
  </si>
  <si>
    <t>789 6272005767</t>
  </si>
  <si>
    <t>180 x 7</t>
  </si>
  <si>
    <t>12 x 250</t>
  </si>
  <si>
    <t>24 x 250</t>
  </si>
  <si>
    <t>789 6272003848</t>
  </si>
  <si>
    <t>789 6272000243</t>
  </si>
  <si>
    <t>5789 6272003843</t>
  </si>
  <si>
    <t>2789 6272000247</t>
  </si>
  <si>
    <t>789 6272004234</t>
  </si>
  <si>
    <t>5789 6272004239</t>
  </si>
  <si>
    <t>131 X 87</t>
  </si>
  <si>
    <t>168 X 90</t>
  </si>
  <si>
    <t xml:space="preserve">355 x 265 x 129     </t>
  </si>
  <si>
    <t xml:space="preserve">355 x 270 x 140  </t>
  </si>
  <si>
    <t>1509.10.00</t>
  </si>
  <si>
    <t>1509.90.90</t>
  </si>
  <si>
    <t>327 x 180 x 194</t>
  </si>
  <si>
    <t>150 x 102</t>
  </si>
  <si>
    <t>154 x 123</t>
  </si>
  <si>
    <t>292 x 212 x 152</t>
  </si>
  <si>
    <t>20 x 5</t>
  </si>
  <si>
    <t>226 x 128</t>
  </si>
  <si>
    <r>
      <t>789 6272003879</t>
    </r>
    <r>
      <rPr>
        <sz val="9"/>
        <color indexed="9"/>
        <rFont val="Arial"/>
        <family val="2"/>
      </rPr>
      <t>.</t>
    </r>
  </si>
  <si>
    <t>287 x 216 x 113</t>
  </si>
  <si>
    <t>100 x 69</t>
  </si>
  <si>
    <t>CONSERVAS</t>
  </si>
  <si>
    <t>AZEITONAS VERDES MAQUINADAS</t>
  </si>
  <si>
    <t>AZEITONAS PRETAS MAQUINADAS</t>
  </si>
  <si>
    <t>Líq.</t>
  </si>
  <si>
    <t>Balde Redondo</t>
  </si>
  <si>
    <t>Qtdade</t>
  </si>
  <si>
    <t>Pallet</t>
  </si>
  <si>
    <t>30x6</t>
  </si>
  <si>
    <t>20x4</t>
  </si>
  <si>
    <t>Validade</t>
  </si>
  <si>
    <t>(mês)</t>
  </si>
  <si>
    <t>789 6272003008</t>
  </si>
  <si>
    <t>789 6272003022</t>
  </si>
  <si>
    <t>789 6272001790</t>
  </si>
  <si>
    <t>789 6272001813</t>
  </si>
  <si>
    <t>789 6272001943</t>
  </si>
  <si>
    <t>789 6272001950</t>
  </si>
  <si>
    <t>789 6272001165</t>
  </si>
  <si>
    <t>789 6272001172</t>
  </si>
  <si>
    <t>789 6272001370</t>
  </si>
  <si>
    <t>789 6272001189</t>
  </si>
  <si>
    <t>789 6272001387</t>
  </si>
  <si>
    <t>789 6272001257</t>
  </si>
  <si>
    <t>789 6272001684</t>
  </si>
  <si>
    <t>789 6272002421</t>
  </si>
  <si>
    <t>789 6272003084</t>
  </si>
  <si>
    <t>789 6272002391</t>
  </si>
  <si>
    <t>789 6272003077</t>
  </si>
  <si>
    <t>789 6272002360</t>
  </si>
  <si>
    <t>789 6272001851</t>
  </si>
  <si>
    <t>789 6272001868</t>
  </si>
  <si>
    <t>789 6272002964</t>
  </si>
  <si>
    <t>789 6272002940</t>
  </si>
  <si>
    <t>789 6272003107</t>
  </si>
  <si>
    <t>789 6272001578</t>
  </si>
  <si>
    <t>789 6272001844</t>
  </si>
  <si>
    <t>789 6272001219</t>
  </si>
  <si>
    <t>789 6272002957</t>
  </si>
  <si>
    <t>789 6272002971</t>
  </si>
  <si>
    <t>789 6272007221</t>
  </si>
  <si>
    <t>789 6272007235</t>
  </si>
  <si>
    <t>789 6272001745</t>
  </si>
  <si>
    <t>789 6272003541</t>
  </si>
  <si>
    <t>789 6272000748</t>
  </si>
  <si>
    <t>789 6272000755</t>
  </si>
  <si>
    <t>789 6272004791</t>
  </si>
  <si>
    <t>789 6272001202</t>
  </si>
  <si>
    <t>789 6272000700</t>
  </si>
  <si>
    <t>789 6272004388</t>
  </si>
  <si>
    <t>789 6272000250</t>
  </si>
  <si>
    <t>789 6272002568</t>
  </si>
  <si>
    <t>315 x 80</t>
  </si>
  <si>
    <t>320 x 162 x 334</t>
  </si>
  <si>
    <t>210 x 210 x 323</t>
  </si>
  <si>
    <t>215 x 210 x 80</t>
  </si>
  <si>
    <t>294 x 197 x 151</t>
  </si>
  <si>
    <t>247 x 196 x 281</t>
  </si>
  <si>
    <t>21 x 3</t>
  </si>
  <si>
    <t>20 x 9</t>
  </si>
  <si>
    <t>12x3</t>
  </si>
  <si>
    <t>385 x 315</t>
  </si>
  <si>
    <t>789 6272001462</t>
  </si>
  <si>
    <t>310 x 210 x 243</t>
  </si>
  <si>
    <t>AZ.VDS.STD.MALAGUENA-VIDRO 24/100G</t>
  </si>
  <si>
    <t>AZ.VDS.STD.MALAGUENA-VIDRO 24/200G</t>
  </si>
  <si>
    <t>AZ.VDS.STD.MALAGUENA-VIDRO 12/360G</t>
  </si>
  <si>
    <t>AZ.VDS.STD.MALAGUENA-VIDRO 12/500G</t>
  </si>
  <si>
    <t>5789 6272002617</t>
  </si>
  <si>
    <t>5789 6272002624</t>
  </si>
  <si>
    <t>2789 6272002630</t>
  </si>
  <si>
    <t>2789 6272002647</t>
  </si>
  <si>
    <t>AZ.VDS.S/CAROÇO MALAGUENA-VIDRO 24/160G</t>
  </si>
  <si>
    <t>5789 6272002679</t>
  </si>
  <si>
    <t>AZ.VDS.R/PIMENTÃO MALAGUENA-VIDRO 24/200G</t>
  </si>
  <si>
    <t>5789 6272002655</t>
  </si>
  <si>
    <t>5789 6272002662</t>
  </si>
  <si>
    <t>AZ.VDS. STD. MALAGUENA-SACHE 24/100G</t>
  </si>
  <si>
    <t>AZ.VDS. STD. MALAGUENA-SACHE 24/200G</t>
  </si>
  <si>
    <t>AZ.VDS. STD. MALAGUENA-DOY PACK 24/150G</t>
  </si>
  <si>
    <t>5789 6272003133</t>
  </si>
  <si>
    <t>5789 6272003140</t>
  </si>
  <si>
    <t>5789 6272003157</t>
  </si>
  <si>
    <t>789 8953302011</t>
  </si>
  <si>
    <t>789 8953302028</t>
  </si>
  <si>
    <t>789 8953302035</t>
  </si>
  <si>
    <t>789 8953302042</t>
  </si>
  <si>
    <t>789 8953302073</t>
  </si>
  <si>
    <t>789 8953302059</t>
  </si>
  <si>
    <t>789 8953302066</t>
  </si>
  <si>
    <t>789 8953302097</t>
  </si>
  <si>
    <t>789 8953302103</t>
  </si>
  <si>
    <t>789 8953302110</t>
  </si>
  <si>
    <t>789 8953302134</t>
  </si>
  <si>
    <t>5789 6272004895</t>
  </si>
  <si>
    <t>789 8953302127</t>
  </si>
  <si>
    <t>5789 6272003164</t>
  </si>
  <si>
    <t>789 8953302141</t>
  </si>
  <si>
    <t>5789 6272003287</t>
  </si>
  <si>
    <t>789 8953302202</t>
  </si>
  <si>
    <t>5789 6272003126</t>
  </si>
  <si>
    <t>AZ.VDS.R/PIMENTÃO MALAGUENA-DOY PACK 24/150G</t>
  </si>
  <si>
    <t>AZ.VDS.FATIADAS MALAGUENA-DOY PACK 24/120G</t>
  </si>
  <si>
    <t>AZ.VDS.S/CAROCO MALAGUENA-DOY PACK 24/120G</t>
  </si>
  <si>
    <t>AZ.PTS.STD.MALAGUENA-DOY PACK 24/150G</t>
  </si>
  <si>
    <t>AZEITE DE OLIVA E.VIRGEM MALAGUENA-VIDRO 12/500ML</t>
  </si>
  <si>
    <t>789 6272002698</t>
  </si>
  <si>
    <t>2789 6272002692</t>
  </si>
  <si>
    <t>789 6183003005</t>
  </si>
  <si>
    <t>789 6183003104</t>
  </si>
  <si>
    <t>789 6183003012</t>
  </si>
  <si>
    <t>789 6183003050</t>
  </si>
  <si>
    <t>789 6183000653</t>
  </si>
  <si>
    <t>789 6183003029</t>
  </si>
  <si>
    <t>789 6183003043</t>
  </si>
  <si>
    <t>789 6183003036</t>
  </si>
  <si>
    <t>789 6183003067</t>
  </si>
  <si>
    <t>789 6183003135</t>
  </si>
  <si>
    <t>789 6183003142</t>
  </si>
  <si>
    <t>789 6183003074</t>
  </si>
  <si>
    <t>789 6183002930</t>
  </si>
  <si>
    <t>789 6183000707</t>
  </si>
  <si>
    <t xml:space="preserve">ESPECIFICAÇÃO DE PRODUTOS RIVOLI </t>
  </si>
  <si>
    <t>AZ.VDS.STD.RIVOLI-VIDRO 24/100G</t>
  </si>
  <si>
    <t>89 x 65</t>
  </si>
  <si>
    <t>789 6183001018</t>
  </si>
  <si>
    <t>385 x 260 x 94</t>
  </si>
  <si>
    <t>2789 6183000206</t>
  </si>
  <si>
    <t>AZ.VDS.STD.RIVOLI-VIDRO 24/200G</t>
  </si>
  <si>
    <t>158 x 62</t>
  </si>
  <si>
    <t>789 6183001025</t>
  </si>
  <si>
    <t>372 x 248 x 157</t>
  </si>
  <si>
    <t>2789 6183000213</t>
  </si>
  <si>
    <t>AZ.VDS.STD.RIVOLI-VIDRO 12/360G</t>
  </si>
  <si>
    <t>184 x 75</t>
  </si>
  <si>
    <t>789 6183001032</t>
  </si>
  <si>
    <t xml:space="preserve">300 x 225 x 182 </t>
  </si>
  <si>
    <t>2789 6183000404</t>
  </si>
  <si>
    <t>AZ.VDS.STD.RIVOLI-VIDRO 12/500G</t>
  </si>
  <si>
    <t>168 x 90</t>
  </si>
  <si>
    <t>789 6183001186</t>
  </si>
  <si>
    <t>360 x 270 x 168</t>
  </si>
  <si>
    <t>2789 6183000220</t>
  </si>
  <si>
    <t>AZ.VDS.LIGHT RIVOLI-VIDRO 24/200G</t>
  </si>
  <si>
    <t>789 6183000851</t>
  </si>
  <si>
    <t>2789 6183000855</t>
  </si>
  <si>
    <t>AZ.VDS.S/CAROÇO RIVOLI-VIDRO 24/160G</t>
  </si>
  <si>
    <t>789 6183001193</t>
  </si>
  <si>
    <t>2789 6183000343</t>
  </si>
  <si>
    <t>AZ.VDS.S/CAROÇO RIVOLI-VIDRO 12/280G</t>
  </si>
  <si>
    <t>789 6183000783</t>
  </si>
  <si>
    <t>2789 6183000787</t>
  </si>
  <si>
    <t>AZ.VDS.S/CAROÇO RIVOLI-VIDRO 12/400G</t>
  </si>
  <si>
    <t>789 6183001261</t>
  </si>
  <si>
    <t>12 x 400</t>
  </si>
  <si>
    <t>2789 6183000275</t>
  </si>
  <si>
    <t>AZ.VDS.S/CAROÇO LIGHT RIVOLI-VIDRO 24/160G</t>
  </si>
  <si>
    <t xml:space="preserve">789 6183003678 </t>
  </si>
  <si>
    <t>2789 6183003672</t>
  </si>
  <si>
    <t>AZ.VDS.R/PIMENTÃO RIVOLI-VIDRO 24/200G</t>
  </si>
  <si>
    <t>789 6183001063</t>
  </si>
  <si>
    <t>2789 6183000251</t>
  </si>
  <si>
    <t>AZ.VDS.R/PIMENTÃO RIVOLI-VIDRO 12/360G</t>
  </si>
  <si>
    <t>789 6183000790</t>
  </si>
  <si>
    <t>2789 6183000794</t>
  </si>
  <si>
    <t>AZ.VDS.R/PIMENTÃO RIVOLI-VIDRO 12/500G</t>
  </si>
  <si>
    <t>789 6183001070</t>
  </si>
  <si>
    <t>2789 6183000336</t>
  </si>
  <si>
    <t>789 6183001209</t>
  </si>
  <si>
    <t>2789 6183000350</t>
  </si>
  <si>
    <t>789 6183000806</t>
  </si>
  <si>
    <t>2789 6183000268</t>
  </si>
  <si>
    <t>AZ.VDS.FATIADAS LIGHT RIVOLI-VIDRO 24/180G</t>
  </si>
  <si>
    <t>789 6183003661</t>
  </si>
  <si>
    <t>2789 6183003665</t>
  </si>
  <si>
    <t>AZ.PTS.STD.RIVOLI-VIDRO 24/200G</t>
  </si>
  <si>
    <t>789 6183001049</t>
  </si>
  <si>
    <t>2789 6183000237</t>
  </si>
  <si>
    <t>AZ.PTS.STD.RIVOLI-VIDRO 12/360G</t>
  </si>
  <si>
    <t>789 6183000813</t>
  </si>
  <si>
    <t>2789 6183000817</t>
  </si>
  <si>
    <t>AZ.PTS.STD.RIVOLI-VIDRO 12/500G</t>
  </si>
  <si>
    <t>789 6183001056</t>
  </si>
  <si>
    <t>2789 6183000244</t>
  </si>
  <si>
    <t>AZ.VDS.PREMIUM ARAUCO RIVOLI-VIDRO 24/200G</t>
  </si>
  <si>
    <t>789 6183002008</t>
  </si>
  <si>
    <t>2789 6183002002</t>
  </si>
  <si>
    <t>AZ.VDS.PREMIUM ARAUCO RIVOLI-VIDRO 12/360G</t>
  </si>
  <si>
    <t>789 6183002015</t>
  </si>
  <si>
    <t>2789 6183002019</t>
  </si>
  <si>
    <t>AZ.VDS.PREMIUM GORDAL RIVOLI-VIDRO 24/200G</t>
  </si>
  <si>
    <t>789 6183001087</t>
  </si>
  <si>
    <t>2789 6183000305</t>
  </si>
  <si>
    <t>AZ.VDS.PREMIUM GORDAL RIVOLI-VIDRO 12/360G</t>
  </si>
  <si>
    <t>789 6183001162</t>
  </si>
  <si>
    <t>2789 6183001166</t>
  </si>
  <si>
    <t>AZ.VDS.PREMIUM GORDAL RIVOLI-VIDRO 12/500G</t>
  </si>
  <si>
    <t>789 6183001094</t>
  </si>
  <si>
    <t>2789 6183000282</t>
  </si>
  <si>
    <t>AZ.PTS.PREMIUM AZAPA RIVOLI-VIDRO 24/200G</t>
  </si>
  <si>
    <t>789 6183001216</t>
  </si>
  <si>
    <t>2789 6183000312</t>
  </si>
  <si>
    <t>AZ.PTS.PREMIUM AZAPA RIVOLI-VIDRO 12/360G</t>
  </si>
  <si>
    <t>789 6183001179</t>
  </si>
  <si>
    <t>2789 6183001173</t>
  </si>
  <si>
    <t>AZ.PTS.PREMIUM AZAPA RIVOLI -VIDRO 12/500G</t>
  </si>
  <si>
    <t>789 6183001148</t>
  </si>
  <si>
    <t>2789 6183000329</t>
  </si>
  <si>
    <t>AZ.VDS.RIVOLI-SACHE 24/80G</t>
  </si>
  <si>
    <t>150 x 120</t>
  </si>
  <si>
    <t>789 6183003470</t>
  </si>
  <si>
    <t>2789 6183003474</t>
  </si>
  <si>
    <t>AZ.VDS. STD RIVOLI-SACHE 24/100G</t>
  </si>
  <si>
    <t>789 6183001650</t>
  </si>
  <si>
    <t>2789 6183000428</t>
  </si>
  <si>
    <t>AZ.VDS. STD RIVOLI-SACHE 24/200G</t>
  </si>
  <si>
    <t>250 x 205</t>
  </si>
  <si>
    <t>789 6183000417</t>
  </si>
  <si>
    <t>1789 6183000414</t>
  </si>
  <si>
    <t xml:space="preserve">15 x 6  </t>
  </si>
  <si>
    <t>AZ.VDS.STD.RIVOLI-DOY PACK 24/100G</t>
  </si>
  <si>
    <t>156 x 102</t>
  </si>
  <si>
    <t>789 6183003821</t>
  </si>
  <si>
    <t>310 x 233 x 105</t>
  </si>
  <si>
    <t>2789 6183003825</t>
  </si>
  <si>
    <t>15 x 9</t>
  </si>
  <si>
    <t>AZ.VDS.STD.RIVOLI-DOY PACK 24/200G</t>
  </si>
  <si>
    <t>789 6183001438</t>
  </si>
  <si>
    <t>290 x 185 x 230</t>
  </si>
  <si>
    <t>3789 6183001439</t>
  </si>
  <si>
    <t>AZ.VDS.STD.RIVOLI-DOY PACK 12/300G</t>
  </si>
  <si>
    <t>789 6183001636</t>
  </si>
  <si>
    <t>2789 6183001630</t>
  </si>
  <si>
    <t>AZ.VDS.STD.RIVOLI-DOY PACK 12/500G</t>
  </si>
  <si>
    <t>789 6183004057</t>
  </si>
  <si>
    <t>2789 6183004051</t>
  </si>
  <si>
    <t>AZ.VDS.STD.RIVOLI-DOY PACK 06/1,01KG</t>
  </si>
  <si>
    <t>290 x 210</t>
  </si>
  <si>
    <t>789 6183003449</t>
  </si>
  <si>
    <t>06 x 1,010</t>
  </si>
  <si>
    <t>2789 6183003443</t>
  </si>
  <si>
    <t>AZ.PTS.STD.RIVOLI - DOY PACK 24/180G</t>
  </si>
  <si>
    <t>789 6183001865</t>
  </si>
  <si>
    <t>2789 6183001869</t>
  </si>
  <si>
    <t>AZ.PTS.STD.RIVOLI-DOY PACK 24/200G</t>
  </si>
  <si>
    <t>AZ.PTS.RIVOLI - DOY PACK 06/1,01KG</t>
  </si>
  <si>
    <t>789 6183003463</t>
  </si>
  <si>
    <t>2789 6183003467</t>
  </si>
  <si>
    <t>AZ.VDS.FATIADAS RIVOLI-DOY PACK 24/150G</t>
  </si>
  <si>
    <t>789 6183001896</t>
  </si>
  <si>
    <t>2789 6183001890</t>
  </si>
  <si>
    <t>AZ.VDS.FATIADAS RIVOLI-DOY PACK 24/180G</t>
  </si>
  <si>
    <t>AZ.VDS.FATIADAS RIVOLI-DOY PACK 6/1,01KG</t>
  </si>
  <si>
    <t>789 6183003418</t>
  </si>
  <si>
    <t>2789 6183003412</t>
  </si>
  <si>
    <t>AZ.VDS.S/CAROCO RIVOLI-DOY PACK 24/150G</t>
  </si>
  <si>
    <t>789 6183001889</t>
  </si>
  <si>
    <t>2789 6183001883</t>
  </si>
  <si>
    <t xml:space="preserve">AZ.VDS.S/CAROCO RIVOLI-DOY PACK 24/180G </t>
  </si>
  <si>
    <t>AZ.VDS.S/CAROÇO RIVOLI - DOY PACK 06/1,01KG</t>
  </si>
  <si>
    <t>789 6183003432</t>
  </si>
  <si>
    <t>2789 6183003436</t>
  </si>
  <si>
    <t>AZ.VDS.R/PIMENTÃO RIVOLI-DOY PACK 24/180G</t>
  </si>
  <si>
    <t>789 6183001872</t>
  </si>
  <si>
    <t>2789 6183001876</t>
  </si>
  <si>
    <t>AZ.VDS.R/PIMENTÃO RIVOLI-DOY PACK 24/200G</t>
  </si>
  <si>
    <t>AZ.VDS.R/PIMENTÃO RIVOLI-DOY PACK 06/1,01KG</t>
  </si>
  <si>
    <t>789 6183003425</t>
  </si>
  <si>
    <t>2789 6183003429</t>
  </si>
  <si>
    <t>AZ.VDS.LIGHT RIVOLI-DOY PACK 24/200G</t>
  </si>
  <si>
    <t>789 6183003876</t>
  </si>
  <si>
    <t>2789 6183003870</t>
  </si>
  <si>
    <t>AZ.VDS.S/CAROCO LIGHT RIVOLI-DOY PACK 24/150G</t>
  </si>
  <si>
    <t>789 6183003883</t>
  </si>
  <si>
    <t>2789 6183003887</t>
  </si>
  <si>
    <t>ALCAPARRAS EM CONSERVA RIVOLI-VIDRO 12/60G</t>
  </si>
  <si>
    <t>128 x 42</t>
  </si>
  <si>
    <t>789 6183001452</t>
  </si>
  <si>
    <t>172 x 135 x 130</t>
  </si>
  <si>
    <t>2789 6183001456</t>
  </si>
  <si>
    <t>52 x 14</t>
  </si>
  <si>
    <t>CEBOLINHA CRISTAL RIVOLI-DOY PACK 24/100G</t>
  </si>
  <si>
    <t>789 6183003906</t>
  </si>
  <si>
    <t>2789 6183003900</t>
  </si>
  <si>
    <t>CHAMPIGNON EM CONSERVA RIVOLI-DOY PACK 24/100G</t>
  </si>
  <si>
    <t>789 6183004002</t>
  </si>
  <si>
    <t>2789 6183004006</t>
  </si>
  <si>
    <t>2002.10.00</t>
  </si>
  <si>
    <t>AZ.VDS.R/ANCHOVAS-RIVOLI-VIDRO 12/130G</t>
  </si>
  <si>
    <t>128 x 55</t>
  </si>
  <si>
    <t>789 6183004217</t>
  </si>
  <si>
    <t>225 x 170 x 125</t>
  </si>
  <si>
    <t>2789 6183004211</t>
  </si>
  <si>
    <t>AZ.VDS.R/PRESUNTO IBERICO-RIVOLI-VIDRO 12/130G</t>
  </si>
  <si>
    <t>789 6183004224</t>
  </si>
  <si>
    <t>2789 6183004226</t>
  </si>
  <si>
    <t>AZ.VDS.R/LIMAO-RIVOLI-VIDRO 12/130G</t>
  </si>
  <si>
    <t>789 6183004231</t>
  </si>
  <si>
    <t>2789 6183004235</t>
  </si>
  <si>
    <t>AZ.VDS.R/QUEIJO AZUL-RIVOLI-VIDRO 12/130G</t>
  </si>
  <si>
    <t>789 6183004248</t>
  </si>
  <si>
    <t>2789 6183004246</t>
  </si>
  <si>
    <t>AZ.VDS.R/SALMÃO-RIVOLI-VIDRO 12/130G</t>
  </si>
  <si>
    <t>789 6183004262</t>
  </si>
  <si>
    <t>2789 6183004266</t>
  </si>
  <si>
    <t>197 x 45</t>
  </si>
  <si>
    <t>185 x 140 x 210</t>
  </si>
  <si>
    <t>42 x 6</t>
  </si>
  <si>
    <t>240 x 55</t>
  </si>
  <si>
    <t>230 x 172 x 248</t>
  </si>
  <si>
    <t>AZEITE DE OLIVA EXTRAVIRGEM RIVOLI-VIDRO 12/500ML</t>
  </si>
  <si>
    <t>789 6183001834</t>
  </si>
  <si>
    <t>245 x 192 x 287</t>
  </si>
  <si>
    <t>2789 6183001838</t>
  </si>
  <si>
    <t>ESPECIFICAÇÃO DE PRODUTOS MALAGUENA</t>
  </si>
  <si>
    <t>2005.60.00</t>
  </si>
  <si>
    <t>2008.91.00</t>
  </si>
  <si>
    <t>2001.10.00</t>
  </si>
  <si>
    <t>8789 6272005763</t>
  </si>
  <si>
    <t>CEBOLINHA CRISTAL EM CONSERVA VALE FÉRTIL-VIDRO 12/100G</t>
  </si>
  <si>
    <t>AZ.PTS.FATIADAS VALE FÉRTIL-DOY PACK 24/120G</t>
  </si>
  <si>
    <t>789 6272009079</t>
  </si>
  <si>
    <t>5789 6272009074</t>
  </si>
  <si>
    <t>AZ.PTS.FATIADAS MALAGUENA-DOY PACK 24/120G</t>
  </si>
  <si>
    <t>789 6272009086</t>
  </si>
  <si>
    <t>5789 6272009081</t>
  </si>
  <si>
    <t>789 6272003053</t>
  </si>
  <si>
    <t>789 6272003015</t>
  </si>
  <si>
    <t>789 6272003046</t>
  </si>
  <si>
    <t>5789 6272003331</t>
  </si>
  <si>
    <t xml:space="preserve">ESPECIFICAÇÃO DE PRODUTOS PROLIVE </t>
  </si>
  <si>
    <t>AZ.VDS. STD. VALE FÉRTIL-SACHE 24/100G NE</t>
  </si>
  <si>
    <t>AZ.VDS. STD. PICUAL VALE FÉRTIL-DOY PACK 24/150G - NE</t>
  </si>
  <si>
    <t>AZ.VDS.FATIADAS VALE FÉRTIL-DOY PACK 24/120G - NE</t>
  </si>
  <si>
    <t>AZ.VDS.S/CAROCO VALE FÉRTIL-DOY PACK 24/120G - NE</t>
  </si>
  <si>
    <t>789 6272004371</t>
  </si>
  <si>
    <t>AZ.VDS. STD. MALAGUENA-DOY PACK 24/100G</t>
  </si>
  <si>
    <t>5789 6272009142</t>
  </si>
  <si>
    <t>789 6272009147</t>
  </si>
  <si>
    <t>AZ.VDS.FATIADAS RIVOLI-VIDRO 24/160G</t>
  </si>
  <si>
    <t>AZ.VDS.FATIADAS RIVOLI-VIDRO 12/280G</t>
  </si>
  <si>
    <t>340 x 290 x 290</t>
  </si>
  <si>
    <t>303 x 209</t>
  </si>
  <si>
    <t>789 6272000687</t>
  </si>
  <si>
    <t>AZEITE DE OLIVA EXTRA VIRGEM PREMIUM ARGENTINO VALE FÉRTIL-VIDRO 12/500ML</t>
  </si>
  <si>
    <t>789 6272009246</t>
  </si>
  <si>
    <t>285 x 63</t>
  </si>
  <si>
    <t>SNACK'S</t>
  </si>
  <si>
    <t>789 6272009338</t>
  </si>
  <si>
    <t>5789 6272009333</t>
  </si>
  <si>
    <t>5789 6272009326</t>
  </si>
  <si>
    <t>789 6272009321</t>
  </si>
  <si>
    <t>AZ.VDS.STD.VALE FÉRTIL-VIDRO 24/200G - VARIETAL</t>
  </si>
  <si>
    <t>AZ.VDS.STD.VALE FÉRTIL-VIDRO 12/360G -  VARIETAL</t>
  </si>
  <si>
    <t>AZ.VDS.STD.VALE FÉRTIL-VIDRO 12/500G -  VARIETAL</t>
  </si>
  <si>
    <t>AZ.VDS. STD. VALE FÉRTIL-DOY PACK 24/150G - VARIETAL</t>
  </si>
  <si>
    <t>AZ.VDS. STD. VALE FÉRTIL-DOY PACK 12/300G - VARIETAL</t>
  </si>
  <si>
    <t>AZ.VDS. STD. VALE FÉRTIL-DOY PACK 24/200G - VARIETAL</t>
  </si>
  <si>
    <t>PEPINO EM CONSERVA VALE FÉRTIL - VIDRO 15/300G - NACIONAL</t>
  </si>
  <si>
    <t>AZEITE DE OLIVA TIPO ÚNICO VALE FÉRTIL-PET 4/2000ML</t>
  </si>
  <si>
    <t>AZ.VDS.PREMIUM 14/16 VF-BALDE 2,0KG</t>
  </si>
  <si>
    <t>AZ.VDS.PREMIUM ARAUCO 16/20 VF-BALDE 2 KG</t>
  </si>
  <si>
    <t>AZ.VDS. PREMIUM ARAUCO 16/20 VF-BALDE 5 KG</t>
  </si>
  <si>
    <t>AZ.VDS. PREMIUM ARAUCO 20/24 VF-BALDE 2 KG</t>
  </si>
  <si>
    <t>AZ.VDS.PREMIUM ARAUCO 20/24 VF-BALDE 5 KG</t>
  </si>
  <si>
    <t>AZ.VDS. PREMIUM ARAUCO 24/28 VF-BALDE 2 KG - EXCLUSIVO FOOD</t>
  </si>
  <si>
    <t>AZ.VDS.PREMIUM ARAUCO 24/28 VF-BALDE 5 KG - EXCLUSIVO FOOD</t>
  </si>
  <si>
    <t>AZ.VDS. PREMIUM ARAUCO 28/32 VF-BALDE 2 KG</t>
  </si>
  <si>
    <t>AZ.VDS. MANZANILLA R. PREMIUM 12/14 VF-BALDE 2KG - EXCLUSIVO FOOD</t>
  </si>
  <si>
    <t>AZ.VDS.STD.MIUDA VF-BALDE 2,0KG</t>
  </si>
  <si>
    <t>AZ.VDS.STD.MEDIA VF-BALDE 2,0KG</t>
  </si>
  <si>
    <t>AZ.VDS.STD.GRAUDA VF-BALDE 2,0KG</t>
  </si>
  <si>
    <t>AZ.VDS. GORDAL 70/90 VF-BALDE 2KG</t>
  </si>
  <si>
    <t>AZ.VDS. GORDAL 70/90 VF-BALDE 5KG - EXCLUSIVO FOOD</t>
  </si>
  <si>
    <t>AZ.VDS. GORDAL 90/110 VF-BALDE 2KG</t>
  </si>
  <si>
    <t>AZ.VDS. GORDAL 90/110 VF-BALDE 5KG - EXCLUSIVO FOOD</t>
  </si>
  <si>
    <t>ALCAPARRAS EM CONSERVA VF-BALDE 2,0KG</t>
  </si>
  <si>
    <t>CEBOLINHA EM CONSERVA VF-BALDE 2,0KG</t>
  </si>
  <si>
    <t>CHAMPIGNON EM CONSERVA FATIADO VF-BALDE 2,0KG</t>
  </si>
  <si>
    <t>TOMATE SECO EM CONSERVA VF-BALDE 1,4KG</t>
  </si>
  <si>
    <t>AZ.VDS.R/PIMENTAO VF-BALDE 2,0KG</t>
  </si>
  <si>
    <t>AZ.VDS.R/PIMENTAO VF-BALDE 5,0KG</t>
  </si>
  <si>
    <t>AZ.VDS.R/PIMENTAO ESPECIAL VF-BALDE 2,0KG - EXCLUSIVO FOOD</t>
  </si>
  <si>
    <t>AZ.VDS S/CAROCO C/ PIMENTAO VF BALDE 2,0KG</t>
  </si>
  <si>
    <t>AZ.VDS.S/CAROCO VF-BALDE 1,8KG</t>
  </si>
  <si>
    <t>AZ.VDS.S/CAROCO ESPECIAL VF-BALDE 1,8KG</t>
  </si>
  <si>
    <t>AZ.VDS.S/CAROCO CAL 28/32 VF-BALDE 1,8KG</t>
  </si>
  <si>
    <t>AZ.VDS.S/ CAROÇO MALAGUENA - BALDE 1,8KG</t>
  </si>
  <si>
    <t>AZ.VDS.R/ PIMENTAO MALAGUENA - BALDE 2KG</t>
  </si>
  <si>
    <t>AZ.VDS.S/CAROCO VF-BALDE 4,5KG - EXCLUSIVO FOOD</t>
  </si>
  <si>
    <t>AZ.VDS.S/CAROCO ESPECIAL VF-BALDE 4,5KG - EXCLUSIVO FOOD</t>
  </si>
  <si>
    <t>AZ.VDS.FATIADA VF-BALDE 4,5KG</t>
  </si>
  <si>
    <t>AZ.VDS.FATIADA ESPECIAL VF-BALDE 4,5KG - EXCLUSIVO FOOD</t>
  </si>
  <si>
    <t>AZ.VDS.FAT. C/ PIMENTAO COBERTURA PIZZA VF-BD 2KG</t>
  </si>
  <si>
    <t>AZ.VDS.FATIADAS VF-BALDE 1,8KG</t>
  </si>
  <si>
    <t>AZ.VDS.FATIADAS VF-BALDE 14,0KG - EXCLUSIVO FOOD</t>
  </si>
  <si>
    <t>AZ.VDS.FATIADAS ESPECIAL VF-BALDE 1,8KG</t>
  </si>
  <si>
    <t>AZ.PTS.S/CAROCO VF-BALDE 1,8KG</t>
  </si>
  <si>
    <t>AZ.PTS.FATIADAS VF-BALDE 1,8KG</t>
  </si>
  <si>
    <t>AZ.PTS. AZAPA CAL.20/24 VF-BALDE 2KG</t>
  </si>
  <si>
    <t>AZ.PTS. AZAPA CAL.16/20 VF-BALDE 2KG</t>
  </si>
  <si>
    <t>AZ.PTS.CALIFORNIANA GRAUDA VF-BALDE 2KG</t>
  </si>
  <si>
    <t>AZ.PTS.CALIFORNIANA MEDIA VF-BALDE 2KG</t>
  </si>
  <si>
    <t>AZ.PTS.PREMIUM AZAPA 110/130 VF-BALDE 2KG</t>
  </si>
  <si>
    <t>AZ.PTS.CALIFORNIANA GRAUDA VF-BALDE 5KG - EXCLUSIVO FOOD</t>
  </si>
  <si>
    <t>AZ.PTS.CALIFORNIANA MEDIA VF-BALDE 5KG - EXCLUSIVO FOOD</t>
  </si>
  <si>
    <t>AZ.PTS.CALIFORNIANA MIUDA VF-BALDE 5KG - EXCLUSIVO FOOD</t>
  </si>
  <si>
    <t>AZ.PTS.PREMIUM AZAPA 110/130 VF-BALDE 5KG - EXCLUSIVO FOOD</t>
  </si>
  <si>
    <t>AZ.PTS.PICUAL GRAUDA VF - BALDE 2KG</t>
  </si>
  <si>
    <t>AZ.PTS.PICUAL MEDIA VF-BALDE 2KG</t>
  </si>
  <si>
    <t>AZ.PTS.MANZANILLA GRAÚDA VF-BALDE 2KG</t>
  </si>
  <si>
    <t>AZ.PTS.MANZANILLA MÉDIA VF-BALDE 2KG</t>
  </si>
  <si>
    <t>AZ.PTS.MANZANILLA MIÚDA VF-BALDE 2KG</t>
  </si>
  <si>
    <t>AZ.PTS. PREMIUM AZAPA 90/110 VF-BALDE 5KG</t>
  </si>
  <si>
    <t>AZ.PTS. PREMIUM AZAPA 90/110 VF-BALDE 2KG</t>
  </si>
  <si>
    <t>AZ.PTS.S/CAROCO VF-BALDE 4,5KG</t>
  </si>
  <si>
    <t>AZ.PTS.FATIADA VF-BALDE 4,5KG</t>
  </si>
  <si>
    <t>145 x 165</t>
  </si>
  <si>
    <t>789 6272006443</t>
  </si>
  <si>
    <t>42x6</t>
  </si>
  <si>
    <t>AZ.VDS.MALAGUENA MIUDA - BALDE 2KG</t>
  </si>
  <si>
    <t>AZ.VDS. MALAGUENA MEDIA - BALDE 2KG</t>
  </si>
  <si>
    <t>AZ.VDS. MALAGUENA GRAUDA - BALDE 2KG</t>
  </si>
  <si>
    <t>AZ.VDS.FATIADAS MALAGUENA - BALDE 1,8KG</t>
  </si>
  <si>
    <t>AZ.PTS. CALIFORNIANA MEDIA MALAGUENA - BALDE 2KG</t>
  </si>
  <si>
    <t>AZ.PTS. MANZANILLA MEDIA MALAGUENA - BALDE 2KG</t>
  </si>
  <si>
    <t>AZ.PTS. PICUAL GRAUDA MALAGUENA - BALDE 2KG</t>
  </si>
  <si>
    <t>AZ.VDS.STD.MIUDA RIVOLI-BALDE 2,0KG</t>
  </si>
  <si>
    <t>AZ.VDS.STD.MÉDIA RIVOLI-BALDE 2,0KG</t>
  </si>
  <si>
    <t>AZ.VDS.STD.GRAÚDA RIVOLI-BALDE 2,0KG</t>
  </si>
  <si>
    <t>AZ.VDS.PREMIUM GORDAL RIVOLI-BALDE 2,0KG</t>
  </si>
  <si>
    <t>AZ.VDS.PREMIUM ARAUCO RIVOLI-BALDE 2,0KG</t>
  </si>
  <si>
    <t>AZ.VDS.R/PIMENTAO RIVOLI-BALDE 2,0KG</t>
  </si>
  <si>
    <t>AZ.VDS.S/CAROCO RIVOLI-BALDE 1,8KG</t>
  </si>
  <si>
    <t>AZ.VDS.FATIADAS RIVOLI-BALDE 1,8KG</t>
  </si>
  <si>
    <t>AZ.PTS. AZAPA RIVOLI-BALDE 2KG</t>
  </si>
  <si>
    <t>AZ.PTS.FATIADAS RIVOLI-BALDE 1,8KG</t>
  </si>
  <si>
    <t>AZ.PTS. CALIFORNIANA GRAÚDA RIVOLI-BALDE 2KG</t>
  </si>
  <si>
    <t>AZ.PTS. CALIFORNIANA MEDIA RIVOLI-BALDE 2KG</t>
  </si>
  <si>
    <t>AZ.PTS. CALIFORNIANA MIUDA RIVOLI-BALDE 2KG</t>
  </si>
  <si>
    <t>AZ.PTS.S/CAROCO RIVOLI-BALDE 1,8KG</t>
  </si>
  <si>
    <t>AZ.VDS. STD. VALE FÉRTIL-DOY PACK 12/500G -  VARIETAL</t>
  </si>
  <si>
    <t>789 6272000441</t>
  </si>
  <si>
    <t>789 6272000458</t>
  </si>
  <si>
    <t>2003.10.00</t>
  </si>
  <si>
    <t>2789 6272009240</t>
  </si>
  <si>
    <t>AZEITE DE OLIVA TIPO ÚNICO VALE FÉRTIL-PET 12/500ML</t>
  </si>
  <si>
    <t>AZEITE DE OLIVA TIPO ÚNICO VALE FÉRTIL-PET 12/250ML</t>
  </si>
  <si>
    <t>789 6272006481</t>
  </si>
  <si>
    <t>789 6272007525</t>
  </si>
  <si>
    <t>2789 6272007529</t>
  </si>
  <si>
    <t>2789 6272006485</t>
  </si>
  <si>
    <t>789 6272003060</t>
  </si>
  <si>
    <t>500 ml (456g)</t>
  </si>
  <si>
    <t>250 ml (228g)</t>
  </si>
  <si>
    <t>2000 ml (1826g)</t>
  </si>
  <si>
    <t>5100 ml (4656g)</t>
  </si>
  <si>
    <t>7 ml (6,4g)</t>
  </si>
  <si>
    <t>13 ml (11,9g)</t>
  </si>
  <si>
    <t>AZ.VDS.R/ALHO VALE FÉRTIL-VIDRO 12/130G</t>
  </si>
  <si>
    <t>789 6272009420</t>
  </si>
  <si>
    <t> 2789 6272009424</t>
  </si>
  <si>
    <t>AZ.VDS.R/ALHO-RIVOLI-VIDRO 12/130G</t>
  </si>
  <si>
    <t>TOMATE PELADO VALE FÉRTIL-LATA 12/250G</t>
  </si>
  <si>
    <t>789 6272009437</t>
  </si>
  <si>
    <t>2789 6272009431</t>
  </si>
  <si>
    <t>7896 183000066</t>
  </si>
  <si>
    <t>2789 6183000060</t>
  </si>
  <si>
    <t>CHAMPIGNON EM CONSERVA VALE FÉRTIL-DOYPACK 24/100G</t>
  </si>
  <si>
    <t>Doy Pack</t>
  </si>
  <si>
    <t>7896 272009406</t>
  </si>
  <si>
    <t>CHAMPIGNON FATIADO EM CONSERVA VALE FÉRTIL-DOYPACK 24/100G</t>
  </si>
  <si>
    <t>789 6272009444</t>
  </si>
  <si>
    <t>2789 6272009448</t>
  </si>
  <si>
    <t>AZ.VDS.S/CAROCO RIVOLI-DOY PACK 24/80G</t>
  </si>
  <si>
    <t>AZ.VDS.R/PIMENTÃO RIVOLI-DOY PACK 24/100G</t>
  </si>
  <si>
    <t>AZ.VDS.FATIADAS RIVOLI-DOY PACK 24/80G</t>
  </si>
  <si>
    <t>AZ.PTS.STD.RIVOLI - DOY PACK 24/100G</t>
  </si>
  <si>
    <t>789 6183000073</t>
  </si>
  <si>
    <t>5789 6183000085</t>
  </si>
  <si>
    <t>5789 6183000078</t>
  </si>
  <si>
    <t>5789 6183000092</t>
  </si>
  <si>
    <t>5789 6183000108</t>
  </si>
  <si>
    <t>789 6183000103</t>
  </si>
  <si>
    <t>789 6183000097</t>
  </si>
  <si>
    <t>PEPINO EM CONSERVA VALE FÉRTIL - DOYPACK 12/300G</t>
  </si>
  <si>
    <t>AZ.VDS.PREMIUM GORDAL S/CAROCO VALE FÉRTIL-VIDRO 12/400G</t>
  </si>
  <si>
    <t>789 6272009376</t>
  </si>
  <si>
    <t>VÁCUO</t>
  </si>
  <si>
    <t>2789 6272009363</t>
  </si>
  <si>
    <t>789 6272009369</t>
  </si>
  <si>
    <t>227 x 147</t>
  </si>
  <si>
    <t>185 x 87</t>
  </si>
  <si>
    <t>AZ. VDS. STD. ARAUCO VALE FÉRTIL-VIDRO 12/500G POTE JÚPTER</t>
  </si>
  <si>
    <t>355 x 275 x 180</t>
  </si>
  <si>
    <t>13 x 6</t>
  </si>
  <si>
    <t>200 x 160</t>
  </si>
  <si>
    <t>AZ.PTS. AZAPA CAL.20/24 VF-BARRICA 60KG</t>
  </si>
  <si>
    <t>Barrica Redonda</t>
  </si>
  <si>
    <t>600 x 350</t>
  </si>
  <si>
    <t>789 6272009468</t>
  </si>
  <si>
    <t>8 x 1</t>
  </si>
  <si>
    <t>110 x 75</t>
  </si>
  <si>
    <t>12 x 15</t>
  </si>
  <si>
    <t>300 x 225 x 110</t>
  </si>
  <si>
    <t>789 6272009451</t>
  </si>
  <si>
    <t>5789 6272009456</t>
  </si>
  <si>
    <t>312 x 208 x 232</t>
  </si>
  <si>
    <t>232 x 48</t>
  </si>
  <si>
    <t>789 6183000059</t>
  </si>
  <si>
    <t>CHAMPIGNON FATIADO EM CONSERVA RIVOLI-DOY PACK 24/100G</t>
  </si>
  <si>
    <t>AZ.VDS.FATIADAS MALAGUENA-VIDRO 24/160G</t>
  </si>
  <si>
    <r>
      <t xml:space="preserve">AZ.MIX TEMPERADA ITALIANA VÁCUO VALE FÉRTIL </t>
    </r>
    <r>
      <rPr>
        <sz val="9"/>
        <rFont val="Arial"/>
        <family val="2"/>
      </rPr>
      <t>24/150G</t>
    </r>
  </si>
  <si>
    <t>265 x 200 x 285</t>
  </si>
  <si>
    <t>16 x 5</t>
  </si>
  <si>
    <t>5789 6272009371</t>
  </si>
  <si>
    <t>315 x 270 x 200</t>
  </si>
  <si>
    <t>789 6272009536</t>
  </si>
  <si>
    <t>2789 6272009530</t>
  </si>
  <si>
    <t>KIT 3X1</t>
  </si>
  <si>
    <t>AZEITE DE OLIVA E.VIRGEM RIVOLI - PET 4/2L</t>
  </si>
  <si>
    <t>789 6183000080</t>
  </si>
  <si>
    <t>789 6183000127</t>
  </si>
  <si>
    <t>1789 6183000124</t>
  </si>
  <si>
    <t>789 6183000202</t>
  </si>
  <si>
    <t>789 6183000219</t>
  </si>
  <si>
    <t>26 x 5</t>
  </si>
  <si>
    <t>789 6183000226</t>
  </si>
  <si>
    <t>5789 6183000221</t>
  </si>
  <si>
    <t>AZ.PTS.FATIADAS RIVOLI-DOY PACK 24/150G</t>
  </si>
  <si>
    <t>AZ.VDS. STD. MALAGUENA-DOY PACK 12/500G</t>
  </si>
  <si>
    <t>789 8953302158</t>
  </si>
  <si>
    <t>5789 6272005242</t>
  </si>
  <si>
    <t>ALCAPARRAS EM CONSERVA RIVOLI-BALDE 2,0KG</t>
  </si>
  <si>
    <t>789 6183000721</t>
  </si>
  <si>
    <t>789 6272009901</t>
  </si>
  <si>
    <t>789 6272009888</t>
  </si>
  <si>
    <t>KIT BANDEJA AZ.S/CAROCO 60G - SACHE 8/3X1</t>
  </si>
  <si>
    <t>KIT BANDEJA AZ.VDS 80G - SACHE 8/3X1</t>
  </si>
  <si>
    <t>KIT BANDEJA AZ.FATIADA 60G - SACHE 8/3X1</t>
  </si>
  <si>
    <t>789 6183000240</t>
  </si>
  <si>
    <t>Bandeja</t>
  </si>
  <si>
    <t>UVA PASSA ESCURA S/SEMENTE VF -SACHE PLANO 12/150G</t>
  </si>
  <si>
    <t>AMEIXA SECA S/SEMENTE VF - SACHE PLANO 12/150G</t>
  </si>
  <si>
    <t>2789 6272009882</t>
  </si>
  <si>
    <t>2789 6272009905</t>
  </si>
  <si>
    <t>12 x 150</t>
  </si>
  <si>
    <t>280 x  210 x 100</t>
  </si>
  <si>
    <t>AZ.PTS.STD.MALAGUENA-VIDRO 24/200G</t>
  </si>
  <si>
    <t>AZ.PTS.FATIADAS MALAGUENA-VIDRO 24/160G</t>
  </si>
  <si>
    <t>789 6272003299</t>
  </si>
  <si>
    <t>789 6272003329</t>
  </si>
  <si>
    <t>789 6272003312</t>
  </si>
  <si>
    <t>789 6272004319</t>
  </si>
  <si>
    <t>789 6272004128</t>
  </si>
  <si>
    <t>789 6272004050</t>
  </si>
  <si>
    <t>1789 6272005535</t>
  </si>
  <si>
    <t>1789 6272005542</t>
  </si>
  <si>
    <t>1789 6272005566</t>
  </si>
  <si>
    <t>1789 6272005559</t>
  </si>
  <si>
    <t>AZ.PTS.STD.MALAGUENA-DOY PACK 06/1,01KG</t>
  </si>
  <si>
    <t>1789 6272005580</t>
  </si>
  <si>
    <t>1789 6272005597</t>
  </si>
  <si>
    <t>1789 6272005573</t>
  </si>
  <si>
    <t>5789 6272002730</t>
  </si>
  <si>
    <t>789 8953302080</t>
  </si>
  <si>
    <t>789 6272004982</t>
  </si>
  <si>
    <t>789 6272005019</t>
  </si>
  <si>
    <t>789 6272005057</t>
  </si>
  <si>
    <t>789 6272005538</t>
  </si>
  <si>
    <t xml:space="preserve"> 789 6272005545</t>
  </si>
  <si>
    <t>789 6272005552</t>
  </si>
  <si>
    <t>789 6272005569</t>
  </si>
  <si>
    <t xml:space="preserve">789 6272009925 </t>
  </si>
  <si>
    <t xml:space="preserve">789 6272005576 </t>
  </si>
  <si>
    <t xml:space="preserve">789 6272005583 </t>
  </si>
  <si>
    <t xml:space="preserve">789 6272005590 </t>
  </si>
  <si>
    <t>789 6183001363</t>
  </si>
  <si>
    <t>789 6272001196</t>
  </si>
  <si>
    <t>789 6272001226</t>
  </si>
  <si>
    <t>789 6272003916</t>
  </si>
  <si>
    <t>789 6272009956</t>
  </si>
  <si>
    <t>2789 6272009950</t>
  </si>
  <si>
    <t>5789 6272009920</t>
  </si>
  <si>
    <t>789 6272009949</t>
  </si>
  <si>
    <t>2789 6272009943</t>
  </si>
  <si>
    <t>789 6272009932</t>
  </si>
  <si>
    <t>2789 6272009936</t>
  </si>
  <si>
    <t>18 x 4</t>
  </si>
  <si>
    <t>789 6272009970</t>
  </si>
  <si>
    <t>2789 6272009974</t>
  </si>
  <si>
    <t>CHAMPIGNON EM CONSERVA MALAGUENA-DOYPACK 24/100G</t>
  </si>
  <si>
    <t>0806.20.00</t>
  </si>
  <si>
    <t>0813.20.20</t>
  </si>
  <si>
    <t>0813.10.00</t>
  </si>
  <si>
    <t>18 x 11</t>
  </si>
  <si>
    <t>AZEITE DE OLIVA E.VIRGEM  VALE FÉRTIL-SACHÊ 180/7ML</t>
  </si>
  <si>
    <t>228 x 130</t>
  </si>
  <si>
    <t>305 x 250 x 135</t>
  </si>
  <si>
    <t>8 x 180</t>
  </si>
  <si>
    <t>8 x 240</t>
  </si>
  <si>
    <t>2789 618300240.8</t>
  </si>
  <si>
    <t>2789 6183002026</t>
  </si>
  <si>
    <t>10 x 6</t>
  </si>
  <si>
    <t>2789 6183002125</t>
  </si>
  <si>
    <t>AZ.VDS.AZIZI TEMPERADA MEXICANO VF-VIDRO 12/300G</t>
  </si>
  <si>
    <t>AZ.VDS.S/CAR AZIZI TEMP. ANCHOVA VF-VIDRO 12/280G</t>
  </si>
  <si>
    <t>789 6272010013</t>
  </si>
  <si>
    <t>2789 6272010017</t>
  </si>
  <si>
    <t>789 6272010020</t>
  </si>
  <si>
    <t>2789 6272010024</t>
  </si>
  <si>
    <t>5789 6183000054</t>
  </si>
  <si>
    <t>12 x 8</t>
  </si>
  <si>
    <t>789 6272004166</t>
  </si>
  <si>
    <t>ALCAPARRAS EM CONSERVA VALE FÉRTIL-DOY PACK 24/100G</t>
  </si>
  <si>
    <t>789 6272010044</t>
  </si>
  <si>
    <t>2789 6272010048</t>
  </si>
  <si>
    <t>AZ.VDS.R/ALHO VALE FÉRTIL-VIDRO 12/170G</t>
  </si>
  <si>
    <t>789 6272010082</t>
  </si>
  <si>
    <t>12 x 170</t>
  </si>
  <si>
    <t>2789 6272010086</t>
  </si>
  <si>
    <t>UVA PASSA ESCURA S/SEMENTE VF- DOY PACK 24/80G</t>
  </si>
  <si>
    <t>136 x 102</t>
  </si>
  <si>
    <t>7896 272010167</t>
  </si>
  <si>
    <t>578 96272010162</t>
  </si>
  <si>
    <t>789 6272010181</t>
  </si>
  <si>
    <t>2789 6272010185</t>
  </si>
  <si>
    <t>2002.90.00</t>
  </si>
  <si>
    <t>1509.20.00</t>
  </si>
  <si>
    <t>AZ.PTS. FATIADAS CALIFORNIANA SACHE 10X1,01KG</t>
  </si>
  <si>
    <t>789 6272002780</t>
  </si>
  <si>
    <t>2789 6272002784</t>
  </si>
  <si>
    <t>AZEITE DE OLIVA E.VIRGEM INTENSO ESPANHOL VALE FÉRTIL-VIDRO 24/250ML</t>
  </si>
  <si>
    <t>AZEITE DE OLIVA E.VIRGEM INTENSO ESPANHOL VALE FÉRTIL-VIDRO 12/500ML</t>
  </si>
  <si>
    <t>AZEITE DE OLIVA E.VIRGEM INTENSO ESPANHOL VALE FÉRTIL-PET 4/2000ML</t>
  </si>
  <si>
    <t>AZEITE DE OLIVA E.VIRGEM INTENSO ESPANHOL VALE FÉRTIL-PET 2/5100ML</t>
  </si>
  <si>
    <t>AZEITE DE OLIVA E.VIRGEM SUAVE VALE FÉRTIL-SACHÊ 180/7ML</t>
  </si>
  <si>
    <t>10 x 1010</t>
  </si>
  <si>
    <t>AZEITE DE OLIVA EXTRA VIRGEM CLÁSSICO ARGENTINO VALE FÉRTIL-VIDRO 24/250ML</t>
  </si>
  <si>
    <t>AZEITE DE OLIVA EXTRA VIRGEM CLÁSSICO ARGENTINO VALE FÉRTIL-VIDRO 12/500ML</t>
  </si>
  <si>
    <t xml:space="preserve">AZEITE DE OLIVA EXTRA VIRGEM SUAVE ARGENTINO VF-PET 4/2L </t>
  </si>
  <si>
    <t xml:space="preserve">AZEITE DE OLIVA E.VIRGEM SUAVE ARGENTINO VF-PET 12/500ML </t>
  </si>
  <si>
    <t>789 6272010242</t>
  </si>
  <si>
    <t>1789 6272010249</t>
  </si>
  <si>
    <t>Tipo Embalagem</t>
  </si>
  <si>
    <t>7896 272000274</t>
  </si>
  <si>
    <t>7896 272009413</t>
  </si>
  <si>
    <t>5789 6272009401</t>
  </si>
  <si>
    <t>5789 6272009418</t>
  </si>
  <si>
    <t>5789 6272003362</t>
  </si>
  <si>
    <t>2789 6272003668</t>
  </si>
  <si>
    <t>CHAMPIGNON EM CONSERVA VF-DOY PACK 6/1,01KG</t>
  </si>
  <si>
    <t>789 6272009109</t>
  </si>
  <si>
    <t>1789 6272009106</t>
  </si>
  <si>
    <t>CHAMPIGNON FATIADO EM CONSERVA VALE FÉRTIL-DOYPACK 6/1,01KG</t>
  </si>
  <si>
    <t>1789 6272010492</t>
  </si>
  <si>
    <t>789 6272010495</t>
  </si>
  <si>
    <t>AZ.VDS.R/ALHO VF-BALDE 2,0KG - EXCLUSIVO FOOD</t>
  </si>
  <si>
    <t>789 6272010501</t>
  </si>
  <si>
    <t>789 6272000656</t>
  </si>
  <si>
    <t>TOMATE SECO VALE FÉRTIL-BANDEJA 12/1,0kg</t>
  </si>
  <si>
    <t>150x200</t>
  </si>
  <si>
    <t>789 6272010419</t>
  </si>
  <si>
    <t>12x1,01</t>
  </si>
  <si>
    <t>420 x 320 x 160</t>
  </si>
  <si>
    <t>8 x 7</t>
  </si>
  <si>
    <t>2789 6272010413</t>
  </si>
  <si>
    <t>202.90.00</t>
  </si>
  <si>
    <t>789 62272010563</t>
  </si>
  <si>
    <t>1789 6272010560</t>
  </si>
  <si>
    <t>1509.30.00</t>
  </si>
  <si>
    <t>PEPINO FATIADO EM CONSERVA VALE FÉRTIL - VIDRO 15/300G - NACIONAL</t>
  </si>
  <si>
    <t>789 6272010440</t>
  </si>
  <si>
    <t>3789 6272010441</t>
  </si>
  <si>
    <t>AMEIXA SECA S/SEMENTE VF - DOY PACK 24/80G</t>
  </si>
  <si>
    <t>DAMASCO SECO S/SEMENTE VF - DOY PACK 24/80G</t>
  </si>
  <si>
    <t>789 6272010556</t>
  </si>
  <si>
    <t>24 x 80</t>
  </si>
  <si>
    <t>5789 6272010551</t>
  </si>
  <si>
    <t>789 6272010549</t>
  </si>
  <si>
    <t>5789 6272010544</t>
  </si>
  <si>
    <t>Balde Quadrado</t>
  </si>
  <si>
    <t>42x5</t>
  </si>
  <si>
    <t>789 6272010594</t>
  </si>
  <si>
    <t>8789 6272010590</t>
  </si>
  <si>
    <t>AZEITE DE OLIVA VIRGEM ARGENTINO VF-PET 4/2L</t>
  </si>
  <si>
    <t>AZEITE DE OLIVA VIRGEM SUAVE VALE FÉRTIL-SACHÊ 180/7ML</t>
  </si>
  <si>
    <t>SNACK INFANTIL OLIVITO VF - DOY PACK 24/30G</t>
  </si>
  <si>
    <t>789 6272010532</t>
  </si>
  <si>
    <t>24 x 30</t>
  </si>
  <si>
    <t>5789 6272010537</t>
  </si>
  <si>
    <t>TOMATE SECO VALE FÉRTIL-DOYPACK 24/100G</t>
  </si>
  <si>
    <t>789 6272010297</t>
  </si>
  <si>
    <t>5789 6272010292</t>
  </si>
  <si>
    <t>24 x 50</t>
  </si>
  <si>
    <t>305 x 230 x 105</t>
  </si>
  <si>
    <t>287 x 185 x 220</t>
  </si>
  <si>
    <t>323 x 168 x 175</t>
  </si>
  <si>
    <t>295 x 216 x 142</t>
  </si>
  <si>
    <t>415 x 235 x 153</t>
  </si>
  <si>
    <t>370 x 288 x 159</t>
  </si>
  <si>
    <t>375 x 205 x 139</t>
  </si>
  <si>
    <t>170 x 209</t>
  </si>
  <si>
    <t>Cód. Interno</t>
  </si>
  <si>
    <t>FRUTAS SECAS</t>
  </si>
  <si>
    <t>TEMPERADAS</t>
  </si>
  <si>
    <t>RECHEADAS ESPECIAIS</t>
  </si>
  <si>
    <t>TOMATES</t>
  </si>
  <si>
    <t>CEBOLINHA</t>
  </si>
  <si>
    <t>AZEITES</t>
  </si>
  <si>
    <t>PALMITOS</t>
  </si>
  <si>
    <t>PEPINOS</t>
  </si>
  <si>
    <t>ASPARGO</t>
  </si>
  <si>
    <t>CHAMPIGNONS</t>
  </si>
  <si>
    <t>ALCAPARRAS</t>
  </si>
  <si>
    <r>
      <t xml:space="preserve">AZEITONAS PRETAS MAQUINADAS                   </t>
    </r>
    <r>
      <rPr>
        <b/>
        <sz val="10"/>
        <color rgb="FFFF0000"/>
        <rFont val="Arial"/>
        <family val="2"/>
      </rPr>
      <t>VIDRO</t>
    </r>
  </si>
  <si>
    <r>
      <t xml:space="preserve">AZEITONAS PRETAS COM CAROÇO                 </t>
    </r>
    <r>
      <rPr>
        <b/>
        <sz val="10"/>
        <color rgb="FFFF0000"/>
        <rFont val="Arial"/>
        <family val="2"/>
      </rPr>
      <t>VIDRO</t>
    </r>
  </si>
  <si>
    <r>
      <t xml:space="preserve">AZEITONAS VERDES MAQUINADAS        </t>
    </r>
    <r>
      <rPr>
        <b/>
        <sz val="10"/>
        <color rgb="FFFF0000"/>
        <rFont val="Arial"/>
        <family val="2"/>
      </rPr>
      <t>VIDRO</t>
    </r>
  </si>
  <si>
    <r>
      <t xml:space="preserve">LIGHT                          </t>
    </r>
    <r>
      <rPr>
        <b/>
        <sz val="10"/>
        <color rgb="FFFF0000"/>
        <rFont val="Arial"/>
        <family val="2"/>
      </rPr>
      <t>VIDRO</t>
    </r>
  </si>
  <si>
    <r>
      <t xml:space="preserve">LIGHT                                </t>
    </r>
    <r>
      <rPr>
        <b/>
        <sz val="10"/>
        <color rgb="FF00B050"/>
        <rFont val="Arial"/>
        <family val="2"/>
      </rPr>
      <t>SACHÊ - DOY PACK</t>
    </r>
  </si>
  <si>
    <r>
      <t xml:space="preserve">AZEITONAS VERDES MAQUINADAS                      </t>
    </r>
    <r>
      <rPr>
        <b/>
        <sz val="10"/>
        <color rgb="FF00B050"/>
        <rFont val="Arial"/>
        <family val="2"/>
      </rPr>
      <t>SACHÊ - DOY PACK</t>
    </r>
  </si>
  <si>
    <r>
      <t xml:space="preserve">AZEITONAS PRETAS COM CAROÇO                  </t>
    </r>
    <r>
      <rPr>
        <b/>
        <sz val="10"/>
        <color rgb="FF00B050"/>
        <rFont val="Arial"/>
        <family val="2"/>
      </rPr>
      <t>SACHÊ - DOY PACK</t>
    </r>
  </si>
  <si>
    <r>
      <t xml:space="preserve">AZEITONAS PRETAS </t>
    </r>
    <r>
      <rPr>
        <b/>
        <sz val="10"/>
        <rFont val="Arial"/>
        <family val="2"/>
      </rPr>
      <t>MAQUINADAS</t>
    </r>
    <r>
      <rPr>
        <b/>
        <sz val="10"/>
        <color rgb="FF00B050"/>
        <rFont val="Arial"/>
        <family val="2"/>
      </rPr>
      <t xml:space="preserve">           SACHÊ - DOY PACK</t>
    </r>
  </si>
  <si>
    <t>Linha de Produto</t>
  </si>
  <si>
    <t>INFANTIL</t>
  </si>
  <si>
    <t>ESPECIFICAÇÃO PRODUTOS VALE FÉRTIL</t>
  </si>
  <si>
    <t>ESP-001</t>
  </si>
  <si>
    <t>MOLHOS</t>
  </si>
  <si>
    <t>SNACK'S AZ. VDS. SEM CAROÇO NATURAL VALE FÉRTIL 24/50G</t>
  </si>
  <si>
    <t>789 6272010648</t>
  </si>
  <si>
    <t>5789 6272010643</t>
  </si>
  <si>
    <t>SNACK'S AZ. VDS. SEM CAROÇO CHILI VALE FÉRTIL 24/50G</t>
  </si>
  <si>
    <t>SNACK'S AZ. VDS. SEM CAROÇO PROVENÇAL VALE FÉRTIL 24/50G</t>
  </si>
  <si>
    <t>789 6272010624</t>
  </si>
  <si>
    <t>2789 6272010628</t>
  </si>
  <si>
    <r>
      <t xml:space="preserve">AZEITONAS VERDES COM CAROÇO                      </t>
    </r>
    <r>
      <rPr>
        <b/>
        <sz val="10"/>
        <color rgb="FF00B050"/>
        <rFont val="Arial"/>
        <family val="2"/>
      </rPr>
      <t>SACHÊ - DOY PACK</t>
    </r>
  </si>
  <si>
    <r>
      <t xml:space="preserve">AZEITONAS VERDES COM CAROÇO                                                          </t>
    </r>
    <r>
      <rPr>
        <b/>
        <sz val="9"/>
        <color rgb="FFFF0000"/>
        <rFont val="Arial"/>
        <family val="2"/>
      </rPr>
      <t>VIDRO</t>
    </r>
  </si>
  <si>
    <r>
      <t xml:space="preserve">AZEITONAS PRETAS MAQUINADAS           </t>
    </r>
    <r>
      <rPr>
        <b/>
        <sz val="10"/>
        <color rgb="FF00B050"/>
        <rFont val="Arial"/>
        <family val="2"/>
      </rPr>
      <t>SACHÊ - DOY PACK</t>
    </r>
  </si>
  <si>
    <t>CHAMPIGNON</t>
  </si>
  <si>
    <r>
      <t xml:space="preserve">AZEITONAS VERDES COM CAROÇO                  </t>
    </r>
    <r>
      <rPr>
        <b/>
        <sz val="10"/>
        <color rgb="FFFF0000"/>
        <rFont val="Arial"/>
        <family val="2"/>
      </rPr>
      <t>VIDRO</t>
    </r>
  </si>
  <si>
    <r>
      <t xml:space="preserve">AZEITONAS VERDES MAQUINADAS                     </t>
    </r>
    <r>
      <rPr>
        <b/>
        <sz val="10"/>
        <color rgb="FFFF0000"/>
        <rFont val="Arial"/>
        <family val="2"/>
      </rPr>
      <t>VIDRO</t>
    </r>
  </si>
  <si>
    <r>
      <t xml:space="preserve">AZEITONAS PRETAS COM CAROÇO                            </t>
    </r>
    <r>
      <rPr>
        <b/>
        <sz val="10"/>
        <color rgb="FFFF0000"/>
        <rFont val="Arial"/>
        <family val="2"/>
      </rPr>
      <t>VIDRO</t>
    </r>
  </si>
  <si>
    <r>
      <t xml:space="preserve">AZEITONAS PRETAS MAQUINADAS                        </t>
    </r>
    <r>
      <rPr>
        <b/>
        <sz val="10"/>
        <color rgb="FFFF0000"/>
        <rFont val="Arial"/>
        <family val="2"/>
      </rPr>
      <t>VIDRO</t>
    </r>
  </si>
  <si>
    <r>
      <t xml:space="preserve">AZEITONAS VERDES PREMIUM                                      </t>
    </r>
    <r>
      <rPr>
        <b/>
        <sz val="10"/>
        <color rgb="FFFF0000"/>
        <rFont val="Arial"/>
        <family val="2"/>
      </rPr>
      <t>VIDRO</t>
    </r>
  </si>
  <si>
    <t>AZ.VDS.STD. MALAGUENA-DOY PACK 06/1,01KG</t>
  </si>
  <si>
    <t>AZ.VDS.RECHEADAS MALAGUENA-DOY PACK 06/1,01KG</t>
  </si>
  <si>
    <t>AZ.VDS.FATIADAS MALAGUENA-DOY PACK 06/1,01KG</t>
  </si>
  <si>
    <t>AZ.VDS.S/CAROÇO MALAGUENA-DOY PACK 06/1,01KG</t>
  </si>
  <si>
    <t>AZ.PTS.FATIADAS MALAGUENA-DOY PACK 06/1,01KG</t>
  </si>
  <si>
    <t>AZ.PTS.S/CAROÇO MALAGUENA-DOY PACK 06/1,01KG</t>
  </si>
  <si>
    <t>AZ.PTS.PREMIUM AZAPA MALAGUENA-VIDRO 12/360G</t>
  </si>
  <si>
    <t>AZ.VDS.PREMIUM ARAUCO MALAGUENA-VIDRO 12/360G</t>
  </si>
  <si>
    <t>AZ.VDS.PREMIUM GORDAL MALAGUENA-VIDRO 12/360G</t>
  </si>
  <si>
    <r>
      <t xml:space="preserve">AZEITONAS VERDES COM CAROÇO                                                          </t>
    </r>
    <r>
      <rPr>
        <b/>
        <sz val="10"/>
        <color rgb="FFFF0000"/>
        <rFont val="Arial"/>
        <family val="2"/>
      </rPr>
      <t>VIDRO</t>
    </r>
  </si>
  <si>
    <r>
      <t xml:space="preserve">LIGHT                             </t>
    </r>
    <r>
      <rPr>
        <b/>
        <sz val="10"/>
        <color rgb="FFFF0000"/>
        <rFont val="Arial"/>
        <family val="2"/>
      </rPr>
      <t>VIDRO</t>
    </r>
  </si>
  <si>
    <r>
      <t xml:space="preserve">AZEITONAS PREMIUM                   </t>
    </r>
    <r>
      <rPr>
        <b/>
        <sz val="10"/>
        <color rgb="FFFF0000"/>
        <rFont val="Arial"/>
        <family val="2"/>
      </rPr>
      <t>VIDRO</t>
    </r>
  </si>
  <si>
    <t>ALCAPARRA</t>
  </si>
  <si>
    <t>AZEITONAS PRETAS COM CAROÇO</t>
  </si>
  <si>
    <t>AZEITONAS VERDES COM CAROÇO</t>
  </si>
  <si>
    <t>AZEITONAS PREMIUM</t>
  </si>
  <si>
    <t xml:space="preserve">ESPECIFICAÇÃO DE PRODUTOS FOOD VALE FÉRTIL  </t>
  </si>
  <si>
    <t>AZ.VDS.S/CAROCO 12/14 VF-BALDE 1,8KG</t>
  </si>
  <si>
    <t>AZ.VDS.S/CAROÇO 80/100 VALE FÉRTIL-BALDE 1,8kg</t>
  </si>
  <si>
    <t>AZ.VDS.PICADAS VF -BALDE 5KG - EXCLUSIVO FOOD</t>
  </si>
  <si>
    <t>AZ.VDS.FATIADAS COBERTURA PIZZA VF -BALDE 1,8KG</t>
  </si>
  <si>
    <t>ESPECIFICAÇÃO DE PRODUTOS FOOD MALAGUENA</t>
  </si>
  <si>
    <t>ESPECIFICAÇÃO DE PRODUTOS FOOD RIVOLI</t>
  </si>
  <si>
    <t>30 x 5</t>
  </si>
  <si>
    <t>275 x 200 x 102</t>
  </si>
  <si>
    <t>AZEITE DE OLIVA VIRGEM SUAVE VALE FÉRTIL-VIDRO 12/500ML</t>
  </si>
  <si>
    <t>789 6272010631</t>
  </si>
  <si>
    <t>2789 6272010635</t>
  </si>
  <si>
    <t>789 6272010655</t>
  </si>
  <si>
    <t>2789 6272010659</t>
  </si>
  <si>
    <t>8 x 1010</t>
  </si>
  <si>
    <t>325 x 160 x 285</t>
  </si>
  <si>
    <t>285 x 80</t>
  </si>
  <si>
    <t>TOMATE TRITURADO VALE FÉRTIL VD-8/1010GR</t>
  </si>
  <si>
    <t>21 x 4</t>
  </si>
  <si>
    <t>85 x 48</t>
  </si>
  <si>
    <t>789 6183000257</t>
  </si>
  <si>
    <t>205 x 152 x 87</t>
  </si>
  <si>
    <t>1789 6183000254</t>
  </si>
  <si>
    <t>34 x 10</t>
  </si>
  <si>
    <t>AZ. VDS.PREMIUM GORDAL VALE FÉRTIL- VIDRO 12/300G</t>
  </si>
  <si>
    <t>789 6272012505</t>
  </si>
  <si>
    <t>2789 6272012509</t>
  </si>
  <si>
    <t>15X6</t>
  </si>
  <si>
    <t>AZ. VDS. PREMIUM ARAUCO VALE FÉRTIL-VIDRO 12/300G</t>
  </si>
  <si>
    <t>789 6272012512</t>
  </si>
  <si>
    <t>2789 6272012516</t>
  </si>
  <si>
    <t>AZ.PTS.PREMIUM AZAPA VALE FÉRTIL-VIDRO 12/300G</t>
  </si>
  <si>
    <t>2789 6272012523</t>
  </si>
  <si>
    <t>789 6272012529</t>
  </si>
  <si>
    <t>789 6272012536</t>
  </si>
  <si>
    <t>2789 6272012530</t>
  </si>
  <si>
    <t>AZ.VDS.PREMIUM GORDAL RIVOLI-VIDRO 12/300G</t>
  </si>
  <si>
    <t>789 6183000264</t>
  </si>
  <si>
    <t>1789 6183000261</t>
  </si>
  <si>
    <t>AZ.PTS.PREMIUM AZAPA RIVOLI-VIDRO 12/300G</t>
  </si>
  <si>
    <t>789 6183000271</t>
  </si>
  <si>
    <t>1789 6183000278</t>
  </si>
  <si>
    <t>AZ.VDS.RECH.C/CEBOLA VALEFÉRTIL-VIDRO 12/130G</t>
  </si>
  <si>
    <t>119 x 60</t>
  </si>
  <si>
    <t>789 6272012604</t>
  </si>
  <si>
    <t>255 x 188 x 127</t>
  </si>
  <si>
    <t>2789 6272012608</t>
  </si>
  <si>
    <t>AZ.VDS.RECH.C/TOMATE SECO VALEFÉRTILI-VIDRO 12/130G</t>
  </si>
  <si>
    <t>789 6272012611</t>
  </si>
  <si>
    <t>2789 6272012615</t>
  </si>
  <si>
    <t>AZ.VDS.RECH.C/PIMENTÃO VALEFÉRTILI-VIDRO 12/130G</t>
  </si>
  <si>
    <t>789 6272005699</t>
  </si>
  <si>
    <t>AZ.VDS.RECH.C/PIMENTAO-RIVOLI-VIDRO 12/130G</t>
  </si>
  <si>
    <t>789 6183004255</t>
  </si>
  <si>
    <t>2789 6183004259</t>
  </si>
  <si>
    <t>23 x 9</t>
  </si>
  <si>
    <t>AZ.VDS.RECH.C/CEBOLA-RIVOLI-VIDRO 12/130G</t>
  </si>
  <si>
    <t>789 6183000295</t>
  </si>
  <si>
    <t>2789 6183000299</t>
  </si>
  <si>
    <t>AZ.VDS.RECH.C/TOMATE SECO RIVOLI-VIDRO 12/130G</t>
  </si>
  <si>
    <t>789 6183000301</t>
  </si>
  <si>
    <t>1789 6183000308</t>
  </si>
  <si>
    <t>2789 6272005693</t>
  </si>
  <si>
    <t>200 x 68</t>
  </si>
  <si>
    <t>8 x 540</t>
  </si>
  <si>
    <t>273 x 137 x 200</t>
  </si>
  <si>
    <t>31 x 5</t>
  </si>
  <si>
    <t>PASSATA MOLHO DE TOMATE 8/500GR</t>
  </si>
  <si>
    <t>15 x 8</t>
  </si>
  <si>
    <t>315 x 235 x 132</t>
  </si>
  <si>
    <t>AZ.VDS.PREMIUM AZIZI VF-VIDRO 12/300G</t>
  </si>
  <si>
    <t>789 6272012574</t>
  </si>
  <si>
    <t>2789 6272012578</t>
  </si>
  <si>
    <t xml:space="preserve">AZEITE DE OLIVA EXTRA VIRGEM TUNISIA VF-PET 4/2L </t>
  </si>
  <si>
    <t>789 6272002179</t>
  </si>
  <si>
    <t>1789 6272002176</t>
  </si>
  <si>
    <t>AZEITE DE OLIVA E.VIRGEM TUNISIA VALE FÉRTIL-SACHÊ 180/7ML</t>
  </si>
  <si>
    <t>AZ.VDS.PREMIUM GORDAL S/CAROCO VALE FÉRTIL-VIDRO 12/280G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</si>
</sst>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E+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u/>
      <sz val="14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2"/>
      <name val="Arial"/>
      <family val="2"/>
    </font>
    <font>
      <b/>
      <i/>
      <u/>
      <sz val="14"/>
      <color rgb="FF0000FF"/>
      <name val="Arial"/>
      <family val="2"/>
    </font>
    <font>
      <b/>
      <sz val="9"/>
      <color rgb="FF0000FF"/>
      <name val="Arial"/>
      <family val="2"/>
    </font>
    <font>
      <b/>
      <sz val="10"/>
      <color rgb="FF0000FF"/>
      <name val="Arial"/>
      <family val="2"/>
    </font>
    <font>
      <sz val="9"/>
      <color rgb="FF000000"/>
      <name val="Arial"/>
      <family val="2"/>
    </font>
    <font>
      <sz val="9"/>
      <color indexed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rgb="FF242424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rgb="FF00B050"/>
      <name val="Arial"/>
      <family val="2"/>
    </font>
    <font>
      <sz val="9"/>
      <color rgb="FFFF000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0" fontId="19" fillId="0" borderId="0"/>
    <xf numFmtId="0" fontId="1" fillId="0" borderId="0"/>
  </cellStyleXfs>
  <cellXfs count="435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5" fillId="2" borderId="23" xfId="0" applyNumberFormat="1" applyFont="1" applyFill="1" applyBorder="1" applyAlignment="1">
      <alignment horizontal="center" vertical="center" wrapText="1"/>
    </xf>
    <xf numFmtId="1" fontId="5" fillId="2" borderId="23" xfId="0" applyNumberFormat="1" applyFont="1" applyFill="1" applyBorder="1" applyAlignment="1">
      <alignment horizontal="center" vertical="center" wrapText="1"/>
    </xf>
    <xf numFmtId="2" fontId="5" fillId="2" borderId="23" xfId="0" applyNumberFormat="1" applyFont="1" applyFill="1" applyBorder="1" applyAlignment="1">
      <alignment horizontal="center" vertical="center" wrapText="1"/>
    </xf>
    <xf numFmtId="17" fontId="12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8" fillId="2" borderId="23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 wrapText="1"/>
    </xf>
    <xf numFmtId="1" fontId="14" fillId="0" borderId="0" xfId="0" applyNumberFormat="1" applyFont="1"/>
    <xf numFmtId="1" fontId="15" fillId="0" borderId="0" xfId="0" applyNumberFormat="1" applyFont="1"/>
    <xf numFmtId="2" fontId="5" fillId="2" borderId="24" xfId="0" applyNumberFormat="1" applyFont="1" applyFill="1" applyBorder="1" applyAlignment="1">
      <alignment horizontal="center" vertical="center" wrapText="1"/>
    </xf>
    <xf numFmtId="2" fontId="5" fillId="2" borderId="25" xfId="0" applyNumberFormat="1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164" fontId="5" fillId="2" borderId="25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2" fontId="5" fillId="2" borderId="40" xfId="0" applyNumberFormat="1" applyFont="1" applyFill="1" applyBorder="1" applyAlignment="1">
      <alignment horizontal="center" vertical="center" wrapText="1"/>
    </xf>
    <xf numFmtId="164" fontId="5" fillId="2" borderId="47" xfId="0" applyNumberFormat="1" applyFont="1" applyFill="1" applyBorder="1" applyAlignment="1">
      <alignment horizontal="center" vertical="center" wrapText="1"/>
    </xf>
    <xf numFmtId="2" fontId="5" fillId="2" borderId="47" xfId="0" applyNumberFormat="1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5" fillId="2" borderId="57" xfId="0" applyFont="1" applyFill="1" applyBorder="1" applyAlignment="1">
      <alignment horizontal="center" vertical="center" wrapText="1"/>
    </xf>
    <xf numFmtId="1" fontId="5" fillId="2" borderId="56" xfId="0" applyNumberFormat="1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8" fillId="2" borderId="56" xfId="0" applyFont="1" applyFill="1" applyBorder="1" applyAlignment="1">
      <alignment horizontal="left" vertical="center" wrapText="1"/>
    </xf>
    <xf numFmtId="0" fontId="5" fillId="2" borderId="67" xfId="0" applyFont="1" applyFill="1" applyBorder="1" applyAlignment="1">
      <alignment horizontal="center" vertical="center" wrapText="1"/>
    </xf>
    <xf numFmtId="1" fontId="5" fillId="2" borderId="34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left" vertical="center" wrapText="1"/>
    </xf>
    <xf numFmtId="2" fontId="5" fillId="2" borderId="63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" fontId="4" fillId="2" borderId="47" xfId="0" applyNumberFormat="1" applyFont="1" applyFill="1" applyBorder="1" applyAlignment="1">
      <alignment horizontal="center" vertical="center" wrapText="1"/>
    </xf>
    <xf numFmtId="0" fontId="8" fillId="2" borderId="47" xfId="0" applyFont="1" applyFill="1" applyBorder="1" applyAlignment="1">
      <alignment horizontal="left" vertical="center" wrapText="1"/>
    </xf>
    <xf numFmtId="0" fontId="5" fillId="2" borderId="53" xfId="0" applyFont="1" applyFill="1" applyBorder="1" applyAlignment="1">
      <alignment horizontal="center" vertical="center" wrapText="1"/>
    </xf>
    <xf numFmtId="2" fontId="5" fillId="2" borderId="58" xfId="0" applyNumberFormat="1" applyFont="1" applyFill="1" applyBorder="1" applyAlignment="1">
      <alignment horizontal="center" vertical="center" wrapText="1"/>
    </xf>
    <xf numFmtId="0" fontId="5" fillId="2" borderId="61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2" fontId="5" fillId="2" borderId="27" xfId="0" applyNumberFormat="1" applyFont="1" applyFill="1" applyBorder="1" applyAlignment="1">
      <alignment horizontal="center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1" fontId="5" fillId="2" borderId="55" xfId="0" applyNumberFormat="1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5" fillId="2" borderId="66" xfId="0" applyFont="1" applyFill="1" applyBorder="1" applyAlignment="1">
      <alignment horizontal="center" vertical="center" wrapText="1"/>
    </xf>
    <xf numFmtId="0" fontId="8" fillId="2" borderId="63" xfId="0" applyFont="1" applyFill="1" applyBorder="1" applyAlignment="1">
      <alignment horizontal="left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 wrapText="1"/>
    </xf>
    <xf numFmtId="2" fontId="5" fillId="2" borderId="56" xfId="0" applyNumberFormat="1" applyFont="1" applyFill="1" applyBorder="1" applyAlignment="1">
      <alignment horizontal="center" vertical="center" wrapText="1"/>
    </xf>
    <xf numFmtId="2" fontId="5" fillId="2" borderId="34" xfId="0" applyNumberFormat="1" applyFont="1" applyFill="1" applyBorder="1" applyAlignment="1">
      <alignment horizontal="center" vertical="center" wrapText="1"/>
    </xf>
    <xf numFmtId="0" fontId="8" fillId="2" borderId="47" xfId="0" applyFont="1" applyFill="1" applyBorder="1" applyAlignment="1">
      <alignment horizontal="center" vertical="center" wrapText="1"/>
    </xf>
    <xf numFmtId="0" fontId="8" fillId="2" borderId="52" xfId="0" applyFont="1" applyFill="1" applyBorder="1" applyAlignment="1">
      <alignment horizontal="center" vertical="center" wrapText="1"/>
    </xf>
    <xf numFmtId="1" fontId="5" fillId="2" borderId="47" xfId="0" applyNumberFormat="1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164" fontId="5" fillId="2" borderId="24" xfId="0" applyNumberFormat="1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left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/>
    </xf>
    <xf numFmtId="164" fontId="5" fillId="2" borderId="40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left" vertical="center" wrapText="1"/>
    </xf>
    <xf numFmtId="164" fontId="5" fillId="2" borderId="56" xfId="0" applyNumberFormat="1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left" vertical="center" wrapText="1"/>
    </xf>
    <xf numFmtId="164" fontId="5" fillId="2" borderId="58" xfId="0" applyNumberFormat="1" applyFont="1" applyFill="1" applyBorder="1" applyAlignment="1">
      <alignment horizontal="center" vertical="center" wrapText="1"/>
    </xf>
    <xf numFmtId="1" fontId="5" fillId="2" borderId="58" xfId="0" applyNumberFormat="1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left" vertical="center" wrapText="1"/>
    </xf>
    <xf numFmtId="0" fontId="5" fillId="2" borderId="58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center" vertical="center" wrapText="1"/>
    </xf>
    <xf numFmtId="2" fontId="5" fillId="2" borderId="29" xfId="0" applyNumberFormat="1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left" vertical="center" wrapText="1"/>
    </xf>
    <xf numFmtId="164" fontId="5" fillId="2" borderId="29" xfId="0" applyNumberFormat="1" applyFont="1" applyFill="1" applyBorder="1" applyAlignment="1">
      <alignment horizontal="center" vertical="center" wrapText="1"/>
    </xf>
    <xf numFmtId="1" fontId="5" fillId="2" borderId="29" xfId="0" applyNumberFormat="1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33" xfId="0" applyFont="1" applyFill="1" applyBorder="1" applyAlignment="1">
      <alignment horizontal="left" vertical="center" wrapText="1"/>
    </xf>
    <xf numFmtId="1" fontId="4" fillId="2" borderId="27" xfId="0" applyNumberFormat="1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1" fontId="5" fillId="2" borderId="40" xfId="0" applyNumberFormat="1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wrapText="1"/>
    </xf>
    <xf numFmtId="1" fontId="5" fillId="2" borderId="63" xfId="0" applyNumberFormat="1" applyFont="1" applyFill="1" applyBorder="1" applyAlignment="1">
      <alignment horizontal="center" vertical="center" wrapText="1"/>
    </xf>
    <xf numFmtId="0" fontId="18" fillId="2" borderId="58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2" borderId="68" xfId="0" applyFont="1" applyFill="1" applyBorder="1" applyAlignment="1">
      <alignment horizontal="center" vertical="center" wrapText="1"/>
    </xf>
    <xf numFmtId="1" fontId="18" fillId="2" borderId="58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5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8" fillId="2" borderId="53" xfId="0" applyFont="1" applyFill="1" applyBorder="1" applyAlignment="1">
      <alignment horizontal="left" vertical="center" wrapText="1"/>
    </xf>
    <xf numFmtId="0" fontId="8" fillId="2" borderId="63" xfId="0" applyFont="1" applyFill="1" applyBorder="1" applyAlignment="1">
      <alignment horizontal="left" vertical="center"/>
    </xf>
    <xf numFmtId="1" fontId="4" fillId="2" borderId="23" xfId="0" applyNumberFormat="1" applyFont="1" applyFill="1" applyBorder="1" applyAlignment="1">
      <alignment horizontal="center" vertical="center"/>
    </xf>
    <xf numFmtId="1" fontId="4" fillId="2" borderId="29" xfId="0" applyNumberFormat="1" applyFont="1" applyFill="1" applyBorder="1" applyAlignment="1">
      <alignment horizontal="center" vertical="center" wrapText="1"/>
    </xf>
    <xf numFmtId="1" fontId="5" fillId="0" borderId="29" xfId="0" applyNumberFormat="1" applyFont="1" applyBorder="1" applyAlignment="1">
      <alignment horizontal="center" vertical="center" wrapText="1"/>
    </xf>
    <xf numFmtId="0" fontId="19" fillId="0" borderId="0" xfId="2"/>
    <xf numFmtId="0" fontId="5" fillId="0" borderId="0" xfId="2" applyFont="1"/>
    <xf numFmtId="1" fontId="14" fillId="0" borderId="0" xfId="2" applyNumberFormat="1" applyFont="1"/>
    <xf numFmtId="0" fontId="8" fillId="0" borderId="0" xfId="2" applyFont="1" applyAlignment="1">
      <alignment horizontal="left"/>
    </xf>
    <xf numFmtId="1" fontId="15" fillId="0" borderId="0" xfId="2" applyNumberFormat="1" applyFont="1"/>
    <xf numFmtId="0" fontId="9" fillId="0" borderId="0" xfId="2" applyFont="1" applyAlignment="1">
      <alignment horizontal="left"/>
    </xf>
    <xf numFmtId="0" fontId="3" fillId="0" borderId="0" xfId="2" applyFont="1"/>
    <xf numFmtId="1" fontId="5" fillId="2" borderId="33" xfId="0" applyNumberFormat="1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1" fontId="4" fillId="2" borderId="54" xfId="0" applyNumberFormat="1" applyFont="1" applyFill="1" applyBorder="1" applyAlignment="1">
      <alignment horizontal="center" vertical="center" wrapText="1"/>
    </xf>
    <xf numFmtId="0" fontId="5" fillId="0" borderId="23" xfId="0" applyFont="1" applyBorder="1" applyAlignment="1">
      <alignment vertical="center"/>
    </xf>
    <xf numFmtId="0" fontId="5" fillId="2" borderId="47" xfId="2" applyFont="1" applyFill="1" applyBorder="1" applyAlignment="1">
      <alignment horizontal="center" vertical="center" wrapText="1"/>
    </xf>
    <xf numFmtId="1" fontId="5" fillId="2" borderId="47" xfId="2" applyNumberFormat="1" applyFont="1" applyFill="1" applyBorder="1" applyAlignment="1">
      <alignment horizontal="center" vertical="center" wrapText="1"/>
    </xf>
    <xf numFmtId="2" fontId="5" fillId="2" borderId="47" xfId="2" applyNumberFormat="1" applyFont="1" applyFill="1" applyBorder="1" applyAlignment="1">
      <alignment horizontal="center" vertical="center" wrapText="1"/>
    </xf>
    <xf numFmtId="0" fontId="5" fillId="2" borderId="44" xfId="2" applyFont="1" applyFill="1" applyBorder="1" applyAlignment="1">
      <alignment horizontal="center" vertical="center" wrapText="1"/>
    </xf>
    <xf numFmtId="0" fontId="18" fillId="2" borderId="58" xfId="2" applyFont="1" applyFill="1" applyBorder="1" applyAlignment="1">
      <alignment horizontal="center" vertical="center" wrapText="1"/>
    </xf>
    <xf numFmtId="0" fontId="5" fillId="2" borderId="58" xfId="2" applyFont="1" applyFill="1" applyBorder="1" applyAlignment="1">
      <alignment horizontal="left" vertical="center" wrapText="1"/>
    </xf>
    <xf numFmtId="0" fontId="5" fillId="2" borderId="56" xfId="2" applyFont="1" applyFill="1" applyBorder="1" applyAlignment="1">
      <alignment horizontal="center" vertical="center" wrapText="1"/>
    </xf>
    <xf numFmtId="1" fontId="5" fillId="0" borderId="23" xfId="0" applyNumberFormat="1" applyFont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 wrapText="1"/>
    </xf>
    <xf numFmtId="1" fontId="4" fillId="2" borderId="34" xfId="0" applyNumberFormat="1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5" fillId="2" borderId="33" xfId="0" applyFont="1" applyFill="1" applyBorder="1" applyAlignment="1">
      <alignment horizontal="left" vertical="center" wrapText="1"/>
    </xf>
    <xf numFmtId="1" fontId="5" fillId="2" borderId="46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left" vertical="center" wrapText="1"/>
    </xf>
    <xf numFmtId="1" fontId="4" fillId="2" borderId="35" xfId="0" applyNumberFormat="1" applyFont="1" applyFill="1" applyBorder="1" applyAlignment="1">
      <alignment horizontal="center" vertical="center" wrapText="1"/>
    </xf>
    <xf numFmtId="0" fontId="18" fillId="2" borderId="35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2" fontId="16" fillId="3" borderId="23" xfId="0" applyNumberFormat="1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left" vertical="center" wrapText="1"/>
    </xf>
    <xf numFmtId="1" fontId="4" fillId="4" borderId="16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2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71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0" fillId="4" borderId="74" xfId="0" applyFill="1" applyBorder="1"/>
    <xf numFmtId="0" fontId="0" fillId="2" borderId="0" xfId="0" applyFill="1"/>
    <xf numFmtId="165" fontId="5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1" fontId="5" fillId="0" borderId="23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2" fontId="8" fillId="0" borderId="23" xfId="0" applyNumberFormat="1" applyFont="1" applyBorder="1" applyAlignment="1">
      <alignment horizontal="center" vertical="center" wrapText="1"/>
    </xf>
    <xf numFmtId="165" fontId="5" fillId="0" borderId="23" xfId="0" applyNumberFormat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 wrapText="1"/>
    </xf>
    <xf numFmtId="1" fontId="5" fillId="0" borderId="24" xfId="0" applyNumberFormat="1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4" fontId="5" fillId="0" borderId="40" xfId="0" applyNumberFormat="1" applyFont="1" applyBorder="1" applyAlignment="1">
      <alignment horizontal="center" vertical="center" wrapText="1"/>
    </xf>
    <xf numFmtId="1" fontId="5" fillId="0" borderId="40" xfId="0" applyNumberFormat="1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/>
    </xf>
    <xf numFmtId="165" fontId="5" fillId="0" borderId="58" xfId="0" applyNumberFormat="1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 wrapText="1"/>
    </xf>
    <xf numFmtId="2" fontId="8" fillId="0" borderId="58" xfId="0" applyNumberFormat="1" applyFont="1" applyBorder="1" applyAlignment="1">
      <alignment horizontal="center" vertical="center" wrapText="1"/>
    </xf>
    <xf numFmtId="1" fontId="5" fillId="0" borderId="58" xfId="0" applyNumberFormat="1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1" fontId="4" fillId="2" borderId="63" xfId="0" applyNumberFormat="1" applyFont="1" applyFill="1" applyBorder="1" applyAlignment="1">
      <alignment horizontal="center" vertical="center" wrapText="1"/>
    </xf>
    <xf numFmtId="164" fontId="5" fillId="0" borderId="58" xfId="0" applyNumberFormat="1" applyFont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165" fontId="5" fillId="2" borderId="58" xfId="0" applyNumberFormat="1" applyFont="1" applyFill="1" applyBorder="1" applyAlignment="1">
      <alignment horizontal="center" vertical="center"/>
    </xf>
    <xf numFmtId="0" fontId="18" fillId="2" borderId="47" xfId="2" applyFont="1" applyFill="1" applyBorder="1" applyAlignment="1">
      <alignment horizontal="center" vertical="center" wrapText="1"/>
    </xf>
    <xf numFmtId="0" fontId="8" fillId="2" borderId="47" xfId="2" applyFont="1" applyFill="1" applyBorder="1" applyAlignment="1">
      <alignment horizontal="left" vertical="center"/>
    </xf>
    <xf numFmtId="0" fontId="8" fillId="2" borderId="47" xfId="2" applyFont="1" applyFill="1" applyBorder="1" applyAlignment="1">
      <alignment horizontal="center" vertical="center" wrapText="1"/>
    </xf>
    <xf numFmtId="164" fontId="5" fillId="2" borderId="47" xfId="2" applyNumberFormat="1" applyFont="1" applyFill="1" applyBorder="1" applyAlignment="1">
      <alignment horizontal="center" vertical="center" wrapText="1"/>
    </xf>
    <xf numFmtId="0" fontId="5" fillId="2" borderId="58" xfId="2" applyFont="1" applyFill="1" applyBorder="1" applyAlignment="1">
      <alignment horizontal="center" vertical="center" wrapText="1"/>
    </xf>
    <xf numFmtId="164" fontId="5" fillId="2" borderId="58" xfId="2" applyNumberFormat="1" applyFont="1" applyFill="1" applyBorder="1" applyAlignment="1">
      <alignment horizontal="center" vertical="center" wrapText="1"/>
    </xf>
    <xf numFmtId="1" fontId="5" fillId="2" borderId="58" xfId="2" applyNumberFormat="1" applyFont="1" applyFill="1" applyBorder="1" applyAlignment="1">
      <alignment horizontal="center" vertical="center" wrapText="1"/>
    </xf>
    <xf numFmtId="2" fontId="5" fillId="2" borderId="58" xfId="2" applyNumberFormat="1" applyFont="1" applyFill="1" applyBorder="1" applyAlignment="1">
      <alignment horizontal="center" vertical="center" wrapText="1"/>
    </xf>
    <xf numFmtId="0" fontId="5" fillId="2" borderId="61" xfId="2" applyFont="1" applyFill="1" applyBorder="1" applyAlignment="1">
      <alignment horizontal="center" vertical="center" wrapText="1"/>
    </xf>
    <xf numFmtId="0" fontId="18" fillId="2" borderId="29" xfId="2" applyFont="1" applyFill="1" applyBorder="1" applyAlignment="1">
      <alignment horizontal="center" vertical="center" wrapText="1"/>
    </xf>
    <xf numFmtId="0" fontId="5" fillId="2" borderId="29" xfId="2" applyFont="1" applyFill="1" applyBorder="1" applyAlignment="1">
      <alignment horizontal="left" vertical="center" wrapText="1"/>
    </xf>
    <xf numFmtId="0" fontId="5" fillId="2" borderId="29" xfId="2" applyFont="1" applyFill="1" applyBorder="1" applyAlignment="1">
      <alignment horizontal="center" vertical="center" wrapText="1"/>
    </xf>
    <xf numFmtId="164" fontId="5" fillId="2" borderId="29" xfId="2" applyNumberFormat="1" applyFont="1" applyFill="1" applyBorder="1" applyAlignment="1">
      <alignment horizontal="center" vertical="center" wrapText="1"/>
    </xf>
    <xf numFmtId="1" fontId="5" fillId="2" borderId="29" xfId="2" applyNumberFormat="1" applyFont="1" applyFill="1" applyBorder="1" applyAlignment="1">
      <alignment horizontal="center" vertical="center" wrapText="1"/>
    </xf>
    <xf numFmtId="2" fontId="5" fillId="2" borderId="29" xfId="2" applyNumberFormat="1" applyFont="1" applyFill="1" applyBorder="1" applyAlignment="1">
      <alignment horizontal="center" vertical="center" wrapText="1"/>
    </xf>
    <xf numFmtId="0" fontId="5" fillId="2" borderId="62" xfId="2" applyFont="1" applyFill="1" applyBorder="1" applyAlignment="1">
      <alignment horizontal="center" vertical="center" wrapText="1"/>
    </xf>
    <xf numFmtId="1" fontId="4" fillId="2" borderId="29" xfId="3" applyNumberFormat="1" applyFont="1" applyFill="1" applyBorder="1" applyAlignment="1">
      <alignment horizontal="center" vertical="center" wrapText="1"/>
    </xf>
    <xf numFmtId="0" fontId="5" fillId="2" borderId="29" xfId="3" applyFont="1" applyFill="1" applyBorder="1" applyAlignment="1">
      <alignment horizontal="left" vertical="center" wrapText="1"/>
    </xf>
    <xf numFmtId="0" fontId="5" fillId="2" borderId="29" xfId="3" applyFont="1" applyFill="1" applyBorder="1" applyAlignment="1">
      <alignment horizontal="center" vertical="center" wrapText="1"/>
    </xf>
    <xf numFmtId="164" fontId="5" fillId="2" borderId="29" xfId="3" applyNumberFormat="1" applyFont="1" applyFill="1" applyBorder="1" applyAlignment="1">
      <alignment horizontal="center" vertical="center" wrapText="1"/>
    </xf>
    <xf numFmtId="1" fontId="5" fillId="2" borderId="29" xfId="3" applyNumberFormat="1" applyFont="1" applyFill="1" applyBorder="1" applyAlignment="1">
      <alignment horizontal="center" vertical="center" wrapText="1"/>
    </xf>
    <xf numFmtId="2" fontId="5" fillId="2" borderId="29" xfId="3" applyNumberFormat="1" applyFont="1" applyFill="1" applyBorder="1" applyAlignment="1">
      <alignment horizontal="center" vertical="center" wrapText="1"/>
    </xf>
    <xf numFmtId="0" fontId="5" fillId="2" borderId="62" xfId="3" applyFont="1" applyFill="1" applyBorder="1" applyAlignment="1">
      <alignment horizontal="center" vertical="center" wrapText="1"/>
    </xf>
    <xf numFmtId="1" fontId="4" fillId="2" borderId="56" xfId="3" applyNumberFormat="1" applyFont="1" applyFill="1" applyBorder="1" applyAlignment="1">
      <alignment horizontal="center" vertical="center"/>
    </xf>
    <xf numFmtId="0" fontId="8" fillId="2" borderId="56" xfId="3" applyFont="1" applyFill="1" applyBorder="1" applyAlignment="1">
      <alignment horizontal="left" vertical="center"/>
    </xf>
    <xf numFmtId="0" fontId="8" fillId="2" borderId="56" xfId="3" applyFont="1" applyFill="1" applyBorder="1" applyAlignment="1">
      <alignment horizontal="center" vertical="center" wrapText="1"/>
    </xf>
    <xf numFmtId="164" fontId="5" fillId="2" borderId="56" xfId="3" applyNumberFormat="1" applyFont="1" applyFill="1" applyBorder="1" applyAlignment="1">
      <alignment horizontal="center" vertical="center" wrapText="1"/>
    </xf>
    <xf numFmtId="1" fontId="5" fillId="2" borderId="56" xfId="3" applyNumberFormat="1" applyFont="1" applyFill="1" applyBorder="1" applyAlignment="1">
      <alignment horizontal="center" vertical="center" wrapText="1"/>
    </xf>
    <xf numFmtId="0" fontId="5" fillId="2" borderId="56" xfId="3" applyFont="1" applyFill="1" applyBorder="1" applyAlignment="1">
      <alignment horizontal="center" vertical="center" wrapText="1"/>
    </xf>
    <xf numFmtId="2" fontId="5" fillId="2" borderId="56" xfId="3" applyNumberFormat="1" applyFont="1" applyFill="1" applyBorder="1" applyAlignment="1">
      <alignment horizontal="center" vertical="center" wrapText="1"/>
    </xf>
    <xf numFmtId="0" fontId="5" fillId="2" borderId="67" xfId="3" applyFont="1" applyFill="1" applyBorder="1" applyAlignment="1">
      <alignment horizontal="center" vertical="center" wrapText="1"/>
    </xf>
    <xf numFmtId="0" fontId="5" fillId="2" borderId="0" xfId="0" applyFont="1" applyFill="1"/>
    <xf numFmtId="0" fontId="4" fillId="2" borderId="40" xfId="0" applyFont="1" applyFill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72" xfId="0" applyFont="1" applyFill="1" applyBorder="1" applyAlignment="1">
      <alignment horizontal="center" vertical="center"/>
    </xf>
    <xf numFmtId="0" fontId="18" fillId="2" borderId="47" xfId="0" applyFont="1" applyFill="1" applyBorder="1" applyAlignment="1">
      <alignment horizontal="center" vertical="center" wrapText="1"/>
    </xf>
    <xf numFmtId="0" fontId="16" fillId="0" borderId="58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1" fontId="4" fillId="4" borderId="80" xfId="0" applyNumberFormat="1" applyFont="1" applyFill="1" applyBorder="1" applyAlignment="1">
      <alignment horizontal="center" vertical="center"/>
    </xf>
    <xf numFmtId="17" fontId="12" fillId="0" borderId="1" xfId="0" applyNumberFormat="1" applyFont="1" applyBorder="1" applyAlignment="1">
      <alignment horizontal="right" vertical="center"/>
    </xf>
    <xf numFmtId="0" fontId="5" fillId="0" borderId="25" xfId="0" applyFont="1" applyBorder="1" applyAlignment="1">
      <alignment horizontal="center" vertical="center"/>
    </xf>
    <xf numFmtId="165" fontId="5" fillId="0" borderId="47" xfId="0" applyNumberFormat="1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 wrapText="1"/>
    </xf>
    <xf numFmtId="1" fontId="5" fillId="0" borderId="47" xfId="0" applyNumberFormat="1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2" fontId="8" fillId="0" borderId="47" xfId="0" applyNumberFormat="1" applyFont="1" applyBorder="1" applyAlignment="1">
      <alignment horizontal="center" vertical="center" wrapText="1"/>
    </xf>
    <xf numFmtId="17" fontId="2" fillId="0" borderId="6" xfId="0" applyNumberFormat="1" applyFont="1" applyBorder="1" applyAlignment="1">
      <alignment horizontal="center" vertical="center"/>
    </xf>
    <xf numFmtId="0" fontId="5" fillId="0" borderId="63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64" xfId="0" applyFont="1" applyBorder="1" applyAlignment="1">
      <alignment horizontal="left" vertical="center"/>
    </xf>
    <xf numFmtId="0" fontId="5" fillId="2" borderId="27" xfId="0" applyFont="1" applyFill="1" applyBorder="1" applyAlignment="1">
      <alignment horizontal="left" vertical="center"/>
    </xf>
    <xf numFmtId="0" fontId="5" fillId="0" borderId="50" xfId="0" applyFont="1" applyBorder="1" applyAlignment="1">
      <alignment horizontal="left" vertical="center"/>
    </xf>
    <xf numFmtId="0" fontId="5" fillId="0" borderId="51" xfId="0" applyFont="1" applyBorder="1" applyAlignment="1">
      <alignment horizontal="left" vertical="center"/>
    </xf>
    <xf numFmtId="0" fontId="5" fillId="0" borderId="52" xfId="0" applyFont="1" applyBorder="1" applyAlignment="1">
      <alignment horizontal="center" vertical="center"/>
    </xf>
    <xf numFmtId="0" fontId="5" fillId="0" borderId="47" xfId="0" applyFont="1" applyBorder="1" applyAlignment="1">
      <alignment horizontal="left" vertical="center"/>
    </xf>
    <xf numFmtId="165" fontId="8" fillId="0" borderId="58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2" fontId="21" fillId="0" borderId="2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165" fontId="5" fillId="2" borderId="23" xfId="0" applyNumberFormat="1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left" vertical="center"/>
    </xf>
    <xf numFmtId="165" fontId="5" fillId="0" borderId="58" xfId="0" applyNumberFormat="1" applyFont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165" fontId="5" fillId="2" borderId="47" xfId="0" applyNumberFormat="1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165" fontId="5" fillId="2" borderId="29" xfId="0" applyNumberFormat="1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2" borderId="53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 wrapText="1"/>
    </xf>
    <xf numFmtId="17" fontId="2" fillId="0" borderId="23" xfId="0" applyNumberFormat="1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vertical="center"/>
    </xf>
    <xf numFmtId="0" fontId="8" fillId="0" borderId="23" xfId="0" applyFont="1" applyBorder="1" applyAlignment="1">
      <alignment horizontal="left" vertical="center" wrapText="1"/>
    </xf>
    <xf numFmtId="1" fontId="25" fillId="2" borderId="23" xfId="0" applyNumberFormat="1" applyFont="1" applyFill="1" applyBorder="1" applyAlignment="1">
      <alignment horizontal="center" vertical="center" wrapText="1"/>
    </xf>
    <xf numFmtId="2" fontId="8" fillId="2" borderId="23" xfId="0" applyNumberFormat="1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center"/>
    </xf>
    <xf numFmtId="166" fontId="8" fillId="2" borderId="23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4" borderId="23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vertical="center"/>
    </xf>
    <xf numFmtId="1" fontId="4" fillId="0" borderId="23" xfId="0" applyNumberFormat="1" applyFont="1" applyBorder="1" applyAlignment="1">
      <alignment horizontal="center" vertical="center" wrapText="1"/>
    </xf>
    <xf numFmtId="0" fontId="5" fillId="2" borderId="8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92" xfId="0" applyFont="1" applyBorder="1" applyAlignment="1">
      <alignment horizontal="center" vertical="center" wrapText="1"/>
    </xf>
    <xf numFmtId="0" fontId="5" fillId="0" borderId="9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/>
    </xf>
    <xf numFmtId="1" fontId="18" fillId="0" borderId="23" xfId="0" applyNumberFormat="1" applyFont="1" applyBorder="1" applyAlignment="1">
      <alignment horizontal="center" vertical="center" wrapText="1"/>
    </xf>
    <xf numFmtId="1" fontId="18" fillId="0" borderId="23" xfId="0" applyNumberFormat="1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11" fillId="2" borderId="94" xfId="0" applyFont="1" applyFill="1" applyBorder="1" applyAlignment="1">
      <alignment horizontal="center" vertical="center" wrapText="1"/>
    </xf>
    <xf numFmtId="0" fontId="11" fillId="2" borderId="51" xfId="0" applyFont="1" applyFill="1" applyBorder="1" applyAlignment="1">
      <alignment horizontal="center" vertical="center" wrapText="1"/>
    </xf>
    <xf numFmtId="0" fontId="11" fillId="2" borderId="95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17" fontId="26" fillId="0" borderId="23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0" fontId="7" fillId="4" borderId="23" xfId="0" applyFont="1" applyFill="1" applyBorder="1" applyAlignment="1">
      <alignment horizontal="center" vertical="center" wrapText="1"/>
    </xf>
    <xf numFmtId="1" fontId="4" fillId="4" borderId="23" xfId="0" applyNumberFormat="1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/>
    </xf>
    <xf numFmtId="0" fontId="0" fillId="4" borderId="23" xfId="0" applyFill="1" applyBorder="1"/>
    <xf numFmtId="0" fontId="0" fillId="0" borderId="0" xfId="0" applyAlignment="1">
      <alignment horizontal="center"/>
    </xf>
    <xf numFmtId="0" fontId="26" fillId="0" borderId="0" xfId="0" applyFont="1" applyAlignment="1">
      <alignment horizontal="center" vertical="center"/>
    </xf>
    <xf numFmtId="0" fontId="4" fillId="0" borderId="76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7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7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7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0" fontId="4" fillId="0" borderId="85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vertical="center" wrapText="1"/>
    </xf>
    <xf numFmtId="0" fontId="7" fillId="4" borderId="79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" fontId="4" fillId="4" borderId="2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 wrapText="1"/>
    </xf>
    <xf numFmtId="0" fontId="11" fillId="2" borderId="54" xfId="0" applyFont="1" applyFill="1" applyBorder="1" applyAlignment="1">
      <alignment horizontal="center" vertical="center" wrapText="1"/>
    </xf>
    <xf numFmtId="0" fontId="11" fillId="2" borderId="41" xfId="0" applyFont="1" applyFill="1" applyBorder="1" applyAlignment="1">
      <alignment horizontal="center"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11" fillId="2" borderId="4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11" fillId="2" borderId="49" xfId="0" applyFont="1" applyFill="1" applyBorder="1" applyAlignment="1">
      <alignment horizontal="center" vertical="center" wrapText="1"/>
    </xf>
    <xf numFmtId="0" fontId="11" fillId="2" borderId="48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18" fillId="2" borderId="46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4" fillId="4" borderId="3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 wrapText="1"/>
    </xf>
    <xf numFmtId="0" fontId="7" fillId="4" borderId="80" xfId="0" applyFont="1" applyFill="1" applyBorder="1" applyAlignment="1">
      <alignment horizontal="center" vertical="center"/>
    </xf>
    <xf numFmtId="0" fontId="0" fillId="4" borderId="80" xfId="0" applyFill="1" applyBorder="1"/>
    <xf numFmtId="0" fontId="0" fillId="0" borderId="37" xfId="0" applyBorder="1" applyAlignment="1">
      <alignment horizontal="center"/>
    </xf>
    <xf numFmtId="0" fontId="26" fillId="0" borderId="78" xfId="0" applyFont="1" applyBorder="1" applyAlignment="1">
      <alignment horizontal="center" vertical="center"/>
    </xf>
    <xf numFmtId="0" fontId="26" fillId="0" borderId="81" xfId="0" applyFont="1" applyBorder="1" applyAlignment="1">
      <alignment horizontal="center" vertical="center"/>
    </xf>
    <xf numFmtId="0" fontId="26" fillId="0" borderId="83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84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70" xfId="0" applyFont="1" applyFill="1" applyBorder="1" applyAlignment="1">
      <alignment horizontal="center" vertical="center"/>
    </xf>
    <xf numFmtId="0" fontId="4" fillId="4" borderId="88" xfId="0" applyFont="1" applyFill="1" applyBorder="1" applyAlignment="1">
      <alignment horizontal="center" vertical="center"/>
    </xf>
    <xf numFmtId="0" fontId="4" fillId="4" borderId="82" xfId="0" applyFont="1" applyFill="1" applyBorder="1" applyAlignment="1">
      <alignment horizontal="center" vertical="center"/>
    </xf>
    <xf numFmtId="1" fontId="4" fillId="4" borderId="23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0" fillId="4" borderId="16" xfId="0" applyFill="1" applyBorder="1"/>
    <xf numFmtId="0" fontId="11" fillId="2" borderId="77" xfId="2" applyFont="1" applyFill="1" applyBorder="1" applyAlignment="1">
      <alignment horizontal="center" vertical="center" wrapText="1"/>
    </xf>
    <xf numFmtId="0" fontId="11" fillId="2" borderId="56" xfId="2" applyFont="1" applyFill="1" applyBorder="1" applyAlignment="1">
      <alignment horizontal="center" vertical="center" wrapText="1"/>
    </xf>
    <xf numFmtId="0" fontId="11" fillId="2" borderId="43" xfId="2" applyFont="1" applyFill="1" applyBorder="1" applyAlignment="1">
      <alignment horizontal="center" vertical="center" wrapText="1"/>
    </xf>
    <xf numFmtId="0" fontId="11" fillId="2" borderId="47" xfId="2" applyFont="1" applyFill="1" applyBorder="1" applyAlignment="1">
      <alignment horizontal="center" vertical="center" wrapText="1"/>
    </xf>
    <xf numFmtId="0" fontId="11" fillId="2" borderId="45" xfId="2" applyFont="1" applyFill="1" applyBorder="1" applyAlignment="1">
      <alignment horizontal="center" vertical="center" wrapText="1"/>
    </xf>
    <xf numFmtId="0" fontId="11" fillId="2" borderId="58" xfId="2" applyFont="1" applyFill="1" applyBorder="1" applyAlignment="1">
      <alignment horizontal="center" vertical="center" wrapText="1"/>
    </xf>
    <xf numFmtId="0" fontId="11" fillId="2" borderId="69" xfId="2" applyFont="1" applyFill="1" applyBorder="1" applyAlignment="1">
      <alignment horizontal="center" vertical="center" wrapText="1"/>
    </xf>
    <xf numFmtId="0" fontId="11" fillId="2" borderId="29" xfId="2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vertical="center"/>
    </xf>
    <xf numFmtId="0" fontId="5" fillId="5" borderId="23" xfId="0" applyFont="1" applyFill="1" applyBorder="1" applyAlignment="1">
      <alignment horizontal="center" vertical="center" wrapText="1"/>
    </xf>
    <xf numFmtId="164" fontId="5" fillId="5" borderId="23" xfId="0" applyNumberFormat="1" applyFont="1" applyFill="1" applyBorder="1" applyAlignment="1">
      <alignment horizontal="center" vertical="center" wrapText="1"/>
    </xf>
    <xf numFmtId="1" fontId="5" fillId="5" borderId="23" xfId="0" applyNumberFormat="1" applyFont="1" applyFill="1" applyBorder="1" applyAlignment="1">
      <alignment horizontal="center" vertical="center" wrapText="1"/>
    </xf>
    <xf numFmtId="2" fontId="5" fillId="5" borderId="23" xfId="0" applyNumberFormat="1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mruColors>
      <color rgb="FF0000FF"/>
      <color rgb="FFCCFFCC"/>
      <color rgb="FF99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389467</xdr:colOff>
      <xdr:row>0</xdr:row>
      <xdr:rowOff>76199</xdr:rowOff>
    </xdr:from>
    <xdr:to>
      <xdr:col>1</xdr:col>
      <xdr:colOff>599435</xdr:colOff>
      <xdr:row>3</xdr:row>
      <xdr:rowOff>15403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0833CF-B85A-43D4-BC09-574924887F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034"/>
        <a:stretch/>
      </xdr:blipFill>
      <xdr:spPr>
        <a:xfrm>
          <a:off x="389467" y="76199"/>
          <a:ext cx="785701" cy="5742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900001</xdr:colOff>
      <xdr:row>3</xdr:row>
      <xdr:rowOff>43344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48"/>
        <a:stretch/>
      </xdr:blipFill>
      <xdr:spPr>
        <a:xfrm>
          <a:off x="114300" y="0"/>
          <a:ext cx="785701" cy="607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959909</xdr:colOff>
      <xdr:row>2</xdr:row>
      <xdr:rowOff>164256</xdr:rowOff>
    </xdr:to>
    <xdr:pic>
      <xdr:nvPicPr>
        <xdr:cNvPr id="2" name="Imagem 1" descr="Descrição: logo malaguen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5642" cy="58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152400</xdr:rowOff>
    </xdr:from>
    <xdr:to>
      <xdr:col>0</xdr:col>
      <xdr:colOff>1147475</xdr:colOff>
      <xdr:row>2</xdr:row>
      <xdr:rowOff>60960</xdr:rowOff>
    </xdr:to>
    <xdr:pic>
      <xdr:nvPicPr>
        <xdr:cNvPr id="2" name="Imagem 1" descr="Descrição: logo malaguen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52400"/>
          <a:ext cx="1116995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177799</xdr:colOff>
      <xdr:row>0</xdr:row>
      <xdr:rowOff>25401</xdr:rowOff>
    </xdr:from>
    <xdr:to>
      <xdr:col>1</xdr:col>
      <xdr:colOff>347133</xdr:colOff>
      <xdr:row>2</xdr:row>
      <xdr:rowOff>177486</xdr:rowOff>
    </xdr:to>
    <xdr:pic>
      <xdr:nvPicPr>
        <xdr:cNvPr id="2" name="Imagem 6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" y="25401"/>
          <a:ext cx="745067" cy="575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245745</xdr:colOff>
      <xdr:row>0</xdr:row>
      <xdr:rowOff>0</xdr:rowOff>
    </xdr:from>
    <xdr:to>
      <xdr:col>0</xdr:col>
      <xdr:colOff>1026795</xdr:colOff>
      <xdr:row>2</xdr:row>
      <xdr:rowOff>226695</xdr:rowOff>
    </xdr:to>
    <xdr:pic>
      <xdr:nvPicPr>
        <xdr:cNvPr id="2" name="Imagem 6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" y="0"/>
          <a:ext cx="781050" cy="630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0</xdr:row>
      <xdr:rowOff>38100</xdr:rowOff>
    </xdr:from>
    <xdr:to>
      <xdr:col>1</xdr:col>
      <xdr:colOff>142875</xdr:colOff>
      <xdr:row>3</xdr:row>
      <xdr:rowOff>193113</xdr:rowOff>
    </xdr:to>
    <xdr:pic>
      <xdr:nvPicPr>
        <xdr:cNvPr id="2" name="Imagem 1" descr="Descrição: ASSINATURA_EMAIL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704"/>
        <a:stretch/>
      </xdr:blipFill>
      <xdr:spPr bwMode="auto">
        <a:xfrm>
          <a:off x="133351" y="38100"/>
          <a:ext cx="571499" cy="755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S313"/>
  <sheetViews>
    <sheetView showGridLines="0" tabSelected="1" topLeftCell="E1" zoomScale="90" zoomScaleNormal="90" zoomScaleSheetLayoutView="80" workbookViewId="0">
      <pane ySplit="6" topLeftCell="A132" activePane="bottomLeft" state="frozen"/>
      <selection pane="bottomLeft" activeCell="C141" sqref="C141:R141"/>
    </sheetView>
  </sheetViews>
  <sheetFormatPr defaultColWidth="11.44140625" defaultRowHeight="13.2" x14ac:dyDescent="0.25"/>
  <cols>
    <col min="1" max="1" width="8.44140625" customWidth="1"/>
    <col min="2" max="2" width="13.44140625" customWidth="1"/>
    <col min="3" max="3" width="9.109375" style="18" bestFit="1" customWidth="1"/>
    <col min="4" max="4" width="73.6640625" style="14" customWidth="1"/>
    <col min="5" max="5" width="10.109375" bestFit="1" customWidth="1"/>
    <col min="6" max="6" width="9.6640625" bestFit="1" customWidth="1"/>
    <col min="7" max="7" width="9.44140625" customWidth="1"/>
    <col min="8" max="8" width="9" bestFit="1" customWidth="1"/>
    <col min="9" max="9" width="13.33203125" bestFit="1" customWidth="1"/>
    <col min="10" max="10" width="11.88671875" customWidth="1"/>
    <col min="11" max="11" width="16.33203125" customWidth="1"/>
    <col min="12" max="12" width="12.5546875" customWidth="1"/>
    <col min="13" max="13" width="9" bestFit="1" customWidth="1"/>
    <col min="14" max="14" width="21.33203125" customWidth="1"/>
    <col min="15" max="15" width="17.6640625" bestFit="1" customWidth="1"/>
    <col min="16" max="16" width="7.6640625" customWidth="1"/>
    <col min="17" max="17" width="6.6640625" bestFit="1" customWidth="1"/>
    <col min="18" max="18" width="16.44140625" customWidth="1"/>
  </cols>
  <sheetData>
    <row r="1" spans="1:19" ht="17.25" customHeight="1" x14ac:dyDescent="0.25">
      <c r="A1" s="320"/>
      <c r="B1" s="320"/>
      <c r="C1" s="319" t="s">
        <v>1078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287" t="s">
        <v>1079</v>
      </c>
    </row>
    <row r="2" spans="1:19" ht="17.25" customHeight="1" x14ac:dyDescent="0.25">
      <c r="A2" s="320"/>
      <c r="B2" s="320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287">
        <v>45671</v>
      </c>
    </row>
    <row r="3" spans="1:19" ht="17.25" customHeight="1" x14ac:dyDescent="0.25">
      <c r="A3" s="320"/>
      <c r="B3" s="320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287"/>
    </row>
    <row r="4" spans="1:19" s="236" customFormat="1" ht="16.5" customHeight="1" x14ac:dyDescent="0.25">
      <c r="A4" s="324" t="s">
        <v>1076</v>
      </c>
      <c r="B4" s="325"/>
      <c r="C4" s="327" t="s">
        <v>1056</v>
      </c>
      <c r="D4" s="324" t="s">
        <v>45</v>
      </c>
      <c r="E4" s="289" t="s">
        <v>26</v>
      </c>
      <c r="F4" s="289" t="s">
        <v>27</v>
      </c>
      <c r="G4" s="326" t="s">
        <v>30</v>
      </c>
      <c r="H4" s="328" t="s">
        <v>3</v>
      </c>
      <c r="I4" s="328"/>
      <c r="J4" s="328"/>
      <c r="K4" s="328"/>
      <c r="L4" s="328" t="s">
        <v>4</v>
      </c>
      <c r="M4" s="328"/>
      <c r="N4" s="328"/>
      <c r="O4" s="328"/>
      <c r="P4" s="328" t="s">
        <v>2</v>
      </c>
      <c r="Q4" s="329"/>
      <c r="R4" s="328" t="s">
        <v>42</v>
      </c>
      <c r="S4" s="170"/>
    </row>
    <row r="5" spans="1:19" s="236" customFormat="1" ht="16.5" customHeight="1" x14ac:dyDescent="0.2">
      <c r="A5" s="325"/>
      <c r="B5" s="325"/>
      <c r="C5" s="327"/>
      <c r="D5" s="324"/>
      <c r="E5" s="289" t="s">
        <v>32</v>
      </c>
      <c r="F5" s="289" t="s">
        <v>33</v>
      </c>
      <c r="G5" s="326"/>
      <c r="H5" s="289" t="s">
        <v>26</v>
      </c>
      <c r="I5" s="326" t="s">
        <v>41</v>
      </c>
      <c r="J5" s="289" t="s">
        <v>29</v>
      </c>
      <c r="K5" s="328" t="s">
        <v>0</v>
      </c>
      <c r="L5" s="289" t="s">
        <v>26</v>
      </c>
      <c r="M5" s="326" t="s">
        <v>35</v>
      </c>
      <c r="N5" s="289" t="s">
        <v>34</v>
      </c>
      <c r="O5" s="328" t="s">
        <v>1</v>
      </c>
      <c r="P5" s="289" t="s">
        <v>5</v>
      </c>
      <c r="Q5" s="290" t="s">
        <v>25</v>
      </c>
      <c r="R5" s="328"/>
    </row>
    <row r="6" spans="1:19" s="236" customFormat="1" ht="19.95" customHeight="1" x14ac:dyDescent="0.2">
      <c r="A6" s="325"/>
      <c r="B6" s="325"/>
      <c r="C6" s="327"/>
      <c r="D6" s="324"/>
      <c r="E6" s="289" t="s">
        <v>23</v>
      </c>
      <c r="F6" s="289" t="s">
        <v>23</v>
      </c>
      <c r="G6" s="326"/>
      <c r="H6" s="289" t="s">
        <v>28</v>
      </c>
      <c r="I6" s="326"/>
      <c r="J6" s="289" t="s">
        <v>24</v>
      </c>
      <c r="K6" s="328"/>
      <c r="L6" s="288" t="s">
        <v>46</v>
      </c>
      <c r="M6" s="326"/>
      <c r="N6" s="289" t="s">
        <v>24</v>
      </c>
      <c r="O6" s="328"/>
      <c r="P6" s="289" t="s">
        <v>6</v>
      </c>
      <c r="Q6" s="290" t="s">
        <v>10</v>
      </c>
      <c r="R6" s="328"/>
    </row>
    <row r="7" spans="1:19" s="3" customFormat="1" ht="20.25" customHeight="1" x14ac:dyDescent="0.25">
      <c r="A7" s="323" t="s">
        <v>1089</v>
      </c>
      <c r="B7" s="323"/>
      <c r="C7" s="78">
        <v>700001</v>
      </c>
      <c r="D7" s="11" t="s">
        <v>47</v>
      </c>
      <c r="E7" s="45">
        <v>175</v>
      </c>
      <c r="F7" s="45">
        <v>100</v>
      </c>
      <c r="G7" s="45" t="s">
        <v>7</v>
      </c>
      <c r="H7" s="45">
        <v>0.315</v>
      </c>
      <c r="I7" s="45">
        <v>18</v>
      </c>
      <c r="J7" s="45" t="s">
        <v>156</v>
      </c>
      <c r="K7" s="45" t="s">
        <v>289</v>
      </c>
      <c r="L7" s="8">
        <v>7.75</v>
      </c>
      <c r="M7" s="45" t="s">
        <v>12</v>
      </c>
      <c r="N7" s="45" t="s">
        <v>157</v>
      </c>
      <c r="O7" s="45" t="s">
        <v>290</v>
      </c>
      <c r="P7" s="45" t="s">
        <v>8</v>
      </c>
      <c r="Q7" s="45">
        <v>120</v>
      </c>
      <c r="R7" s="45" t="s">
        <v>43</v>
      </c>
    </row>
    <row r="8" spans="1:19" s="3" customFormat="1" ht="24" customHeight="1" x14ac:dyDescent="0.25">
      <c r="A8" s="323"/>
      <c r="B8" s="323"/>
      <c r="C8" s="49">
        <v>700515</v>
      </c>
      <c r="D8" s="11" t="s">
        <v>705</v>
      </c>
      <c r="E8" s="45">
        <v>335</v>
      </c>
      <c r="F8" s="45">
        <v>200</v>
      </c>
      <c r="G8" s="45" t="s">
        <v>7</v>
      </c>
      <c r="H8" s="45">
        <v>0.56699999999999995</v>
      </c>
      <c r="I8" s="45">
        <v>24</v>
      </c>
      <c r="J8" s="45" t="s">
        <v>158</v>
      </c>
      <c r="K8" s="45" t="s">
        <v>291</v>
      </c>
      <c r="L8" s="8">
        <v>13.7</v>
      </c>
      <c r="M8" s="45" t="s">
        <v>11</v>
      </c>
      <c r="N8" s="45" t="s">
        <v>162</v>
      </c>
      <c r="O8" s="45" t="s">
        <v>292</v>
      </c>
      <c r="P8" s="45" t="s">
        <v>19</v>
      </c>
      <c r="Q8" s="45">
        <v>72</v>
      </c>
      <c r="R8" s="45" t="s">
        <v>43</v>
      </c>
    </row>
    <row r="9" spans="1:19" s="3" customFormat="1" ht="20.25" customHeight="1" x14ac:dyDescent="0.25">
      <c r="A9" s="323"/>
      <c r="B9" s="323"/>
      <c r="C9" s="49">
        <v>700507</v>
      </c>
      <c r="D9" s="11" t="s">
        <v>706</v>
      </c>
      <c r="E9" s="45">
        <v>570</v>
      </c>
      <c r="F9" s="45">
        <v>360</v>
      </c>
      <c r="G9" s="45" t="s">
        <v>7</v>
      </c>
      <c r="H9" s="45">
        <v>0.93600000000000005</v>
      </c>
      <c r="I9" s="45">
        <v>24</v>
      </c>
      <c r="J9" s="45" t="s">
        <v>160</v>
      </c>
      <c r="K9" s="45" t="s">
        <v>293</v>
      </c>
      <c r="L9" s="8">
        <v>11.3</v>
      </c>
      <c r="M9" s="45" t="s">
        <v>9</v>
      </c>
      <c r="N9" s="45" t="s">
        <v>161</v>
      </c>
      <c r="O9" s="45" t="s">
        <v>296</v>
      </c>
      <c r="P9" s="45" t="s">
        <v>18</v>
      </c>
      <c r="Q9" s="45">
        <v>90</v>
      </c>
      <c r="R9" s="45" t="s">
        <v>43</v>
      </c>
    </row>
    <row r="10" spans="1:19" s="3" customFormat="1" ht="20.25" customHeight="1" x14ac:dyDescent="0.25">
      <c r="A10" s="323"/>
      <c r="B10" s="323"/>
      <c r="C10" s="49">
        <v>700523</v>
      </c>
      <c r="D10" s="11" t="s">
        <v>707</v>
      </c>
      <c r="E10" s="45">
        <v>820</v>
      </c>
      <c r="F10" s="45">
        <v>500</v>
      </c>
      <c r="G10" s="45" t="s">
        <v>7</v>
      </c>
      <c r="H10" s="45">
        <v>1.212</v>
      </c>
      <c r="I10" s="45">
        <v>24</v>
      </c>
      <c r="J10" s="45" t="s">
        <v>159</v>
      </c>
      <c r="K10" s="45" t="s">
        <v>294</v>
      </c>
      <c r="L10" s="8">
        <v>14.8</v>
      </c>
      <c r="M10" s="8" t="s">
        <v>13</v>
      </c>
      <c r="N10" s="8" t="s">
        <v>163</v>
      </c>
      <c r="O10" s="8" t="s">
        <v>295</v>
      </c>
      <c r="P10" s="45" t="s">
        <v>20</v>
      </c>
      <c r="Q10" s="45">
        <v>66</v>
      </c>
      <c r="R10" s="45" t="s">
        <v>43</v>
      </c>
    </row>
    <row r="11" spans="1:19" s="3" customFormat="1" ht="20.25" customHeight="1" x14ac:dyDescent="0.25">
      <c r="A11" s="323"/>
      <c r="B11" s="323"/>
      <c r="C11" s="49">
        <v>700311</v>
      </c>
      <c r="D11" s="12" t="s">
        <v>49</v>
      </c>
      <c r="E11" s="45">
        <v>335</v>
      </c>
      <c r="F11" s="45">
        <v>200</v>
      </c>
      <c r="G11" s="45" t="s">
        <v>7</v>
      </c>
      <c r="H11" s="45">
        <v>0.56699999999999995</v>
      </c>
      <c r="I11" s="45">
        <v>24</v>
      </c>
      <c r="J11" s="45" t="s">
        <v>158</v>
      </c>
      <c r="K11" s="45" t="s">
        <v>291</v>
      </c>
      <c r="L11" s="8">
        <v>13.7</v>
      </c>
      <c r="M11" s="45" t="s">
        <v>11</v>
      </c>
      <c r="N11" s="45" t="s">
        <v>162</v>
      </c>
      <c r="O11" s="45" t="s">
        <v>292</v>
      </c>
      <c r="P11" s="45" t="s">
        <v>19</v>
      </c>
      <c r="Q11" s="45">
        <v>72</v>
      </c>
      <c r="R11" s="45" t="s">
        <v>43</v>
      </c>
    </row>
    <row r="12" spans="1:19" s="3" customFormat="1" ht="20.25" customHeight="1" x14ac:dyDescent="0.25">
      <c r="A12" s="323"/>
      <c r="B12" s="323"/>
      <c r="C12" s="49">
        <v>700337</v>
      </c>
      <c r="D12" s="12" t="s">
        <v>50</v>
      </c>
      <c r="E12" s="45">
        <v>570</v>
      </c>
      <c r="F12" s="45">
        <v>360</v>
      </c>
      <c r="G12" s="45" t="s">
        <v>7</v>
      </c>
      <c r="H12" s="45">
        <v>0.93600000000000005</v>
      </c>
      <c r="I12" s="45">
        <v>24</v>
      </c>
      <c r="J12" s="45" t="s">
        <v>160</v>
      </c>
      <c r="K12" s="45" t="s">
        <v>293</v>
      </c>
      <c r="L12" s="8">
        <v>11.3</v>
      </c>
      <c r="M12" s="45" t="s">
        <v>9</v>
      </c>
      <c r="N12" s="45" t="s">
        <v>161</v>
      </c>
      <c r="O12" s="45" t="s">
        <v>296</v>
      </c>
      <c r="P12" s="45" t="s">
        <v>18</v>
      </c>
      <c r="Q12" s="45">
        <v>90</v>
      </c>
      <c r="R12" s="45" t="s">
        <v>43</v>
      </c>
    </row>
    <row r="13" spans="1:19" s="3" customFormat="1" ht="20.25" customHeight="1" x14ac:dyDescent="0.25">
      <c r="A13" s="323"/>
      <c r="B13" s="323"/>
      <c r="C13" s="49">
        <v>700329</v>
      </c>
      <c r="D13" s="12" t="s">
        <v>51</v>
      </c>
      <c r="E13" s="45">
        <v>820</v>
      </c>
      <c r="F13" s="45">
        <v>500</v>
      </c>
      <c r="G13" s="45" t="s">
        <v>7</v>
      </c>
      <c r="H13" s="45">
        <v>1.212</v>
      </c>
      <c r="I13" s="45">
        <v>24</v>
      </c>
      <c r="J13" s="45" t="s">
        <v>159</v>
      </c>
      <c r="K13" s="45" t="s">
        <v>294</v>
      </c>
      <c r="L13" s="8">
        <v>14.8</v>
      </c>
      <c r="M13" s="8" t="s">
        <v>13</v>
      </c>
      <c r="N13" s="8" t="s">
        <v>163</v>
      </c>
      <c r="O13" s="8" t="s">
        <v>295</v>
      </c>
      <c r="P13" s="45" t="s">
        <v>20</v>
      </c>
      <c r="Q13" s="45">
        <v>66</v>
      </c>
      <c r="R13" s="45" t="s">
        <v>43</v>
      </c>
    </row>
    <row r="14" spans="1:19" s="3" customFormat="1" ht="20.25" customHeight="1" x14ac:dyDescent="0.25">
      <c r="A14" s="323"/>
      <c r="B14" s="323"/>
      <c r="C14" s="49">
        <v>700329</v>
      </c>
      <c r="D14" s="12" t="s">
        <v>846</v>
      </c>
      <c r="E14" s="45">
        <v>8520</v>
      </c>
      <c r="F14" s="45">
        <v>500</v>
      </c>
      <c r="G14" s="45" t="s">
        <v>7</v>
      </c>
      <c r="H14" s="45">
        <v>1.27</v>
      </c>
      <c r="I14" s="45">
        <v>24</v>
      </c>
      <c r="J14" s="45" t="s">
        <v>845</v>
      </c>
      <c r="K14" s="45" t="s">
        <v>294</v>
      </c>
      <c r="L14" s="8">
        <v>15.35</v>
      </c>
      <c r="M14" s="8" t="s">
        <v>13</v>
      </c>
      <c r="N14" s="8" t="s">
        <v>847</v>
      </c>
      <c r="O14" s="8" t="s">
        <v>295</v>
      </c>
      <c r="P14" s="45" t="s">
        <v>20</v>
      </c>
      <c r="Q14" s="45">
        <v>66</v>
      </c>
      <c r="R14" s="45" t="s">
        <v>43</v>
      </c>
    </row>
    <row r="15" spans="1:19" s="3" customFormat="1" ht="25.95" customHeight="1" x14ac:dyDescent="0.25">
      <c r="A15" s="318" t="s">
        <v>1071</v>
      </c>
      <c r="B15" s="318"/>
      <c r="C15" s="58">
        <v>700043</v>
      </c>
      <c r="D15" s="11" t="s">
        <v>48</v>
      </c>
      <c r="E15" s="45">
        <v>335</v>
      </c>
      <c r="F15" s="45">
        <v>200</v>
      </c>
      <c r="G15" s="45" t="s">
        <v>7</v>
      </c>
      <c r="H15" s="55">
        <v>0.56699999999999995</v>
      </c>
      <c r="I15" s="45">
        <v>18</v>
      </c>
      <c r="J15" s="45" t="s">
        <v>158</v>
      </c>
      <c r="K15" s="45" t="s">
        <v>164</v>
      </c>
      <c r="L15" s="8">
        <v>13.7</v>
      </c>
      <c r="M15" s="45" t="s">
        <v>11</v>
      </c>
      <c r="N15" s="45" t="s">
        <v>162</v>
      </c>
      <c r="O15" s="45" t="s">
        <v>299</v>
      </c>
      <c r="P15" s="45" t="s">
        <v>19</v>
      </c>
      <c r="Q15" s="45">
        <v>72</v>
      </c>
      <c r="R15" s="45" t="s">
        <v>43</v>
      </c>
    </row>
    <row r="16" spans="1:19" s="3" customFormat="1" ht="20.25" customHeight="1" x14ac:dyDescent="0.25">
      <c r="A16" s="318" t="s">
        <v>1070</v>
      </c>
      <c r="B16" s="318"/>
      <c r="C16" s="58">
        <v>700213</v>
      </c>
      <c r="D16" s="11" t="s">
        <v>64</v>
      </c>
      <c r="E16" s="45">
        <v>335</v>
      </c>
      <c r="F16" s="45">
        <v>160</v>
      </c>
      <c r="G16" s="45" t="s">
        <v>7</v>
      </c>
      <c r="H16" s="45">
        <v>0.55600000000000005</v>
      </c>
      <c r="I16" s="45">
        <v>24</v>
      </c>
      <c r="J16" s="45" t="s">
        <v>158</v>
      </c>
      <c r="K16" s="45" t="s">
        <v>177</v>
      </c>
      <c r="L16" s="8">
        <v>13.45</v>
      </c>
      <c r="M16" s="45" t="s">
        <v>15</v>
      </c>
      <c r="N16" s="45" t="s">
        <v>162</v>
      </c>
      <c r="O16" s="45" t="s">
        <v>179</v>
      </c>
      <c r="P16" s="45" t="s">
        <v>19</v>
      </c>
      <c r="Q16" s="45">
        <v>72</v>
      </c>
      <c r="R16" s="45" t="s">
        <v>43</v>
      </c>
    </row>
    <row r="17" spans="1:18" s="3" customFormat="1" ht="19.95" customHeight="1" x14ac:dyDescent="0.25">
      <c r="A17" s="318"/>
      <c r="B17" s="318"/>
      <c r="C17" s="58">
        <v>700272</v>
      </c>
      <c r="D17" s="11" t="s">
        <v>65</v>
      </c>
      <c r="E17" s="45">
        <v>560</v>
      </c>
      <c r="F17" s="45">
        <v>280</v>
      </c>
      <c r="G17" s="45" t="s">
        <v>7</v>
      </c>
      <c r="H17" s="45">
        <v>0.92500000000000004</v>
      </c>
      <c r="I17" s="45">
        <v>24</v>
      </c>
      <c r="J17" s="45" t="s">
        <v>160</v>
      </c>
      <c r="K17" s="45" t="s">
        <v>178</v>
      </c>
      <c r="L17" s="8">
        <v>11.15</v>
      </c>
      <c r="M17" s="45" t="s">
        <v>16</v>
      </c>
      <c r="N17" s="45" t="s">
        <v>161</v>
      </c>
      <c r="O17" s="45" t="s">
        <v>180</v>
      </c>
      <c r="P17" s="45" t="s">
        <v>18</v>
      </c>
      <c r="Q17" s="45">
        <v>90</v>
      </c>
      <c r="R17" s="45" t="s">
        <v>43</v>
      </c>
    </row>
    <row r="18" spans="1:18" s="3" customFormat="1" ht="20.25" customHeight="1" x14ac:dyDescent="0.25">
      <c r="A18" s="318"/>
      <c r="B18" s="318"/>
      <c r="C18" s="58">
        <v>700281</v>
      </c>
      <c r="D18" s="11" t="s">
        <v>63</v>
      </c>
      <c r="E18" s="45">
        <v>335</v>
      </c>
      <c r="F18" s="45">
        <v>200</v>
      </c>
      <c r="G18" s="45" t="s">
        <v>7</v>
      </c>
      <c r="H18" s="45">
        <v>0.56699999999999995</v>
      </c>
      <c r="I18" s="45">
        <v>24</v>
      </c>
      <c r="J18" s="45" t="s">
        <v>158</v>
      </c>
      <c r="K18" s="45" t="s">
        <v>171</v>
      </c>
      <c r="L18" s="8">
        <v>13.7</v>
      </c>
      <c r="M18" s="45" t="s">
        <v>11</v>
      </c>
      <c r="N18" s="45" t="s">
        <v>162</v>
      </c>
      <c r="O18" s="7" t="s">
        <v>173</v>
      </c>
      <c r="P18" s="45" t="s">
        <v>19</v>
      </c>
      <c r="Q18" s="45">
        <v>72</v>
      </c>
      <c r="R18" s="45" t="s">
        <v>43</v>
      </c>
    </row>
    <row r="19" spans="1:18" s="3" customFormat="1" ht="20.25" customHeight="1" x14ac:dyDescent="0.25">
      <c r="A19" s="318"/>
      <c r="B19" s="318"/>
      <c r="C19" s="58">
        <v>700299</v>
      </c>
      <c r="D19" s="11" t="s">
        <v>62</v>
      </c>
      <c r="E19" s="45">
        <v>570</v>
      </c>
      <c r="F19" s="45">
        <v>360</v>
      </c>
      <c r="G19" s="45" t="s">
        <v>7</v>
      </c>
      <c r="H19" s="45">
        <v>0.93600000000000005</v>
      </c>
      <c r="I19" s="45">
        <v>24</v>
      </c>
      <c r="J19" s="45" t="s">
        <v>160</v>
      </c>
      <c r="K19" s="45" t="s">
        <v>172</v>
      </c>
      <c r="L19" s="8">
        <v>11.3</v>
      </c>
      <c r="M19" s="45" t="s">
        <v>9</v>
      </c>
      <c r="N19" s="45" t="s">
        <v>161</v>
      </c>
      <c r="O19" s="45" t="s">
        <v>174</v>
      </c>
      <c r="P19" s="45" t="s">
        <v>18</v>
      </c>
      <c r="Q19" s="45">
        <v>90</v>
      </c>
      <c r="R19" s="45" t="s">
        <v>43</v>
      </c>
    </row>
    <row r="20" spans="1:18" s="3" customFormat="1" ht="20.25" customHeight="1" x14ac:dyDescent="0.25">
      <c r="A20" s="318"/>
      <c r="B20" s="318"/>
      <c r="C20" s="58">
        <v>710154</v>
      </c>
      <c r="D20" s="11" t="s">
        <v>108</v>
      </c>
      <c r="E20" s="45">
        <v>335</v>
      </c>
      <c r="F20" s="45">
        <v>160</v>
      </c>
      <c r="G20" s="45" t="s">
        <v>7</v>
      </c>
      <c r="H20" s="45">
        <v>0.55600000000000005</v>
      </c>
      <c r="I20" s="45">
        <v>24</v>
      </c>
      <c r="J20" s="45" t="s">
        <v>158</v>
      </c>
      <c r="K20" s="45" t="s">
        <v>193</v>
      </c>
      <c r="L20" s="8">
        <v>13.45</v>
      </c>
      <c r="M20" s="45" t="s">
        <v>15</v>
      </c>
      <c r="N20" s="45" t="s">
        <v>162</v>
      </c>
      <c r="O20" s="45" t="s">
        <v>194</v>
      </c>
      <c r="P20" s="45" t="s">
        <v>19</v>
      </c>
      <c r="Q20" s="45">
        <v>72</v>
      </c>
      <c r="R20" s="45" t="s">
        <v>43</v>
      </c>
    </row>
    <row r="21" spans="1:18" s="3" customFormat="1" ht="20.25" customHeight="1" x14ac:dyDescent="0.25">
      <c r="A21" s="318"/>
      <c r="B21" s="318"/>
      <c r="C21" s="58">
        <v>710162</v>
      </c>
      <c r="D21" s="11" t="s">
        <v>109</v>
      </c>
      <c r="E21" s="45">
        <v>560</v>
      </c>
      <c r="F21" s="45">
        <v>280</v>
      </c>
      <c r="G21" s="45" t="s">
        <v>7</v>
      </c>
      <c r="H21" s="45">
        <v>0.92500000000000004</v>
      </c>
      <c r="I21" s="45">
        <v>24</v>
      </c>
      <c r="J21" s="45" t="s">
        <v>160</v>
      </c>
      <c r="K21" s="45" t="s">
        <v>191</v>
      </c>
      <c r="L21" s="8">
        <v>11.15</v>
      </c>
      <c r="M21" s="45" t="s">
        <v>16</v>
      </c>
      <c r="N21" s="45" t="s">
        <v>161</v>
      </c>
      <c r="O21" s="45" t="s">
        <v>192</v>
      </c>
      <c r="P21" s="45" t="s">
        <v>18</v>
      </c>
      <c r="Q21" s="45">
        <v>90</v>
      </c>
      <c r="R21" s="45" t="s">
        <v>43</v>
      </c>
    </row>
    <row r="22" spans="1:18" s="3" customFormat="1" ht="20.25" customHeight="1" x14ac:dyDescent="0.25">
      <c r="A22" s="318" t="s">
        <v>1069</v>
      </c>
      <c r="B22" s="318"/>
      <c r="C22" s="49">
        <v>701066</v>
      </c>
      <c r="D22" s="11" t="s">
        <v>66</v>
      </c>
      <c r="E22" s="45">
        <v>335</v>
      </c>
      <c r="F22" s="45">
        <v>200</v>
      </c>
      <c r="G22" s="45" t="s">
        <v>7</v>
      </c>
      <c r="H22" s="45">
        <v>0.56699999999999995</v>
      </c>
      <c r="I22" s="45">
        <v>24</v>
      </c>
      <c r="J22" s="45" t="s">
        <v>158</v>
      </c>
      <c r="K22" s="45" t="s">
        <v>165</v>
      </c>
      <c r="L22" s="8">
        <v>13.7</v>
      </c>
      <c r="M22" s="45" t="s">
        <v>11</v>
      </c>
      <c r="N22" s="45" t="s">
        <v>162</v>
      </c>
      <c r="O22" s="45" t="s">
        <v>168</v>
      </c>
      <c r="P22" s="45" t="s">
        <v>19</v>
      </c>
      <c r="Q22" s="45">
        <v>72</v>
      </c>
      <c r="R22" s="45" t="s">
        <v>43</v>
      </c>
    </row>
    <row r="23" spans="1:18" s="3" customFormat="1" ht="20.25" customHeight="1" x14ac:dyDescent="0.25">
      <c r="A23" s="318"/>
      <c r="B23" s="318"/>
      <c r="C23" s="49">
        <v>701091</v>
      </c>
      <c r="D23" s="11" t="s">
        <v>67</v>
      </c>
      <c r="E23" s="45">
        <v>570</v>
      </c>
      <c r="F23" s="45">
        <v>360</v>
      </c>
      <c r="G23" s="45" t="s">
        <v>7</v>
      </c>
      <c r="H23" s="45">
        <v>0.93600000000000005</v>
      </c>
      <c r="I23" s="45">
        <v>24</v>
      </c>
      <c r="J23" s="45" t="s">
        <v>160</v>
      </c>
      <c r="K23" s="45" t="s">
        <v>166</v>
      </c>
      <c r="L23" s="8">
        <v>11.3</v>
      </c>
      <c r="M23" s="45" t="s">
        <v>9</v>
      </c>
      <c r="N23" s="45" t="s">
        <v>161</v>
      </c>
      <c r="O23" s="45" t="s">
        <v>169</v>
      </c>
      <c r="P23" s="45" t="s">
        <v>18</v>
      </c>
      <c r="Q23" s="45">
        <v>90</v>
      </c>
      <c r="R23" s="45" t="s">
        <v>43</v>
      </c>
    </row>
    <row r="24" spans="1:18" s="3" customFormat="1" ht="20.25" customHeight="1" x14ac:dyDescent="0.25">
      <c r="A24" s="318"/>
      <c r="B24" s="318"/>
      <c r="C24" s="49">
        <v>701074</v>
      </c>
      <c r="D24" s="11" t="s">
        <v>68</v>
      </c>
      <c r="E24" s="45">
        <v>820</v>
      </c>
      <c r="F24" s="45">
        <v>500</v>
      </c>
      <c r="G24" s="45" t="s">
        <v>7</v>
      </c>
      <c r="H24" s="45">
        <v>1.212</v>
      </c>
      <c r="I24" s="45">
        <v>24</v>
      </c>
      <c r="J24" s="45" t="s">
        <v>159</v>
      </c>
      <c r="K24" s="45" t="s">
        <v>167</v>
      </c>
      <c r="L24" s="8">
        <v>14.8</v>
      </c>
      <c r="M24" s="45" t="s">
        <v>13</v>
      </c>
      <c r="N24" s="8" t="s">
        <v>163</v>
      </c>
      <c r="O24" s="45" t="s">
        <v>170</v>
      </c>
      <c r="P24" s="45" t="s">
        <v>20</v>
      </c>
      <c r="Q24" s="45">
        <v>66</v>
      </c>
      <c r="R24" s="45" t="s">
        <v>43</v>
      </c>
    </row>
    <row r="25" spans="1:18" s="3" customFormat="1" ht="20.399999999999999" customHeight="1" x14ac:dyDescent="0.25">
      <c r="A25" s="318" t="s">
        <v>1068</v>
      </c>
      <c r="B25" s="318"/>
      <c r="C25" s="49">
        <v>701163</v>
      </c>
      <c r="D25" s="11" t="s">
        <v>72</v>
      </c>
      <c r="E25" s="45">
        <v>335</v>
      </c>
      <c r="F25" s="45">
        <v>160</v>
      </c>
      <c r="G25" s="45" t="s">
        <v>7</v>
      </c>
      <c r="H25" s="45">
        <v>0.55600000000000005</v>
      </c>
      <c r="I25" s="45">
        <v>24</v>
      </c>
      <c r="J25" s="45" t="s">
        <v>158</v>
      </c>
      <c r="K25" s="45" t="s">
        <v>187</v>
      </c>
      <c r="L25" s="8">
        <v>13.45</v>
      </c>
      <c r="M25" s="45" t="s">
        <v>15</v>
      </c>
      <c r="N25" s="45" t="s">
        <v>162</v>
      </c>
      <c r="O25" s="45" t="s">
        <v>190</v>
      </c>
      <c r="P25" s="45" t="s">
        <v>19</v>
      </c>
      <c r="Q25" s="45">
        <v>72</v>
      </c>
      <c r="R25" s="45" t="s">
        <v>43</v>
      </c>
    </row>
    <row r="26" spans="1:18" s="3" customFormat="1" ht="20.399999999999999" customHeight="1" x14ac:dyDescent="0.25">
      <c r="A26" s="318"/>
      <c r="B26" s="318"/>
      <c r="C26" s="49">
        <v>701041</v>
      </c>
      <c r="D26" s="11" t="s">
        <v>111</v>
      </c>
      <c r="E26" s="45">
        <v>335</v>
      </c>
      <c r="F26" s="45">
        <v>160</v>
      </c>
      <c r="G26" s="45" t="s">
        <v>7</v>
      </c>
      <c r="H26" s="45">
        <v>0.55600000000000005</v>
      </c>
      <c r="I26" s="45">
        <v>24</v>
      </c>
      <c r="J26" s="45" t="s">
        <v>158</v>
      </c>
      <c r="K26" s="45" t="s">
        <v>188</v>
      </c>
      <c r="L26" s="8">
        <v>13.45</v>
      </c>
      <c r="M26" s="45" t="s">
        <v>15</v>
      </c>
      <c r="N26" s="45" t="s">
        <v>162</v>
      </c>
      <c r="O26" s="45" t="s">
        <v>189</v>
      </c>
      <c r="P26" s="45" t="s">
        <v>19</v>
      </c>
      <c r="Q26" s="45">
        <v>72</v>
      </c>
      <c r="R26" s="45" t="s">
        <v>43</v>
      </c>
    </row>
    <row r="27" spans="1:18" s="3" customFormat="1" ht="20.399999999999999" customHeight="1" x14ac:dyDescent="0.25">
      <c r="A27" s="318" t="s">
        <v>1108</v>
      </c>
      <c r="B27" s="318"/>
      <c r="C27" s="49">
        <v>700078</v>
      </c>
      <c r="D27" s="11" t="s">
        <v>52</v>
      </c>
      <c r="E27" s="45">
        <v>335</v>
      </c>
      <c r="F27" s="45">
        <v>200</v>
      </c>
      <c r="G27" s="45" t="s">
        <v>7</v>
      </c>
      <c r="H27" s="55">
        <v>0.56699999999999995</v>
      </c>
      <c r="I27" s="45">
        <v>24</v>
      </c>
      <c r="J27" s="45" t="s">
        <v>158</v>
      </c>
      <c r="K27" s="45" t="s">
        <v>297</v>
      </c>
      <c r="L27" s="8">
        <v>13.7</v>
      </c>
      <c r="M27" s="45" t="s">
        <v>11</v>
      </c>
      <c r="N27" s="45" t="s">
        <v>162</v>
      </c>
      <c r="O27" s="8" t="s">
        <v>298</v>
      </c>
      <c r="P27" s="45" t="s">
        <v>19</v>
      </c>
      <c r="Q27" s="45">
        <v>72</v>
      </c>
      <c r="R27" s="45" t="s">
        <v>43</v>
      </c>
    </row>
    <row r="28" spans="1:18" s="3" customFormat="1" ht="20.399999999999999" customHeight="1" x14ac:dyDescent="0.25">
      <c r="A28" s="318"/>
      <c r="B28" s="318"/>
      <c r="C28" s="49">
        <v>710766</v>
      </c>
      <c r="D28" s="291" t="s">
        <v>1141</v>
      </c>
      <c r="E28" s="175">
        <v>560</v>
      </c>
      <c r="F28" s="175">
        <v>300</v>
      </c>
      <c r="G28" s="175" t="s">
        <v>7</v>
      </c>
      <c r="H28" s="175">
        <v>0.90600000000000003</v>
      </c>
      <c r="I28" s="175">
        <v>24</v>
      </c>
      <c r="J28" s="175" t="s">
        <v>339</v>
      </c>
      <c r="K28" s="175" t="s">
        <v>1142</v>
      </c>
      <c r="L28" s="286">
        <v>10.94</v>
      </c>
      <c r="M28" s="175" t="s">
        <v>17</v>
      </c>
      <c r="N28" s="175" t="s">
        <v>341</v>
      </c>
      <c r="O28" s="286" t="s">
        <v>1143</v>
      </c>
      <c r="P28" s="175" t="s">
        <v>18</v>
      </c>
      <c r="Q28" s="175">
        <v>90</v>
      </c>
      <c r="R28" s="175" t="s">
        <v>43</v>
      </c>
    </row>
    <row r="29" spans="1:18" s="3" customFormat="1" ht="20.399999999999999" customHeight="1" x14ac:dyDescent="0.25">
      <c r="A29" s="318"/>
      <c r="B29" s="318"/>
      <c r="C29" s="49">
        <v>700094</v>
      </c>
      <c r="D29" s="291" t="s">
        <v>53</v>
      </c>
      <c r="E29" s="175">
        <v>570</v>
      </c>
      <c r="F29" s="175">
        <v>360</v>
      </c>
      <c r="G29" s="175" t="s">
        <v>7</v>
      </c>
      <c r="H29" s="285">
        <v>0.93600000000000005</v>
      </c>
      <c r="I29" s="175">
        <v>24</v>
      </c>
      <c r="J29" s="175" t="s">
        <v>160</v>
      </c>
      <c r="K29" s="175" t="s">
        <v>300</v>
      </c>
      <c r="L29" s="286">
        <v>11.3</v>
      </c>
      <c r="M29" s="175" t="s">
        <v>9</v>
      </c>
      <c r="N29" s="175" t="s">
        <v>161</v>
      </c>
      <c r="O29" s="286" t="s">
        <v>301</v>
      </c>
      <c r="P29" s="175" t="s">
        <v>18</v>
      </c>
      <c r="Q29" s="175">
        <v>90</v>
      </c>
      <c r="R29" s="175" t="s">
        <v>43</v>
      </c>
    </row>
    <row r="30" spans="1:18" s="3" customFormat="1" ht="20.399999999999999" customHeight="1" x14ac:dyDescent="0.25">
      <c r="A30" s="318"/>
      <c r="B30" s="318"/>
      <c r="C30" s="49">
        <v>700086</v>
      </c>
      <c r="D30" s="11" t="s">
        <v>54</v>
      </c>
      <c r="E30" s="45">
        <v>820</v>
      </c>
      <c r="F30" s="45">
        <v>500</v>
      </c>
      <c r="G30" s="45" t="s">
        <v>7</v>
      </c>
      <c r="H30" s="45">
        <v>1.212</v>
      </c>
      <c r="I30" s="45">
        <v>24</v>
      </c>
      <c r="J30" s="45" t="s">
        <v>159</v>
      </c>
      <c r="K30" s="45" t="s">
        <v>302</v>
      </c>
      <c r="L30" s="8">
        <v>1.212</v>
      </c>
      <c r="M30" s="8" t="s">
        <v>13</v>
      </c>
      <c r="N30" s="8" t="s">
        <v>163</v>
      </c>
      <c r="O30" s="8" t="s">
        <v>303</v>
      </c>
      <c r="P30" s="45" t="s">
        <v>20</v>
      </c>
      <c r="Q30" s="45">
        <v>66</v>
      </c>
      <c r="R30" s="45" t="s">
        <v>43</v>
      </c>
    </row>
    <row r="31" spans="1:18" s="3" customFormat="1" ht="20.399999999999999" customHeight="1" x14ac:dyDescent="0.25">
      <c r="A31" s="318"/>
      <c r="B31" s="318"/>
      <c r="C31" s="78">
        <v>700698</v>
      </c>
      <c r="D31" s="11" t="s">
        <v>55</v>
      </c>
      <c r="E31" s="45">
        <v>335</v>
      </c>
      <c r="F31" s="45">
        <v>200</v>
      </c>
      <c r="G31" s="45" t="s">
        <v>7</v>
      </c>
      <c r="H31" s="55">
        <v>0.56699999999999995</v>
      </c>
      <c r="I31" s="45">
        <v>24</v>
      </c>
      <c r="J31" s="45" t="s">
        <v>158</v>
      </c>
      <c r="K31" s="45" t="s">
        <v>304</v>
      </c>
      <c r="L31" s="8">
        <v>13.7</v>
      </c>
      <c r="M31" s="45" t="s">
        <v>11</v>
      </c>
      <c r="N31" s="45" t="s">
        <v>162</v>
      </c>
      <c r="O31" s="8" t="s">
        <v>305</v>
      </c>
      <c r="P31" s="45" t="s">
        <v>19</v>
      </c>
      <c r="Q31" s="45">
        <v>72</v>
      </c>
      <c r="R31" s="45" t="s">
        <v>43</v>
      </c>
    </row>
    <row r="32" spans="1:18" s="3" customFormat="1" ht="20.399999999999999" customHeight="1" x14ac:dyDescent="0.25">
      <c r="A32" s="318"/>
      <c r="B32" s="318"/>
      <c r="C32" s="78">
        <v>710758</v>
      </c>
      <c r="D32" s="11" t="s">
        <v>1137</v>
      </c>
      <c r="E32" s="45">
        <v>560</v>
      </c>
      <c r="F32" s="45">
        <v>300</v>
      </c>
      <c r="G32" s="45" t="s">
        <v>7</v>
      </c>
      <c r="H32" s="45">
        <v>0.90600000000000003</v>
      </c>
      <c r="I32" s="45">
        <v>24</v>
      </c>
      <c r="J32" s="45" t="s">
        <v>339</v>
      </c>
      <c r="K32" s="45" t="s">
        <v>1138</v>
      </c>
      <c r="L32" s="286">
        <v>10.94</v>
      </c>
      <c r="M32" s="175" t="s">
        <v>17</v>
      </c>
      <c r="N32" s="175" t="s">
        <v>341</v>
      </c>
      <c r="O32" s="8" t="s">
        <v>1139</v>
      </c>
      <c r="P32" s="45" t="s">
        <v>1140</v>
      </c>
      <c r="Q32" s="45">
        <v>90</v>
      </c>
      <c r="R32" s="45" t="s">
        <v>43</v>
      </c>
    </row>
    <row r="33" spans="1:18" s="3" customFormat="1" ht="20.399999999999999" customHeight="1" x14ac:dyDescent="0.25">
      <c r="A33" s="318"/>
      <c r="B33" s="318"/>
      <c r="C33" s="49">
        <v>700345</v>
      </c>
      <c r="D33" s="11" t="s">
        <v>56</v>
      </c>
      <c r="E33" s="175">
        <v>570</v>
      </c>
      <c r="F33" s="175">
        <v>360</v>
      </c>
      <c r="G33" s="175" t="s">
        <v>7</v>
      </c>
      <c r="H33" s="285">
        <v>0.93600000000000005</v>
      </c>
      <c r="I33" s="175">
        <v>24</v>
      </c>
      <c r="J33" s="175" t="s">
        <v>160</v>
      </c>
      <c r="K33" s="175" t="s">
        <v>306</v>
      </c>
      <c r="L33" s="286">
        <v>11.3</v>
      </c>
      <c r="M33" s="175" t="s">
        <v>9</v>
      </c>
      <c r="N33" s="175" t="s">
        <v>161</v>
      </c>
      <c r="O33" s="286" t="s">
        <v>307</v>
      </c>
      <c r="P33" s="175" t="s">
        <v>18</v>
      </c>
      <c r="Q33" s="175">
        <v>90</v>
      </c>
      <c r="R33" s="175" t="s">
        <v>43</v>
      </c>
    </row>
    <row r="34" spans="1:18" s="3" customFormat="1" ht="20.399999999999999" customHeight="1" x14ac:dyDescent="0.25">
      <c r="A34" s="318"/>
      <c r="B34" s="318"/>
      <c r="C34" s="49">
        <v>700019</v>
      </c>
      <c r="D34" s="291" t="s">
        <v>57</v>
      </c>
      <c r="E34" s="175">
        <v>820</v>
      </c>
      <c r="F34" s="175">
        <v>500</v>
      </c>
      <c r="G34" s="175" t="s">
        <v>7</v>
      </c>
      <c r="H34" s="175">
        <v>1.212</v>
      </c>
      <c r="I34" s="175">
        <v>24</v>
      </c>
      <c r="J34" s="175" t="s">
        <v>159</v>
      </c>
      <c r="K34" s="175" t="s">
        <v>308</v>
      </c>
      <c r="L34" s="286">
        <v>14.8</v>
      </c>
      <c r="M34" s="286" t="s">
        <v>13</v>
      </c>
      <c r="N34" s="286" t="s">
        <v>163</v>
      </c>
      <c r="O34" s="286" t="s">
        <v>309</v>
      </c>
      <c r="P34" s="175" t="s">
        <v>20</v>
      </c>
      <c r="Q34" s="175">
        <v>66</v>
      </c>
      <c r="R34" s="175" t="s">
        <v>43</v>
      </c>
    </row>
    <row r="35" spans="1:18" s="3" customFormat="1" ht="20.399999999999999" customHeight="1" x14ac:dyDescent="0.25">
      <c r="A35" s="318"/>
      <c r="B35" s="318"/>
      <c r="C35" s="49">
        <v>700906</v>
      </c>
      <c r="D35" s="291" t="s">
        <v>58</v>
      </c>
      <c r="E35" s="175">
        <v>560</v>
      </c>
      <c r="F35" s="175">
        <v>300</v>
      </c>
      <c r="G35" s="175" t="s">
        <v>7</v>
      </c>
      <c r="H35" s="175">
        <v>0.90600000000000003</v>
      </c>
      <c r="I35" s="175">
        <v>24</v>
      </c>
      <c r="J35" s="175" t="s">
        <v>339</v>
      </c>
      <c r="K35" s="175" t="s">
        <v>310</v>
      </c>
      <c r="L35" s="286">
        <v>10.94</v>
      </c>
      <c r="M35" s="175" t="s">
        <v>17</v>
      </c>
      <c r="N35" s="175" t="s">
        <v>341</v>
      </c>
      <c r="O35" s="286" t="s">
        <v>311</v>
      </c>
      <c r="P35" s="175" t="s">
        <v>18</v>
      </c>
      <c r="Q35" s="175">
        <v>90</v>
      </c>
      <c r="R35" s="175" t="s">
        <v>43</v>
      </c>
    </row>
    <row r="36" spans="1:18" s="3" customFormat="1" ht="20.399999999999999" customHeight="1" x14ac:dyDescent="0.25">
      <c r="A36" s="318"/>
      <c r="B36" s="318"/>
      <c r="C36" s="49">
        <v>700035</v>
      </c>
      <c r="D36" s="291" t="s">
        <v>59</v>
      </c>
      <c r="E36" s="175">
        <v>820</v>
      </c>
      <c r="F36" s="175">
        <v>500</v>
      </c>
      <c r="G36" s="175" t="s">
        <v>7</v>
      </c>
      <c r="H36" s="175">
        <v>1.212</v>
      </c>
      <c r="I36" s="175">
        <v>24</v>
      </c>
      <c r="J36" s="175" t="s">
        <v>340</v>
      </c>
      <c r="K36" s="175" t="s">
        <v>313</v>
      </c>
      <c r="L36" s="286">
        <v>14.8</v>
      </c>
      <c r="M36" s="286" t="s">
        <v>13</v>
      </c>
      <c r="N36" s="285" t="s">
        <v>342</v>
      </c>
      <c r="O36" s="286" t="s">
        <v>312</v>
      </c>
      <c r="P36" s="175" t="s">
        <v>20</v>
      </c>
      <c r="Q36" s="175">
        <v>66</v>
      </c>
      <c r="R36" s="175" t="s">
        <v>43</v>
      </c>
    </row>
    <row r="37" spans="1:18" s="3" customFormat="1" ht="20.399999999999999" customHeight="1" x14ac:dyDescent="0.25">
      <c r="A37" s="318"/>
      <c r="B37" s="318"/>
      <c r="C37" s="49">
        <v>710782</v>
      </c>
      <c r="D37" s="11" t="s">
        <v>1183</v>
      </c>
      <c r="E37" s="300">
        <v>560</v>
      </c>
      <c r="F37" s="301">
        <v>300</v>
      </c>
      <c r="G37" s="301" t="s">
        <v>7</v>
      </c>
      <c r="H37" s="301">
        <v>0.90600000000000003</v>
      </c>
      <c r="I37" s="301">
        <v>24</v>
      </c>
      <c r="J37" s="301" t="s">
        <v>339</v>
      </c>
      <c r="K37" s="302" t="s">
        <v>1184</v>
      </c>
      <c r="L37" s="303">
        <v>10.94</v>
      </c>
      <c r="M37" s="302" t="s">
        <v>17</v>
      </c>
      <c r="N37" s="304" t="s">
        <v>341</v>
      </c>
      <c r="O37" s="305" t="s">
        <v>1185</v>
      </c>
      <c r="P37" s="306" t="s">
        <v>18</v>
      </c>
      <c r="Q37" s="307">
        <v>77</v>
      </c>
      <c r="R37" s="307" t="s">
        <v>43</v>
      </c>
    </row>
    <row r="38" spans="1:18" s="3" customFormat="1" ht="20.399999999999999" customHeight="1" x14ac:dyDescent="0.25">
      <c r="A38" s="318"/>
      <c r="B38" s="318"/>
      <c r="C38" s="58">
        <v>700787</v>
      </c>
      <c r="D38" s="291" t="s">
        <v>61</v>
      </c>
      <c r="E38" s="175">
        <v>560</v>
      </c>
      <c r="F38" s="175">
        <v>300</v>
      </c>
      <c r="G38" s="175" t="s">
        <v>7</v>
      </c>
      <c r="H38" s="175">
        <v>0.90400000000000003</v>
      </c>
      <c r="I38" s="175">
        <v>24</v>
      </c>
      <c r="J38" s="175" t="s">
        <v>339</v>
      </c>
      <c r="K38" s="175" t="s">
        <v>175</v>
      </c>
      <c r="L38" s="286">
        <v>10.94</v>
      </c>
      <c r="M38" s="175" t="s">
        <v>17</v>
      </c>
      <c r="N38" s="175" t="s">
        <v>341</v>
      </c>
      <c r="O38" s="175" t="s">
        <v>176</v>
      </c>
      <c r="P38" s="175" t="s">
        <v>107</v>
      </c>
      <c r="Q38" s="175">
        <v>77</v>
      </c>
      <c r="R38" s="175" t="s">
        <v>43</v>
      </c>
    </row>
    <row r="39" spans="1:18" s="3" customFormat="1" ht="20.399999999999999" customHeight="1" x14ac:dyDescent="0.25">
      <c r="A39" s="318"/>
      <c r="B39" s="318"/>
      <c r="C39" s="58">
        <v>700779</v>
      </c>
      <c r="D39" s="291" t="s">
        <v>60</v>
      </c>
      <c r="E39" s="285">
        <v>550</v>
      </c>
      <c r="F39" s="285">
        <v>280</v>
      </c>
      <c r="G39" s="175" t="s">
        <v>7</v>
      </c>
      <c r="H39" s="175">
        <v>0.86499999999999999</v>
      </c>
      <c r="I39" s="175">
        <v>24</v>
      </c>
      <c r="J39" s="175" t="s">
        <v>339</v>
      </c>
      <c r="K39" s="175" t="s">
        <v>181</v>
      </c>
      <c r="L39" s="286">
        <v>10.54</v>
      </c>
      <c r="M39" s="175" t="s">
        <v>16</v>
      </c>
      <c r="N39" s="175" t="s">
        <v>341</v>
      </c>
      <c r="O39" s="175" t="s">
        <v>182</v>
      </c>
      <c r="P39" s="175" t="s">
        <v>107</v>
      </c>
      <c r="Q39" s="175">
        <v>77</v>
      </c>
      <c r="R39" s="175" t="s">
        <v>43</v>
      </c>
    </row>
    <row r="40" spans="1:18" s="3" customFormat="1" ht="20.399999999999999" customHeight="1" x14ac:dyDescent="0.25">
      <c r="A40" s="318"/>
      <c r="B40" s="318"/>
      <c r="C40" s="58">
        <v>701774</v>
      </c>
      <c r="D40" s="11" t="s">
        <v>1190</v>
      </c>
      <c r="E40" s="285">
        <v>550</v>
      </c>
      <c r="F40" s="285">
        <v>280</v>
      </c>
      <c r="G40" s="175" t="s">
        <v>7</v>
      </c>
      <c r="H40" s="175">
        <v>0.86499999999999999</v>
      </c>
      <c r="I40" s="175">
        <v>24</v>
      </c>
      <c r="J40" s="175" t="s">
        <v>339</v>
      </c>
      <c r="K40" s="175" t="s">
        <v>1147</v>
      </c>
      <c r="L40" s="286">
        <v>10.54</v>
      </c>
      <c r="M40" s="175" t="s">
        <v>16</v>
      </c>
      <c r="N40" s="175" t="s">
        <v>341</v>
      </c>
      <c r="O40" s="175" t="s">
        <v>1148</v>
      </c>
      <c r="P40" s="175" t="s">
        <v>107</v>
      </c>
      <c r="Q40" s="175">
        <v>77</v>
      </c>
      <c r="R40" s="175" t="s">
        <v>43</v>
      </c>
    </row>
    <row r="41" spans="1:18" s="3" customFormat="1" ht="20.399999999999999" customHeight="1" x14ac:dyDescent="0.25">
      <c r="A41" s="318"/>
      <c r="B41" s="318"/>
      <c r="C41" s="58">
        <v>710421</v>
      </c>
      <c r="D41" s="11" t="s">
        <v>839</v>
      </c>
      <c r="E41" s="285">
        <v>780</v>
      </c>
      <c r="F41" s="285">
        <v>400</v>
      </c>
      <c r="G41" s="175" t="s">
        <v>7</v>
      </c>
      <c r="H41" s="175">
        <v>1.27</v>
      </c>
      <c r="I41" s="175">
        <v>12</v>
      </c>
      <c r="J41" s="175" t="s">
        <v>845</v>
      </c>
      <c r="K41" s="175" t="s">
        <v>825</v>
      </c>
      <c r="L41" s="286">
        <v>15.35</v>
      </c>
      <c r="M41" s="175" t="s">
        <v>13</v>
      </c>
      <c r="N41" s="286" t="s">
        <v>847</v>
      </c>
      <c r="O41" s="175" t="s">
        <v>826</v>
      </c>
      <c r="P41" s="175" t="s">
        <v>20</v>
      </c>
      <c r="Q41" s="175">
        <v>66</v>
      </c>
      <c r="R41" s="175" t="s">
        <v>43</v>
      </c>
    </row>
    <row r="42" spans="1:18" s="3" customFormat="1" ht="20.399999999999999" customHeight="1" x14ac:dyDescent="0.25">
      <c r="A42" s="318"/>
      <c r="B42" s="318"/>
      <c r="C42" s="49">
        <v>701007</v>
      </c>
      <c r="D42" s="11" t="s">
        <v>69</v>
      </c>
      <c r="E42" s="175">
        <v>335</v>
      </c>
      <c r="F42" s="175">
        <v>200</v>
      </c>
      <c r="G42" s="175" t="s">
        <v>7</v>
      </c>
      <c r="H42" s="175">
        <v>0.56699999999999995</v>
      </c>
      <c r="I42" s="175">
        <v>24</v>
      </c>
      <c r="J42" s="175" t="s">
        <v>158</v>
      </c>
      <c r="K42" s="45" t="s">
        <v>183</v>
      </c>
      <c r="L42" s="286">
        <v>13.7</v>
      </c>
      <c r="M42" s="175" t="s">
        <v>11</v>
      </c>
      <c r="N42" s="175" t="s">
        <v>162</v>
      </c>
      <c r="O42" s="175" t="s">
        <v>185</v>
      </c>
      <c r="P42" s="175" t="s">
        <v>19</v>
      </c>
      <c r="Q42" s="175">
        <v>72</v>
      </c>
      <c r="R42" s="175" t="s">
        <v>43</v>
      </c>
    </row>
    <row r="43" spans="1:18" s="3" customFormat="1" ht="20.399999999999999" customHeight="1" x14ac:dyDescent="0.25">
      <c r="A43" s="318"/>
      <c r="B43" s="318"/>
      <c r="C43" s="49">
        <v>701333</v>
      </c>
      <c r="D43" s="11" t="s">
        <v>1144</v>
      </c>
      <c r="E43" s="175">
        <v>560</v>
      </c>
      <c r="F43" s="175">
        <v>300</v>
      </c>
      <c r="G43" s="175" t="s">
        <v>7</v>
      </c>
      <c r="H43" s="175">
        <v>0.90600000000000003</v>
      </c>
      <c r="I43" s="175">
        <v>24</v>
      </c>
      <c r="J43" s="175" t="s">
        <v>339</v>
      </c>
      <c r="K43" s="45" t="s">
        <v>1146</v>
      </c>
      <c r="L43" s="286">
        <v>10.94</v>
      </c>
      <c r="M43" s="175" t="s">
        <v>17</v>
      </c>
      <c r="N43" s="175" t="s">
        <v>341</v>
      </c>
      <c r="O43" s="175" t="s">
        <v>1145</v>
      </c>
      <c r="P43" s="175" t="s">
        <v>18</v>
      </c>
      <c r="Q43" s="175">
        <v>90</v>
      </c>
      <c r="R43" s="175" t="s">
        <v>43</v>
      </c>
    </row>
    <row r="44" spans="1:18" s="3" customFormat="1" ht="20.399999999999999" customHeight="1" x14ac:dyDescent="0.25">
      <c r="A44" s="318"/>
      <c r="B44" s="318"/>
      <c r="C44" s="49">
        <v>701082</v>
      </c>
      <c r="D44" s="11" t="s">
        <v>70</v>
      </c>
      <c r="E44" s="175">
        <v>570</v>
      </c>
      <c r="F44" s="175">
        <v>360</v>
      </c>
      <c r="G44" s="175" t="s">
        <v>7</v>
      </c>
      <c r="H44" s="175">
        <v>0.93600000000000005</v>
      </c>
      <c r="I44" s="175">
        <v>24</v>
      </c>
      <c r="J44" s="175" t="s">
        <v>160</v>
      </c>
      <c r="K44" s="45" t="s">
        <v>184</v>
      </c>
      <c r="L44" s="286">
        <v>11.3</v>
      </c>
      <c r="M44" s="175" t="s">
        <v>9</v>
      </c>
      <c r="N44" s="175" t="s">
        <v>161</v>
      </c>
      <c r="O44" s="175" t="s">
        <v>186</v>
      </c>
      <c r="P44" s="175" t="s">
        <v>18</v>
      </c>
      <c r="Q44" s="175">
        <v>90</v>
      </c>
      <c r="R44" s="175" t="s">
        <v>43</v>
      </c>
    </row>
    <row r="45" spans="1:18" s="3" customFormat="1" ht="20.399999999999999" customHeight="1" x14ac:dyDescent="0.25">
      <c r="A45" s="318"/>
      <c r="B45" s="318"/>
      <c r="C45" s="49">
        <v>701201</v>
      </c>
      <c r="D45" s="11" t="s">
        <v>71</v>
      </c>
      <c r="E45" s="45">
        <v>820</v>
      </c>
      <c r="F45" s="45">
        <v>500</v>
      </c>
      <c r="G45" s="45" t="s">
        <v>7</v>
      </c>
      <c r="H45" s="45">
        <v>1.212</v>
      </c>
      <c r="I45" s="45">
        <v>24</v>
      </c>
      <c r="J45" s="45" t="s">
        <v>159</v>
      </c>
      <c r="K45" s="45" t="s">
        <v>110</v>
      </c>
      <c r="L45" s="8">
        <v>14.8</v>
      </c>
      <c r="M45" s="45" t="s">
        <v>13</v>
      </c>
      <c r="N45" s="8" t="s">
        <v>163</v>
      </c>
      <c r="O45" s="45" t="s">
        <v>1003</v>
      </c>
      <c r="P45" s="45" t="s">
        <v>20</v>
      </c>
      <c r="Q45" s="45">
        <v>66</v>
      </c>
      <c r="R45" s="45" t="s">
        <v>43</v>
      </c>
    </row>
    <row r="46" spans="1:18" s="3" customFormat="1" ht="20.25" customHeight="1" x14ac:dyDescent="0.25">
      <c r="A46" s="318" t="s">
        <v>1088</v>
      </c>
      <c r="B46" s="318"/>
      <c r="C46" s="80">
        <v>700817</v>
      </c>
      <c r="D46" s="12" t="s">
        <v>73</v>
      </c>
      <c r="E46" s="76">
        <v>160</v>
      </c>
      <c r="F46" s="76">
        <v>100</v>
      </c>
      <c r="G46" s="311" t="s">
        <v>249</v>
      </c>
      <c r="H46" s="6">
        <v>0.17699999999999999</v>
      </c>
      <c r="I46" s="7">
        <v>18</v>
      </c>
      <c r="J46" s="45" t="s">
        <v>347</v>
      </c>
      <c r="K46" s="7" t="s">
        <v>246</v>
      </c>
      <c r="L46" s="8">
        <v>5.15</v>
      </c>
      <c r="M46" s="45" t="s">
        <v>12</v>
      </c>
      <c r="N46" s="45" t="s">
        <v>1048</v>
      </c>
      <c r="O46" s="45" t="s">
        <v>247</v>
      </c>
      <c r="P46" s="45" t="s">
        <v>578</v>
      </c>
      <c r="Q46" s="45">
        <v>135</v>
      </c>
      <c r="R46" s="45" t="s">
        <v>43</v>
      </c>
    </row>
    <row r="47" spans="1:18" s="3" customFormat="1" ht="20.25" customHeight="1" x14ac:dyDescent="0.25">
      <c r="A47" s="318"/>
      <c r="B47" s="318"/>
      <c r="C47" s="80">
        <v>700825</v>
      </c>
      <c r="D47" s="12" t="s">
        <v>74</v>
      </c>
      <c r="E47" s="76">
        <v>300</v>
      </c>
      <c r="F47" s="76">
        <v>200</v>
      </c>
      <c r="G47" s="311"/>
      <c r="H47" s="6">
        <v>0.38100000000000001</v>
      </c>
      <c r="I47" s="7">
        <v>18</v>
      </c>
      <c r="J47" s="45" t="s">
        <v>256</v>
      </c>
      <c r="K47" s="7" t="s">
        <v>263</v>
      </c>
      <c r="L47" s="8">
        <v>9.1</v>
      </c>
      <c r="M47" s="45" t="s">
        <v>11</v>
      </c>
      <c r="N47" s="45" t="s">
        <v>1049</v>
      </c>
      <c r="O47" s="45" t="s">
        <v>264</v>
      </c>
      <c r="P47" s="45" t="s">
        <v>349</v>
      </c>
      <c r="Q47" s="45">
        <v>100</v>
      </c>
      <c r="R47" s="45" t="s">
        <v>43</v>
      </c>
    </row>
    <row r="48" spans="1:18" s="3" customFormat="1" ht="20.25" customHeight="1" x14ac:dyDescent="0.25">
      <c r="A48" s="318"/>
      <c r="B48" s="318"/>
      <c r="C48" s="78">
        <v>700426</v>
      </c>
      <c r="D48" s="83" t="s">
        <v>112</v>
      </c>
      <c r="E48" s="45">
        <v>240</v>
      </c>
      <c r="F48" s="45">
        <v>150</v>
      </c>
      <c r="G48" s="45" t="s">
        <v>822</v>
      </c>
      <c r="H48" s="6">
        <v>0.30199999999999999</v>
      </c>
      <c r="I48" s="7">
        <v>18</v>
      </c>
      <c r="J48" s="45" t="s">
        <v>257</v>
      </c>
      <c r="K48" s="7" t="s">
        <v>262</v>
      </c>
      <c r="L48" s="8">
        <v>7</v>
      </c>
      <c r="M48" s="45" t="s">
        <v>255</v>
      </c>
      <c r="N48" s="45" t="s">
        <v>1050</v>
      </c>
      <c r="O48" s="7" t="s">
        <v>265</v>
      </c>
      <c r="P48" s="45" t="s">
        <v>259</v>
      </c>
      <c r="Q48" s="45">
        <v>108</v>
      </c>
      <c r="R48" s="45" t="s">
        <v>43</v>
      </c>
    </row>
    <row r="49" spans="1:18" s="3" customFormat="1" ht="20.25" customHeight="1" x14ac:dyDescent="0.25">
      <c r="A49" s="318"/>
      <c r="B49" s="318"/>
      <c r="C49" s="80">
        <v>700922</v>
      </c>
      <c r="D49" s="12" t="s">
        <v>76</v>
      </c>
      <c r="E49" s="45">
        <v>340</v>
      </c>
      <c r="F49" s="45">
        <v>200</v>
      </c>
      <c r="G49" s="45" t="s">
        <v>822</v>
      </c>
      <c r="H49" s="6">
        <v>0.35699999999999998</v>
      </c>
      <c r="I49" s="7">
        <v>18</v>
      </c>
      <c r="J49" s="45" t="s">
        <v>250</v>
      </c>
      <c r="K49" s="7" t="s">
        <v>266</v>
      </c>
      <c r="L49" s="8">
        <v>9.4</v>
      </c>
      <c r="M49" s="45" t="s">
        <v>11</v>
      </c>
      <c r="N49" s="45" t="s">
        <v>1049</v>
      </c>
      <c r="O49" s="45" t="s">
        <v>682</v>
      </c>
      <c r="P49" s="45" t="s">
        <v>349</v>
      </c>
      <c r="Q49" s="45">
        <v>100</v>
      </c>
      <c r="R49" s="45" t="s">
        <v>43</v>
      </c>
    </row>
    <row r="50" spans="1:18" s="3" customFormat="1" ht="20.25" customHeight="1" x14ac:dyDescent="0.25">
      <c r="A50" s="318"/>
      <c r="B50" s="318"/>
      <c r="C50" s="80">
        <v>700485</v>
      </c>
      <c r="D50" s="83" t="s">
        <v>113</v>
      </c>
      <c r="E50" s="45">
        <v>490</v>
      </c>
      <c r="F50" s="45">
        <v>300</v>
      </c>
      <c r="G50" s="45" t="s">
        <v>822</v>
      </c>
      <c r="H50" s="6">
        <v>0.54</v>
      </c>
      <c r="I50" s="7">
        <v>18</v>
      </c>
      <c r="J50" s="45" t="s">
        <v>251</v>
      </c>
      <c r="K50" s="7" t="s">
        <v>253</v>
      </c>
      <c r="L50" s="8">
        <v>6.5</v>
      </c>
      <c r="M50" s="45" t="s">
        <v>17</v>
      </c>
      <c r="N50" s="45" t="s">
        <v>1051</v>
      </c>
      <c r="O50" s="45" t="s">
        <v>254</v>
      </c>
      <c r="P50" s="45" t="s">
        <v>260</v>
      </c>
      <c r="Q50" s="45">
        <v>90</v>
      </c>
      <c r="R50" s="45" t="s">
        <v>43</v>
      </c>
    </row>
    <row r="51" spans="1:18" s="3" customFormat="1" ht="20.25" customHeight="1" x14ac:dyDescent="0.25">
      <c r="A51" s="318"/>
      <c r="B51" s="318"/>
      <c r="C51" s="81">
        <v>700931</v>
      </c>
      <c r="D51" s="83" t="s">
        <v>114</v>
      </c>
      <c r="E51" s="45">
        <v>840</v>
      </c>
      <c r="F51" s="45">
        <v>500</v>
      </c>
      <c r="G51" s="45" t="s">
        <v>822</v>
      </c>
      <c r="H51" s="6">
        <v>0.91500000000000004</v>
      </c>
      <c r="I51" s="7">
        <v>18</v>
      </c>
      <c r="J51" s="45" t="s">
        <v>252</v>
      </c>
      <c r="K51" s="7" t="s">
        <v>267</v>
      </c>
      <c r="L51" s="8">
        <v>11.7</v>
      </c>
      <c r="M51" s="45" t="s">
        <v>13</v>
      </c>
      <c r="N51" s="45" t="s">
        <v>1052</v>
      </c>
      <c r="O51" s="45" t="s">
        <v>268</v>
      </c>
      <c r="P51" s="45" t="s">
        <v>956</v>
      </c>
      <c r="Q51" s="45">
        <v>60</v>
      </c>
      <c r="R51" s="45" t="s">
        <v>43</v>
      </c>
    </row>
    <row r="52" spans="1:18" s="3" customFormat="1" ht="20.25" customHeight="1" x14ac:dyDescent="0.25">
      <c r="A52" s="318"/>
      <c r="B52" s="318"/>
      <c r="C52" s="80">
        <v>700701</v>
      </c>
      <c r="D52" s="83" t="s">
        <v>708</v>
      </c>
      <c r="E52" s="45">
        <v>240</v>
      </c>
      <c r="F52" s="45">
        <v>150</v>
      </c>
      <c r="G52" s="45" t="s">
        <v>822</v>
      </c>
      <c r="H52" s="6">
        <v>0.30199999999999999</v>
      </c>
      <c r="I52" s="7">
        <v>18</v>
      </c>
      <c r="J52" s="45" t="s">
        <v>257</v>
      </c>
      <c r="K52" s="7" t="s">
        <v>262</v>
      </c>
      <c r="L52" s="8">
        <v>7</v>
      </c>
      <c r="M52" s="45" t="s">
        <v>255</v>
      </c>
      <c r="N52" s="45" t="s">
        <v>1050</v>
      </c>
      <c r="O52" s="7" t="s">
        <v>265</v>
      </c>
      <c r="P52" s="45" t="s">
        <v>259</v>
      </c>
      <c r="Q52" s="45">
        <v>108</v>
      </c>
      <c r="R52" s="45" t="s">
        <v>43</v>
      </c>
    </row>
    <row r="53" spans="1:18" s="3" customFormat="1" ht="20.25" customHeight="1" x14ac:dyDescent="0.25">
      <c r="A53" s="318"/>
      <c r="B53" s="318"/>
      <c r="C53" s="58">
        <v>700558</v>
      </c>
      <c r="D53" s="12" t="s">
        <v>710</v>
      </c>
      <c r="E53" s="45">
        <v>340</v>
      </c>
      <c r="F53" s="45">
        <v>200</v>
      </c>
      <c r="G53" s="45" t="s">
        <v>822</v>
      </c>
      <c r="H53" s="6">
        <v>0.35699999999999998</v>
      </c>
      <c r="I53" s="7">
        <v>18</v>
      </c>
      <c r="J53" s="45" t="s">
        <v>250</v>
      </c>
      <c r="K53" s="7" t="s">
        <v>266</v>
      </c>
      <c r="L53" s="8">
        <v>9.4</v>
      </c>
      <c r="M53" s="45" t="s">
        <v>11</v>
      </c>
      <c r="N53" s="45" t="s">
        <v>1049</v>
      </c>
      <c r="O53" s="45" t="s">
        <v>682</v>
      </c>
      <c r="P53" s="45" t="s">
        <v>349</v>
      </c>
      <c r="Q53" s="45">
        <v>100</v>
      </c>
      <c r="R53" s="45" t="s">
        <v>43</v>
      </c>
    </row>
    <row r="54" spans="1:18" s="3" customFormat="1" ht="20.25" customHeight="1" x14ac:dyDescent="0.25">
      <c r="A54" s="318"/>
      <c r="B54" s="318"/>
      <c r="C54" s="80">
        <v>700711</v>
      </c>
      <c r="D54" s="12" t="s">
        <v>709</v>
      </c>
      <c r="E54" s="45">
        <v>490</v>
      </c>
      <c r="F54" s="45">
        <v>300</v>
      </c>
      <c r="G54" s="45" t="s">
        <v>822</v>
      </c>
      <c r="H54" s="6">
        <v>0.54</v>
      </c>
      <c r="I54" s="7">
        <v>18</v>
      </c>
      <c r="J54" s="45" t="s">
        <v>350</v>
      </c>
      <c r="K54" s="7" t="s">
        <v>253</v>
      </c>
      <c r="L54" s="8">
        <v>6.5</v>
      </c>
      <c r="M54" s="45" t="s">
        <v>17</v>
      </c>
      <c r="N54" s="45" t="s">
        <v>1051</v>
      </c>
      <c r="O54" s="45" t="s">
        <v>254</v>
      </c>
      <c r="P54" s="45" t="s">
        <v>260</v>
      </c>
      <c r="Q54" s="45">
        <v>90</v>
      </c>
      <c r="R54" s="45" t="s">
        <v>43</v>
      </c>
    </row>
    <row r="55" spans="1:18" s="3" customFormat="1" ht="20.25" customHeight="1" x14ac:dyDescent="0.25">
      <c r="A55" s="318"/>
      <c r="B55" s="318"/>
      <c r="C55" s="80">
        <v>700841</v>
      </c>
      <c r="D55" s="83" t="s">
        <v>794</v>
      </c>
      <c r="E55" s="45">
        <v>840</v>
      </c>
      <c r="F55" s="45">
        <v>500</v>
      </c>
      <c r="G55" s="45" t="s">
        <v>822</v>
      </c>
      <c r="H55" s="6">
        <v>0.91500000000000004</v>
      </c>
      <c r="I55" s="7">
        <v>18</v>
      </c>
      <c r="J55" s="45" t="s">
        <v>252</v>
      </c>
      <c r="K55" s="7" t="s">
        <v>267</v>
      </c>
      <c r="L55" s="8">
        <v>11.7</v>
      </c>
      <c r="M55" s="45" t="s">
        <v>13</v>
      </c>
      <c r="N55" s="45" t="s">
        <v>1052</v>
      </c>
      <c r="O55" s="45" t="s">
        <v>268</v>
      </c>
      <c r="P55" s="45" t="s">
        <v>956</v>
      </c>
      <c r="Q55" s="45">
        <v>60</v>
      </c>
      <c r="R55" s="45" t="s">
        <v>43</v>
      </c>
    </row>
    <row r="56" spans="1:18" s="3" customFormat="1" ht="20.25" customHeight="1" x14ac:dyDescent="0.25">
      <c r="A56" s="318"/>
      <c r="B56" s="318"/>
      <c r="C56" s="58">
        <v>700957</v>
      </c>
      <c r="D56" s="83" t="s">
        <v>231</v>
      </c>
      <c r="E56" s="45">
        <v>1600</v>
      </c>
      <c r="F56" s="45">
        <v>1010</v>
      </c>
      <c r="G56" s="45" t="s">
        <v>822</v>
      </c>
      <c r="H56" s="6">
        <v>1.7330000000000001</v>
      </c>
      <c r="I56" s="7">
        <v>18</v>
      </c>
      <c r="J56" s="45" t="s">
        <v>230</v>
      </c>
      <c r="K56" s="7" t="s">
        <v>269</v>
      </c>
      <c r="L56" s="8">
        <v>12</v>
      </c>
      <c r="M56" s="8" t="s">
        <v>234</v>
      </c>
      <c r="N56" s="8" t="s">
        <v>1053</v>
      </c>
      <c r="O56" s="45" t="s">
        <v>245</v>
      </c>
      <c r="P56" s="45" t="s">
        <v>261</v>
      </c>
      <c r="Q56" s="45">
        <v>50</v>
      </c>
      <c r="R56" s="45" t="s">
        <v>43</v>
      </c>
    </row>
    <row r="57" spans="1:18" s="3" customFormat="1" ht="26.4" customHeight="1" x14ac:dyDescent="0.25">
      <c r="A57" s="318" t="s">
        <v>1072</v>
      </c>
      <c r="B57" s="318"/>
      <c r="C57" s="78">
        <v>700469</v>
      </c>
      <c r="D57" s="83" t="s">
        <v>77</v>
      </c>
      <c r="E57" s="45">
        <v>240</v>
      </c>
      <c r="F57" s="45">
        <v>150</v>
      </c>
      <c r="G57" s="45" t="s">
        <v>822</v>
      </c>
      <c r="H57" s="6">
        <v>0.30199999999999999</v>
      </c>
      <c r="I57" s="7">
        <v>18</v>
      </c>
      <c r="J57" s="45" t="s">
        <v>257</v>
      </c>
      <c r="K57" s="7" t="s">
        <v>270</v>
      </c>
      <c r="L57" s="8">
        <v>7</v>
      </c>
      <c r="M57" s="45" t="s">
        <v>255</v>
      </c>
      <c r="N57" s="45" t="s">
        <v>1050</v>
      </c>
      <c r="O57" s="45" t="s">
        <v>271</v>
      </c>
      <c r="P57" s="45" t="s">
        <v>259</v>
      </c>
      <c r="Q57" s="45">
        <v>108</v>
      </c>
      <c r="R57" s="45" t="s">
        <v>43</v>
      </c>
    </row>
    <row r="58" spans="1:18" s="3" customFormat="1" ht="20.25" customHeight="1" x14ac:dyDescent="0.25">
      <c r="A58" s="318" t="s">
        <v>1073</v>
      </c>
      <c r="B58" s="318"/>
      <c r="C58" s="80">
        <v>700451</v>
      </c>
      <c r="D58" s="83" t="s">
        <v>78</v>
      </c>
      <c r="E58" s="45">
        <v>240</v>
      </c>
      <c r="F58" s="45">
        <v>150</v>
      </c>
      <c r="G58" s="45" t="s">
        <v>822</v>
      </c>
      <c r="H58" s="6">
        <v>0.30199999999999999</v>
      </c>
      <c r="I58" s="7">
        <v>18</v>
      </c>
      <c r="J58" s="45" t="s">
        <v>257</v>
      </c>
      <c r="K58" s="7" t="s">
        <v>272</v>
      </c>
      <c r="L58" s="8">
        <v>7</v>
      </c>
      <c r="M58" s="45" t="s">
        <v>255</v>
      </c>
      <c r="N58" s="45" t="s">
        <v>1050</v>
      </c>
      <c r="O58" s="45" t="s">
        <v>274</v>
      </c>
      <c r="P58" s="45" t="s">
        <v>259</v>
      </c>
      <c r="Q58" s="45">
        <v>108</v>
      </c>
      <c r="R58" s="45" t="s">
        <v>43</v>
      </c>
    </row>
    <row r="59" spans="1:18" s="3" customFormat="1" ht="20.25" customHeight="1" x14ac:dyDescent="0.25">
      <c r="A59" s="318"/>
      <c r="B59" s="318"/>
      <c r="C59" s="81">
        <v>710138</v>
      </c>
      <c r="D59" s="83" t="s">
        <v>276</v>
      </c>
      <c r="E59" s="45">
        <v>340</v>
      </c>
      <c r="F59" s="45">
        <v>200</v>
      </c>
      <c r="G59" s="45" t="s">
        <v>822</v>
      </c>
      <c r="H59" s="6">
        <v>0.35699999999999998</v>
      </c>
      <c r="I59" s="7">
        <v>18</v>
      </c>
      <c r="J59" s="45" t="s">
        <v>250</v>
      </c>
      <c r="K59" s="7" t="s">
        <v>273</v>
      </c>
      <c r="L59" s="8">
        <v>9.4</v>
      </c>
      <c r="M59" s="45" t="s">
        <v>11</v>
      </c>
      <c r="N59" s="45" t="s">
        <v>1049</v>
      </c>
      <c r="O59" s="55" t="s">
        <v>275</v>
      </c>
      <c r="P59" s="45" t="s">
        <v>349</v>
      </c>
      <c r="Q59" s="45">
        <v>100</v>
      </c>
      <c r="R59" s="45" t="s">
        <v>43</v>
      </c>
    </row>
    <row r="60" spans="1:18" s="3" customFormat="1" ht="20.25" customHeight="1" x14ac:dyDescent="0.25">
      <c r="A60" s="318"/>
      <c r="B60" s="318"/>
      <c r="C60" s="80">
        <v>700965</v>
      </c>
      <c r="D60" s="83" t="s">
        <v>79</v>
      </c>
      <c r="E60" s="45">
        <v>1600</v>
      </c>
      <c r="F60" s="45">
        <v>1010</v>
      </c>
      <c r="G60" s="45" t="s">
        <v>822</v>
      </c>
      <c r="H60" s="6">
        <v>1.7330000000000001</v>
      </c>
      <c r="I60" s="7">
        <v>18</v>
      </c>
      <c r="J60" s="45" t="s">
        <v>230</v>
      </c>
      <c r="K60" s="7" t="s">
        <v>243</v>
      </c>
      <c r="L60" s="8">
        <v>12</v>
      </c>
      <c r="M60" s="8" t="s">
        <v>234</v>
      </c>
      <c r="N60" s="8" t="s">
        <v>1053</v>
      </c>
      <c r="O60" s="45" t="s">
        <v>244</v>
      </c>
      <c r="P60" s="45" t="s">
        <v>261</v>
      </c>
      <c r="Q60" s="45">
        <v>50</v>
      </c>
      <c r="R60" s="45" t="s">
        <v>43</v>
      </c>
    </row>
    <row r="61" spans="1:18" s="3" customFormat="1" ht="20.25" customHeight="1" x14ac:dyDescent="0.25">
      <c r="A61" s="318"/>
      <c r="B61" s="318"/>
      <c r="C61" s="80">
        <v>700434</v>
      </c>
      <c r="D61" s="83" t="s">
        <v>80</v>
      </c>
      <c r="E61" s="45">
        <v>240</v>
      </c>
      <c r="F61" s="45">
        <v>120</v>
      </c>
      <c r="G61" s="45" t="s">
        <v>822</v>
      </c>
      <c r="H61" s="6">
        <v>0.25900000000000001</v>
      </c>
      <c r="I61" s="7">
        <v>18</v>
      </c>
      <c r="J61" s="45" t="s">
        <v>257</v>
      </c>
      <c r="K61" s="7" t="s">
        <v>277</v>
      </c>
      <c r="L61" s="8">
        <v>6.4</v>
      </c>
      <c r="M61" s="45" t="s">
        <v>281</v>
      </c>
      <c r="N61" s="45" t="s">
        <v>1050</v>
      </c>
      <c r="O61" s="45" t="s">
        <v>279</v>
      </c>
      <c r="P61" s="45" t="s">
        <v>259</v>
      </c>
      <c r="Q61" s="45">
        <v>108</v>
      </c>
      <c r="R61" s="45" t="s">
        <v>43</v>
      </c>
    </row>
    <row r="62" spans="1:18" s="3" customFormat="1" ht="20.25" customHeight="1" x14ac:dyDescent="0.25">
      <c r="A62" s="318"/>
      <c r="B62" s="318"/>
      <c r="C62" s="81">
        <v>710111</v>
      </c>
      <c r="D62" s="83" t="s">
        <v>81</v>
      </c>
      <c r="E62" s="45">
        <v>330</v>
      </c>
      <c r="F62" s="45">
        <v>180</v>
      </c>
      <c r="G62" s="45" t="s">
        <v>822</v>
      </c>
      <c r="H62" s="6">
        <v>0.35699999999999998</v>
      </c>
      <c r="I62" s="7">
        <v>18</v>
      </c>
      <c r="J62" s="45" t="s">
        <v>250</v>
      </c>
      <c r="K62" s="7" t="s">
        <v>278</v>
      </c>
      <c r="L62" s="8">
        <v>8.6</v>
      </c>
      <c r="M62" s="45" t="s">
        <v>282</v>
      </c>
      <c r="N62" s="45" t="s">
        <v>1049</v>
      </c>
      <c r="O62" s="45" t="s">
        <v>280</v>
      </c>
      <c r="P62" s="45" t="s">
        <v>349</v>
      </c>
      <c r="Q62" s="45">
        <v>100</v>
      </c>
      <c r="R62" s="45" t="s">
        <v>43</v>
      </c>
    </row>
    <row r="63" spans="1:18" s="3" customFormat="1" ht="20.25" customHeight="1" x14ac:dyDescent="0.25">
      <c r="A63" s="318"/>
      <c r="B63" s="318"/>
      <c r="C63" s="80">
        <v>700981</v>
      </c>
      <c r="D63" s="83" t="s">
        <v>82</v>
      </c>
      <c r="E63" s="45">
        <v>1600</v>
      </c>
      <c r="F63" s="45">
        <v>1010</v>
      </c>
      <c r="G63" s="45" t="s">
        <v>822</v>
      </c>
      <c r="H63" s="6">
        <v>1.7330000000000001</v>
      </c>
      <c r="I63" s="7">
        <v>18</v>
      </c>
      <c r="J63" s="45" t="s">
        <v>230</v>
      </c>
      <c r="K63" s="7" t="s">
        <v>241</v>
      </c>
      <c r="L63" s="8">
        <v>12</v>
      </c>
      <c r="M63" s="8" t="s">
        <v>234</v>
      </c>
      <c r="N63" s="8" t="s">
        <v>1053</v>
      </c>
      <c r="O63" s="45" t="s">
        <v>242</v>
      </c>
      <c r="P63" s="45" t="s">
        <v>261</v>
      </c>
      <c r="Q63" s="45">
        <v>50</v>
      </c>
      <c r="R63" s="45" t="s">
        <v>43</v>
      </c>
    </row>
    <row r="64" spans="1:18" s="3" customFormat="1" ht="20.25" customHeight="1" x14ac:dyDescent="0.25">
      <c r="A64" s="318"/>
      <c r="B64" s="318"/>
      <c r="C64" s="80">
        <v>700442</v>
      </c>
      <c r="D64" s="83" t="s">
        <v>83</v>
      </c>
      <c r="E64" s="45">
        <v>240</v>
      </c>
      <c r="F64" s="45">
        <v>120</v>
      </c>
      <c r="G64" s="45" t="s">
        <v>822</v>
      </c>
      <c r="H64" s="6">
        <v>0.25900000000000001</v>
      </c>
      <c r="I64" s="7">
        <v>18</v>
      </c>
      <c r="J64" s="45" t="s">
        <v>257</v>
      </c>
      <c r="K64" s="7" t="s">
        <v>283</v>
      </c>
      <c r="L64" s="8">
        <v>6.4</v>
      </c>
      <c r="M64" s="45" t="s">
        <v>281</v>
      </c>
      <c r="N64" s="45" t="s">
        <v>1050</v>
      </c>
      <c r="O64" s="45" t="s">
        <v>285</v>
      </c>
      <c r="P64" s="45" t="s">
        <v>259</v>
      </c>
      <c r="Q64" s="45">
        <v>108</v>
      </c>
      <c r="R64" s="45" t="s">
        <v>43</v>
      </c>
    </row>
    <row r="65" spans="1:18" s="3" customFormat="1" ht="20.25" customHeight="1" x14ac:dyDescent="0.25">
      <c r="A65" s="318"/>
      <c r="B65" s="318"/>
      <c r="C65" s="81">
        <v>710121</v>
      </c>
      <c r="D65" s="83" t="s">
        <v>84</v>
      </c>
      <c r="E65" s="45">
        <v>330</v>
      </c>
      <c r="F65" s="45">
        <v>180</v>
      </c>
      <c r="G65" s="45" t="s">
        <v>822</v>
      </c>
      <c r="H65" s="6">
        <v>0.35699999999999998</v>
      </c>
      <c r="I65" s="7">
        <v>18</v>
      </c>
      <c r="J65" s="45" t="s">
        <v>250</v>
      </c>
      <c r="K65" s="7" t="s">
        <v>284</v>
      </c>
      <c r="L65" s="8">
        <v>8.6</v>
      </c>
      <c r="M65" s="45" t="s">
        <v>282</v>
      </c>
      <c r="N65" s="45" t="s">
        <v>1049</v>
      </c>
      <c r="O65" s="55" t="s">
        <v>286</v>
      </c>
      <c r="P65" s="45" t="s">
        <v>349</v>
      </c>
      <c r="Q65" s="45">
        <v>100</v>
      </c>
      <c r="R65" s="45" t="s">
        <v>43</v>
      </c>
    </row>
    <row r="66" spans="1:18" s="3" customFormat="1" ht="20.25" customHeight="1" x14ac:dyDescent="0.25">
      <c r="A66" s="318"/>
      <c r="B66" s="318"/>
      <c r="C66" s="80">
        <v>700973</v>
      </c>
      <c r="D66" s="83" t="s">
        <v>85</v>
      </c>
      <c r="E66" s="45">
        <v>1600</v>
      </c>
      <c r="F66" s="45">
        <v>1010</v>
      </c>
      <c r="G66" s="45" t="s">
        <v>822</v>
      </c>
      <c r="H66" s="6">
        <v>1.7330000000000001</v>
      </c>
      <c r="I66" s="7">
        <v>18</v>
      </c>
      <c r="J66" s="45" t="s">
        <v>230</v>
      </c>
      <c r="K66" s="7" t="s">
        <v>239</v>
      </c>
      <c r="L66" s="8">
        <v>12</v>
      </c>
      <c r="M66" s="8" t="s">
        <v>234</v>
      </c>
      <c r="N66" s="8" t="s">
        <v>1053</v>
      </c>
      <c r="O66" s="45" t="s">
        <v>240</v>
      </c>
      <c r="P66" s="45" t="s">
        <v>261</v>
      </c>
      <c r="Q66" s="45">
        <v>50</v>
      </c>
      <c r="R66" s="45" t="s">
        <v>43</v>
      </c>
    </row>
    <row r="67" spans="1:18" s="3" customFormat="1" ht="20.25" customHeight="1" x14ac:dyDescent="0.25">
      <c r="A67" s="318" t="s">
        <v>1074</v>
      </c>
      <c r="B67" s="318"/>
      <c r="C67" s="81">
        <v>701211</v>
      </c>
      <c r="D67" s="83" t="s">
        <v>90</v>
      </c>
      <c r="E67" s="45">
        <v>170</v>
      </c>
      <c r="F67" s="45">
        <v>100</v>
      </c>
      <c r="G67" s="45" t="s">
        <v>822</v>
      </c>
      <c r="H67" s="45">
        <v>0.18</v>
      </c>
      <c r="I67" s="7">
        <v>18</v>
      </c>
      <c r="J67" s="45" t="s">
        <v>346</v>
      </c>
      <c r="K67" s="7" t="s">
        <v>287</v>
      </c>
      <c r="L67" s="8">
        <v>4.7</v>
      </c>
      <c r="M67" s="8" t="s">
        <v>12</v>
      </c>
      <c r="N67" s="45" t="s">
        <v>248</v>
      </c>
      <c r="O67" s="45" t="s">
        <v>288</v>
      </c>
      <c r="P67" s="45" t="s">
        <v>148</v>
      </c>
      <c r="Q67" s="45">
        <v>153</v>
      </c>
      <c r="R67" s="45" t="s">
        <v>43</v>
      </c>
    </row>
    <row r="68" spans="1:18" s="3" customFormat="1" ht="20.25" customHeight="1" x14ac:dyDescent="0.25">
      <c r="A68" s="318"/>
      <c r="B68" s="318"/>
      <c r="C68" s="80">
        <v>701112</v>
      </c>
      <c r="D68" s="83" t="s">
        <v>116</v>
      </c>
      <c r="E68" s="45">
        <v>240</v>
      </c>
      <c r="F68" s="45">
        <v>150</v>
      </c>
      <c r="G68" s="45" t="s">
        <v>822</v>
      </c>
      <c r="H68" s="6">
        <v>0.28699999999999998</v>
      </c>
      <c r="I68" s="7">
        <v>18</v>
      </c>
      <c r="J68" s="45" t="s">
        <v>257</v>
      </c>
      <c r="K68" s="7" t="s">
        <v>337</v>
      </c>
      <c r="L68" s="8">
        <v>7</v>
      </c>
      <c r="M68" s="45" t="s">
        <v>255</v>
      </c>
      <c r="N68" s="45" t="s">
        <v>1050</v>
      </c>
      <c r="O68" s="45" t="s">
        <v>338</v>
      </c>
      <c r="P68" s="45" t="s">
        <v>259</v>
      </c>
      <c r="Q68" s="45">
        <v>108</v>
      </c>
      <c r="R68" s="45" t="s">
        <v>43</v>
      </c>
    </row>
    <row r="69" spans="1:18" s="3" customFormat="1" ht="20.25" customHeight="1" x14ac:dyDescent="0.25">
      <c r="A69" s="318"/>
      <c r="B69" s="318"/>
      <c r="C69" s="80">
        <v>701236</v>
      </c>
      <c r="D69" s="83" t="s">
        <v>86</v>
      </c>
      <c r="E69" s="45">
        <v>1600</v>
      </c>
      <c r="F69" s="45">
        <v>1010</v>
      </c>
      <c r="G69" s="45" t="s">
        <v>822</v>
      </c>
      <c r="H69" s="6">
        <v>1.7330000000000001</v>
      </c>
      <c r="I69" s="7">
        <v>18</v>
      </c>
      <c r="J69" s="45" t="s">
        <v>230</v>
      </c>
      <c r="K69" s="7" t="s">
        <v>237</v>
      </c>
      <c r="L69" s="8">
        <v>12</v>
      </c>
      <c r="M69" s="8" t="s">
        <v>234</v>
      </c>
      <c r="N69" s="8" t="s">
        <v>1053</v>
      </c>
      <c r="O69" s="45" t="s">
        <v>238</v>
      </c>
      <c r="P69" s="45" t="s">
        <v>261</v>
      </c>
      <c r="Q69" s="45">
        <v>50</v>
      </c>
      <c r="R69" s="45" t="s">
        <v>43</v>
      </c>
    </row>
    <row r="70" spans="1:18" s="3" customFormat="1" ht="20.25" customHeight="1" x14ac:dyDescent="0.25">
      <c r="A70" s="318" t="s">
        <v>1075</v>
      </c>
      <c r="B70" s="318"/>
      <c r="C70" s="81">
        <v>701171</v>
      </c>
      <c r="D70" s="83" t="s">
        <v>87</v>
      </c>
      <c r="E70" s="45">
        <v>250</v>
      </c>
      <c r="F70" s="45">
        <v>120</v>
      </c>
      <c r="G70" s="45" t="s">
        <v>822</v>
      </c>
      <c r="H70" s="6">
        <v>0.25900000000000001</v>
      </c>
      <c r="I70" s="7">
        <v>18</v>
      </c>
      <c r="J70" s="45" t="s">
        <v>257</v>
      </c>
      <c r="K70" s="7">
        <v>7896272003367</v>
      </c>
      <c r="L70" s="8">
        <v>6.4</v>
      </c>
      <c r="M70" s="45" t="s">
        <v>281</v>
      </c>
      <c r="N70" s="45" t="s">
        <v>1050</v>
      </c>
      <c r="O70" s="45" t="s">
        <v>1002</v>
      </c>
      <c r="P70" s="45" t="s">
        <v>259</v>
      </c>
      <c r="Q70" s="45">
        <v>108</v>
      </c>
      <c r="R70" s="45" t="s">
        <v>43</v>
      </c>
    </row>
    <row r="71" spans="1:18" s="3" customFormat="1" ht="20.25" customHeight="1" x14ac:dyDescent="0.25">
      <c r="A71" s="318"/>
      <c r="B71" s="318"/>
      <c r="C71" s="80">
        <v>701244</v>
      </c>
      <c r="D71" s="83" t="s">
        <v>88</v>
      </c>
      <c r="E71" s="45">
        <v>1600</v>
      </c>
      <c r="F71" s="45">
        <v>1010</v>
      </c>
      <c r="G71" s="45" t="s">
        <v>822</v>
      </c>
      <c r="H71" s="6">
        <v>1.7330000000000001</v>
      </c>
      <c r="I71" s="7">
        <v>18</v>
      </c>
      <c r="J71" s="45" t="s">
        <v>230</v>
      </c>
      <c r="K71" s="7" t="s">
        <v>235</v>
      </c>
      <c r="L71" s="8">
        <v>12</v>
      </c>
      <c r="M71" s="8" t="s">
        <v>234</v>
      </c>
      <c r="N71" s="8" t="s">
        <v>1053</v>
      </c>
      <c r="O71" s="45" t="s">
        <v>236</v>
      </c>
      <c r="P71" s="45" t="s">
        <v>261</v>
      </c>
      <c r="Q71" s="45">
        <v>50</v>
      </c>
      <c r="R71" s="45" t="s">
        <v>43</v>
      </c>
    </row>
    <row r="72" spans="1:18" s="3" customFormat="1" ht="20.25" customHeight="1" x14ac:dyDescent="0.25">
      <c r="A72" s="318"/>
      <c r="B72" s="318"/>
      <c r="C72" s="80">
        <v>701287</v>
      </c>
      <c r="D72" s="83" t="s">
        <v>673</v>
      </c>
      <c r="E72" s="45">
        <v>250</v>
      </c>
      <c r="F72" s="45">
        <v>120</v>
      </c>
      <c r="G72" s="45" t="s">
        <v>822</v>
      </c>
      <c r="H72" s="6">
        <v>0.25900000000000001</v>
      </c>
      <c r="I72" s="7">
        <v>18</v>
      </c>
      <c r="J72" s="45" t="s">
        <v>257</v>
      </c>
      <c r="K72" s="7" t="s">
        <v>674</v>
      </c>
      <c r="L72" s="8">
        <v>6.4</v>
      </c>
      <c r="M72" s="45" t="s">
        <v>281</v>
      </c>
      <c r="N72" s="45" t="s">
        <v>1050</v>
      </c>
      <c r="O72" s="45" t="s">
        <v>675</v>
      </c>
      <c r="P72" s="45" t="s">
        <v>259</v>
      </c>
      <c r="Q72" s="45">
        <v>108</v>
      </c>
      <c r="R72" s="45" t="s">
        <v>43</v>
      </c>
    </row>
    <row r="73" spans="1:18" s="3" customFormat="1" ht="21.75" customHeight="1" x14ac:dyDescent="0.25">
      <c r="A73" s="318"/>
      <c r="B73" s="318"/>
      <c r="C73" s="80">
        <v>701228</v>
      </c>
      <c r="D73" s="83" t="s">
        <v>89</v>
      </c>
      <c r="E73" s="45">
        <v>1600</v>
      </c>
      <c r="F73" s="45">
        <v>1010</v>
      </c>
      <c r="G73" s="45" t="s">
        <v>822</v>
      </c>
      <c r="H73" s="6">
        <v>1.7330000000000001</v>
      </c>
      <c r="I73" s="7">
        <v>18</v>
      </c>
      <c r="J73" s="45" t="s">
        <v>230</v>
      </c>
      <c r="K73" s="7" t="s">
        <v>232</v>
      </c>
      <c r="L73" s="8">
        <v>12</v>
      </c>
      <c r="M73" s="8" t="s">
        <v>234</v>
      </c>
      <c r="N73" s="8" t="s">
        <v>1053</v>
      </c>
      <c r="O73" s="45" t="s">
        <v>233</v>
      </c>
      <c r="P73" s="45" t="s">
        <v>261</v>
      </c>
      <c r="Q73" s="45">
        <v>50</v>
      </c>
      <c r="R73" s="45" t="s">
        <v>43</v>
      </c>
    </row>
    <row r="74" spans="1:18" s="3" customFormat="1" ht="21.75" customHeight="1" x14ac:dyDescent="0.25">
      <c r="A74" s="318"/>
      <c r="B74" s="318"/>
      <c r="C74" s="80">
        <v>701147</v>
      </c>
      <c r="D74" s="133" t="s">
        <v>982</v>
      </c>
      <c r="E74" s="45">
        <v>1600</v>
      </c>
      <c r="F74" s="45">
        <v>1010</v>
      </c>
      <c r="G74" s="45" t="s">
        <v>249</v>
      </c>
      <c r="H74" s="6">
        <v>1.75</v>
      </c>
      <c r="I74" s="7">
        <v>24</v>
      </c>
      <c r="J74" s="45" t="s">
        <v>695</v>
      </c>
      <c r="K74" s="7" t="s">
        <v>983</v>
      </c>
      <c r="L74" s="8">
        <v>17.5</v>
      </c>
      <c r="M74" s="8" t="s">
        <v>990</v>
      </c>
      <c r="N74" s="8" t="s">
        <v>694</v>
      </c>
      <c r="O74" s="45" t="s">
        <v>984</v>
      </c>
      <c r="P74" s="45" t="s">
        <v>20</v>
      </c>
      <c r="Q74" s="45">
        <v>66</v>
      </c>
      <c r="R74" s="45" t="s">
        <v>43</v>
      </c>
    </row>
    <row r="75" spans="1:18" s="3" customFormat="1" ht="25.95" customHeight="1" x14ac:dyDescent="0.25">
      <c r="A75" s="318" t="s">
        <v>1067</v>
      </c>
      <c r="B75" s="318"/>
      <c r="C75" s="49">
        <v>704006</v>
      </c>
      <c r="D75" s="11" t="s">
        <v>91</v>
      </c>
      <c r="E75" s="45">
        <v>105</v>
      </c>
      <c r="F75" s="45">
        <v>60</v>
      </c>
      <c r="G75" s="45" t="s">
        <v>7</v>
      </c>
      <c r="H75" s="6">
        <v>0.24</v>
      </c>
      <c r="I75" s="292">
        <v>36</v>
      </c>
      <c r="J75" s="45" t="s">
        <v>126</v>
      </c>
      <c r="K75" s="45" t="s">
        <v>211</v>
      </c>
      <c r="L75" s="8">
        <v>3</v>
      </c>
      <c r="M75" s="45" t="s">
        <v>129</v>
      </c>
      <c r="N75" s="45" t="s">
        <v>127</v>
      </c>
      <c r="O75" s="45" t="s">
        <v>212</v>
      </c>
      <c r="P75" s="45" t="s">
        <v>128</v>
      </c>
      <c r="Q75" s="45">
        <v>315</v>
      </c>
      <c r="R75" s="45" t="s">
        <v>44</v>
      </c>
    </row>
    <row r="76" spans="1:18" s="3" customFormat="1" ht="23.4" customHeight="1" x14ac:dyDescent="0.25">
      <c r="A76" s="321"/>
      <c r="B76" s="321"/>
      <c r="C76" s="49">
        <v>704367</v>
      </c>
      <c r="D76" s="11" t="s">
        <v>967</v>
      </c>
      <c r="E76" s="45">
        <v>160</v>
      </c>
      <c r="F76" s="45">
        <v>100</v>
      </c>
      <c r="G76" s="45" t="s">
        <v>822</v>
      </c>
      <c r="H76" s="6">
        <v>0.16700000000000001</v>
      </c>
      <c r="I76" s="7">
        <v>18</v>
      </c>
      <c r="J76" s="45" t="s">
        <v>574</v>
      </c>
      <c r="K76" s="45" t="s">
        <v>968</v>
      </c>
      <c r="L76" s="8">
        <v>4.2</v>
      </c>
      <c r="M76" s="45" t="s">
        <v>12</v>
      </c>
      <c r="N76" s="45" t="s">
        <v>576</v>
      </c>
      <c r="O76" s="45" t="s">
        <v>969</v>
      </c>
      <c r="P76" s="45" t="s">
        <v>578</v>
      </c>
      <c r="Q76" s="45">
        <v>135</v>
      </c>
      <c r="R76" s="45" t="s">
        <v>44</v>
      </c>
    </row>
    <row r="77" spans="1:18" s="3" customFormat="1" ht="28.5" customHeight="1" x14ac:dyDescent="0.25">
      <c r="A77" s="322" t="s">
        <v>1061</v>
      </c>
      <c r="B77" s="322"/>
      <c r="C77" s="49">
        <v>704103</v>
      </c>
      <c r="D77" s="11" t="s">
        <v>672</v>
      </c>
      <c r="E77" s="45">
        <v>180</v>
      </c>
      <c r="F77" s="45">
        <v>100</v>
      </c>
      <c r="G77" s="45" t="s">
        <v>7</v>
      </c>
      <c r="H77" s="6">
        <v>0.312</v>
      </c>
      <c r="I77" s="7">
        <v>24</v>
      </c>
      <c r="J77" s="45" t="s">
        <v>130</v>
      </c>
      <c r="K77" s="45" t="s">
        <v>213</v>
      </c>
      <c r="L77" s="8">
        <v>4.43</v>
      </c>
      <c r="M77" s="45" t="s">
        <v>106</v>
      </c>
      <c r="N77" s="45" t="s">
        <v>131</v>
      </c>
      <c r="O77" s="45" t="s">
        <v>214</v>
      </c>
      <c r="P77" s="45" t="s">
        <v>105</v>
      </c>
      <c r="Q77" s="45">
        <v>220</v>
      </c>
      <c r="R77" s="45" t="s">
        <v>44</v>
      </c>
    </row>
    <row r="78" spans="1:18" s="3" customFormat="1" ht="22.95" customHeight="1" x14ac:dyDescent="0.25">
      <c r="A78" s="322" t="s">
        <v>1066</v>
      </c>
      <c r="B78" s="322"/>
      <c r="C78" s="49">
        <v>704111</v>
      </c>
      <c r="D78" s="83" t="s">
        <v>92</v>
      </c>
      <c r="E78" s="45">
        <v>170</v>
      </c>
      <c r="F78" s="45">
        <v>100</v>
      </c>
      <c r="G78" s="45" t="s">
        <v>7</v>
      </c>
      <c r="H78" s="6">
        <v>0.312</v>
      </c>
      <c r="I78" s="7">
        <v>18</v>
      </c>
      <c r="J78" s="45" t="s">
        <v>130</v>
      </c>
      <c r="K78" s="45" t="s">
        <v>998</v>
      </c>
      <c r="L78" s="8">
        <v>4.3</v>
      </c>
      <c r="M78" s="45" t="s">
        <v>106</v>
      </c>
      <c r="N78" s="45" t="s">
        <v>131</v>
      </c>
      <c r="O78" s="45" t="s">
        <v>215</v>
      </c>
      <c r="P78" s="45" t="s">
        <v>105</v>
      </c>
      <c r="Q78" s="45">
        <v>220</v>
      </c>
      <c r="R78" s="45" t="s">
        <v>797</v>
      </c>
    </row>
    <row r="79" spans="1:18" s="3" customFormat="1" ht="21.6" customHeight="1" x14ac:dyDescent="0.25">
      <c r="A79" s="322"/>
      <c r="B79" s="322"/>
      <c r="C79" s="49">
        <v>704332</v>
      </c>
      <c r="D79" s="83" t="s">
        <v>821</v>
      </c>
      <c r="E79" s="45">
        <v>160</v>
      </c>
      <c r="F79" s="45">
        <v>100</v>
      </c>
      <c r="G79" s="45" t="s">
        <v>822</v>
      </c>
      <c r="H79" s="6">
        <v>0.17699999999999999</v>
      </c>
      <c r="I79" s="7">
        <v>12</v>
      </c>
      <c r="J79" s="45" t="s">
        <v>574</v>
      </c>
      <c r="K79" s="45" t="s">
        <v>823</v>
      </c>
      <c r="L79" s="8">
        <v>4.4800000000000004</v>
      </c>
      <c r="M79" s="45" t="s">
        <v>12</v>
      </c>
      <c r="N79" s="45" t="s">
        <v>1048</v>
      </c>
      <c r="O79" s="45" t="s">
        <v>1000</v>
      </c>
      <c r="P79" s="45" t="s">
        <v>578</v>
      </c>
      <c r="Q79" s="45">
        <v>135</v>
      </c>
      <c r="R79" s="45" t="s">
        <v>797</v>
      </c>
    </row>
    <row r="80" spans="1:18" s="3" customFormat="1" ht="21.6" customHeight="1" x14ac:dyDescent="0.25">
      <c r="A80" s="322"/>
      <c r="B80" s="322"/>
      <c r="C80" s="49">
        <v>704294</v>
      </c>
      <c r="D80" s="83" t="s">
        <v>1004</v>
      </c>
      <c r="E80" s="45">
        <v>1600</v>
      </c>
      <c r="F80" s="45">
        <v>1010</v>
      </c>
      <c r="G80" s="45" t="s">
        <v>822</v>
      </c>
      <c r="H80" s="6">
        <v>1.7330000000000001</v>
      </c>
      <c r="I80" s="7">
        <v>12</v>
      </c>
      <c r="J80" s="45" t="s">
        <v>230</v>
      </c>
      <c r="K80" s="45" t="s">
        <v>1005</v>
      </c>
      <c r="L80" s="8">
        <v>12</v>
      </c>
      <c r="M80" s="8" t="s">
        <v>234</v>
      </c>
      <c r="N80" s="8" t="s">
        <v>1053</v>
      </c>
      <c r="O80" s="45" t="s">
        <v>1006</v>
      </c>
      <c r="P80" s="45" t="s">
        <v>261</v>
      </c>
      <c r="Q80" s="45">
        <v>50</v>
      </c>
      <c r="R80" s="45" t="s">
        <v>797</v>
      </c>
    </row>
    <row r="81" spans="1:18" s="3" customFormat="1" ht="23.4" customHeight="1" x14ac:dyDescent="0.25">
      <c r="A81" s="322"/>
      <c r="B81" s="322"/>
      <c r="C81" s="49">
        <v>704341</v>
      </c>
      <c r="D81" s="83" t="s">
        <v>824</v>
      </c>
      <c r="E81" s="45">
        <v>160</v>
      </c>
      <c r="F81" s="45">
        <v>100</v>
      </c>
      <c r="G81" s="45" t="s">
        <v>822</v>
      </c>
      <c r="H81" s="6">
        <v>0.17699999999999999</v>
      </c>
      <c r="I81" s="7">
        <v>12</v>
      </c>
      <c r="J81" s="45" t="s">
        <v>574</v>
      </c>
      <c r="K81" s="45" t="s">
        <v>999</v>
      </c>
      <c r="L81" s="8">
        <v>4.4800000000000004</v>
      </c>
      <c r="M81" s="45" t="s">
        <v>12</v>
      </c>
      <c r="N81" s="45" t="s">
        <v>1048</v>
      </c>
      <c r="O81" s="45" t="s">
        <v>1001</v>
      </c>
      <c r="P81" s="45" t="s">
        <v>578</v>
      </c>
      <c r="Q81" s="45">
        <v>135</v>
      </c>
      <c r="R81" s="45" t="s">
        <v>797</v>
      </c>
    </row>
    <row r="82" spans="1:18" s="3" customFormat="1" ht="23.4" customHeight="1" x14ac:dyDescent="0.25">
      <c r="A82" s="322"/>
      <c r="B82" s="322"/>
      <c r="C82" s="49">
        <v>704431</v>
      </c>
      <c r="D82" s="83" t="s">
        <v>1007</v>
      </c>
      <c r="E82" s="45">
        <v>1600</v>
      </c>
      <c r="F82" s="45">
        <v>1010</v>
      </c>
      <c r="G82" s="45" t="s">
        <v>822</v>
      </c>
      <c r="H82" s="6">
        <v>1.7330000000000001</v>
      </c>
      <c r="I82" s="7">
        <v>12</v>
      </c>
      <c r="J82" s="45" t="s">
        <v>230</v>
      </c>
      <c r="K82" s="45" t="s">
        <v>1009</v>
      </c>
      <c r="L82" s="8">
        <v>12</v>
      </c>
      <c r="M82" s="8" t="s">
        <v>234</v>
      </c>
      <c r="N82" s="8" t="s">
        <v>1053</v>
      </c>
      <c r="O82" s="45" t="s">
        <v>1008</v>
      </c>
      <c r="P82" s="45" t="s">
        <v>261</v>
      </c>
      <c r="Q82" s="45">
        <v>50</v>
      </c>
      <c r="R82" s="45" t="s">
        <v>797</v>
      </c>
    </row>
    <row r="83" spans="1:18" s="3" customFormat="1" ht="18" customHeight="1" x14ac:dyDescent="0.25">
      <c r="A83" s="318" t="s">
        <v>1064</v>
      </c>
      <c r="B83" s="318"/>
      <c r="C83" s="49">
        <v>704154</v>
      </c>
      <c r="D83" s="11" t="s">
        <v>93</v>
      </c>
      <c r="E83" s="45">
        <v>340</v>
      </c>
      <c r="F83" s="45">
        <v>180</v>
      </c>
      <c r="G83" s="45" t="s">
        <v>7</v>
      </c>
      <c r="H83" s="6">
        <v>0.57499999999999996</v>
      </c>
      <c r="I83" s="7">
        <v>24</v>
      </c>
      <c r="J83" s="45" t="s">
        <v>140</v>
      </c>
      <c r="K83" s="45" t="s">
        <v>351</v>
      </c>
      <c r="L83" s="293">
        <v>7.15</v>
      </c>
      <c r="M83" s="45" t="s">
        <v>141</v>
      </c>
      <c r="N83" s="45" t="s">
        <v>142</v>
      </c>
      <c r="O83" s="45" t="s">
        <v>223</v>
      </c>
      <c r="P83" s="45" t="s">
        <v>578</v>
      </c>
      <c r="Q83" s="45">
        <v>135</v>
      </c>
      <c r="R83" s="45" t="s">
        <v>670</v>
      </c>
    </row>
    <row r="84" spans="1:18" s="3" customFormat="1" ht="19.5" customHeight="1" x14ac:dyDescent="0.25">
      <c r="A84" s="318"/>
      <c r="B84" s="318"/>
      <c r="C84" s="58">
        <v>704162</v>
      </c>
      <c r="D84" s="11" t="s">
        <v>711</v>
      </c>
      <c r="E84" s="45">
        <v>560</v>
      </c>
      <c r="F84" s="45">
        <v>300</v>
      </c>
      <c r="G84" s="45" t="s">
        <v>7</v>
      </c>
      <c r="H84" s="6">
        <v>0.877</v>
      </c>
      <c r="I84" s="7">
        <v>24</v>
      </c>
      <c r="J84" s="45" t="s">
        <v>132</v>
      </c>
      <c r="K84" s="45" t="s">
        <v>220</v>
      </c>
      <c r="L84" s="8">
        <v>13.15</v>
      </c>
      <c r="M84" s="45" t="s">
        <v>133</v>
      </c>
      <c r="N84" s="45" t="s">
        <v>224</v>
      </c>
      <c r="O84" s="45" t="s">
        <v>225</v>
      </c>
      <c r="P84" s="45" t="s">
        <v>135</v>
      </c>
      <c r="Q84" s="45">
        <v>72</v>
      </c>
      <c r="R84" s="45" t="s">
        <v>670</v>
      </c>
    </row>
    <row r="85" spans="1:18" s="3" customFormat="1" ht="19.5" customHeight="1" x14ac:dyDescent="0.25">
      <c r="A85" s="318"/>
      <c r="B85" s="318"/>
      <c r="C85" s="58">
        <v>704391</v>
      </c>
      <c r="D85" s="11" t="s">
        <v>1024</v>
      </c>
      <c r="E85" s="45">
        <v>560</v>
      </c>
      <c r="F85" s="45">
        <v>300</v>
      </c>
      <c r="G85" s="45" t="s">
        <v>7</v>
      </c>
      <c r="H85" s="6">
        <v>0.877</v>
      </c>
      <c r="I85" s="7">
        <v>24</v>
      </c>
      <c r="J85" s="45" t="s">
        <v>132</v>
      </c>
      <c r="K85" s="45" t="s">
        <v>1025</v>
      </c>
      <c r="L85" s="8">
        <v>13.15</v>
      </c>
      <c r="M85" s="45" t="s">
        <v>133</v>
      </c>
      <c r="N85" s="45" t="s">
        <v>224</v>
      </c>
      <c r="O85" s="45" t="s">
        <v>1026</v>
      </c>
      <c r="P85" s="45" t="s">
        <v>135</v>
      </c>
      <c r="Q85" s="45">
        <v>72</v>
      </c>
      <c r="R85" s="45" t="s">
        <v>670</v>
      </c>
    </row>
    <row r="86" spans="1:18" s="3" customFormat="1" ht="19.5" customHeight="1" x14ac:dyDescent="0.25">
      <c r="A86" s="318"/>
      <c r="B86" s="318"/>
      <c r="C86" s="58">
        <v>704324</v>
      </c>
      <c r="D86" s="11" t="s">
        <v>838</v>
      </c>
      <c r="E86" s="45">
        <v>500</v>
      </c>
      <c r="F86" s="45">
        <v>300</v>
      </c>
      <c r="G86" s="45" t="s">
        <v>822</v>
      </c>
      <c r="H86" s="6">
        <v>0.71499999999999997</v>
      </c>
      <c r="I86" s="7">
        <v>12</v>
      </c>
      <c r="J86" s="45" t="s">
        <v>844</v>
      </c>
      <c r="K86" s="45" t="s">
        <v>843</v>
      </c>
      <c r="L86" s="8">
        <v>9</v>
      </c>
      <c r="M86" s="45" t="s">
        <v>17</v>
      </c>
      <c r="N86" s="45" t="s">
        <v>1054</v>
      </c>
      <c r="O86" s="45" t="s">
        <v>842</v>
      </c>
      <c r="P86" s="45" t="s">
        <v>848</v>
      </c>
      <c r="Q86" s="45">
        <v>78</v>
      </c>
      <c r="R86" s="45" t="s">
        <v>670</v>
      </c>
    </row>
    <row r="87" spans="1:18" s="3" customFormat="1" ht="18.75" customHeight="1" x14ac:dyDescent="0.25">
      <c r="A87" s="318" t="s">
        <v>1063</v>
      </c>
      <c r="B87" s="318"/>
      <c r="C87" s="49">
        <v>704171</v>
      </c>
      <c r="D87" s="12" t="s">
        <v>94</v>
      </c>
      <c r="E87" s="55">
        <v>530</v>
      </c>
      <c r="F87" s="55">
        <v>300</v>
      </c>
      <c r="G87" s="45" t="s">
        <v>7</v>
      </c>
      <c r="H87" s="6">
        <v>0.83499999999999996</v>
      </c>
      <c r="I87" s="7">
        <v>24</v>
      </c>
      <c r="J87" s="45" t="s">
        <v>132</v>
      </c>
      <c r="K87" s="45" t="s">
        <v>218</v>
      </c>
      <c r="L87" s="8">
        <v>13.1</v>
      </c>
      <c r="M87" s="45" t="s">
        <v>133</v>
      </c>
      <c r="N87" s="45" t="s">
        <v>134</v>
      </c>
      <c r="O87" s="45" t="s">
        <v>219</v>
      </c>
      <c r="P87" s="45" t="s">
        <v>135</v>
      </c>
      <c r="Q87" s="45">
        <v>72</v>
      </c>
      <c r="R87" s="55" t="s">
        <v>669</v>
      </c>
    </row>
    <row r="88" spans="1:18" s="3" customFormat="1" ht="18.75" customHeight="1" x14ac:dyDescent="0.25">
      <c r="A88" s="318"/>
      <c r="B88" s="318"/>
      <c r="C88" s="49">
        <v>704261</v>
      </c>
      <c r="D88" s="12" t="s">
        <v>95</v>
      </c>
      <c r="E88" s="55">
        <v>550</v>
      </c>
      <c r="F88" s="55">
        <v>300</v>
      </c>
      <c r="G88" s="45" t="s">
        <v>7</v>
      </c>
      <c r="H88" s="6">
        <v>0.83499999999999996</v>
      </c>
      <c r="I88" s="7">
        <v>24</v>
      </c>
      <c r="J88" s="45" t="s">
        <v>132</v>
      </c>
      <c r="K88" s="45" t="s">
        <v>221</v>
      </c>
      <c r="L88" s="8">
        <v>13.1</v>
      </c>
      <c r="M88" s="45" t="s">
        <v>133</v>
      </c>
      <c r="N88" s="45" t="s">
        <v>134</v>
      </c>
      <c r="O88" s="45" t="s">
        <v>222</v>
      </c>
      <c r="P88" s="45" t="s">
        <v>135</v>
      </c>
      <c r="Q88" s="45">
        <v>72</v>
      </c>
      <c r="R88" s="55" t="s">
        <v>669</v>
      </c>
    </row>
    <row r="89" spans="1:18" s="3" customFormat="1" ht="17.25" customHeight="1" x14ac:dyDescent="0.25">
      <c r="A89" s="318"/>
      <c r="B89" s="318"/>
      <c r="C89" s="49">
        <v>704251</v>
      </c>
      <c r="D89" s="11" t="s">
        <v>117</v>
      </c>
      <c r="E89" s="55">
        <v>3150</v>
      </c>
      <c r="F89" s="55">
        <v>1800</v>
      </c>
      <c r="G89" s="45" t="s">
        <v>7</v>
      </c>
      <c r="H89" s="6">
        <v>4.43</v>
      </c>
      <c r="I89" s="7">
        <v>24</v>
      </c>
      <c r="J89" s="45" t="s">
        <v>136</v>
      </c>
      <c r="K89" s="45" t="s">
        <v>227</v>
      </c>
      <c r="L89" s="8">
        <v>27</v>
      </c>
      <c r="M89" s="45" t="s">
        <v>137</v>
      </c>
      <c r="N89" s="45" t="s">
        <v>138</v>
      </c>
      <c r="O89" s="45" t="s">
        <v>226</v>
      </c>
      <c r="P89" s="45" t="s">
        <v>139</v>
      </c>
      <c r="Q89" s="45">
        <v>40</v>
      </c>
      <c r="R89" s="55" t="s">
        <v>669</v>
      </c>
    </row>
    <row r="90" spans="1:18" s="3" customFormat="1" ht="24" customHeight="1" x14ac:dyDescent="0.25">
      <c r="A90" s="318" t="s">
        <v>1065</v>
      </c>
      <c r="B90" s="318"/>
      <c r="C90" s="49">
        <v>704197</v>
      </c>
      <c r="D90" s="294" t="s">
        <v>97</v>
      </c>
      <c r="E90" s="55">
        <v>330</v>
      </c>
      <c r="F90" s="55">
        <v>205</v>
      </c>
      <c r="G90" s="45" t="s">
        <v>7</v>
      </c>
      <c r="H90" s="6">
        <v>0.61599999999999999</v>
      </c>
      <c r="I90" s="7">
        <v>24</v>
      </c>
      <c r="J90" s="45" t="s">
        <v>143</v>
      </c>
      <c r="K90" s="45" t="s">
        <v>228</v>
      </c>
      <c r="L90" s="8">
        <v>3.97</v>
      </c>
      <c r="M90" s="45" t="s">
        <v>144</v>
      </c>
      <c r="N90" s="45" t="s">
        <v>145</v>
      </c>
      <c r="O90" s="45" t="s">
        <v>229</v>
      </c>
      <c r="P90" s="45" t="s">
        <v>146</v>
      </c>
      <c r="Q90" s="45">
        <v>132</v>
      </c>
      <c r="R90" s="55" t="s">
        <v>668</v>
      </c>
    </row>
    <row r="91" spans="1:18" s="3" customFormat="1" ht="18.75" customHeight="1" x14ac:dyDescent="0.25">
      <c r="A91" s="318" t="s">
        <v>1060</v>
      </c>
      <c r="B91" s="318"/>
      <c r="C91" s="49">
        <v>704091</v>
      </c>
      <c r="D91" s="12" t="s">
        <v>96</v>
      </c>
      <c r="E91" s="45">
        <v>160</v>
      </c>
      <c r="F91" s="45">
        <v>100</v>
      </c>
      <c r="G91" s="45" t="s">
        <v>7</v>
      </c>
      <c r="H91" s="6">
        <v>0.312</v>
      </c>
      <c r="I91" s="7">
        <v>24</v>
      </c>
      <c r="J91" s="45" t="s">
        <v>130</v>
      </c>
      <c r="K91" s="45" t="s">
        <v>216</v>
      </c>
      <c r="L91" s="293">
        <v>4.3499999999999996</v>
      </c>
      <c r="M91" s="45" t="s">
        <v>106</v>
      </c>
      <c r="N91" s="45" t="s">
        <v>131</v>
      </c>
      <c r="O91" s="45" t="s">
        <v>217</v>
      </c>
      <c r="P91" s="45" t="s">
        <v>105</v>
      </c>
      <c r="Q91" s="45">
        <v>220</v>
      </c>
      <c r="R91" s="45" t="s">
        <v>980</v>
      </c>
    </row>
    <row r="92" spans="1:18" s="3" customFormat="1" ht="18.75" customHeight="1" x14ac:dyDescent="0.25">
      <c r="A92" s="318"/>
      <c r="B92" s="318"/>
      <c r="C92" s="49">
        <v>704375</v>
      </c>
      <c r="D92" s="12" t="s">
        <v>1044</v>
      </c>
      <c r="E92" s="45">
        <v>160</v>
      </c>
      <c r="F92" s="45">
        <v>100</v>
      </c>
      <c r="G92" s="45" t="s">
        <v>822</v>
      </c>
      <c r="H92" s="6">
        <f>0.164</f>
        <v>0.16400000000000001</v>
      </c>
      <c r="I92" s="7">
        <v>18</v>
      </c>
      <c r="J92" s="45" t="s">
        <v>230</v>
      </c>
      <c r="K92" s="45" t="s">
        <v>1045</v>
      </c>
      <c r="L92" s="293">
        <f>(24*H92)+0.235</f>
        <v>4.1710000000000003</v>
      </c>
      <c r="M92" s="45" t="s">
        <v>12</v>
      </c>
      <c r="N92" s="45" t="s">
        <v>1048</v>
      </c>
      <c r="O92" s="45" t="s">
        <v>1046</v>
      </c>
      <c r="P92" s="45" t="s">
        <v>578</v>
      </c>
      <c r="Q92" s="45">
        <v>135</v>
      </c>
      <c r="R92" s="45" t="s">
        <v>980</v>
      </c>
    </row>
    <row r="93" spans="1:18" s="3" customFormat="1" ht="18.75" customHeight="1" x14ac:dyDescent="0.25">
      <c r="A93" s="318"/>
      <c r="B93" s="318"/>
      <c r="C93" s="49">
        <v>704383</v>
      </c>
      <c r="D93" s="12" t="s">
        <v>1013</v>
      </c>
      <c r="E93" s="45">
        <v>1600</v>
      </c>
      <c r="F93" s="45">
        <v>1010</v>
      </c>
      <c r="G93" s="45" t="s">
        <v>894</v>
      </c>
      <c r="H93" s="6">
        <v>1.044</v>
      </c>
      <c r="I93" s="7">
        <v>24</v>
      </c>
      <c r="J93" s="45" t="s">
        <v>1014</v>
      </c>
      <c r="K93" s="45" t="s">
        <v>1015</v>
      </c>
      <c r="L93" s="293">
        <v>12.6</v>
      </c>
      <c r="M93" s="45" t="s">
        <v>1016</v>
      </c>
      <c r="N93" s="131" t="s">
        <v>1017</v>
      </c>
      <c r="O93" s="152" t="s">
        <v>1019</v>
      </c>
      <c r="P93" s="175" t="s">
        <v>1018</v>
      </c>
      <c r="Q93" s="175">
        <v>56</v>
      </c>
      <c r="R93" s="175" t="s">
        <v>1020</v>
      </c>
    </row>
    <row r="94" spans="1:18" s="3" customFormat="1" ht="19.5" customHeight="1" x14ac:dyDescent="0.25">
      <c r="A94" s="318"/>
      <c r="B94" s="318"/>
      <c r="C94" s="49">
        <v>704359</v>
      </c>
      <c r="D94" s="294" t="s">
        <v>816</v>
      </c>
      <c r="E94" s="55">
        <v>400</v>
      </c>
      <c r="F94" s="55">
        <v>250</v>
      </c>
      <c r="G94" s="45" t="s">
        <v>14</v>
      </c>
      <c r="H94" s="6">
        <v>0.48</v>
      </c>
      <c r="I94" s="7">
        <v>24</v>
      </c>
      <c r="J94" s="45" t="s">
        <v>855</v>
      </c>
      <c r="K94" s="45" t="s">
        <v>817</v>
      </c>
      <c r="L94" s="8">
        <v>6</v>
      </c>
      <c r="M94" s="45" t="s">
        <v>149</v>
      </c>
      <c r="N94" s="45" t="s">
        <v>857</v>
      </c>
      <c r="O94" s="45" t="s">
        <v>818</v>
      </c>
      <c r="P94" s="45" t="s">
        <v>856</v>
      </c>
      <c r="Q94" s="45">
        <v>180</v>
      </c>
      <c r="R94" s="45" t="s">
        <v>640</v>
      </c>
    </row>
    <row r="95" spans="1:18" s="3" customFormat="1" ht="37.5" customHeight="1" x14ac:dyDescent="0.25">
      <c r="A95" s="318" t="s">
        <v>1059</v>
      </c>
      <c r="B95" s="318"/>
      <c r="C95" s="49" t="s">
        <v>118</v>
      </c>
      <c r="D95" s="83" t="s">
        <v>98</v>
      </c>
      <c r="E95" s="45">
        <v>220</v>
      </c>
      <c r="F95" s="45">
        <v>130</v>
      </c>
      <c r="G95" s="45" t="s">
        <v>7</v>
      </c>
      <c r="H95" s="6">
        <v>0.40400000000000003</v>
      </c>
      <c r="I95" s="7">
        <v>36</v>
      </c>
      <c r="J95" s="45" t="s">
        <v>151</v>
      </c>
      <c r="K95" s="45" t="s">
        <v>209</v>
      </c>
      <c r="L95" s="8">
        <f>(H95*12)+0.3</f>
        <v>5.1480000000000006</v>
      </c>
      <c r="M95" s="45" t="s">
        <v>150</v>
      </c>
      <c r="N95" s="45" t="s">
        <v>152</v>
      </c>
      <c r="O95" s="45" t="s">
        <v>210</v>
      </c>
      <c r="P95" s="45" t="s">
        <v>153</v>
      </c>
      <c r="Q95" s="45">
        <v>225</v>
      </c>
      <c r="R95" s="45" t="s">
        <v>43</v>
      </c>
    </row>
    <row r="96" spans="1:18" s="3" customFormat="1" ht="29.25" customHeight="1" x14ac:dyDescent="0.25">
      <c r="A96" s="318"/>
      <c r="B96" s="318"/>
      <c r="C96" s="49">
        <v>710413</v>
      </c>
      <c r="D96" s="83" t="s">
        <v>812</v>
      </c>
      <c r="E96" s="45">
        <v>220</v>
      </c>
      <c r="F96" s="45">
        <v>130</v>
      </c>
      <c r="G96" s="45" t="s">
        <v>7</v>
      </c>
      <c r="H96" s="6">
        <v>0.40400000000000003</v>
      </c>
      <c r="I96" s="7">
        <v>36</v>
      </c>
      <c r="J96" s="45" t="s">
        <v>151</v>
      </c>
      <c r="K96" s="45" t="s">
        <v>813</v>
      </c>
      <c r="L96" s="8">
        <f>(H96*12)+0.3</f>
        <v>5.1480000000000006</v>
      </c>
      <c r="M96" s="45" t="s">
        <v>150</v>
      </c>
      <c r="N96" s="45" t="s">
        <v>152</v>
      </c>
      <c r="O96" s="45" t="s">
        <v>814</v>
      </c>
      <c r="P96" s="45" t="s">
        <v>153</v>
      </c>
      <c r="Q96" s="45">
        <v>225</v>
      </c>
      <c r="R96" s="45" t="s">
        <v>43</v>
      </c>
    </row>
    <row r="97" spans="1:18" s="3" customFormat="1" ht="29.25" customHeight="1" x14ac:dyDescent="0.25">
      <c r="A97" s="318"/>
      <c r="B97" s="318"/>
      <c r="C97" s="49">
        <v>710642</v>
      </c>
      <c r="D97" s="83" t="s">
        <v>970</v>
      </c>
      <c r="E97" s="45">
        <v>300</v>
      </c>
      <c r="F97" s="45">
        <v>170</v>
      </c>
      <c r="G97" s="45" t="s">
        <v>7</v>
      </c>
      <c r="H97" s="6">
        <v>0.56000000000000005</v>
      </c>
      <c r="I97" s="7">
        <v>24</v>
      </c>
      <c r="J97" s="45" t="s">
        <v>339</v>
      </c>
      <c r="K97" s="45" t="s">
        <v>971</v>
      </c>
      <c r="L97" s="8">
        <v>7</v>
      </c>
      <c r="M97" s="45" t="s">
        <v>972</v>
      </c>
      <c r="N97" s="45" t="s">
        <v>341</v>
      </c>
      <c r="O97" s="45" t="s">
        <v>973</v>
      </c>
      <c r="P97" s="45" t="s">
        <v>107</v>
      </c>
      <c r="Q97" s="45">
        <v>77</v>
      </c>
      <c r="R97" s="45" t="s">
        <v>43</v>
      </c>
    </row>
    <row r="98" spans="1:18" s="3" customFormat="1" ht="30.75" customHeight="1" x14ac:dyDescent="0.25">
      <c r="A98" s="318"/>
      <c r="B98" s="318"/>
      <c r="C98" s="49" t="s">
        <v>119</v>
      </c>
      <c r="D98" s="83" t="s">
        <v>99</v>
      </c>
      <c r="E98" s="45">
        <v>220</v>
      </c>
      <c r="F98" s="45">
        <v>130</v>
      </c>
      <c r="G98" s="45" t="s">
        <v>7</v>
      </c>
      <c r="H98" s="6">
        <v>0.40400000000000003</v>
      </c>
      <c r="I98" s="7">
        <v>24</v>
      </c>
      <c r="J98" s="45" t="s">
        <v>151</v>
      </c>
      <c r="K98" s="45" t="s">
        <v>207</v>
      </c>
      <c r="L98" s="8">
        <f>(H98*12)+0.3</f>
        <v>5.1480000000000006</v>
      </c>
      <c r="M98" s="45" t="s">
        <v>150</v>
      </c>
      <c r="N98" s="45" t="s">
        <v>152</v>
      </c>
      <c r="O98" s="45" t="s">
        <v>208</v>
      </c>
      <c r="P98" s="45" t="s">
        <v>1168</v>
      </c>
      <c r="Q98" s="45">
        <v>207</v>
      </c>
      <c r="R98" s="45" t="s">
        <v>43</v>
      </c>
    </row>
    <row r="99" spans="1:18" s="3" customFormat="1" ht="30.75" customHeight="1" x14ac:dyDescent="0.25">
      <c r="A99" s="318"/>
      <c r="B99" s="318"/>
      <c r="C99" s="49">
        <v>710049</v>
      </c>
      <c r="D99" s="11" t="s">
        <v>100</v>
      </c>
      <c r="E99" s="45">
        <v>220</v>
      </c>
      <c r="F99" s="45">
        <v>130</v>
      </c>
      <c r="G99" s="45" t="s">
        <v>7</v>
      </c>
      <c r="H99" s="6">
        <v>0.40400000000000003</v>
      </c>
      <c r="I99" s="7">
        <v>36</v>
      </c>
      <c r="J99" s="45" t="s">
        <v>151</v>
      </c>
      <c r="K99" s="45" t="s">
        <v>203</v>
      </c>
      <c r="L99" s="8">
        <f>(H99*12)+0.3</f>
        <v>5.1480000000000006</v>
      </c>
      <c r="M99" s="45" t="s">
        <v>150</v>
      </c>
      <c r="N99" s="45" t="s">
        <v>152</v>
      </c>
      <c r="O99" s="45" t="s">
        <v>206</v>
      </c>
      <c r="P99" s="45" t="s">
        <v>153</v>
      </c>
      <c r="Q99" s="45">
        <v>225</v>
      </c>
      <c r="R99" s="45" t="s">
        <v>43</v>
      </c>
    </row>
    <row r="100" spans="1:18" s="3" customFormat="1" ht="38.25" customHeight="1" x14ac:dyDescent="0.25">
      <c r="A100" s="318"/>
      <c r="B100" s="318"/>
      <c r="C100" s="49" t="s">
        <v>120</v>
      </c>
      <c r="D100" s="11" t="s">
        <v>154</v>
      </c>
      <c r="E100" s="45">
        <v>220</v>
      </c>
      <c r="F100" s="45">
        <v>130</v>
      </c>
      <c r="G100" s="45" t="s">
        <v>7</v>
      </c>
      <c r="H100" s="6">
        <v>0.40400000000000003</v>
      </c>
      <c r="I100" s="7">
        <v>36</v>
      </c>
      <c r="J100" s="45" t="s">
        <v>151</v>
      </c>
      <c r="K100" s="45" t="s">
        <v>204</v>
      </c>
      <c r="L100" s="8">
        <f>(H100*12)+0.3</f>
        <v>5.1480000000000006</v>
      </c>
      <c r="M100" s="45" t="s">
        <v>150</v>
      </c>
      <c r="N100" s="45" t="s">
        <v>152</v>
      </c>
      <c r="O100" s="45" t="s">
        <v>205</v>
      </c>
      <c r="P100" s="45" t="s">
        <v>153</v>
      </c>
      <c r="Q100" s="45">
        <v>225</v>
      </c>
      <c r="R100" s="45" t="s">
        <v>43</v>
      </c>
    </row>
    <row r="101" spans="1:18" s="3" customFormat="1" ht="30.75" customHeight="1" x14ac:dyDescent="0.25">
      <c r="A101" s="318"/>
      <c r="B101" s="318"/>
      <c r="C101" s="49" t="s">
        <v>121</v>
      </c>
      <c r="D101" s="83" t="s">
        <v>101</v>
      </c>
      <c r="E101" s="45">
        <v>220</v>
      </c>
      <c r="F101" s="45">
        <v>130</v>
      </c>
      <c r="G101" s="45" t="s">
        <v>7</v>
      </c>
      <c r="H101" s="6">
        <v>0.40400000000000003</v>
      </c>
      <c r="I101" s="7">
        <v>36</v>
      </c>
      <c r="J101" s="45" t="s">
        <v>151</v>
      </c>
      <c r="K101" s="45" t="s">
        <v>201</v>
      </c>
      <c r="L101" s="8">
        <f>(H101*12)+0.3</f>
        <v>5.1480000000000006</v>
      </c>
      <c r="M101" s="45" t="s">
        <v>150</v>
      </c>
      <c r="N101" s="45" t="s">
        <v>152</v>
      </c>
      <c r="O101" s="45" t="s">
        <v>202</v>
      </c>
      <c r="P101" s="45" t="s">
        <v>153</v>
      </c>
      <c r="Q101" s="45">
        <v>225</v>
      </c>
      <c r="R101" s="45" t="s">
        <v>43</v>
      </c>
    </row>
    <row r="102" spans="1:18" s="3" customFormat="1" ht="30.75" customHeight="1" x14ac:dyDescent="0.25">
      <c r="A102" s="318"/>
      <c r="B102" s="318"/>
      <c r="C102" s="49">
        <v>710839</v>
      </c>
      <c r="D102" s="11" t="s">
        <v>1155</v>
      </c>
      <c r="E102" s="45">
        <v>220</v>
      </c>
      <c r="F102" s="45">
        <v>130</v>
      </c>
      <c r="G102" s="45" t="s">
        <v>7</v>
      </c>
      <c r="H102" s="6">
        <v>0.40400000000000003</v>
      </c>
      <c r="I102" s="7">
        <v>24</v>
      </c>
      <c r="J102" s="45" t="s">
        <v>1156</v>
      </c>
      <c r="K102" s="45" t="s">
        <v>1157</v>
      </c>
      <c r="L102" s="8">
        <f t="shared" ref="L102:L103" si="0">(H102*12)+0.3</f>
        <v>5.1480000000000006</v>
      </c>
      <c r="M102" s="45" t="s">
        <v>150</v>
      </c>
      <c r="N102" s="45" t="s">
        <v>1158</v>
      </c>
      <c r="O102" s="45" t="s">
        <v>1159</v>
      </c>
      <c r="P102" s="45" t="s">
        <v>1168</v>
      </c>
      <c r="Q102" s="45">
        <v>207</v>
      </c>
      <c r="R102" s="45" t="s">
        <v>43</v>
      </c>
    </row>
    <row r="103" spans="1:18" s="3" customFormat="1" ht="30.75" customHeight="1" x14ac:dyDescent="0.25">
      <c r="A103" s="318"/>
      <c r="B103" s="318"/>
      <c r="C103" s="49">
        <v>710847</v>
      </c>
      <c r="D103" s="11" t="s">
        <v>1160</v>
      </c>
      <c r="E103" s="45">
        <v>220</v>
      </c>
      <c r="F103" s="45">
        <v>130</v>
      </c>
      <c r="G103" s="45" t="s">
        <v>7</v>
      </c>
      <c r="H103" s="6">
        <v>0.40400000000000003</v>
      </c>
      <c r="I103" s="7">
        <v>24</v>
      </c>
      <c r="J103" s="45" t="s">
        <v>1156</v>
      </c>
      <c r="K103" s="45" t="s">
        <v>1161</v>
      </c>
      <c r="L103" s="8">
        <f t="shared" si="0"/>
        <v>5.1480000000000006</v>
      </c>
      <c r="M103" s="45" t="s">
        <v>150</v>
      </c>
      <c r="N103" s="45" t="s">
        <v>1158</v>
      </c>
      <c r="O103" s="45" t="s">
        <v>1162</v>
      </c>
      <c r="P103" s="45" t="s">
        <v>1168</v>
      </c>
      <c r="Q103" s="45">
        <v>207</v>
      </c>
      <c r="R103" s="45" t="s">
        <v>43</v>
      </c>
    </row>
    <row r="104" spans="1:18" s="3" customFormat="1" ht="30.75" customHeight="1" x14ac:dyDescent="0.25">
      <c r="A104" s="318"/>
      <c r="B104" s="318"/>
      <c r="C104" s="49">
        <v>710014</v>
      </c>
      <c r="D104" s="83" t="s">
        <v>1163</v>
      </c>
      <c r="E104" s="45">
        <v>220</v>
      </c>
      <c r="F104" s="45">
        <v>130</v>
      </c>
      <c r="G104" s="45" t="s">
        <v>7</v>
      </c>
      <c r="H104" s="6">
        <v>0.40400000000000003</v>
      </c>
      <c r="I104" s="7">
        <v>24</v>
      </c>
      <c r="J104" s="45" t="s">
        <v>1156</v>
      </c>
      <c r="K104" s="45" t="s">
        <v>1164</v>
      </c>
      <c r="L104" s="8">
        <f t="shared" ref="L104" si="1">(H104*12)+0.3</f>
        <v>5.1480000000000006</v>
      </c>
      <c r="M104" s="45" t="s">
        <v>150</v>
      </c>
      <c r="N104" s="45" t="s">
        <v>1158</v>
      </c>
      <c r="O104" s="45" t="s">
        <v>1175</v>
      </c>
      <c r="P104" s="45" t="s">
        <v>1168</v>
      </c>
      <c r="Q104" s="45">
        <v>207</v>
      </c>
      <c r="R104" s="45" t="s">
        <v>43</v>
      </c>
    </row>
    <row r="105" spans="1:18" s="3" customFormat="1" ht="21" customHeight="1" x14ac:dyDescent="0.25">
      <c r="A105" s="318" t="s">
        <v>1058</v>
      </c>
      <c r="B105" s="318"/>
      <c r="C105" s="49">
        <v>710065</v>
      </c>
      <c r="D105" s="12" t="s">
        <v>102</v>
      </c>
      <c r="E105" s="55">
        <v>250</v>
      </c>
      <c r="F105" s="55">
        <v>145</v>
      </c>
      <c r="G105" s="45" t="s">
        <v>7</v>
      </c>
      <c r="H105" s="6">
        <v>0.41799999999999998</v>
      </c>
      <c r="I105" s="7">
        <v>24</v>
      </c>
      <c r="J105" s="45" t="s">
        <v>353</v>
      </c>
      <c r="K105" s="55" t="s">
        <v>195</v>
      </c>
      <c r="L105" s="8">
        <v>5.38</v>
      </c>
      <c r="M105" s="45" t="s">
        <v>147</v>
      </c>
      <c r="N105" s="45" t="s">
        <v>352</v>
      </c>
      <c r="O105" s="55" t="s">
        <v>196</v>
      </c>
      <c r="P105" s="45" t="s">
        <v>155</v>
      </c>
      <c r="Q105" s="45">
        <v>180</v>
      </c>
      <c r="R105" s="45" t="s">
        <v>43</v>
      </c>
    </row>
    <row r="106" spans="1:18" s="3" customFormat="1" ht="18.75" customHeight="1" x14ac:dyDescent="0.25">
      <c r="A106" s="318"/>
      <c r="B106" s="318"/>
      <c r="C106" s="49">
        <v>710073</v>
      </c>
      <c r="D106" s="12" t="s">
        <v>103</v>
      </c>
      <c r="E106" s="55">
        <v>250</v>
      </c>
      <c r="F106" s="55">
        <v>145</v>
      </c>
      <c r="G106" s="45" t="s">
        <v>7</v>
      </c>
      <c r="H106" s="6">
        <v>0.41799999999999998</v>
      </c>
      <c r="I106" s="7">
        <v>24</v>
      </c>
      <c r="J106" s="45" t="s">
        <v>353</v>
      </c>
      <c r="K106" s="55" t="s">
        <v>199</v>
      </c>
      <c r="L106" s="8">
        <v>5.38</v>
      </c>
      <c r="M106" s="45" t="s">
        <v>147</v>
      </c>
      <c r="N106" s="45" t="s">
        <v>352</v>
      </c>
      <c r="O106" s="55" t="s">
        <v>197</v>
      </c>
      <c r="P106" s="45" t="s">
        <v>155</v>
      </c>
      <c r="Q106" s="45">
        <v>180</v>
      </c>
      <c r="R106" s="45" t="s">
        <v>43</v>
      </c>
    </row>
    <row r="107" spans="1:18" s="3" customFormat="1" ht="19.5" customHeight="1" x14ac:dyDescent="0.25">
      <c r="A107" s="318"/>
      <c r="B107" s="318"/>
      <c r="C107" s="49">
        <v>710081</v>
      </c>
      <c r="D107" s="12" t="s">
        <v>104</v>
      </c>
      <c r="E107" s="55">
        <v>250</v>
      </c>
      <c r="F107" s="55">
        <v>145</v>
      </c>
      <c r="G107" s="45" t="s">
        <v>7</v>
      </c>
      <c r="H107" s="6">
        <v>0.41799999999999998</v>
      </c>
      <c r="I107" s="7">
        <v>24</v>
      </c>
      <c r="J107" s="45" t="s">
        <v>353</v>
      </c>
      <c r="K107" s="55" t="s">
        <v>200</v>
      </c>
      <c r="L107" s="8">
        <v>5.38</v>
      </c>
      <c r="M107" s="45" t="s">
        <v>147</v>
      </c>
      <c r="N107" s="45" t="s">
        <v>352</v>
      </c>
      <c r="O107" s="55" t="s">
        <v>198</v>
      </c>
      <c r="P107" s="45" t="s">
        <v>155</v>
      </c>
      <c r="Q107" s="45">
        <v>180</v>
      </c>
      <c r="R107" s="45" t="s">
        <v>43</v>
      </c>
    </row>
    <row r="108" spans="1:18" s="3" customFormat="1" ht="18" customHeight="1" x14ac:dyDescent="0.25">
      <c r="A108" s="318"/>
      <c r="B108" s="318"/>
      <c r="C108" s="49">
        <v>710596</v>
      </c>
      <c r="D108" s="12" t="s">
        <v>958</v>
      </c>
      <c r="E108" s="45">
        <v>560</v>
      </c>
      <c r="F108" s="45">
        <v>300</v>
      </c>
      <c r="G108" s="45" t="s">
        <v>7</v>
      </c>
      <c r="H108" s="45">
        <v>0.90400000000000003</v>
      </c>
      <c r="I108" s="45">
        <v>24</v>
      </c>
      <c r="J108" s="45" t="s">
        <v>339</v>
      </c>
      <c r="K108" s="295" t="s">
        <v>960</v>
      </c>
      <c r="L108" s="8">
        <v>10.94</v>
      </c>
      <c r="M108" s="45" t="s">
        <v>17</v>
      </c>
      <c r="N108" s="45" t="s">
        <v>341</v>
      </c>
      <c r="O108" s="45" t="s">
        <v>961</v>
      </c>
      <c r="P108" s="45" t="s">
        <v>107</v>
      </c>
      <c r="Q108" s="45">
        <v>77</v>
      </c>
      <c r="R108" s="45" t="s">
        <v>43</v>
      </c>
    </row>
    <row r="109" spans="1:18" s="3" customFormat="1" ht="18" customHeight="1" x14ac:dyDescent="0.25">
      <c r="A109" s="318"/>
      <c r="B109" s="318"/>
      <c r="C109" s="49">
        <v>710601</v>
      </c>
      <c r="D109" s="12" t="s">
        <v>959</v>
      </c>
      <c r="E109" s="55">
        <v>550</v>
      </c>
      <c r="F109" s="55">
        <v>280</v>
      </c>
      <c r="G109" s="45" t="s">
        <v>7</v>
      </c>
      <c r="H109" s="45">
        <v>0.86499999999999999</v>
      </c>
      <c r="I109" s="45">
        <v>24</v>
      </c>
      <c r="J109" s="45" t="s">
        <v>339</v>
      </c>
      <c r="K109" s="45" t="s">
        <v>962</v>
      </c>
      <c r="L109" s="8">
        <v>10.54</v>
      </c>
      <c r="M109" s="45" t="s">
        <v>16</v>
      </c>
      <c r="N109" s="45" t="s">
        <v>341</v>
      </c>
      <c r="O109" s="45" t="s">
        <v>963</v>
      </c>
      <c r="P109" s="45" t="s">
        <v>107</v>
      </c>
      <c r="Q109" s="45">
        <v>77</v>
      </c>
      <c r="R109" s="45" t="s">
        <v>43</v>
      </c>
    </row>
    <row r="110" spans="1:18" s="3" customFormat="1" ht="23.25" customHeight="1" x14ac:dyDescent="0.25">
      <c r="A110" s="318" t="s">
        <v>700</v>
      </c>
      <c r="B110" s="318"/>
      <c r="C110" s="49">
        <v>710341</v>
      </c>
      <c r="D110" s="12" t="s">
        <v>1084</v>
      </c>
      <c r="E110" s="55">
        <v>50</v>
      </c>
      <c r="F110" s="55">
        <v>50</v>
      </c>
      <c r="G110" s="45" t="s">
        <v>249</v>
      </c>
      <c r="H110" s="6">
        <v>5.5E-2</v>
      </c>
      <c r="I110" s="7">
        <v>12</v>
      </c>
      <c r="J110" s="45" t="s">
        <v>347</v>
      </c>
      <c r="K110" s="55" t="s">
        <v>701</v>
      </c>
      <c r="L110" s="8">
        <v>1.6</v>
      </c>
      <c r="M110" s="45" t="s">
        <v>1047</v>
      </c>
      <c r="N110" s="45" t="s">
        <v>1182</v>
      </c>
      <c r="O110" s="55" t="s">
        <v>702</v>
      </c>
      <c r="P110" s="45" t="s">
        <v>1181</v>
      </c>
      <c r="Q110" s="45">
        <v>120</v>
      </c>
      <c r="R110" s="45" t="s">
        <v>43</v>
      </c>
    </row>
    <row r="111" spans="1:18" s="3" customFormat="1" ht="23.25" customHeight="1" x14ac:dyDescent="0.25">
      <c r="A111" s="318"/>
      <c r="B111" s="318"/>
      <c r="C111" s="49">
        <v>710741</v>
      </c>
      <c r="D111" s="12" t="s">
        <v>1081</v>
      </c>
      <c r="E111" s="55">
        <v>50</v>
      </c>
      <c r="F111" s="55">
        <v>50</v>
      </c>
      <c r="G111" s="45" t="s">
        <v>249</v>
      </c>
      <c r="H111" s="6">
        <v>5.5E-2</v>
      </c>
      <c r="I111" s="7">
        <v>12</v>
      </c>
      <c r="J111" s="45" t="s">
        <v>347</v>
      </c>
      <c r="K111" s="55" t="s">
        <v>1082</v>
      </c>
      <c r="L111" s="8">
        <v>1.6</v>
      </c>
      <c r="M111" s="45" t="s">
        <v>1047</v>
      </c>
      <c r="N111" s="45" t="s">
        <v>1182</v>
      </c>
      <c r="O111" s="55" t="s">
        <v>1083</v>
      </c>
      <c r="P111" s="45" t="s">
        <v>1181</v>
      </c>
      <c r="Q111" s="45">
        <v>120</v>
      </c>
      <c r="R111" s="45" t="s">
        <v>43</v>
      </c>
    </row>
    <row r="112" spans="1:18" s="3" customFormat="1" ht="26.25" customHeight="1" x14ac:dyDescent="0.25">
      <c r="A112" s="318"/>
      <c r="B112" s="318"/>
      <c r="C112" s="49">
        <v>710332</v>
      </c>
      <c r="D112" s="12" t="s">
        <v>1085</v>
      </c>
      <c r="E112" s="55">
        <v>50</v>
      </c>
      <c r="F112" s="55">
        <v>50</v>
      </c>
      <c r="G112" s="45" t="s">
        <v>249</v>
      </c>
      <c r="H112" s="6">
        <v>5.5E-2</v>
      </c>
      <c r="I112" s="7">
        <v>12</v>
      </c>
      <c r="J112" s="45" t="s">
        <v>347</v>
      </c>
      <c r="K112" s="55" t="s">
        <v>704</v>
      </c>
      <c r="L112" s="8">
        <v>1.6</v>
      </c>
      <c r="M112" s="45" t="s">
        <v>1047</v>
      </c>
      <c r="N112" s="45" t="s">
        <v>1182</v>
      </c>
      <c r="O112" s="55" t="s">
        <v>703</v>
      </c>
      <c r="P112" s="45" t="s">
        <v>1181</v>
      </c>
      <c r="Q112" s="45">
        <v>120</v>
      </c>
      <c r="R112" s="45" t="s">
        <v>43</v>
      </c>
    </row>
    <row r="113" spans="1:18" s="3" customFormat="1" ht="26.25" customHeight="1" x14ac:dyDescent="0.25">
      <c r="A113" s="318" t="s">
        <v>841</v>
      </c>
      <c r="B113" s="318"/>
      <c r="C113" s="49">
        <v>710391</v>
      </c>
      <c r="D113" s="12" t="s">
        <v>865</v>
      </c>
      <c r="E113" s="55">
        <v>150</v>
      </c>
      <c r="F113" s="55">
        <v>150</v>
      </c>
      <c r="G113" s="45" t="s">
        <v>249</v>
      </c>
      <c r="H113" s="6">
        <v>0.16</v>
      </c>
      <c r="I113" s="7">
        <v>14</v>
      </c>
      <c r="J113" s="45" t="s">
        <v>849</v>
      </c>
      <c r="K113" s="55" t="s">
        <v>840</v>
      </c>
      <c r="L113" s="8">
        <v>4</v>
      </c>
      <c r="M113" s="45" t="s">
        <v>255</v>
      </c>
      <c r="N113" s="45" t="s">
        <v>869</v>
      </c>
      <c r="O113" s="55" t="s">
        <v>868</v>
      </c>
      <c r="P113" s="45" t="s">
        <v>258</v>
      </c>
      <c r="Q113" s="45">
        <v>75</v>
      </c>
      <c r="R113" s="45" t="s">
        <v>43</v>
      </c>
    </row>
    <row r="114" spans="1:18" s="3" customFormat="1" ht="20.25" customHeight="1" x14ac:dyDescent="0.25">
      <c r="A114" s="312" t="s">
        <v>1062</v>
      </c>
      <c r="B114" s="313"/>
      <c r="C114" s="309">
        <v>707439</v>
      </c>
      <c r="D114" s="291" t="s">
        <v>800</v>
      </c>
      <c r="E114" s="311" t="s">
        <v>807</v>
      </c>
      <c r="F114" s="311"/>
      <c r="G114" s="311" t="s">
        <v>314</v>
      </c>
      <c r="H114" s="6">
        <v>0.25</v>
      </c>
      <c r="I114" s="7">
        <v>12</v>
      </c>
      <c r="J114" s="45" t="s">
        <v>658</v>
      </c>
      <c r="K114" s="7" t="s">
        <v>802</v>
      </c>
      <c r="L114" s="8">
        <v>3.3</v>
      </c>
      <c r="M114" s="45" t="s">
        <v>331</v>
      </c>
      <c r="N114" s="45" t="s">
        <v>659</v>
      </c>
      <c r="O114" s="45" t="s">
        <v>803</v>
      </c>
      <c r="P114" s="45" t="s">
        <v>660</v>
      </c>
      <c r="Q114" s="45">
        <f>42*6</f>
        <v>252</v>
      </c>
      <c r="R114" s="45" t="s">
        <v>344</v>
      </c>
    </row>
    <row r="115" spans="1:18" s="3" customFormat="1" ht="20.25" customHeight="1" x14ac:dyDescent="0.25">
      <c r="A115" s="314"/>
      <c r="B115" s="315"/>
      <c r="C115" s="309">
        <v>707447</v>
      </c>
      <c r="D115" s="291" t="s">
        <v>799</v>
      </c>
      <c r="E115" s="311" t="s">
        <v>806</v>
      </c>
      <c r="F115" s="311"/>
      <c r="G115" s="311"/>
      <c r="H115" s="6">
        <v>0.48</v>
      </c>
      <c r="I115" s="7">
        <v>12</v>
      </c>
      <c r="J115" s="45" t="s">
        <v>661</v>
      </c>
      <c r="K115" s="7" t="s">
        <v>801</v>
      </c>
      <c r="L115" s="8">
        <v>6</v>
      </c>
      <c r="M115" s="45" t="s">
        <v>13</v>
      </c>
      <c r="N115" s="45" t="s">
        <v>662</v>
      </c>
      <c r="O115" s="45" t="s">
        <v>804</v>
      </c>
      <c r="P115" s="45" t="s">
        <v>879</v>
      </c>
      <c r="Q115" s="45">
        <v>130</v>
      </c>
      <c r="R115" s="45" t="s">
        <v>344</v>
      </c>
    </row>
    <row r="116" spans="1:18" s="3" customFormat="1" ht="20.25" customHeight="1" x14ac:dyDescent="0.25">
      <c r="A116" s="314"/>
      <c r="B116" s="315"/>
      <c r="C116" s="310">
        <v>707153</v>
      </c>
      <c r="D116" s="308" t="s">
        <v>712</v>
      </c>
      <c r="E116" s="311" t="s">
        <v>808</v>
      </c>
      <c r="F116" s="311"/>
      <c r="G116" s="311"/>
      <c r="H116" s="6">
        <v>1.9</v>
      </c>
      <c r="I116" s="7">
        <v>12</v>
      </c>
      <c r="J116" s="45" t="s">
        <v>405</v>
      </c>
      <c r="K116" s="45" t="s">
        <v>320</v>
      </c>
      <c r="L116" s="8">
        <v>7.8</v>
      </c>
      <c r="M116" s="45" t="s">
        <v>321</v>
      </c>
      <c r="N116" s="45" t="s">
        <v>407</v>
      </c>
      <c r="O116" s="45" t="s">
        <v>322</v>
      </c>
      <c r="P116" s="45" t="s">
        <v>124</v>
      </c>
      <c r="Q116" s="45">
        <v>60</v>
      </c>
      <c r="R116" s="45" t="s">
        <v>344</v>
      </c>
    </row>
    <row r="117" spans="1:18" s="3" customFormat="1" ht="20.25" customHeight="1" x14ac:dyDescent="0.25">
      <c r="A117" s="314"/>
      <c r="B117" s="315"/>
      <c r="C117" s="310">
        <v>707412</v>
      </c>
      <c r="D117" s="291" t="s">
        <v>949</v>
      </c>
      <c r="E117" s="311" t="s">
        <v>810</v>
      </c>
      <c r="F117" s="311"/>
      <c r="G117" s="45" t="s">
        <v>122</v>
      </c>
      <c r="H117" s="6">
        <v>8.0000000000000002E-3</v>
      </c>
      <c r="I117" s="7">
        <v>14</v>
      </c>
      <c r="J117" s="45" t="s">
        <v>318</v>
      </c>
      <c r="K117" s="45" t="s">
        <v>329</v>
      </c>
      <c r="L117" s="8">
        <v>1.54</v>
      </c>
      <c r="M117" s="45" t="s">
        <v>330</v>
      </c>
      <c r="N117" s="45" t="s">
        <v>1121</v>
      </c>
      <c r="O117" s="45" t="s">
        <v>671</v>
      </c>
      <c r="P117" s="45" t="s">
        <v>155</v>
      </c>
      <c r="Q117" s="45">
        <v>180</v>
      </c>
      <c r="R117" s="45" t="s">
        <v>981</v>
      </c>
    </row>
    <row r="118" spans="1:18" s="3" customFormat="1" ht="20.25" customHeight="1" x14ac:dyDescent="0.25">
      <c r="A118" s="314"/>
      <c r="B118" s="315"/>
      <c r="C118" s="310">
        <v>707099</v>
      </c>
      <c r="D118" s="291" t="s">
        <v>125</v>
      </c>
      <c r="E118" s="311" t="s">
        <v>811</v>
      </c>
      <c r="F118" s="311"/>
      <c r="G118" s="45" t="s">
        <v>122</v>
      </c>
      <c r="H118" s="6">
        <v>1.2999999999999999E-2</v>
      </c>
      <c r="I118" s="7">
        <v>14</v>
      </c>
      <c r="J118" s="45" t="s">
        <v>319</v>
      </c>
      <c r="K118" s="45" t="s">
        <v>326</v>
      </c>
      <c r="L118" s="8">
        <v>3.33</v>
      </c>
      <c r="M118" s="45" t="s">
        <v>327</v>
      </c>
      <c r="N118" s="45" t="s">
        <v>409</v>
      </c>
      <c r="O118" s="45" t="s">
        <v>328</v>
      </c>
      <c r="P118" s="45" t="s">
        <v>123</v>
      </c>
      <c r="Q118" s="45">
        <v>112</v>
      </c>
      <c r="R118" s="45" t="s">
        <v>343</v>
      </c>
    </row>
    <row r="119" spans="1:18" s="3" customFormat="1" ht="20.25" customHeight="1" x14ac:dyDescent="0.25">
      <c r="A119" s="314"/>
      <c r="B119" s="315"/>
      <c r="C119" s="310">
        <v>707676</v>
      </c>
      <c r="D119" s="291" t="s">
        <v>989</v>
      </c>
      <c r="E119" s="311" t="s">
        <v>810</v>
      </c>
      <c r="F119" s="311"/>
      <c r="G119" s="45" t="s">
        <v>122</v>
      </c>
      <c r="H119" s="6">
        <v>8.0000000000000002E-3</v>
      </c>
      <c r="I119" s="7">
        <v>14</v>
      </c>
      <c r="J119" s="45" t="s">
        <v>318</v>
      </c>
      <c r="K119" s="45" t="s">
        <v>329</v>
      </c>
      <c r="L119" s="8">
        <v>1.54</v>
      </c>
      <c r="M119" s="45" t="s">
        <v>330</v>
      </c>
      <c r="N119" s="45" t="s">
        <v>408</v>
      </c>
      <c r="O119" s="45" t="s">
        <v>671</v>
      </c>
      <c r="P119" s="45" t="s">
        <v>412</v>
      </c>
      <c r="Q119" s="45">
        <v>180</v>
      </c>
      <c r="R119" s="45" t="s">
        <v>981</v>
      </c>
    </row>
    <row r="120" spans="1:18" s="4" customFormat="1" ht="20.25" customHeight="1" x14ac:dyDescent="0.25">
      <c r="A120" s="314"/>
      <c r="B120" s="315"/>
      <c r="C120" s="309">
        <v>707374</v>
      </c>
      <c r="D120" s="291" t="s">
        <v>985</v>
      </c>
      <c r="E120" s="311" t="s">
        <v>807</v>
      </c>
      <c r="F120" s="311"/>
      <c r="G120" s="311" t="s">
        <v>7</v>
      </c>
      <c r="H120" s="45">
        <v>0.48599999999999999</v>
      </c>
      <c r="I120" s="45">
        <v>24</v>
      </c>
      <c r="J120" s="45" t="s">
        <v>315</v>
      </c>
      <c r="K120" s="45" t="s">
        <v>333</v>
      </c>
      <c r="L120" s="8">
        <v>12</v>
      </c>
      <c r="M120" s="45" t="s">
        <v>332</v>
      </c>
      <c r="N120" s="45" t="s">
        <v>416</v>
      </c>
      <c r="O120" s="45" t="s">
        <v>335</v>
      </c>
      <c r="P120" s="45" t="s">
        <v>867</v>
      </c>
      <c r="Q120" s="45">
        <v>80</v>
      </c>
      <c r="R120" s="45" t="s">
        <v>981</v>
      </c>
    </row>
    <row r="121" spans="1:18" s="4" customFormat="1" ht="20.25" customHeight="1" x14ac:dyDescent="0.25">
      <c r="A121" s="314"/>
      <c r="B121" s="315"/>
      <c r="C121" s="309">
        <v>707366</v>
      </c>
      <c r="D121" s="291" t="s">
        <v>986</v>
      </c>
      <c r="E121" s="311" t="s">
        <v>806</v>
      </c>
      <c r="F121" s="311"/>
      <c r="G121" s="311"/>
      <c r="H121" s="6">
        <v>0.95</v>
      </c>
      <c r="I121" s="45">
        <v>24</v>
      </c>
      <c r="J121" s="45" t="s">
        <v>316</v>
      </c>
      <c r="K121" s="45" t="s">
        <v>334</v>
      </c>
      <c r="L121" s="8">
        <v>11.47</v>
      </c>
      <c r="M121" s="45" t="s">
        <v>13</v>
      </c>
      <c r="N121" s="45" t="s">
        <v>410</v>
      </c>
      <c r="O121" s="45" t="s">
        <v>336</v>
      </c>
      <c r="P121" s="45" t="s">
        <v>941</v>
      </c>
      <c r="Q121" s="45">
        <v>72</v>
      </c>
      <c r="R121" s="45" t="s">
        <v>981</v>
      </c>
    </row>
    <row r="122" spans="1:18" s="4" customFormat="1" ht="20.25" customHeight="1" x14ac:dyDescent="0.25">
      <c r="A122" s="314"/>
      <c r="B122" s="315"/>
      <c r="C122" s="309">
        <v>707161</v>
      </c>
      <c r="D122" s="291" t="s">
        <v>987</v>
      </c>
      <c r="E122" s="311" t="s">
        <v>808</v>
      </c>
      <c r="F122" s="311"/>
      <c r="G122" s="45" t="s">
        <v>314</v>
      </c>
      <c r="H122" s="6">
        <v>1.9</v>
      </c>
      <c r="I122" s="45">
        <v>12</v>
      </c>
      <c r="J122" s="45" t="s">
        <v>405</v>
      </c>
      <c r="K122" s="45" t="s">
        <v>324</v>
      </c>
      <c r="L122" s="8">
        <v>8</v>
      </c>
      <c r="M122" s="45" t="s">
        <v>321</v>
      </c>
      <c r="N122" s="45" t="s">
        <v>407</v>
      </c>
      <c r="O122" s="45" t="s">
        <v>325</v>
      </c>
      <c r="P122" s="45" t="s">
        <v>124</v>
      </c>
      <c r="Q122" s="45">
        <v>60</v>
      </c>
      <c r="R122" s="45" t="s">
        <v>981</v>
      </c>
    </row>
    <row r="123" spans="1:18" s="4" customFormat="1" ht="20.25" customHeight="1" x14ac:dyDescent="0.25">
      <c r="A123" s="314"/>
      <c r="B123" s="315"/>
      <c r="C123" s="309">
        <v>707641</v>
      </c>
      <c r="D123" s="291" t="s">
        <v>988</v>
      </c>
      <c r="E123" s="311" t="s">
        <v>809</v>
      </c>
      <c r="F123" s="311"/>
      <c r="G123" s="45" t="s">
        <v>314</v>
      </c>
      <c r="H123" s="6">
        <v>0.5</v>
      </c>
      <c r="I123" s="45">
        <v>12</v>
      </c>
      <c r="J123" s="45" t="s">
        <v>317</v>
      </c>
      <c r="K123" s="45" t="s">
        <v>978</v>
      </c>
      <c r="L123" s="153">
        <v>9.32</v>
      </c>
      <c r="M123" s="45" t="s">
        <v>323</v>
      </c>
      <c r="N123" s="45" t="s">
        <v>406</v>
      </c>
      <c r="O123" s="45" t="s">
        <v>979</v>
      </c>
      <c r="P123" s="45" t="s">
        <v>411</v>
      </c>
      <c r="Q123" s="45">
        <v>63</v>
      </c>
      <c r="R123" s="45" t="s">
        <v>981</v>
      </c>
    </row>
    <row r="124" spans="1:18" s="4" customFormat="1" ht="24" customHeight="1" x14ac:dyDescent="0.25">
      <c r="A124" s="314"/>
      <c r="B124" s="315"/>
      <c r="C124" s="309">
        <v>707579</v>
      </c>
      <c r="D124" s="291" t="s">
        <v>991</v>
      </c>
      <c r="E124" s="311" t="s">
        <v>807</v>
      </c>
      <c r="F124" s="311"/>
      <c r="G124" s="45" t="s">
        <v>7</v>
      </c>
      <c r="H124" s="45">
        <v>0.48599999999999999</v>
      </c>
      <c r="I124" s="45">
        <v>24</v>
      </c>
      <c r="J124" s="45" t="s">
        <v>861</v>
      </c>
      <c r="K124" s="45" t="s">
        <v>858</v>
      </c>
      <c r="L124" s="8">
        <v>11.7</v>
      </c>
      <c r="M124" s="45" t="s">
        <v>332</v>
      </c>
      <c r="N124" s="152" t="s">
        <v>860</v>
      </c>
      <c r="O124" s="45" t="s">
        <v>859</v>
      </c>
      <c r="P124" s="45" t="s">
        <v>867</v>
      </c>
      <c r="Q124" s="45">
        <v>80</v>
      </c>
      <c r="R124" s="45" t="s">
        <v>981</v>
      </c>
    </row>
    <row r="125" spans="1:18" s="4" customFormat="1" ht="24" customHeight="1" x14ac:dyDescent="0.25">
      <c r="A125" s="314"/>
      <c r="B125" s="315"/>
      <c r="C125" s="309">
        <v>707587</v>
      </c>
      <c r="D125" s="291" t="s">
        <v>992</v>
      </c>
      <c r="E125" s="311" t="s">
        <v>806</v>
      </c>
      <c r="F125" s="311"/>
      <c r="G125" s="45" t="s">
        <v>7</v>
      </c>
      <c r="H125" s="45">
        <v>0.91500000000000004</v>
      </c>
      <c r="I125" s="45">
        <v>24</v>
      </c>
      <c r="J125" s="45" t="s">
        <v>699</v>
      </c>
      <c r="K125" s="45" t="s">
        <v>698</v>
      </c>
      <c r="L125" s="8">
        <v>11.1</v>
      </c>
      <c r="M125" s="45" t="s">
        <v>13</v>
      </c>
      <c r="N125" s="45" t="s">
        <v>866</v>
      </c>
      <c r="O125" s="45" t="s">
        <v>798</v>
      </c>
      <c r="P125" s="45" t="s">
        <v>941</v>
      </c>
      <c r="Q125" s="45">
        <v>72</v>
      </c>
      <c r="R125" s="45" t="s">
        <v>981</v>
      </c>
    </row>
    <row r="126" spans="1:18" s="4" customFormat="1" ht="25.95" customHeight="1" x14ac:dyDescent="0.25">
      <c r="A126" s="314"/>
      <c r="B126" s="315"/>
      <c r="C126" s="309">
        <v>707471</v>
      </c>
      <c r="D126" s="291" t="s">
        <v>697</v>
      </c>
      <c r="E126" s="311" t="s">
        <v>806</v>
      </c>
      <c r="F126" s="311"/>
      <c r="G126" s="45" t="s">
        <v>7</v>
      </c>
      <c r="H126" s="45">
        <v>0.91500000000000004</v>
      </c>
      <c r="I126" s="45">
        <v>24</v>
      </c>
      <c r="J126" s="45" t="s">
        <v>699</v>
      </c>
      <c r="K126" s="45" t="s">
        <v>698</v>
      </c>
      <c r="L126" s="8">
        <v>11.1</v>
      </c>
      <c r="M126" s="45" t="s">
        <v>13</v>
      </c>
      <c r="N126" s="45" t="s">
        <v>410</v>
      </c>
      <c r="O126" s="45" t="s">
        <v>798</v>
      </c>
      <c r="P126" s="45" t="s">
        <v>941</v>
      </c>
      <c r="Q126" s="45">
        <v>72</v>
      </c>
      <c r="R126" s="45" t="s">
        <v>981</v>
      </c>
    </row>
    <row r="127" spans="1:18" s="4" customFormat="1" ht="23.4" customHeight="1" x14ac:dyDescent="0.25">
      <c r="A127" s="314"/>
      <c r="B127" s="315"/>
      <c r="C127" s="309">
        <v>707617</v>
      </c>
      <c r="D127" s="291" t="s">
        <v>994</v>
      </c>
      <c r="E127" s="311" t="s">
        <v>806</v>
      </c>
      <c r="F127" s="311"/>
      <c r="G127" s="45" t="s">
        <v>314</v>
      </c>
      <c r="H127" s="45">
        <v>0.48</v>
      </c>
      <c r="I127" s="45">
        <v>18</v>
      </c>
      <c r="J127" s="45" t="s">
        <v>658</v>
      </c>
      <c r="K127" s="45" t="s">
        <v>870</v>
      </c>
      <c r="L127" s="8">
        <v>3.3</v>
      </c>
      <c r="M127" s="45" t="s">
        <v>331</v>
      </c>
      <c r="N127" s="45" t="s">
        <v>659</v>
      </c>
      <c r="O127" s="45" t="s">
        <v>871</v>
      </c>
      <c r="P127" s="45" t="s">
        <v>879</v>
      </c>
      <c r="Q127" s="45">
        <v>130</v>
      </c>
      <c r="R127" s="45" t="s">
        <v>981</v>
      </c>
    </row>
    <row r="128" spans="1:18" s="4" customFormat="1" ht="22.95" customHeight="1" x14ac:dyDescent="0.25">
      <c r="A128" s="314"/>
      <c r="B128" s="315"/>
      <c r="C128" s="309">
        <v>707668</v>
      </c>
      <c r="D128" s="291" t="s">
        <v>993</v>
      </c>
      <c r="E128" s="311" t="s">
        <v>808</v>
      </c>
      <c r="F128" s="311"/>
      <c r="G128" s="45" t="s">
        <v>314</v>
      </c>
      <c r="H128" s="6">
        <v>1.9</v>
      </c>
      <c r="I128" s="45">
        <v>12</v>
      </c>
      <c r="J128" s="45" t="s">
        <v>405</v>
      </c>
      <c r="K128" s="45" t="s">
        <v>995</v>
      </c>
      <c r="L128" s="8">
        <v>8</v>
      </c>
      <c r="M128" s="45" t="s">
        <v>321</v>
      </c>
      <c r="N128" s="45" t="s">
        <v>407</v>
      </c>
      <c r="O128" s="45" t="s">
        <v>996</v>
      </c>
      <c r="P128" s="45" t="s">
        <v>124</v>
      </c>
      <c r="Q128" s="45">
        <v>60</v>
      </c>
      <c r="R128" s="45" t="s">
        <v>1023</v>
      </c>
    </row>
    <row r="129" spans="1:18" s="4" customFormat="1" ht="22.95" customHeight="1" x14ac:dyDescent="0.25">
      <c r="A129" s="314"/>
      <c r="B129" s="315"/>
      <c r="C129" s="309">
        <v>707692</v>
      </c>
      <c r="D129" s="291" t="s">
        <v>1039</v>
      </c>
      <c r="E129" s="311" t="s">
        <v>810</v>
      </c>
      <c r="F129" s="311"/>
      <c r="G129" s="45" t="s">
        <v>122</v>
      </c>
      <c r="H129" s="6">
        <v>8.0000000000000002E-3</v>
      </c>
      <c r="I129" s="7">
        <v>14</v>
      </c>
      <c r="J129" s="45" t="s">
        <v>318</v>
      </c>
      <c r="K129" s="45" t="s">
        <v>1036</v>
      </c>
      <c r="L129" s="8">
        <v>1.54</v>
      </c>
      <c r="M129" s="45" t="s">
        <v>330</v>
      </c>
      <c r="N129" s="45" t="s">
        <v>408</v>
      </c>
      <c r="O129" s="45" t="s">
        <v>1037</v>
      </c>
      <c r="P129" s="45" t="s">
        <v>412</v>
      </c>
      <c r="Q129" s="45">
        <v>180</v>
      </c>
      <c r="R129" s="45" t="s">
        <v>981</v>
      </c>
    </row>
    <row r="130" spans="1:18" s="4" customFormat="1" ht="22.95" customHeight="1" x14ac:dyDescent="0.25">
      <c r="A130" s="314"/>
      <c r="B130" s="315"/>
      <c r="C130" s="309">
        <v>707714</v>
      </c>
      <c r="D130" s="291" t="s">
        <v>1122</v>
      </c>
      <c r="E130" s="311" t="s">
        <v>806</v>
      </c>
      <c r="F130" s="311"/>
      <c r="G130" s="45" t="s">
        <v>7</v>
      </c>
      <c r="H130" s="45">
        <v>0.91500000000000004</v>
      </c>
      <c r="I130" s="45">
        <v>24</v>
      </c>
      <c r="J130" s="45" t="s">
        <v>699</v>
      </c>
      <c r="K130" s="45" t="s">
        <v>1123</v>
      </c>
      <c r="L130" s="8">
        <v>11.1</v>
      </c>
      <c r="M130" s="45" t="s">
        <v>13</v>
      </c>
      <c r="N130" s="45" t="s">
        <v>866</v>
      </c>
      <c r="O130" s="45" t="s">
        <v>1124</v>
      </c>
      <c r="P130" s="45" t="s">
        <v>941</v>
      </c>
      <c r="Q130" s="45">
        <v>72</v>
      </c>
      <c r="R130" s="45" t="s">
        <v>981</v>
      </c>
    </row>
    <row r="131" spans="1:18" s="4" customFormat="1" ht="27.75" customHeight="1" x14ac:dyDescent="0.25">
      <c r="A131" s="314"/>
      <c r="B131" s="315"/>
      <c r="C131" s="309">
        <v>707684</v>
      </c>
      <c r="D131" s="291" t="s">
        <v>1038</v>
      </c>
      <c r="E131" s="311" t="s">
        <v>808</v>
      </c>
      <c r="F131" s="311"/>
      <c r="G131" s="45" t="s">
        <v>314</v>
      </c>
      <c r="H131" s="6">
        <v>1.9</v>
      </c>
      <c r="I131" s="45">
        <v>12</v>
      </c>
      <c r="J131" s="45" t="s">
        <v>405</v>
      </c>
      <c r="K131" s="45" t="s">
        <v>1021</v>
      </c>
      <c r="L131" s="8">
        <v>8</v>
      </c>
      <c r="M131" s="45" t="s">
        <v>321</v>
      </c>
      <c r="N131" s="45" t="s">
        <v>407</v>
      </c>
      <c r="O131" s="45" t="s">
        <v>1022</v>
      </c>
      <c r="P131" s="45" t="s">
        <v>124</v>
      </c>
      <c r="Q131" s="45">
        <v>60</v>
      </c>
      <c r="R131" s="45" t="s">
        <v>981</v>
      </c>
    </row>
    <row r="132" spans="1:18" s="4" customFormat="1" ht="27.75" customHeight="1" x14ac:dyDescent="0.25">
      <c r="A132" s="314"/>
      <c r="B132" s="315"/>
      <c r="C132" s="309">
        <v>707731</v>
      </c>
      <c r="D132" s="291" t="s">
        <v>1189</v>
      </c>
      <c r="E132" s="311" t="s">
        <v>810</v>
      </c>
      <c r="F132" s="311"/>
      <c r="G132" s="45" t="s">
        <v>122</v>
      </c>
      <c r="H132" s="6">
        <v>8.0000000000000002E-3</v>
      </c>
      <c r="I132" s="7">
        <v>14</v>
      </c>
      <c r="J132" s="45" t="s">
        <v>318</v>
      </c>
      <c r="K132" s="45" t="s">
        <v>329</v>
      </c>
      <c r="L132" s="8">
        <v>1.54</v>
      </c>
      <c r="M132" s="45" t="s">
        <v>330</v>
      </c>
      <c r="N132" s="45" t="s">
        <v>408</v>
      </c>
      <c r="O132" s="45" t="s">
        <v>671</v>
      </c>
      <c r="P132" s="45" t="s">
        <v>412</v>
      </c>
      <c r="Q132" s="45">
        <v>180</v>
      </c>
      <c r="R132" s="45" t="s">
        <v>981</v>
      </c>
    </row>
    <row r="133" spans="1:18" s="4" customFormat="1" ht="27.75" customHeight="1" x14ac:dyDescent="0.25">
      <c r="A133" s="316"/>
      <c r="B133" s="317"/>
      <c r="C133" s="309">
        <v>707749</v>
      </c>
      <c r="D133" s="291" t="s">
        <v>1186</v>
      </c>
      <c r="E133" s="311" t="s">
        <v>808</v>
      </c>
      <c r="F133" s="311"/>
      <c r="G133" s="45" t="s">
        <v>314</v>
      </c>
      <c r="H133" s="6">
        <v>1.9</v>
      </c>
      <c r="I133" s="45">
        <v>12</v>
      </c>
      <c r="J133" s="45" t="s">
        <v>405</v>
      </c>
      <c r="K133" s="45" t="s">
        <v>1187</v>
      </c>
      <c r="L133" s="8">
        <v>8</v>
      </c>
      <c r="M133" s="45" t="s">
        <v>321</v>
      </c>
      <c r="N133" s="45" t="s">
        <v>407</v>
      </c>
      <c r="O133" s="45" t="s">
        <v>1188</v>
      </c>
      <c r="P133" s="45" t="s">
        <v>124</v>
      </c>
      <c r="Q133" s="45">
        <v>60</v>
      </c>
      <c r="R133" s="45" t="s">
        <v>981</v>
      </c>
    </row>
    <row r="134" spans="1:18" s="2" customFormat="1" ht="23.25" customHeight="1" x14ac:dyDescent="0.2">
      <c r="A134" s="318" t="s">
        <v>1057</v>
      </c>
      <c r="B134" s="318"/>
      <c r="C134" s="296">
        <v>706181</v>
      </c>
      <c r="D134" s="133" t="s">
        <v>974</v>
      </c>
      <c r="E134" s="45">
        <v>80</v>
      </c>
      <c r="F134" s="45">
        <v>80</v>
      </c>
      <c r="G134" s="45" t="s">
        <v>822</v>
      </c>
      <c r="H134" s="6">
        <v>8.5000000000000006E-2</v>
      </c>
      <c r="I134" s="7">
        <v>18</v>
      </c>
      <c r="J134" s="45" t="s">
        <v>975</v>
      </c>
      <c r="K134" s="45" t="s">
        <v>976</v>
      </c>
      <c r="L134" s="8">
        <v>2.4</v>
      </c>
      <c r="M134" s="45" t="s">
        <v>1030</v>
      </c>
      <c r="N134" s="45" t="s">
        <v>576</v>
      </c>
      <c r="O134" s="45" t="s">
        <v>977</v>
      </c>
      <c r="P134" s="45" t="s">
        <v>578</v>
      </c>
      <c r="Q134" s="45">
        <v>135</v>
      </c>
      <c r="R134" s="152" t="s">
        <v>945</v>
      </c>
    </row>
    <row r="135" spans="1:18" s="2" customFormat="1" ht="21.75" customHeight="1" x14ac:dyDescent="0.2">
      <c r="A135" s="318"/>
      <c r="B135" s="318"/>
      <c r="C135" s="49">
        <v>706165</v>
      </c>
      <c r="D135" s="12" t="s">
        <v>895</v>
      </c>
      <c r="E135" s="55">
        <v>150</v>
      </c>
      <c r="F135" s="55">
        <v>150</v>
      </c>
      <c r="G135" s="45" t="s">
        <v>249</v>
      </c>
      <c r="H135" s="6">
        <v>0.155</v>
      </c>
      <c r="I135" s="7">
        <v>12</v>
      </c>
      <c r="J135" s="45" t="s">
        <v>251</v>
      </c>
      <c r="K135" s="141" t="s">
        <v>888</v>
      </c>
      <c r="L135" s="8">
        <f>(12*H135)+0.18</f>
        <v>2.04</v>
      </c>
      <c r="M135" s="45" t="s">
        <v>899</v>
      </c>
      <c r="N135" s="45" t="s">
        <v>900</v>
      </c>
      <c r="O135" s="141" t="s">
        <v>897</v>
      </c>
      <c r="P135" s="45" t="s">
        <v>948</v>
      </c>
      <c r="Q135" s="45">
        <v>198</v>
      </c>
      <c r="R135" s="152" t="s">
        <v>945</v>
      </c>
    </row>
    <row r="136" spans="1:18" s="2" customFormat="1" ht="21.75" customHeight="1" x14ac:dyDescent="0.2">
      <c r="A136" s="318"/>
      <c r="B136" s="318"/>
      <c r="C136" s="49">
        <v>706203</v>
      </c>
      <c r="D136" s="12" t="s">
        <v>1027</v>
      </c>
      <c r="E136" s="55">
        <v>80</v>
      </c>
      <c r="F136" s="55">
        <v>80</v>
      </c>
      <c r="G136" s="45" t="s">
        <v>822</v>
      </c>
      <c r="H136" s="6">
        <v>8.5000000000000006E-2</v>
      </c>
      <c r="I136" s="7">
        <v>18</v>
      </c>
      <c r="J136" s="45" t="s">
        <v>975</v>
      </c>
      <c r="K136" s="141" t="s">
        <v>1029</v>
      </c>
      <c r="L136" s="8">
        <v>2.4</v>
      </c>
      <c r="M136" s="45" t="s">
        <v>1030</v>
      </c>
      <c r="N136" s="45" t="s">
        <v>576</v>
      </c>
      <c r="O136" s="141" t="s">
        <v>1031</v>
      </c>
      <c r="P136" s="45" t="s">
        <v>578</v>
      </c>
      <c r="Q136" s="45">
        <v>135</v>
      </c>
      <c r="R136" s="152" t="s">
        <v>946</v>
      </c>
    </row>
    <row r="137" spans="1:18" s="2" customFormat="1" ht="24" customHeight="1" x14ac:dyDescent="0.2">
      <c r="A137" s="318"/>
      <c r="B137" s="318"/>
      <c r="C137" s="49">
        <v>706149</v>
      </c>
      <c r="D137" s="12" t="s">
        <v>896</v>
      </c>
      <c r="E137" s="55">
        <v>150</v>
      </c>
      <c r="F137" s="55">
        <v>150</v>
      </c>
      <c r="G137" s="45" t="s">
        <v>249</v>
      </c>
      <c r="H137" s="6">
        <v>0.155</v>
      </c>
      <c r="I137" s="7">
        <v>12</v>
      </c>
      <c r="J137" s="45" t="s">
        <v>251</v>
      </c>
      <c r="K137" s="141" t="s">
        <v>889</v>
      </c>
      <c r="L137" s="8">
        <f>(12*H137)+0.18</f>
        <v>2.04</v>
      </c>
      <c r="M137" s="45" t="s">
        <v>899</v>
      </c>
      <c r="N137" s="45" t="s">
        <v>900</v>
      </c>
      <c r="O137" s="141" t="s">
        <v>898</v>
      </c>
      <c r="P137" s="45" t="s">
        <v>948</v>
      </c>
      <c r="Q137" s="45">
        <v>198</v>
      </c>
      <c r="R137" s="152" t="s">
        <v>946</v>
      </c>
    </row>
    <row r="138" spans="1:18" s="2" customFormat="1" ht="24" customHeight="1" x14ac:dyDescent="0.2">
      <c r="A138" s="318"/>
      <c r="B138" s="318"/>
      <c r="C138" s="49">
        <v>706191</v>
      </c>
      <c r="D138" s="12" t="s">
        <v>1028</v>
      </c>
      <c r="E138" s="55">
        <v>80</v>
      </c>
      <c r="F138" s="55">
        <v>80</v>
      </c>
      <c r="G138" s="45" t="s">
        <v>822</v>
      </c>
      <c r="H138" s="6">
        <v>8.5000000000000006E-2</v>
      </c>
      <c r="I138" s="7">
        <v>18</v>
      </c>
      <c r="J138" s="45" t="s">
        <v>975</v>
      </c>
      <c r="K138" s="141" t="s">
        <v>1032</v>
      </c>
      <c r="L138" s="8">
        <v>2.4</v>
      </c>
      <c r="M138" s="45" t="s">
        <v>1030</v>
      </c>
      <c r="N138" s="45" t="s">
        <v>576</v>
      </c>
      <c r="O138" s="141" t="s">
        <v>1033</v>
      </c>
      <c r="P138" s="45" t="s">
        <v>578</v>
      </c>
      <c r="Q138" s="45">
        <v>135</v>
      </c>
      <c r="R138" s="152" t="s">
        <v>947</v>
      </c>
    </row>
    <row r="139" spans="1:18" s="1" customFormat="1" ht="30" customHeight="1" x14ac:dyDescent="0.25">
      <c r="A139" s="318" t="s">
        <v>1077</v>
      </c>
      <c r="B139" s="318"/>
      <c r="C139" s="296">
        <v>710731</v>
      </c>
      <c r="D139" s="133" t="s">
        <v>1040</v>
      </c>
      <c r="E139" s="45">
        <v>30</v>
      </c>
      <c r="F139" s="45">
        <v>30</v>
      </c>
      <c r="G139" s="45" t="s">
        <v>822</v>
      </c>
      <c r="H139" s="6">
        <v>3.5000000000000003E-2</v>
      </c>
      <c r="I139" s="7">
        <v>12</v>
      </c>
      <c r="J139" s="45" t="s">
        <v>975</v>
      </c>
      <c r="K139" s="45" t="s">
        <v>1041</v>
      </c>
      <c r="L139" s="8">
        <f>(H139*24)+0.265</f>
        <v>1.105</v>
      </c>
      <c r="M139" s="45" t="s">
        <v>1042</v>
      </c>
      <c r="N139" s="45" t="s">
        <v>576</v>
      </c>
      <c r="O139" s="45" t="s">
        <v>1043</v>
      </c>
      <c r="P139" s="45" t="s">
        <v>578</v>
      </c>
      <c r="Q139" s="45">
        <v>135</v>
      </c>
      <c r="R139" s="152" t="s">
        <v>43</v>
      </c>
    </row>
    <row r="140" spans="1:18" s="1" customFormat="1" ht="30" customHeight="1" x14ac:dyDescent="0.25">
      <c r="A140" s="318" t="s">
        <v>1080</v>
      </c>
      <c r="B140" s="318"/>
      <c r="C140" s="296">
        <v>707706</v>
      </c>
      <c r="D140" s="133" t="s">
        <v>1130</v>
      </c>
      <c r="E140" s="45">
        <v>1010</v>
      </c>
      <c r="F140" s="45">
        <v>1010</v>
      </c>
      <c r="G140" s="45" t="s">
        <v>7</v>
      </c>
      <c r="H140" s="6">
        <v>1.42</v>
      </c>
      <c r="I140" s="7">
        <v>24</v>
      </c>
      <c r="J140" s="45" t="s">
        <v>1129</v>
      </c>
      <c r="K140" s="45" t="s">
        <v>1086</v>
      </c>
      <c r="L140" s="8">
        <v>11.4</v>
      </c>
      <c r="M140" s="45" t="s">
        <v>1127</v>
      </c>
      <c r="N140" s="45" t="s">
        <v>1128</v>
      </c>
      <c r="O140" s="45" t="s">
        <v>1087</v>
      </c>
      <c r="P140" s="45" t="s">
        <v>1131</v>
      </c>
      <c r="Q140" s="45">
        <v>84</v>
      </c>
      <c r="R140" s="152" t="s">
        <v>980</v>
      </c>
    </row>
    <row r="141" spans="1:18" s="1" customFormat="1" ht="30" customHeight="1" x14ac:dyDescent="0.25">
      <c r="A141" s="318"/>
      <c r="B141" s="318"/>
      <c r="C141" s="428">
        <v>707722</v>
      </c>
      <c r="D141" s="429" t="s">
        <v>1180</v>
      </c>
      <c r="E141" s="430">
        <v>500</v>
      </c>
      <c r="F141" s="430">
        <v>500</v>
      </c>
      <c r="G141" s="430" t="s">
        <v>7</v>
      </c>
      <c r="H141" s="431">
        <v>0.78800000000000003</v>
      </c>
      <c r="I141" s="432">
        <v>24</v>
      </c>
      <c r="J141" s="430" t="s">
        <v>1176</v>
      </c>
      <c r="K141" s="430" t="s">
        <v>1125</v>
      </c>
      <c r="L141" s="433">
        <v>6.3</v>
      </c>
      <c r="M141" s="430" t="s">
        <v>1177</v>
      </c>
      <c r="N141" s="430" t="s">
        <v>1178</v>
      </c>
      <c r="O141" s="430" t="s">
        <v>1126</v>
      </c>
      <c r="P141" s="430" t="s">
        <v>1179</v>
      </c>
      <c r="Q141" s="430">
        <v>155</v>
      </c>
      <c r="R141" s="434" t="s">
        <v>980</v>
      </c>
    </row>
    <row r="142" spans="1:18" s="1" customFormat="1" ht="30" customHeight="1" x14ac:dyDescent="0.25">
      <c r="C142" s="18"/>
      <c r="D142" s="14"/>
    </row>
    <row r="143" spans="1:18" ht="24" customHeight="1" x14ac:dyDescent="0.25">
      <c r="A143" s="1"/>
      <c r="B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8" ht="24" customHeight="1" x14ac:dyDescent="0.25">
      <c r="A144" s="1"/>
      <c r="B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24" customHeight="1" x14ac:dyDescent="0.25">
      <c r="A145" s="1"/>
      <c r="B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24" customHeight="1" x14ac:dyDescent="0.25">
      <c r="A146" s="1"/>
      <c r="B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24" customHeight="1" x14ac:dyDescent="0.25">
      <c r="A147" s="1"/>
      <c r="B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24" customHeight="1" x14ac:dyDescent="0.25">
      <c r="A148" s="1"/>
      <c r="B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24" customHeight="1" x14ac:dyDescent="0.25">
      <c r="A149" s="1"/>
      <c r="B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24" customHeight="1" x14ac:dyDescent="0.25">
      <c r="A150" s="1"/>
      <c r="B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24" customHeight="1" x14ac:dyDescent="0.25">
      <c r="A151" s="1"/>
      <c r="B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24" customHeight="1" x14ac:dyDescent="0.25">
      <c r="A152" s="1"/>
      <c r="B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24" customHeight="1" x14ac:dyDescent="0.25"/>
    <row r="154" spans="1:17" ht="24" customHeight="1" x14ac:dyDescent="0.25"/>
    <row r="155" spans="1:17" ht="24" customHeight="1" x14ac:dyDescent="0.25"/>
    <row r="156" spans="1:17" ht="24" customHeight="1" x14ac:dyDescent="0.25"/>
    <row r="157" spans="1:17" ht="24" customHeight="1" x14ac:dyDescent="0.25"/>
    <row r="158" spans="1:17" ht="24" customHeight="1" x14ac:dyDescent="0.25"/>
    <row r="159" spans="1:17" ht="24" customHeight="1" x14ac:dyDescent="0.25"/>
    <row r="160" spans="1:17" ht="24" customHeight="1" x14ac:dyDescent="0.25"/>
    <row r="161" ht="24" customHeight="1" x14ac:dyDescent="0.25"/>
    <row r="162" ht="24" customHeight="1" x14ac:dyDescent="0.25"/>
    <row r="163" ht="24" customHeight="1" x14ac:dyDescent="0.25"/>
    <row r="164" ht="24" customHeight="1" x14ac:dyDescent="0.25"/>
    <row r="165" ht="24" customHeight="1" x14ac:dyDescent="0.25"/>
    <row r="166" ht="24" customHeight="1" x14ac:dyDescent="0.25"/>
    <row r="167" ht="24" customHeight="1" x14ac:dyDescent="0.25"/>
    <row r="168" ht="24" customHeight="1" x14ac:dyDescent="0.25"/>
    <row r="169" ht="24" customHeight="1" x14ac:dyDescent="0.25"/>
    <row r="170" ht="24" customHeight="1" x14ac:dyDescent="0.25"/>
    <row r="171" ht="24" customHeight="1" x14ac:dyDescent="0.25"/>
    <row r="172" ht="24" customHeight="1" x14ac:dyDescent="0.25"/>
    <row r="173" ht="24" customHeight="1" x14ac:dyDescent="0.25"/>
    <row r="174" ht="24" customHeight="1" x14ac:dyDescent="0.25"/>
    <row r="175" ht="24" customHeight="1" x14ac:dyDescent="0.25"/>
    <row r="176" ht="24" customHeight="1" x14ac:dyDescent="0.25"/>
    <row r="177" ht="24" customHeight="1" x14ac:dyDescent="0.25"/>
    <row r="178" ht="24" customHeight="1" x14ac:dyDescent="0.25"/>
    <row r="179" ht="24" customHeight="1" x14ac:dyDescent="0.25"/>
    <row r="180" ht="24" customHeight="1" x14ac:dyDescent="0.25"/>
    <row r="181" ht="24" customHeight="1" x14ac:dyDescent="0.25"/>
    <row r="182" ht="24" customHeight="1" x14ac:dyDescent="0.25"/>
    <row r="183" ht="24" customHeight="1" x14ac:dyDescent="0.25"/>
    <row r="184" ht="24" customHeight="1" x14ac:dyDescent="0.25"/>
    <row r="185" ht="24" customHeight="1" x14ac:dyDescent="0.25"/>
    <row r="186" ht="24" customHeight="1" x14ac:dyDescent="0.25"/>
    <row r="187" ht="24" customHeight="1" x14ac:dyDescent="0.25"/>
    <row r="188" ht="24" customHeight="1" x14ac:dyDescent="0.25"/>
    <row r="189" ht="24" customHeight="1" x14ac:dyDescent="0.25"/>
    <row r="190" ht="24" customHeight="1" x14ac:dyDescent="0.25"/>
    <row r="191" ht="24" customHeight="1" x14ac:dyDescent="0.25"/>
    <row r="192" ht="24" customHeight="1" x14ac:dyDescent="0.25"/>
    <row r="193" ht="24" customHeight="1" x14ac:dyDescent="0.25"/>
    <row r="194" ht="24" customHeight="1" x14ac:dyDescent="0.25"/>
    <row r="195" ht="24" customHeight="1" x14ac:dyDescent="0.25"/>
    <row r="196" ht="24" customHeight="1" x14ac:dyDescent="0.25"/>
    <row r="197" ht="24" customHeight="1" x14ac:dyDescent="0.25"/>
    <row r="198" ht="24" customHeight="1" x14ac:dyDescent="0.25"/>
    <row r="199" ht="24" customHeight="1" x14ac:dyDescent="0.25"/>
    <row r="200" ht="24" customHeight="1" x14ac:dyDescent="0.25"/>
    <row r="201" ht="24" customHeight="1" x14ac:dyDescent="0.25"/>
    <row r="202" ht="24" customHeight="1" x14ac:dyDescent="0.25"/>
    <row r="203" ht="24" customHeight="1" x14ac:dyDescent="0.25"/>
    <row r="204" ht="24" customHeight="1" x14ac:dyDescent="0.25"/>
    <row r="205" ht="24" customHeight="1" x14ac:dyDescent="0.25"/>
    <row r="206" ht="24" customHeight="1" x14ac:dyDescent="0.25"/>
    <row r="207" ht="24" customHeight="1" x14ac:dyDescent="0.25"/>
    <row r="208" ht="24" customHeight="1" x14ac:dyDescent="0.25"/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</sheetData>
  <autoFilter ref="C4:C141" xr:uid="{B369D9D4-8492-4C03-9A3A-B080953D79F4}"/>
  <mergeCells count="63">
    <mergeCell ref="A140:B141"/>
    <mergeCell ref="A27:B45"/>
    <mergeCell ref="A139:B139"/>
    <mergeCell ref="E129:F129"/>
    <mergeCell ref="E131:F131"/>
    <mergeCell ref="A134:B138"/>
    <mergeCell ref="A57:B57"/>
    <mergeCell ref="A77:B77"/>
    <mergeCell ref="A83:B86"/>
    <mergeCell ref="A67:B69"/>
    <mergeCell ref="A105:B109"/>
    <mergeCell ref="A87:B89"/>
    <mergeCell ref="E127:F127"/>
    <mergeCell ref="E124:F124"/>
    <mergeCell ref="E120:F120"/>
    <mergeCell ref="A90:B90"/>
    <mergeCell ref="R4:R6"/>
    <mergeCell ref="I5:I6"/>
    <mergeCell ref="K5:K6"/>
    <mergeCell ref="D4:D6"/>
    <mergeCell ref="P4:Q4"/>
    <mergeCell ref="M5:M6"/>
    <mergeCell ref="O5:O6"/>
    <mergeCell ref="H4:K4"/>
    <mergeCell ref="L4:O4"/>
    <mergeCell ref="C4:C6"/>
    <mergeCell ref="G120:G121"/>
    <mergeCell ref="G114:G116"/>
    <mergeCell ref="E121:F121"/>
    <mergeCell ref="E122:F122"/>
    <mergeCell ref="E116:F116"/>
    <mergeCell ref="E130:F130"/>
    <mergeCell ref="C1:Q3"/>
    <mergeCell ref="A1:B3"/>
    <mergeCell ref="G46:G47"/>
    <mergeCell ref="A75:B76"/>
    <mergeCell ref="A78:B82"/>
    <mergeCell ref="A15:B15"/>
    <mergeCell ref="A16:B21"/>
    <mergeCell ref="A58:B66"/>
    <mergeCell ref="A25:B26"/>
    <mergeCell ref="A7:B14"/>
    <mergeCell ref="A46:B56"/>
    <mergeCell ref="A22:B24"/>
    <mergeCell ref="A70:B74"/>
    <mergeCell ref="A4:B6"/>
    <mergeCell ref="G4:G6"/>
    <mergeCell ref="E133:F133"/>
    <mergeCell ref="A114:B133"/>
    <mergeCell ref="E132:F132"/>
    <mergeCell ref="A91:B94"/>
    <mergeCell ref="E126:F126"/>
    <mergeCell ref="E128:F128"/>
    <mergeCell ref="E119:F119"/>
    <mergeCell ref="E114:F114"/>
    <mergeCell ref="E115:F115"/>
    <mergeCell ref="E123:F123"/>
    <mergeCell ref="E125:F125"/>
    <mergeCell ref="E117:F117"/>
    <mergeCell ref="E118:F118"/>
    <mergeCell ref="A110:B112"/>
    <mergeCell ref="A113:B113"/>
    <mergeCell ref="A95:B104"/>
  </mergeCells>
  <phoneticPr fontId="20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4" fitToHeight="0" orientation="landscape" verticalDpi="300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M68"/>
  <sheetViews>
    <sheetView showGridLines="0" zoomScaleNormal="100" workbookViewId="0">
      <pane ySplit="6" topLeftCell="A7" activePane="bottomLeft" state="frozen"/>
      <selection pane="bottomLeft" activeCell="B1" sqref="B1:L3"/>
    </sheetView>
  </sheetViews>
  <sheetFormatPr defaultRowHeight="13.2" x14ac:dyDescent="0.25"/>
  <cols>
    <col min="1" max="1" width="18.33203125" customWidth="1"/>
    <col min="2" max="2" width="8.5546875" customWidth="1"/>
    <col min="3" max="3" width="63.33203125" customWidth="1"/>
    <col min="4" max="4" width="7.33203125" customWidth="1"/>
    <col min="5" max="5" width="7.6640625" customWidth="1"/>
    <col min="6" max="6" width="19" customWidth="1"/>
    <col min="7" max="7" width="9" bestFit="1" customWidth="1"/>
    <col min="8" max="8" width="11.88671875" bestFit="1" customWidth="1"/>
    <col min="9" max="9" width="14.5546875" bestFit="1" customWidth="1"/>
    <col min="10" max="10" width="6.6640625" bestFit="1" customWidth="1"/>
    <col min="11" max="11" width="6.6640625" customWidth="1"/>
    <col min="12" max="12" width="8.33203125" customWidth="1"/>
    <col min="13" max="13" width="11" customWidth="1"/>
  </cols>
  <sheetData>
    <row r="1" spans="1:13" ht="17.399999999999999" customHeight="1" x14ac:dyDescent="0.25">
      <c r="A1" s="330"/>
      <c r="B1" s="331" t="s">
        <v>1113</v>
      </c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238" t="s">
        <v>1079</v>
      </c>
    </row>
    <row r="2" spans="1:13" x14ac:dyDescent="0.25">
      <c r="A2" s="330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238">
        <v>45349</v>
      </c>
    </row>
    <row r="3" spans="1:13" ht="13.8" thickBot="1" x14ac:dyDescent="0.3">
      <c r="A3" s="330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255"/>
    </row>
    <row r="4" spans="1:13" s="170" customFormat="1" x14ac:dyDescent="0.25">
      <c r="A4" s="351" t="s">
        <v>1076</v>
      </c>
      <c r="B4" s="349" t="s">
        <v>36</v>
      </c>
      <c r="C4" s="338" t="s">
        <v>45</v>
      </c>
      <c r="D4" s="161" t="s">
        <v>27</v>
      </c>
      <c r="E4" s="161" t="s">
        <v>27</v>
      </c>
      <c r="F4" s="341" t="s">
        <v>997</v>
      </c>
      <c r="G4" s="344" t="s">
        <v>3</v>
      </c>
      <c r="H4" s="345"/>
      <c r="I4" s="346"/>
      <c r="J4" s="162" t="s">
        <v>2</v>
      </c>
      <c r="K4" s="163" t="s">
        <v>359</v>
      </c>
      <c r="L4" s="163" t="s">
        <v>363</v>
      </c>
      <c r="M4" s="335" t="s">
        <v>42</v>
      </c>
    </row>
    <row r="5" spans="1:13" s="170" customFormat="1" x14ac:dyDescent="0.25">
      <c r="A5" s="336"/>
      <c r="B5" s="350"/>
      <c r="C5" s="339"/>
      <c r="D5" s="164" t="s">
        <v>33</v>
      </c>
      <c r="E5" s="164" t="s">
        <v>357</v>
      </c>
      <c r="F5" s="342"/>
      <c r="G5" s="164" t="s">
        <v>26</v>
      </c>
      <c r="H5" s="164" t="s">
        <v>29</v>
      </c>
      <c r="I5" s="347" t="s">
        <v>0</v>
      </c>
      <c r="J5" s="165" t="s">
        <v>5</v>
      </c>
      <c r="K5" s="166" t="s">
        <v>360</v>
      </c>
      <c r="L5" s="166" t="s">
        <v>364</v>
      </c>
      <c r="M5" s="336"/>
    </row>
    <row r="6" spans="1:13" s="170" customFormat="1" ht="13.8" thickBot="1" x14ac:dyDescent="0.3">
      <c r="A6" s="337"/>
      <c r="B6" s="167" t="s">
        <v>38</v>
      </c>
      <c r="C6" s="340"/>
      <c r="D6" s="167" t="s">
        <v>37</v>
      </c>
      <c r="E6" s="167" t="s">
        <v>37</v>
      </c>
      <c r="F6" s="343"/>
      <c r="G6" s="167" t="s">
        <v>28</v>
      </c>
      <c r="H6" s="167" t="s">
        <v>24</v>
      </c>
      <c r="I6" s="348"/>
      <c r="J6" s="168" t="s">
        <v>6</v>
      </c>
      <c r="K6" s="169"/>
      <c r="L6" s="169"/>
      <c r="M6" s="337"/>
    </row>
    <row r="7" spans="1:13" s="3" customFormat="1" ht="18.75" customHeight="1" x14ac:dyDescent="0.25">
      <c r="A7" s="333" t="s">
        <v>1111</v>
      </c>
      <c r="B7" s="265">
        <v>702364</v>
      </c>
      <c r="C7" s="266" t="s">
        <v>722</v>
      </c>
      <c r="D7" s="179">
        <v>2</v>
      </c>
      <c r="E7" s="179">
        <v>3.2</v>
      </c>
      <c r="F7" s="180" t="s">
        <v>1034</v>
      </c>
      <c r="G7" s="180">
        <v>3.9</v>
      </c>
      <c r="H7" s="178" t="s">
        <v>1055</v>
      </c>
      <c r="I7" s="181" t="s">
        <v>366</v>
      </c>
      <c r="J7" s="182" t="s">
        <v>1035</v>
      </c>
      <c r="K7" s="182">
        <v>210</v>
      </c>
      <c r="L7" s="182">
        <v>24</v>
      </c>
      <c r="M7" s="188" t="s">
        <v>43</v>
      </c>
    </row>
    <row r="8" spans="1:13" s="3" customFormat="1" ht="18.75" customHeight="1" x14ac:dyDescent="0.25">
      <c r="A8" s="333"/>
      <c r="B8" s="152">
        <v>702356</v>
      </c>
      <c r="C8" s="257" t="s">
        <v>723</v>
      </c>
      <c r="D8" s="171">
        <v>2</v>
      </c>
      <c r="E8" s="171">
        <v>3.2</v>
      </c>
      <c r="F8" s="172" t="s">
        <v>1034</v>
      </c>
      <c r="G8" s="180">
        <v>3.9</v>
      </c>
      <c r="H8" s="178" t="s">
        <v>1055</v>
      </c>
      <c r="I8" s="173" t="s">
        <v>680</v>
      </c>
      <c r="J8" s="174" t="s">
        <v>1035</v>
      </c>
      <c r="K8" s="174">
        <v>210</v>
      </c>
      <c r="L8" s="174">
        <v>24</v>
      </c>
      <c r="M8" s="189" t="s">
        <v>43</v>
      </c>
    </row>
    <row r="9" spans="1:13" s="3" customFormat="1" ht="18.75" customHeight="1" x14ac:dyDescent="0.25">
      <c r="A9" s="333"/>
      <c r="B9" s="152">
        <v>702348</v>
      </c>
      <c r="C9" s="257" t="s">
        <v>724</v>
      </c>
      <c r="D9" s="171">
        <v>2</v>
      </c>
      <c r="E9" s="171">
        <v>3.2</v>
      </c>
      <c r="F9" s="172" t="s">
        <v>1034</v>
      </c>
      <c r="G9" s="180">
        <v>3.9</v>
      </c>
      <c r="H9" s="178" t="s">
        <v>1055</v>
      </c>
      <c r="I9" s="173" t="s">
        <v>365</v>
      </c>
      <c r="J9" s="174" t="s">
        <v>1035</v>
      </c>
      <c r="K9" s="174">
        <v>210</v>
      </c>
      <c r="L9" s="174">
        <v>24</v>
      </c>
      <c r="M9" s="189" t="s">
        <v>43</v>
      </c>
    </row>
    <row r="10" spans="1:13" s="3" customFormat="1" ht="18.75" customHeight="1" x14ac:dyDescent="0.25">
      <c r="A10" s="333"/>
      <c r="B10" s="131">
        <v>702208</v>
      </c>
      <c r="C10" s="259" t="s">
        <v>724</v>
      </c>
      <c r="D10" s="269">
        <v>2</v>
      </c>
      <c r="E10" s="269">
        <v>3.2</v>
      </c>
      <c r="F10" s="76" t="s">
        <v>1034</v>
      </c>
      <c r="G10" s="73">
        <v>3.9</v>
      </c>
      <c r="H10" s="202" t="s">
        <v>1055</v>
      </c>
      <c r="I10" s="6" t="s">
        <v>1012</v>
      </c>
      <c r="J10" s="7" t="s">
        <v>1035</v>
      </c>
      <c r="K10" s="7">
        <v>210</v>
      </c>
      <c r="L10" s="7">
        <v>24</v>
      </c>
      <c r="M10" s="35" t="s">
        <v>43</v>
      </c>
    </row>
    <row r="11" spans="1:13" s="3" customFormat="1" ht="18.75" customHeight="1" x14ac:dyDescent="0.25">
      <c r="A11" s="333"/>
      <c r="B11" s="152">
        <v>712041</v>
      </c>
      <c r="C11" s="257" t="s">
        <v>725</v>
      </c>
      <c r="D11" s="171">
        <v>2</v>
      </c>
      <c r="E11" s="171">
        <v>3.2</v>
      </c>
      <c r="F11" s="172" t="s">
        <v>1034</v>
      </c>
      <c r="G11" s="172">
        <v>3.9</v>
      </c>
      <c r="H11" s="178" t="s">
        <v>1055</v>
      </c>
      <c r="I11" s="173" t="s">
        <v>367</v>
      </c>
      <c r="J11" s="174" t="s">
        <v>1035</v>
      </c>
      <c r="K11" s="174">
        <v>210</v>
      </c>
      <c r="L11" s="174">
        <v>24</v>
      </c>
      <c r="M11" s="189" t="s">
        <v>43</v>
      </c>
    </row>
    <row r="12" spans="1:13" s="3" customFormat="1" ht="18.75" customHeight="1" x14ac:dyDescent="0.25">
      <c r="A12" s="333"/>
      <c r="B12" s="152">
        <v>712051</v>
      </c>
      <c r="C12" s="257" t="s">
        <v>726</v>
      </c>
      <c r="D12" s="171">
        <v>5</v>
      </c>
      <c r="E12" s="171">
        <v>8</v>
      </c>
      <c r="F12" s="172" t="s">
        <v>358</v>
      </c>
      <c r="G12" s="176">
        <v>8.3000000000000007</v>
      </c>
      <c r="H12" s="152" t="s">
        <v>22</v>
      </c>
      <c r="I12" s="173" t="s">
        <v>368</v>
      </c>
      <c r="J12" s="174" t="s">
        <v>362</v>
      </c>
      <c r="K12" s="174">
        <v>80</v>
      </c>
      <c r="L12" s="174">
        <v>24</v>
      </c>
      <c r="M12" s="189" t="s">
        <v>43</v>
      </c>
    </row>
    <row r="13" spans="1:13" s="3" customFormat="1" ht="18.75" customHeight="1" x14ac:dyDescent="0.25">
      <c r="A13" s="333"/>
      <c r="B13" s="152">
        <v>712106</v>
      </c>
      <c r="C13" s="257" t="s">
        <v>727</v>
      </c>
      <c r="D13" s="171">
        <v>2</v>
      </c>
      <c r="E13" s="171">
        <v>3.2</v>
      </c>
      <c r="F13" s="172" t="s">
        <v>1034</v>
      </c>
      <c r="G13" s="172">
        <v>3.9</v>
      </c>
      <c r="H13" s="178" t="s">
        <v>1055</v>
      </c>
      <c r="I13" s="173" t="s">
        <v>369</v>
      </c>
      <c r="J13" s="174" t="s">
        <v>1035</v>
      </c>
      <c r="K13" s="174">
        <v>210</v>
      </c>
      <c r="L13" s="174">
        <v>24</v>
      </c>
      <c r="M13" s="189" t="s">
        <v>43</v>
      </c>
    </row>
    <row r="14" spans="1:13" s="3" customFormat="1" ht="18.75" customHeight="1" thickBot="1" x14ac:dyDescent="0.3">
      <c r="A14" s="334"/>
      <c r="B14" s="191">
        <v>712114</v>
      </c>
      <c r="C14" s="258" t="s">
        <v>728</v>
      </c>
      <c r="D14" s="192">
        <v>5</v>
      </c>
      <c r="E14" s="192">
        <v>8</v>
      </c>
      <c r="F14" s="193" t="s">
        <v>358</v>
      </c>
      <c r="G14" s="194">
        <v>8.3000000000000007</v>
      </c>
      <c r="H14" s="191" t="s">
        <v>22</v>
      </c>
      <c r="I14" s="198" t="s">
        <v>370</v>
      </c>
      <c r="J14" s="195" t="s">
        <v>362</v>
      </c>
      <c r="K14" s="195">
        <v>80</v>
      </c>
      <c r="L14" s="195">
        <v>24</v>
      </c>
      <c r="M14" s="196" t="s">
        <v>43</v>
      </c>
    </row>
    <row r="15" spans="1:13" s="3" customFormat="1" ht="18.75" customHeight="1" x14ac:dyDescent="0.25">
      <c r="A15" s="332" t="s">
        <v>355</v>
      </c>
      <c r="B15" s="250">
        <v>702372</v>
      </c>
      <c r="C15" s="256" t="s">
        <v>733</v>
      </c>
      <c r="D15" s="248">
        <v>2</v>
      </c>
      <c r="E15" s="248">
        <v>3.2</v>
      </c>
      <c r="F15" s="249" t="s">
        <v>1034</v>
      </c>
      <c r="G15" s="249">
        <v>3.9</v>
      </c>
      <c r="H15" s="250" t="s">
        <v>1055</v>
      </c>
      <c r="I15" s="26" t="s">
        <v>805</v>
      </c>
      <c r="J15" s="252" t="s">
        <v>1035</v>
      </c>
      <c r="K15" s="252">
        <v>210</v>
      </c>
      <c r="L15" s="252">
        <v>24</v>
      </c>
      <c r="M15" s="253" t="s">
        <v>43</v>
      </c>
    </row>
    <row r="16" spans="1:13" s="3" customFormat="1" ht="18.75" customHeight="1" x14ac:dyDescent="0.25">
      <c r="A16" s="333"/>
      <c r="B16" s="152">
        <v>702161</v>
      </c>
      <c r="C16" s="257" t="s">
        <v>734</v>
      </c>
      <c r="D16" s="171">
        <v>5</v>
      </c>
      <c r="E16" s="171">
        <v>8</v>
      </c>
      <c r="F16" s="172" t="s">
        <v>358</v>
      </c>
      <c r="G16" s="176">
        <v>8.3000000000000007</v>
      </c>
      <c r="H16" s="152" t="s">
        <v>22</v>
      </c>
      <c r="I16" s="173" t="s">
        <v>377</v>
      </c>
      <c r="J16" s="174" t="s">
        <v>362</v>
      </c>
      <c r="K16" s="174">
        <v>80</v>
      </c>
      <c r="L16" s="174">
        <v>24</v>
      </c>
      <c r="M16" s="189" t="s">
        <v>43</v>
      </c>
    </row>
    <row r="17" spans="1:13" s="3" customFormat="1" ht="18.75" customHeight="1" x14ac:dyDescent="0.25">
      <c r="A17" s="333"/>
      <c r="B17" s="152">
        <v>702445</v>
      </c>
      <c r="C17" s="257" t="s">
        <v>735</v>
      </c>
      <c r="D17" s="171">
        <v>2</v>
      </c>
      <c r="E17" s="171">
        <v>3.2</v>
      </c>
      <c r="F17" s="172" t="s">
        <v>358</v>
      </c>
      <c r="G17" s="172">
        <v>9.9</v>
      </c>
      <c r="H17" s="178" t="s">
        <v>1055</v>
      </c>
      <c r="I17" s="173" t="s">
        <v>397</v>
      </c>
      <c r="J17" s="174" t="s">
        <v>1035</v>
      </c>
      <c r="K17" s="174">
        <v>210</v>
      </c>
      <c r="L17" s="174">
        <v>24</v>
      </c>
      <c r="M17" s="189" t="s">
        <v>44</v>
      </c>
    </row>
    <row r="18" spans="1:13" s="3" customFormat="1" ht="18.75" customHeight="1" x14ac:dyDescent="0.25">
      <c r="A18" s="333"/>
      <c r="B18" s="131">
        <v>712637</v>
      </c>
      <c r="C18" s="259" t="s">
        <v>1010</v>
      </c>
      <c r="D18" s="269">
        <v>2</v>
      </c>
      <c r="E18" s="269">
        <v>3.2</v>
      </c>
      <c r="F18" s="76" t="s">
        <v>1034</v>
      </c>
      <c r="G18" s="76">
        <v>3.9</v>
      </c>
      <c r="H18" s="202" t="s">
        <v>1055</v>
      </c>
      <c r="I18" s="6" t="s">
        <v>1011</v>
      </c>
      <c r="J18" s="7" t="s">
        <v>1035</v>
      </c>
      <c r="K18" s="7">
        <v>210</v>
      </c>
      <c r="L18" s="7">
        <v>12</v>
      </c>
      <c r="M18" s="189" t="s">
        <v>44</v>
      </c>
    </row>
    <row r="19" spans="1:13" s="3" customFormat="1" ht="18.75" customHeight="1" x14ac:dyDescent="0.25">
      <c r="A19" s="333"/>
      <c r="B19" s="152">
        <v>712564</v>
      </c>
      <c r="C19" s="257" t="s">
        <v>736</v>
      </c>
      <c r="D19" s="171">
        <v>2</v>
      </c>
      <c r="E19" s="171">
        <v>3.2</v>
      </c>
      <c r="F19" s="172" t="s">
        <v>1034</v>
      </c>
      <c r="G19" s="172">
        <v>3.9</v>
      </c>
      <c r="H19" s="178" t="s">
        <v>1055</v>
      </c>
      <c r="I19" s="173"/>
      <c r="J19" s="174" t="s">
        <v>1035</v>
      </c>
      <c r="K19" s="174">
        <v>210</v>
      </c>
      <c r="L19" s="174">
        <v>24</v>
      </c>
      <c r="M19" s="189" t="s">
        <v>44</v>
      </c>
    </row>
    <row r="20" spans="1:13" s="3" customFormat="1" ht="18.75" customHeight="1" x14ac:dyDescent="0.25">
      <c r="A20" s="333"/>
      <c r="B20" s="152">
        <v>702399</v>
      </c>
      <c r="C20" s="257" t="s">
        <v>737</v>
      </c>
      <c r="D20" s="171">
        <v>1.8</v>
      </c>
      <c r="E20" s="171">
        <v>3.2</v>
      </c>
      <c r="F20" s="172" t="s">
        <v>1034</v>
      </c>
      <c r="G20" s="172">
        <v>3.9</v>
      </c>
      <c r="H20" s="178" t="s">
        <v>1055</v>
      </c>
      <c r="I20" s="173" t="s">
        <v>679</v>
      </c>
      <c r="J20" s="174" t="s">
        <v>1035</v>
      </c>
      <c r="K20" s="174">
        <v>210</v>
      </c>
      <c r="L20" s="174">
        <v>24</v>
      </c>
      <c r="M20" s="189" t="s">
        <v>43</v>
      </c>
    </row>
    <row r="21" spans="1:13" s="3" customFormat="1" ht="18.75" customHeight="1" x14ac:dyDescent="0.25">
      <c r="A21" s="333"/>
      <c r="B21" s="152">
        <v>712441</v>
      </c>
      <c r="C21" s="257" t="s">
        <v>742</v>
      </c>
      <c r="D21" s="171">
        <v>4.5</v>
      </c>
      <c r="E21" s="171">
        <v>8</v>
      </c>
      <c r="F21" s="172" t="s">
        <v>358</v>
      </c>
      <c r="G21" s="176">
        <v>8.3000000000000007</v>
      </c>
      <c r="H21" s="152" t="s">
        <v>22</v>
      </c>
      <c r="I21" s="173" t="s">
        <v>393</v>
      </c>
      <c r="J21" s="174" t="s">
        <v>362</v>
      </c>
      <c r="K21" s="174">
        <v>80</v>
      </c>
      <c r="L21" s="174">
        <v>24</v>
      </c>
      <c r="M21" s="189" t="s">
        <v>43</v>
      </c>
    </row>
    <row r="22" spans="1:13" s="3" customFormat="1" ht="18.75" customHeight="1" x14ac:dyDescent="0.25">
      <c r="A22" s="333"/>
      <c r="B22" s="152">
        <v>702453</v>
      </c>
      <c r="C22" s="257" t="s">
        <v>738</v>
      </c>
      <c r="D22" s="171">
        <v>1.8</v>
      </c>
      <c r="E22" s="171">
        <v>3.2</v>
      </c>
      <c r="F22" s="172" t="s">
        <v>1034</v>
      </c>
      <c r="G22" s="172">
        <v>3.9</v>
      </c>
      <c r="H22" s="178" t="s">
        <v>1055</v>
      </c>
      <c r="I22" s="173" t="s">
        <v>398</v>
      </c>
      <c r="J22" s="174" t="s">
        <v>1035</v>
      </c>
      <c r="K22" s="174">
        <v>210</v>
      </c>
      <c r="L22" s="174">
        <v>24</v>
      </c>
      <c r="M22" s="189" t="s">
        <v>44</v>
      </c>
    </row>
    <row r="23" spans="1:13" s="3" customFormat="1" ht="18.75" customHeight="1" x14ac:dyDescent="0.25">
      <c r="A23" s="333"/>
      <c r="B23" s="152">
        <v>712459</v>
      </c>
      <c r="C23" s="257" t="s">
        <v>743</v>
      </c>
      <c r="D23" s="171">
        <v>4.5</v>
      </c>
      <c r="E23" s="171">
        <v>8</v>
      </c>
      <c r="F23" s="172" t="s">
        <v>358</v>
      </c>
      <c r="G23" s="176">
        <v>8.3000000000000007</v>
      </c>
      <c r="H23" s="152" t="s">
        <v>22</v>
      </c>
      <c r="I23" s="173" t="s">
        <v>394</v>
      </c>
      <c r="J23" s="174" t="s">
        <v>362</v>
      </c>
      <c r="K23" s="174">
        <v>80</v>
      </c>
      <c r="L23" s="174">
        <v>24</v>
      </c>
      <c r="M23" s="189" t="s">
        <v>43</v>
      </c>
    </row>
    <row r="24" spans="1:13" s="3" customFormat="1" ht="18.75" customHeight="1" x14ac:dyDescent="0.25">
      <c r="A24" s="333"/>
      <c r="B24" s="152">
        <v>702666</v>
      </c>
      <c r="C24" s="268" t="s">
        <v>1115</v>
      </c>
      <c r="D24" s="171">
        <v>1.8</v>
      </c>
      <c r="E24" s="171">
        <v>3.2</v>
      </c>
      <c r="F24" s="172" t="s">
        <v>1034</v>
      </c>
      <c r="G24" s="172">
        <v>3.9</v>
      </c>
      <c r="H24" s="178" t="s">
        <v>1055</v>
      </c>
      <c r="I24" s="267" t="s">
        <v>966</v>
      </c>
      <c r="J24" s="174" t="s">
        <v>1035</v>
      </c>
      <c r="K24" s="174">
        <v>210</v>
      </c>
      <c r="L24" s="174">
        <v>24</v>
      </c>
      <c r="M24" s="189" t="s">
        <v>43</v>
      </c>
    </row>
    <row r="25" spans="1:13" s="3" customFormat="1" ht="18.75" customHeight="1" x14ac:dyDescent="0.25">
      <c r="A25" s="333"/>
      <c r="B25" s="152">
        <v>712416</v>
      </c>
      <c r="C25" s="257" t="s">
        <v>1114</v>
      </c>
      <c r="D25" s="171">
        <v>1.8</v>
      </c>
      <c r="E25" s="171">
        <v>3.2</v>
      </c>
      <c r="F25" s="172" t="s">
        <v>1034</v>
      </c>
      <c r="G25" s="172">
        <v>3.9</v>
      </c>
      <c r="H25" s="178" t="s">
        <v>1055</v>
      </c>
      <c r="I25" s="173" t="s">
        <v>399</v>
      </c>
      <c r="J25" s="174" t="s">
        <v>1035</v>
      </c>
      <c r="K25" s="174">
        <v>210</v>
      </c>
      <c r="L25" s="174">
        <v>24</v>
      </c>
      <c r="M25" s="189" t="s">
        <v>44</v>
      </c>
    </row>
    <row r="26" spans="1:13" s="3" customFormat="1" ht="18.75" customHeight="1" x14ac:dyDescent="0.25">
      <c r="A26" s="333"/>
      <c r="B26" s="152">
        <v>712521</v>
      </c>
      <c r="C26" s="257" t="s">
        <v>739</v>
      </c>
      <c r="D26" s="171">
        <v>1.8</v>
      </c>
      <c r="E26" s="171">
        <v>3.2</v>
      </c>
      <c r="F26" s="172" t="s">
        <v>1034</v>
      </c>
      <c r="G26" s="172">
        <v>3.9</v>
      </c>
      <c r="H26" s="178" t="s">
        <v>1055</v>
      </c>
      <c r="I26" s="173" t="s">
        <v>399</v>
      </c>
      <c r="J26" s="174" t="s">
        <v>1035</v>
      </c>
      <c r="K26" s="174">
        <v>210</v>
      </c>
      <c r="L26" s="174">
        <v>24</v>
      </c>
      <c r="M26" s="189" t="s">
        <v>44</v>
      </c>
    </row>
    <row r="27" spans="1:13" s="3" customFormat="1" ht="18.75" customHeight="1" x14ac:dyDescent="0.25">
      <c r="A27" s="333"/>
      <c r="B27" s="152">
        <v>702402</v>
      </c>
      <c r="C27" s="257" t="s">
        <v>747</v>
      </c>
      <c r="D27" s="171">
        <v>1.8</v>
      </c>
      <c r="E27" s="171">
        <v>3.2</v>
      </c>
      <c r="F27" s="172" t="s">
        <v>1034</v>
      </c>
      <c r="G27" s="172">
        <v>3.9</v>
      </c>
      <c r="H27" s="178" t="s">
        <v>1055</v>
      </c>
      <c r="I27" s="173" t="s">
        <v>681</v>
      </c>
      <c r="J27" s="174" t="s">
        <v>1035</v>
      </c>
      <c r="K27" s="174">
        <v>210</v>
      </c>
      <c r="L27" s="174">
        <v>24</v>
      </c>
      <c r="M27" s="189" t="s">
        <v>43</v>
      </c>
    </row>
    <row r="28" spans="1:13" s="3" customFormat="1" ht="18.75" customHeight="1" x14ac:dyDescent="0.25">
      <c r="A28" s="333"/>
      <c r="B28" s="152">
        <v>712432</v>
      </c>
      <c r="C28" s="257" t="s">
        <v>744</v>
      </c>
      <c r="D28" s="171">
        <v>4.5</v>
      </c>
      <c r="E28" s="171">
        <v>8</v>
      </c>
      <c r="F28" s="172" t="s">
        <v>358</v>
      </c>
      <c r="G28" s="176">
        <v>8.3000000000000007</v>
      </c>
      <c r="H28" s="152" t="s">
        <v>22</v>
      </c>
      <c r="I28" s="173" t="s">
        <v>931</v>
      </c>
      <c r="J28" s="174" t="s">
        <v>362</v>
      </c>
      <c r="K28" s="174">
        <v>80</v>
      </c>
      <c r="L28" s="174">
        <v>24</v>
      </c>
      <c r="M28" s="189" t="s">
        <v>43</v>
      </c>
    </row>
    <row r="29" spans="1:13" s="3" customFormat="1" ht="18.75" customHeight="1" x14ac:dyDescent="0.25">
      <c r="A29" s="333"/>
      <c r="B29" s="152">
        <v>702054</v>
      </c>
      <c r="C29" s="257" t="s">
        <v>748</v>
      </c>
      <c r="D29" s="171">
        <v>14</v>
      </c>
      <c r="E29" s="171">
        <v>21</v>
      </c>
      <c r="F29" s="172" t="s">
        <v>358</v>
      </c>
      <c r="G29" s="176">
        <v>23</v>
      </c>
      <c r="H29" s="152" t="s">
        <v>414</v>
      </c>
      <c r="I29" s="173" t="s">
        <v>400</v>
      </c>
      <c r="J29" s="174" t="s">
        <v>413</v>
      </c>
      <c r="K29" s="174">
        <v>36</v>
      </c>
      <c r="L29" s="174">
        <v>24</v>
      </c>
      <c r="M29" s="189" t="s">
        <v>43</v>
      </c>
    </row>
    <row r="30" spans="1:13" s="3" customFormat="1" ht="18.75" customHeight="1" x14ac:dyDescent="0.25">
      <c r="A30" s="333"/>
      <c r="B30" s="152">
        <v>702461</v>
      </c>
      <c r="C30" s="257" t="s">
        <v>749</v>
      </c>
      <c r="D30" s="171">
        <v>1.8</v>
      </c>
      <c r="E30" s="171">
        <v>3.2</v>
      </c>
      <c r="F30" s="172" t="s">
        <v>1034</v>
      </c>
      <c r="G30" s="172">
        <v>3.9</v>
      </c>
      <c r="H30" s="178" t="s">
        <v>1055</v>
      </c>
      <c r="I30" s="173" t="s">
        <v>401</v>
      </c>
      <c r="J30" s="174" t="s">
        <v>1035</v>
      </c>
      <c r="K30" s="174">
        <v>210</v>
      </c>
      <c r="L30" s="174">
        <v>24</v>
      </c>
      <c r="M30" s="189" t="s">
        <v>44</v>
      </c>
    </row>
    <row r="31" spans="1:13" s="3" customFormat="1" ht="18.75" customHeight="1" x14ac:dyDescent="0.25">
      <c r="A31" s="333"/>
      <c r="B31" s="152">
        <v>712467</v>
      </c>
      <c r="C31" s="257" t="s">
        <v>745</v>
      </c>
      <c r="D31" s="171">
        <v>4.5</v>
      </c>
      <c r="E31" s="171">
        <v>8</v>
      </c>
      <c r="F31" s="172" t="s">
        <v>358</v>
      </c>
      <c r="G31" s="176">
        <v>8.3000000000000007</v>
      </c>
      <c r="H31" s="152" t="s">
        <v>22</v>
      </c>
      <c r="I31" s="173" t="s">
        <v>394</v>
      </c>
      <c r="J31" s="174" t="s">
        <v>362</v>
      </c>
      <c r="K31" s="174">
        <v>80</v>
      </c>
      <c r="L31" s="174">
        <v>24</v>
      </c>
      <c r="M31" s="189" t="s">
        <v>43</v>
      </c>
    </row>
    <row r="32" spans="1:13" s="3" customFormat="1" ht="18.75" customHeight="1" x14ac:dyDescent="0.25">
      <c r="A32" s="333"/>
      <c r="B32" s="152">
        <v>702721</v>
      </c>
      <c r="C32" s="257" t="s">
        <v>1116</v>
      </c>
      <c r="D32" s="171">
        <v>5</v>
      </c>
      <c r="E32" s="171">
        <v>8</v>
      </c>
      <c r="F32" s="172" t="s">
        <v>358</v>
      </c>
      <c r="G32" s="176">
        <v>8.3000000000000007</v>
      </c>
      <c r="H32" s="152" t="s">
        <v>22</v>
      </c>
      <c r="I32" s="173" t="s">
        <v>402</v>
      </c>
      <c r="J32" s="174" t="s">
        <v>362</v>
      </c>
      <c r="K32" s="174">
        <v>80</v>
      </c>
      <c r="L32" s="174">
        <v>24</v>
      </c>
      <c r="M32" s="189" t="s">
        <v>43</v>
      </c>
    </row>
    <row r="33" spans="1:13" s="3" customFormat="1" ht="18.75" customHeight="1" x14ac:dyDescent="0.25">
      <c r="A33" s="333"/>
      <c r="B33" s="152">
        <v>702712</v>
      </c>
      <c r="C33" s="257" t="s">
        <v>1117</v>
      </c>
      <c r="D33" s="171">
        <v>1.8</v>
      </c>
      <c r="E33" s="171">
        <v>3.2</v>
      </c>
      <c r="F33" s="172" t="s">
        <v>1034</v>
      </c>
      <c r="G33" s="172">
        <v>3.9</v>
      </c>
      <c r="H33" s="178" t="s">
        <v>1055</v>
      </c>
      <c r="I33" s="173" t="s">
        <v>688</v>
      </c>
      <c r="J33" s="174" t="s">
        <v>1035</v>
      </c>
      <c r="K33" s="174">
        <v>210</v>
      </c>
      <c r="L33" s="174">
        <v>24</v>
      </c>
      <c r="M33" s="189" t="s">
        <v>44</v>
      </c>
    </row>
    <row r="34" spans="1:13" s="3" customFormat="1" ht="18.75" customHeight="1" thickBot="1" x14ac:dyDescent="0.3">
      <c r="A34" s="333"/>
      <c r="B34" s="183">
        <v>702798</v>
      </c>
      <c r="C34" s="261" t="s">
        <v>746</v>
      </c>
      <c r="D34" s="184">
        <v>2</v>
      </c>
      <c r="E34" s="184">
        <v>3.2</v>
      </c>
      <c r="F34" s="185" t="s">
        <v>1034</v>
      </c>
      <c r="G34" s="185">
        <v>3.9</v>
      </c>
      <c r="H34" s="247" t="s">
        <v>1055</v>
      </c>
      <c r="I34" s="186" t="s">
        <v>696</v>
      </c>
      <c r="J34" s="187" t="s">
        <v>1035</v>
      </c>
      <c r="K34" s="187">
        <v>210</v>
      </c>
      <c r="L34" s="187">
        <v>24</v>
      </c>
      <c r="M34" s="190" t="s">
        <v>44</v>
      </c>
    </row>
    <row r="35" spans="1:13" s="3" customFormat="1" ht="18.75" customHeight="1" x14ac:dyDescent="0.25">
      <c r="A35" s="332" t="s">
        <v>1110</v>
      </c>
      <c r="B35" s="250">
        <v>703204</v>
      </c>
      <c r="C35" s="256" t="s">
        <v>759</v>
      </c>
      <c r="D35" s="248">
        <v>5</v>
      </c>
      <c r="E35" s="248">
        <v>8</v>
      </c>
      <c r="F35" s="249" t="s">
        <v>358</v>
      </c>
      <c r="G35" s="254">
        <v>8.3000000000000007</v>
      </c>
      <c r="H35" s="250" t="s">
        <v>22</v>
      </c>
      <c r="I35" s="251" t="s">
        <v>378</v>
      </c>
      <c r="J35" s="252" t="s">
        <v>362</v>
      </c>
      <c r="K35" s="252">
        <v>80</v>
      </c>
      <c r="L35" s="252">
        <v>18</v>
      </c>
      <c r="M35" s="253" t="s">
        <v>43</v>
      </c>
    </row>
    <row r="36" spans="1:13" s="3" customFormat="1" ht="18.75" customHeight="1" x14ac:dyDescent="0.25">
      <c r="A36" s="333"/>
      <c r="B36" s="152">
        <v>703115</v>
      </c>
      <c r="C36" s="257" t="s">
        <v>755</v>
      </c>
      <c r="D36" s="171">
        <v>2</v>
      </c>
      <c r="E36" s="171">
        <v>3.2</v>
      </c>
      <c r="F36" s="172" t="s">
        <v>358</v>
      </c>
      <c r="G36" s="172">
        <v>3.9</v>
      </c>
      <c r="H36" s="178" t="s">
        <v>1055</v>
      </c>
      <c r="I36" s="173" t="s">
        <v>379</v>
      </c>
      <c r="J36" s="174" t="s">
        <v>1035</v>
      </c>
      <c r="K36" s="174">
        <v>210</v>
      </c>
      <c r="L36" s="174">
        <v>18</v>
      </c>
      <c r="M36" s="189" t="s">
        <v>43</v>
      </c>
    </row>
    <row r="37" spans="1:13" s="3" customFormat="1" ht="18.75" customHeight="1" x14ac:dyDescent="0.25">
      <c r="A37" s="333"/>
      <c r="B37" s="152">
        <v>703191</v>
      </c>
      <c r="C37" s="257" t="s">
        <v>758</v>
      </c>
      <c r="D37" s="171">
        <v>5</v>
      </c>
      <c r="E37" s="171">
        <v>8</v>
      </c>
      <c r="F37" s="172" t="s">
        <v>358</v>
      </c>
      <c r="G37" s="176">
        <v>8.3000000000000007</v>
      </c>
      <c r="H37" s="152" t="s">
        <v>22</v>
      </c>
      <c r="I37" s="173" t="s">
        <v>380</v>
      </c>
      <c r="J37" s="174" t="s">
        <v>362</v>
      </c>
      <c r="K37" s="174">
        <v>80</v>
      </c>
      <c r="L37" s="174">
        <v>18</v>
      </c>
      <c r="M37" s="189" t="s">
        <v>43</v>
      </c>
    </row>
    <row r="38" spans="1:13" s="3" customFormat="1" ht="18.75" customHeight="1" x14ac:dyDescent="0.25">
      <c r="A38" s="333"/>
      <c r="B38" s="152">
        <v>703107</v>
      </c>
      <c r="C38" s="257" t="s">
        <v>754</v>
      </c>
      <c r="D38" s="171">
        <v>2</v>
      </c>
      <c r="E38" s="171">
        <v>3.2</v>
      </c>
      <c r="F38" s="172" t="s">
        <v>358</v>
      </c>
      <c r="G38" s="172">
        <v>3.9</v>
      </c>
      <c r="H38" s="178" t="s">
        <v>1055</v>
      </c>
      <c r="I38" s="173" t="s">
        <v>381</v>
      </c>
      <c r="J38" s="174" t="s">
        <v>1035</v>
      </c>
      <c r="K38" s="174">
        <v>210</v>
      </c>
      <c r="L38" s="174">
        <v>18</v>
      </c>
      <c r="M38" s="189" t="s">
        <v>43</v>
      </c>
    </row>
    <row r="39" spans="1:13" s="3" customFormat="1" ht="18.75" customHeight="1" x14ac:dyDescent="0.25">
      <c r="A39" s="333"/>
      <c r="B39" s="152">
        <v>703182</v>
      </c>
      <c r="C39" s="257" t="s">
        <v>757</v>
      </c>
      <c r="D39" s="171">
        <v>5</v>
      </c>
      <c r="E39" s="171">
        <v>8</v>
      </c>
      <c r="F39" s="172" t="s">
        <v>358</v>
      </c>
      <c r="G39" s="176">
        <v>8.3000000000000007</v>
      </c>
      <c r="H39" s="152" t="s">
        <v>22</v>
      </c>
      <c r="I39" s="173" t="s">
        <v>382</v>
      </c>
      <c r="J39" s="174" t="s">
        <v>362</v>
      </c>
      <c r="K39" s="174">
        <v>80</v>
      </c>
      <c r="L39" s="174">
        <v>18</v>
      </c>
      <c r="M39" s="189" t="s">
        <v>43</v>
      </c>
    </row>
    <row r="40" spans="1:13" s="3" customFormat="1" ht="18.75" customHeight="1" x14ac:dyDescent="0.25">
      <c r="A40" s="333"/>
      <c r="B40" s="152">
        <v>703352</v>
      </c>
      <c r="C40" s="257" t="s">
        <v>762</v>
      </c>
      <c r="D40" s="171">
        <v>2</v>
      </c>
      <c r="E40" s="171">
        <v>3.2</v>
      </c>
      <c r="F40" s="172" t="s">
        <v>358</v>
      </c>
      <c r="G40" s="172">
        <v>3.9</v>
      </c>
      <c r="H40" s="178" t="s">
        <v>1055</v>
      </c>
      <c r="I40" s="173" t="s">
        <v>403</v>
      </c>
      <c r="J40" s="174" t="s">
        <v>1035</v>
      </c>
      <c r="K40" s="174">
        <v>210</v>
      </c>
      <c r="L40" s="174">
        <v>24</v>
      </c>
      <c r="M40" s="189" t="s">
        <v>44</v>
      </c>
    </row>
    <row r="41" spans="1:13" s="3" customFormat="1" ht="18.75" customHeight="1" x14ac:dyDescent="0.25">
      <c r="A41" s="333"/>
      <c r="B41" s="152">
        <v>703328</v>
      </c>
      <c r="C41" s="257" t="s">
        <v>761</v>
      </c>
      <c r="D41" s="171">
        <v>2</v>
      </c>
      <c r="E41" s="171">
        <v>3.2</v>
      </c>
      <c r="F41" s="172" t="s">
        <v>358</v>
      </c>
      <c r="G41" s="172">
        <v>3.9</v>
      </c>
      <c r="H41" s="178" t="s">
        <v>1055</v>
      </c>
      <c r="I41" s="173" t="s">
        <v>404</v>
      </c>
      <c r="J41" s="174" t="s">
        <v>1035</v>
      </c>
      <c r="K41" s="174">
        <v>210</v>
      </c>
      <c r="L41" s="174">
        <v>24</v>
      </c>
      <c r="M41" s="189" t="s">
        <v>44</v>
      </c>
    </row>
    <row r="42" spans="1:13" s="3" customFormat="1" ht="18.75" customHeight="1" x14ac:dyDescent="0.25">
      <c r="A42" s="333"/>
      <c r="B42" s="152">
        <v>703395</v>
      </c>
      <c r="C42" s="257" t="s">
        <v>763</v>
      </c>
      <c r="D42" s="171">
        <v>2</v>
      </c>
      <c r="E42" s="171">
        <v>3.2</v>
      </c>
      <c r="F42" s="172" t="s">
        <v>358</v>
      </c>
      <c r="G42" s="172">
        <v>3.9</v>
      </c>
      <c r="H42" s="178" t="s">
        <v>1055</v>
      </c>
      <c r="I42" s="173" t="s">
        <v>795</v>
      </c>
      <c r="J42" s="174" t="s">
        <v>1035</v>
      </c>
      <c r="K42" s="174">
        <v>210</v>
      </c>
      <c r="L42" s="174">
        <v>24</v>
      </c>
      <c r="M42" s="189" t="s">
        <v>44</v>
      </c>
    </row>
    <row r="43" spans="1:13" s="3" customFormat="1" ht="18.75" customHeight="1" x14ac:dyDescent="0.25">
      <c r="A43" s="333"/>
      <c r="B43" s="152">
        <v>703409</v>
      </c>
      <c r="C43" s="257" t="s">
        <v>764</v>
      </c>
      <c r="D43" s="171">
        <v>2</v>
      </c>
      <c r="E43" s="171">
        <v>3.2</v>
      </c>
      <c r="F43" s="172" t="s">
        <v>358</v>
      </c>
      <c r="G43" s="172">
        <v>3.9</v>
      </c>
      <c r="H43" s="178" t="s">
        <v>1055</v>
      </c>
      <c r="I43" s="173" t="s">
        <v>796</v>
      </c>
      <c r="J43" s="174" t="s">
        <v>1035</v>
      </c>
      <c r="K43" s="174">
        <v>210</v>
      </c>
      <c r="L43" s="174">
        <v>24</v>
      </c>
      <c r="M43" s="189" t="s">
        <v>44</v>
      </c>
    </row>
    <row r="44" spans="1:13" s="3" customFormat="1" ht="18.75" customHeight="1" x14ac:dyDescent="0.25">
      <c r="A44" s="333"/>
      <c r="B44" s="152">
        <v>703417</v>
      </c>
      <c r="C44" s="257" t="s">
        <v>765</v>
      </c>
      <c r="D44" s="171">
        <v>2</v>
      </c>
      <c r="E44" s="171">
        <v>3.2</v>
      </c>
      <c r="F44" s="172" t="s">
        <v>358</v>
      </c>
      <c r="G44" s="172">
        <v>3.9</v>
      </c>
      <c r="H44" s="178" t="s">
        <v>1055</v>
      </c>
      <c r="I44" s="173"/>
      <c r="J44" s="174" t="s">
        <v>1035</v>
      </c>
      <c r="K44" s="174">
        <v>210</v>
      </c>
      <c r="L44" s="174">
        <v>24</v>
      </c>
      <c r="M44" s="189" t="s">
        <v>44</v>
      </c>
    </row>
    <row r="45" spans="1:13" s="3" customFormat="1" ht="18.75" customHeight="1" x14ac:dyDescent="0.25">
      <c r="A45" s="333"/>
      <c r="B45" s="152">
        <v>703093</v>
      </c>
      <c r="C45" s="257" t="s">
        <v>753</v>
      </c>
      <c r="D45" s="171">
        <v>2</v>
      </c>
      <c r="E45" s="171">
        <v>3.2</v>
      </c>
      <c r="F45" s="172" t="s">
        <v>358</v>
      </c>
      <c r="G45" s="172">
        <v>3.9</v>
      </c>
      <c r="H45" s="178" t="s">
        <v>1055</v>
      </c>
      <c r="I45" s="173" t="s">
        <v>383</v>
      </c>
      <c r="J45" s="174" t="s">
        <v>1035</v>
      </c>
      <c r="K45" s="174">
        <v>210</v>
      </c>
      <c r="L45" s="174">
        <v>24</v>
      </c>
      <c r="M45" s="189" t="s">
        <v>43</v>
      </c>
    </row>
    <row r="46" spans="1:13" s="3" customFormat="1" ht="18.75" customHeight="1" x14ac:dyDescent="0.25">
      <c r="A46" s="333"/>
      <c r="B46" s="152">
        <v>703085</v>
      </c>
      <c r="C46" s="257" t="s">
        <v>752</v>
      </c>
      <c r="D46" s="171">
        <v>2</v>
      </c>
      <c r="E46" s="171">
        <v>3.2</v>
      </c>
      <c r="F46" s="172" t="s">
        <v>358</v>
      </c>
      <c r="G46" s="172">
        <v>3.9</v>
      </c>
      <c r="H46" s="178" t="s">
        <v>1055</v>
      </c>
      <c r="I46" s="173" t="s">
        <v>384</v>
      </c>
      <c r="J46" s="174" t="s">
        <v>1035</v>
      </c>
      <c r="K46" s="174">
        <v>210</v>
      </c>
      <c r="L46" s="174">
        <v>24</v>
      </c>
      <c r="M46" s="189" t="s">
        <v>43</v>
      </c>
    </row>
    <row r="47" spans="1:13" s="3" customFormat="1" ht="18.75" customHeight="1" thickBot="1" x14ac:dyDescent="0.3">
      <c r="A47" s="334"/>
      <c r="B47" s="191">
        <v>789605</v>
      </c>
      <c r="C47" s="258" t="s">
        <v>850</v>
      </c>
      <c r="D47" s="192">
        <v>60</v>
      </c>
      <c r="E47" s="192">
        <v>90</v>
      </c>
      <c r="F47" s="193" t="s">
        <v>851</v>
      </c>
      <c r="G47" s="264">
        <v>94</v>
      </c>
      <c r="H47" s="191" t="s">
        <v>852</v>
      </c>
      <c r="I47" s="198" t="s">
        <v>853</v>
      </c>
      <c r="J47" s="195" t="s">
        <v>854</v>
      </c>
      <c r="K47" s="195">
        <v>8</v>
      </c>
      <c r="L47" s="195">
        <v>24</v>
      </c>
      <c r="M47" s="196" t="s">
        <v>43</v>
      </c>
    </row>
    <row r="48" spans="1:13" s="3" customFormat="1" ht="18.75" customHeight="1" x14ac:dyDescent="0.25">
      <c r="A48" s="352" t="s">
        <v>356</v>
      </c>
      <c r="B48" s="250">
        <v>703018</v>
      </c>
      <c r="C48" s="256" t="s">
        <v>750</v>
      </c>
      <c r="D48" s="248">
        <v>1.8</v>
      </c>
      <c r="E48" s="248">
        <v>3.2</v>
      </c>
      <c r="F48" s="249" t="s">
        <v>358</v>
      </c>
      <c r="G48" s="249">
        <v>3.9</v>
      </c>
      <c r="H48" s="250" t="s">
        <v>1055</v>
      </c>
      <c r="I48" s="251" t="s">
        <v>389</v>
      </c>
      <c r="J48" s="252" t="s">
        <v>1035</v>
      </c>
      <c r="K48" s="252">
        <v>210</v>
      </c>
      <c r="L48" s="252">
        <v>24</v>
      </c>
      <c r="M48" s="253" t="s">
        <v>43</v>
      </c>
    </row>
    <row r="49" spans="1:13" s="3" customFormat="1" ht="18.75" customHeight="1" x14ac:dyDescent="0.25">
      <c r="A49" s="353"/>
      <c r="B49" s="175">
        <v>703662</v>
      </c>
      <c r="C49" s="257" t="s">
        <v>768</v>
      </c>
      <c r="D49" s="177">
        <v>4.5</v>
      </c>
      <c r="E49" s="171">
        <v>8</v>
      </c>
      <c r="F49" s="172" t="s">
        <v>358</v>
      </c>
      <c r="G49" s="176">
        <v>8.3000000000000007</v>
      </c>
      <c r="H49" s="152" t="s">
        <v>22</v>
      </c>
      <c r="I49" s="175" t="s">
        <v>933</v>
      </c>
      <c r="J49" s="174" t="s">
        <v>362</v>
      </c>
      <c r="K49" s="174">
        <v>80</v>
      </c>
      <c r="L49" s="174">
        <v>24</v>
      </c>
      <c r="M49" s="189" t="s">
        <v>43</v>
      </c>
    </row>
    <row r="50" spans="1:13" s="3" customFormat="1" ht="18.75" customHeight="1" x14ac:dyDescent="0.25">
      <c r="A50" s="353"/>
      <c r="B50" s="131">
        <v>703077</v>
      </c>
      <c r="C50" s="259" t="s">
        <v>751</v>
      </c>
      <c r="D50" s="171">
        <v>1.8</v>
      </c>
      <c r="E50" s="171">
        <v>3.2</v>
      </c>
      <c r="F50" s="172" t="s">
        <v>358</v>
      </c>
      <c r="G50" s="172">
        <v>3.9</v>
      </c>
      <c r="H50" s="178" t="s">
        <v>1055</v>
      </c>
      <c r="I50" s="6" t="s">
        <v>390</v>
      </c>
      <c r="J50" s="174" t="s">
        <v>1035</v>
      </c>
      <c r="K50" s="174">
        <v>210</v>
      </c>
      <c r="L50" s="174">
        <v>24</v>
      </c>
      <c r="M50" s="189" t="s">
        <v>43</v>
      </c>
    </row>
    <row r="51" spans="1:13" s="3" customFormat="1" ht="18.75" customHeight="1" thickBot="1" x14ac:dyDescent="0.3">
      <c r="A51" s="354"/>
      <c r="B51" s="203">
        <v>703671</v>
      </c>
      <c r="C51" s="270" t="s">
        <v>769</v>
      </c>
      <c r="D51" s="271">
        <v>4.5</v>
      </c>
      <c r="E51" s="192">
        <v>8</v>
      </c>
      <c r="F51" s="193" t="s">
        <v>358</v>
      </c>
      <c r="G51" s="194">
        <v>8.3000000000000007</v>
      </c>
      <c r="H51" s="191" t="s">
        <v>22</v>
      </c>
      <c r="I51" s="86" t="s">
        <v>932</v>
      </c>
      <c r="J51" s="195" t="s">
        <v>362</v>
      </c>
      <c r="K51" s="195">
        <v>80</v>
      </c>
      <c r="L51" s="195">
        <v>24</v>
      </c>
      <c r="M51" s="196" t="s">
        <v>43</v>
      </c>
    </row>
    <row r="52" spans="1:13" s="3" customFormat="1" ht="18.75" customHeight="1" x14ac:dyDescent="0.25">
      <c r="A52" s="333" t="s">
        <v>1112</v>
      </c>
      <c r="B52" s="178">
        <v>702135</v>
      </c>
      <c r="C52" s="260" t="s">
        <v>713</v>
      </c>
      <c r="D52" s="179">
        <v>2</v>
      </c>
      <c r="E52" s="179">
        <v>3.2</v>
      </c>
      <c r="F52" s="180" t="s">
        <v>1034</v>
      </c>
      <c r="G52" s="180">
        <v>3.9</v>
      </c>
      <c r="H52" s="178" t="s">
        <v>1055</v>
      </c>
      <c r="I52" s="181" t="s">
        <v>395</v>
      </c>
      <c r="J52" s="182" t="s">
        <v>1035</v>
      </c>
      <c r="K52" s="182">
        <v>210</v>
      </c>
      <c r="L52" s="182">
        <v>24</v>
      </c>
      <c r="M52" s="66" t="s">
        <v>43</v>
      </c>
    </row>
    <row r="53" spans="1:13" s="3" customFormat="1" ht="18.75" customHeight="1" x14ac:dyDescent="0.25">
      <c r="A53" s="333"/>
      <c r="B53" s="152">
        <v>702925</v>
      </c>
      <c r="C53" s="257" t="s">
        <v>714</v>
      </c>
      <c r="D53" s="171">
        <v>2</v>
      </c>
      <c r="E53" s="171">
        <v>3.2</v>
      </c>
      <c r="F53" s="172" t="s">
        <v>1034</v>
      </c>
      <c r="G53" s="172">
        <v>3.9</v>
      </c>
      <c r="H53" s="178" t="s">
        <v>1055</v>
      </c>
      <c r="I53" s="173" t="s">
        <v>371</v>
      </c>
      <c r="J53" s="174" t="s">
        <v>1035</v>
      </c>
      <c r="K53" s="174">
        <v>210</v>
      </c>
      <c r="L53" s="174">
        <v>24</v>
      </c>
      <c r="M53" s="189" t="s">
        <v>43</v>
      </c>
    </row>
    <row r="54" spans="1:13" s="3" customFormat="1" ht="18.75" customHeight="1" x14ac:dyDescent="0.25">
      <c r="A54" s="333"/>
      <c r="B54" s="152">
        <v>712009</v>
      </c>
      <c r="C54" s="257" t="s">
        <v>715</v>
      </c>
      <c r="D54" s="171">
        <v>5</v>
      </c>
      <c r="E54" s="171">
        <v>8</v>
      </c>
      <c r="F54" s="172" t="s">
        <v>358</v>
      </c>
      <c r="G54" s="176">
        <v>8.3000000000000007</v>
      </c>
      <c r="H54" s="152" t="s">
        <v>22</v>
      </c>
      <c r="I54" s="173" t="s">
        <v>930</v>
      </c>
      <c r="J54" s="174" t="s">
        <v>362</v>
      </c>
      <c r="K54" s="174">
        <v>80</v>
      </c>
      <c r="L54" s="174">
        <v>24</v>
      </c>
      <c r="M54" s="189" t="s">
        <v>43</v>
      </c>
    </row>
    <row r="55" spans="1:13" s="3" customFormat="1" ht="18.75" customHeight="1" x14ac:dyDescent="0.25">
      <c r="A55" s="333"/>
      <c r="B55" s="152">
        <v>702933</v>
      </c>
      <c r="C55" s="257" t="s">
        <v>716</v>
      </c>
      <c r="D55" s="171">
        <v>2</v>
      </c>
      <c r="E55" s="171">
        <v>3.2</v>
      </c>
      <c r="F55" s="172" t="s">
        <v>1034</v>
      </c>
      <c r="G55" s="172">
        <v>3.9</v>
      </c>
      <c r="H55" s="178" t="s">
        <v>1055</v>
      </c>
      <c r="I55" s="173" t="s">
        <v>372</v>
      </c>
      <c r="J55" s="174" t="s">
        <v>1035</v>
      </c>
      <c r="K55" s="174">
        <v>210</v>
      </c>
      <c r="L55" s="174">
        <v>24</v>
      </c>
      <c r="M55" s="189" t="s">
        <v>43</v>
      </c>
    </row>
    <row r="56" spans="1:13" s="3" customFormat="1" ht="18.75" customHeight="1" x14ac:dyDescent="0.25">
      <c r="A56" s="333"/>
      <c r="B56" s="152">
        <v>712017</v>
      </c>
      <c r="C56" s="257" t="s">
        <v>717</v>
      </c>
      <c r="D56" s="171">
        <v>5</v>
      </c>
      <c r="E56" s="171">
        <v>8</v>
      </c>
      <c r="F56" s="172" t="s">
        <v>358</v>
      </c>
      <c r="G56" s="176">
        <v>8.3000000000000007</v>
      </c>
      <c r="H56" s="152" t="s">
        <v>22</v>
      </c>
      <c r="I56" s="173" t="s">
        <v>373</v>
      </c>
      <c r="J56" s="174" t="s">
        <v>362</v>
      </c>
      <c r="K56" s="174">
        <v>80</v>
      </c>
      <c r="L56" s="174">
        <v>24</v>
      </c>
      <c r="M56" s="189" t="s">
        <v>43</v>
      </c>
    </row>
    <row r="57" spans="1:13" s="3" customFormat="1" ht="18.75" customHeight="1" x14ac:dyDescent="0.25">
      <c r="A57" s="333"/>
      <c r="B57" s="152">
        <v>702941</v>
      </c>
      <c r="C57" s="257" t="s">
        <v>718</v>
      </c>
      <c r="D57" s="171">
        <v>2</v>
      </c>
      <c r="E57" s="171">
        <v>3.2</v>
      </c>
      <c r="F57" s="172" t="s">
        <v>1034</v>
      </c>
      <c r="G57" s="172">
        <v>3.9</v>
      </c>
      <c r="H57" s="178" t="s">
        <v>1055</v>
      </c>
      <c r="I57" s="173" t="s">
        <v>374</v>
      </c>
      <c r="J57" s="174" t="s">
        <v>1035</v>
      </c>
      <c r="K57" s="174">
        <v>210</v>
      </c>
      <c r="L57" s="174">
        <v>24</v>
      </c>
      <c r="M57" s="189" t="s">
        <v>43</v>
      </c>
    </row>
    <row r="58" spans="1:13" s="3" customFormat="1" ht="18.75" customHeight="1" x14ac:dyDescent="0.25">
      <c r="A58" s="333"/>
      <c r="B58" s="152">
        <v>712025</v>
      </c>
      <c r="C58" s="257" t="s">
        <v>719</v>
      </c>
      <c r="D58" s="171">
        <v>5</v>
      </c>
      <c r="E58" s="171">
        <v>8</v>
      </c>
      <c r="F58" s="172" t="s">
        <v>358</v>
      </c>
      <c r="G58" s="176">
        <v>8.3000000000000007</v>
      </c>
      <c r="H58" s="152" t="s">
        <v>22</v>
      </c>
      <c r="I58" s="173" t="s">
        <v>375</v>
      </c>
      <c r="J58" s="174" t="s">
        <v>362</v>
      </c>
      <c r="K58" s="174">
        <v>80</v>
      </c>
      <c r="L58" s="174">
        <v>24</v>
      </c>
      <c r="M58" s="189" t="s">
        <v>43</v>
      </c>
    </row>
    <row r="59" spans="1:13" s="3" customFormat="1" ht="18.75" customHeight="1" x14ac:dyDescent="0.25">
      <c r="A59" s="333"/>
      <c r="B59" s="152">
        <v>702951</v>
      </c>
      <c r="C59" s="257" t="s">
        <v>720</v>
      </c>
      <c r="D59" s="171">
        <v>2</v>
      </c>
      <c r="E59" s="171">
        <v>3.2</v>
      </c>
      <c r="F59" s="172" t="s">
        <v>1034</v>
      </c>
      <c r="G59" s="172">
        <v>3.9</v>
      </c>
      <c r="H59" s="178" t="s">
        <v>1055</v>
      </c>
      <c r="I59" s="173" t="s">
        <v>376</v>
      </c>
      <c r="J59" s="174" t="s">
        <v>1035</v>
      </c>
      <c r="K59" s="174">
        <v>210</v>
      </c>
      <c r="L59" s="174">
        <v>24</v>
      </c>
      <c r="M59" s="189" t="s">
        <v>43</v>
      </c>
    </row>
    <row r="60" spans="1:13" s="3" customFormat="1" ht="18.75" customHeight="1" x14ac:dyDescent="0.25">
      <c r="A60" s="333"/>
      <c r="B60" s="183">
        <v>712271</v>
      </c>
      <c r="C60" s="261" t="s">
        <v>721</v>
      </c>
      <c r="D60" s="184">
        <v>2</v>
      </c>
      <c r="E60" s="184">
        <v>3.2</v>
      </c>
      <c r="F60" s="185" t="s">
        <v>1034</v>
      </c>
      <c r="G60" s="185">
        <v>3.9</v>
      </c>
      <c r="H60" s="247" t="s">
        <v>1055</v>
      </c>
      <c r="I60" s="186" t="s">
        <v>396</v>
      </c>
      <c r="J60" s="187" t="s">
        <v>1035</v>
      </c>
      <c r="K60" s="187">
        <v>210</v>
      </c>
      <c r="L60" s="187">
        <v>24</v>
      </c>
      <c r="M60" s="190" t="s">
        <v>44</v>
      </c>
    </row>
    <row r="61" spans="1:13" s="3" customFormat="1" ht="18.75" customHeight="1" x14ac:dyDescent="0.25">
      <c r="A61" s="333"/>
      <c r="B61" s="152">
        <v>703611</v>
      </c>
      <c r="C61" s="257" t="s">
        <v>767</v>
      </c>
      <c r="D61" s="171">
        <v>2</v>
      </c>
      <c r="E61" s="171">
        <v>3.2</v>
      </c>
      <c r="F61" s="172" t="s">
        <v>358</v>
      </c>
      <c r="G61" s="172">
        <v>3.9</v>
      </c>
      <c r="H61" s="152" t="s">
        <v>1055</v>
      </c>
      <c r="I61" s="173" t="s">
        <v>385</v>
      </c>
      <c r="J61" s="174" t="s">
        <v>1035</v>
      </c>
      <c r="K61" s="174">
        <v>210</v>
      </c>
      <c r="L61" s="174">
        <v>24</v>
      </c>
      <c r="M61" s="189" t="s">
        <v>43</v>
      </c>
    </row>
    <row r="62" spans="1:13" s="3" customFormat="1" ht="18.75" customHeight="1" x14ac:dyDescent="0.25">
      <c r="A62" s="333"/>
      <c r="B62" s="152">
        <v>703603</v>
      </c>
      <c r="C62" s="257" t="s">
        <v>766</v>
      </c>
      <c r="D62" s="171">
        <v>5</v>
      </c>
      <c r="E62" s="171">
        <v>8</v>
      </c>
      <c r="F62" s="172" t="s">
        <v>358</v>
      </c>
      <c r="G62" s="176">
        <v>8.3000000000000007</v>
      </c>
      <c r="H62" s="152" t="s">
        <v>22</v>
      </c>
      <c r="I62" s="173" t="s">
        <v>386</v>
      </c>
      <c r="J62" s="174" t="s">
        <v>362</v>
      </c>
      <c r="K62" s="174">
        <v>80</v>
      </c>
      <c r="L62" s="174">
        <v>24</v>
      </c>
      <c r="M62" s="189" t="s">
        <v>43</v>
      </c>
    </row>
    <row r="63" spans="1:13" s="3" customFormat="1" ht="18.75" customHeight="1" x14ac:dyDescent="0.25">
      <c r="A63" s="333"/>
      <c r="B63" s="152">
        <v>703131</v>
      </c>
      <c r="C63" s="257" t="s">
        <v>756</v>
      </c>
      <c r="D63" s="171">
        <v>2</v>
      </c>
      <c r="E63" s="171">
        <v>3.2</v>
      </c>
      <c r="F63" s="172" t="s">
        <v>358</v>
      </c>
      <c r="G63" s="172">
        <v>3.9</v>
      </c>
      <c r="H63" s="178" t="s">
        <v>1055</v>
      </c>
      <c r="I63" s="173" t="s">
        <v>387</v>
      </c>
      <c r="J63" s="174" t="s">
        <v>1035</v>
      </c>
      <c r="K63" s="174">
        <v>210</v>
      </c>
      <c r="L63" s="174">
        <v>24</v>
      </c>
      <c r="M63" s="189" t="s">
        <v>43</v>
      </c>
    </row>
    <row r="64" spans="1:13" s="3" customFormat="1" ht="18.75" customHeight="1" thickBot="1" x14ac:dyDescent="0.3">
      <c r="A64" s="333"/>
      <c r="B64" s="152">
        <v>703263</v>
      </c>
      <c r="C64" s="257" t="s">
        <v>760</v>
      </c>
      <c r="D64" s="171">
        <v>5</v>
      </c>
      <c r="E64" s="171">
        <v>8</v>
      </c>
      <c r="F64" s="172" t="s">
        <v>358</v>
      </c>
      <c r="G64" s="176">
        <v>8.3000000000000007</v>
      </c>
      <c r="H64" s="152" t="s">
        <v>22</v>
      </c>
      <c r="I64" s="173" t="s">
        <v>388</v>
      </c>
      <c r="J64" s="174" t="s">
        <v>362</v>
      </c>
      <c r="K64" s="174">
        <v>80</v>
      </c>
      <c r="L64" s="174">
        <v>24</v>
      </c>
      <c r="M64" s="189" t="s">
        <v>43</v>
      </c>
    </row>
    <row r="65" spans="1:13" s="3" customFormat="1" ht="18.75" customHeight="1" x14ac:dyDescent="0.25">
      <c r="A65" s="332" t="s">
        <v>354</v>
      </c>
      <c r="B65" s="250">
        <v>705002</v>
      </c>
      <c r="C65" s="256" t="s">
        <v>729</v>
      </c>
      <c r="D65" s="248">
        <v>2</v>
      </c>
      <c r="E65" s="248">
        <v>3.2</v>
      </c>
      <c r="F65" s="249" t="s">
        <v>1034</v>
      </c>
      <c r="G65" s="249">
        <v>3.9</v>
      </c>
      <c r="H65" s="250" t="s">
        <v>1055</v>
      </c>
      <c r="I65" s="251" t="s">
        <v>391</v>
      </c>
      <c r="J65" s="252" t="s">
        <v>1035</v>
      </c>
      <c r="K65" s="252">
        <v>210</v>
      </c>
      <c r="L65" s="252">
        <v>12</v>
      </c>
      <c r="M65" s="253" t="s">
        <v>44</v>
      </c>
    </row>
    <row r="66" spans="1:13" s="3" customFormat="1" ht="18.75" customHeight="1" x14ac:dyDescent="0.25">
      <c r="A66" s="333"/>
      <c r="B66" s="152">
        <v>705011</v>
      </c>
      <c r="C66" s="257" t="s">
        <v>730</v>
      </c>
      <c r="D66" s="171">
        <v>2</v>
      </c>
      <c r="E66" s="171">
        <v>3.2</v>
      </c>
      <c r="F66" s="172" t="s">
        <v>1034</v>
      </c>
      <c r="G66" s="180">
        <v>3.9</v>
      </c>
      <c r="H66" s="178" t="s">
        <v>1055</v>
      </c>
      <c r="I66" s="173" t="s">
        <v>392</v>
      </c>
      <c r="J66" s="182" t="s">
        <v>1035</v>
      </c>
      <c r="K66" s="174">
        <v>210</v>
      </c>
      <c r="L66" s="174">
        <v>12</v>
      </c>
      <c r="M66" s="189" t="s">
        <v>44</v>
      </c>
    </row>
    <row r="67" spans="1:13" ht="18.600000000000001" customHeight="1" x14ac:dyDescent="0.25">
      <c r="A67" s="333"/>
      <c r="B67" s="152">
        <v>705045</v>
      </c>
      <c r="C67" s="257" t="s">
        <v>731</v>
      </c>
      <c r="D67" s="171">
        <v>2</v>
      </c>
      <c r="E67" s="171">
        <v>3.2</v>
      </c>
      <c r="F67" s="172" t="s">
        <v>1034</v>
      </c>
      <c r="G67" s="180">
        <v>3.9</v>
      </c>
      <c r="H67" s="178" t="s">
        <v>1055</v>
      </c>
      <c r="I67" s="173" t="s">
        <v>415</v>
      </c>
      <c r="J67" s="182" t="s">
        <v>1035</v>
      </c>
      <c r="K67" s="174">
        <v>210</v>
      </c>
      <c r="L67" s="174">
        <v>12</v>
      </c>
      <c r="M67" s="189" t="s">
        <v>44</v>
      </c>
    </row>
    <row r="68" spans="1:13" ht="21" customHeight="1" thickBot="1" x14ac:dyDescent="0.3">
      <c r="A68" s="334"/>
      <c r="B68" s="191">
        <v>705096</v>
      </c>
      <c r="C68" s="258" t="s">
        <v>732</v>
      </c>
      <c r="D68" s="192">
        <v>1.4</v>
      </c>
      <c r="E68" s="192">
        <v>2</v>
      </c>
      <c r="F68" s="193" t="s">
        <v>358</v>
      </c>
      <c r="G68" s="193">
        <v>2.2000000000000002</v>
      </c>
      <c r="H68" s="191" t="s">
        <v>770</v>
      </c>
      <c r="I68" s="198" t="s">
        <v>771</v>
      </c>
      <c r="J68" s="195" t="s">
        <v>772</v>
      </c>
      <c r="K68" s="195">
        <v>252</v>
      </c>
      <c r="L68" s="195">
        <v>6</v>
      </c>
      <c r="M68" s="196" t="s">
        <v>980</v>
      </c>
    </row>
  </sheetData>
  <autoFilter ref="B4:B68" xr:uid="{C9453A52-1B49-472E-834F-CFD7B3959441}"/>
  <mergeCells count="15">
    <mergeCell ref="A1:A3"/>
    <mergeCell ref="B1:L3"/>
    <mergeCell ref="A65:A68"/>
    <mergeCell ref="A52:A64"/>
    <mergeCell ref="M4:M6"/>
    <mergeCell ref="C4:C6"/>
    <mergeCell ref="F4:F6"/>
    <mergeCell ref="G4:I4"/>
    <mergeCell ref="I5:I6"/>
    <mergeCell ref="B4:B5"/>
    <mergeCell ref="A4:A6"/>
    <mergeCell ref="A48:A51"/>
    <mergeCell ref="A35:A47"/>
    <mergeCell ref="A15:A34"/>
    <mergeCell ref="A7:A14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513" scale="8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S241"/>
  <sheetViews>
    <sheetView showGridLines="0" zoomScale="90" zoomScaleNormal="90" zoomScaleSheetLayoutView="80" workbookViewId="0">
      <pane ySplit="6" topLeftCell="A7" activePane="bottomLeft" state="frozen"/>
      <selection pane="bottomLeft" activeCell="C1" sqref="C1:Q3"/>
    </sheetView>
  </sheetViews>
  <sheetFormatPr defaultColWidth="11.44140625" defaultRowHeight="13.2" x14ac:dyDescent="0.25"/>
  <cols>
    <col min="1" max="1" width="8.44140625" customWidth="1"/>
    <col min="2" max="2" width="14.6640625" customWidth="1"/>
    <col min="3" max="3" width="9.109375" style="18" bestFit="1" customWidth="1"/>
    <col min="4" max="4" width="64.44140625" style="14" customWidth="1"/>
    <col min="5" max="5" width="10.109375" bestFit="1" customWidth="1"/>
    <col min="6" max="6" width="9.6640625" bestFit="1" customWidth="1"/>
    <col min="7" max="7" width="9.44140625" customWidth="1"/>
    <col min="8" max="8" width="10.33203125" customWidth="1"/>
    <col min="9" max="9" width="13.33203125" bestFit="1" customWidth="1"/>
    <col min="10" max="10" width="14.6640625" customWidth="1"/>
    <col min="11" max="11" width="16.33203125" customWidth="1"/>
    <col min="12" max="12" width="14.5546875" customWidth="1"/>
    <col min="13" max="13" width="9" bestFit="1" customWidth="1"/>
    <col min="14" max="14" width="21.33203125" customWidth="1"/>
    <col min="15" max="15" width="17.6640625" bestFit="1" customWidth="1"/>
    <col min="16" max="16" width="7.33203125" customWidth="1"/>
    <col min="17" max="17" width="6.6640625" bestFit="1" customWidth="1"/>
    <col min="18" max="18" width="17.88671875" customWidth="1"/>
  </cols>
  <sheetData>
    <row r="1" spans="1:19" ht="17.25" customHeight="1" x14ac:dyDescent="0.25">
      <c r="A1" s="330"/>
      <c r="B1" s="330"/>
      <c r="C1" s="377" t="s">
        <v>667</v>
      </c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238" t="s">
        <v>1079</v>
      </c>
    </row>
    <row r="2" spans="1:19" ht="17.25" customHeight="1" x14ac:dyDescent="0.25">
      <c r="A2" s="330"/>
      <c r="B2" s="330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238">
        <v>45349</v>
      </c>
    </row>
    <row r="3" spans="1:19" ht="17.25" customHeight="1" thickBot="1" x14ac:dyDescent="0.3">
      <c r="A3" s="376"/>
      <c r="B3" s="376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246"/>
    </row>
    <row r="4" spans="1:19" s="2" customFormat="1" ht="16.5" customHeight="1" thickTop="1" x14ac:dyDescent="0.25">
      <c r="A4" s="383" t="s">
        <v>1076</v>
      </c>
      <c r="B4" s="384"/>
      <c r="C4" s="245" t="s">
        <v>36</v>
      </c>
      <c r="D4" s="350" t="s">
        <v>45</v>
      </c>
      <c r="E4" s="239" t="s">
        <v>26</v>
      </c>
      <c r="F4" s="239" t="s">
        <v>27</v>
      </c>
      <c r="G4" s="390" t="s">
        <v>30</v>
      </c>
      <c r="H4" s="391" t="s">
        <v>3</v>
      </c>
      <c r="I4" s="391"/>
      <c r="J4" s="391"/>
      <c r="K4" s="391"/>
      <c r="L4" s="391" t="s">
        <v>4</v>
      </c>
      <c r="M4" s="391"/>
      <c r="N4" s="391"/>
      <c r="O4" s="391"/>
      <c r="P4" s="391" t="s">
        <v>2</v>
      </c>
      <c r="Q4" s="392"/>
      <c r="R4" s="355" t="s">
        <v>42</v>
      </c>
      <c r="S4"/>
    </row>
    <row r="5" spans="1:19" s="2" customFormat="1" ht="16.5" customHeight="1" x14ac:dyDescent="0.2">
      <c r="A5" s="385"/>
      <c r="B5" s="386"/>
      <c r="C5" s="358" t="s">
        <v>38</v>
      </c>
      <c r="D5" s="350"/>
      <c r="E5" s="156" t="s">
        <v>32</v>
      </c>
      <c r="F5" s="156" t="s">
        <v>33</v>
      </c>
      <c r="G5" s="360"/>
      <c r="H5" s="156" t="s">
        <v>26</v>
      </c>
      <c r="I5" s="360" t="s">
        <v>41</v>
      </c>
      <c r="J5" s="156" t="s">
        <v>29</v>
      </c>
      <c r="K5" s="362" t="s">
        <v>0</v>
      </c>
      <c r="L5" s="156" t="s">
        <v>26</v>
      </c>
      <c r="M5" s="360" t="s">
        <v>35</v>
      </c>
      <c r="N5" s="156" t="s">
        <v>34</v>
      </c>
      <c r="O5" s="362" t="s">
        <v>1</v>
      </c>
      <c r="P5" s="156" t="s">
        <v>5</v>
      </c>
      <c r="Q5" s="157" t="s">
        <v>25</v>
      </c>
      <c r="R5" s="356"/>
    </row>
    <row r="6" spans="1:19" s="2" customFormat="1" ht="16.5" customHeight="1" thickBot="1" x14ac:dyDescent="0.25">
      <c r="A6" s="387"/>
      <c r="B6" s="388"/>
      <c r="C6" s="359"/>
      <c r="D6" s="389"/>
      <c r="E6" s="158" t="s">
        <v>23</v>
      </c>
      <c r="F6" s="158" t="s">
        <v>23</v>
      </c>
      <c r="G6" s="361"/>
      <c r="H6" s="158" t="s">
        <v>28</v>
      </c>
      <c r="I6" s="361"/>
      <c r="J6" s="158" t="s">
        <v>24</v>
      </c>
      <c r="K6" s="363"/>
      <c r="L6" s="159" t="s">
        <v>46</v>
      </c>
      <c r="M6" s="361"/>
      <c r="N6" s="158" t="s">
        <v>24</v>
      </c>
      <c r="O6" s="363"/>
      <c r="P6" s="158" t="s">
        <v>6</v>
      </c>
      <c r="Q6" s="160" t="s">
        <v>10</v>
      </c>
      <c r="R6" s="357"/>
    </row>
    <row r="7" spans="1:19" s="3" customFormat="1" ht="20.25" customHeight="1" thickTop="1" x14ac:dyDescent="0.25">
      <c r="A7" s="366" t="s">
        <v>1092</v>
      </c>
      <c r="B7" s="380"/>
      <c r="C7" s="103">
        <v>730007</v>
      </c>
      <c r="D7" s="63" t="s">
        <v>417</v>
      </c>
      <c r="E7" s="39">
        <v>175</v>
      </c>
      <c r="F7" s="39">
        <v>100</v>
      </c>
      <c r="G7" s="39" t="s">
        <v>7</v>
      </c>
      <c r="H7" s="39">
        <v>0.315</v>
      </c>
      <c r="I7" s="39">
        <v>18</v>
      </c>
      <c r="J7" s="34" t="s">
        <v>156</v>
      </c>
      <c r="K7" s="39" t="s">
        <v>436</v>
      </c>
      <c r="L7" s="27">
        <v>7.5</v>
      </c>
      <c r="M7" s="39" t="s">
        <v>12</v>
      </c>
      <c r="N7" s="34" t="s">
        <v>157</v>
      </c>
      <c r="O7" s="39" t="s">
        <v>421</v>
      </c>
      <c r="P7" s="39" t="s">
        <v>8</v>
      </c>
      <c r="Q7" s="39">
        <v>120</v>
      </c>
      <c r="R7" s="28" t="s">
        <v>43</v>
      </c>
    </row>
    <row r="8" spans="1:19" s="3" customFormat="1" ht="24" customHeight="1" x14ac:dyDescent="0.25">
      <c r="A8" s="381"/>
      <c r="B8" s="382"/>
      <c r="C8" s="47">
        <v>730015</v>
      </c>
      <c r="D8" s="29" t="s">
        <v>418</v>
      </c>
      <c r="E8" s="45">
        <v>335</v>
      </c>
      <c r="F8" s="45">
        <v>200</v>
      </c>
      <c r="G8" s="45" t="s">
        <v>7</v>
      </c>
      <c r="H8" s="45">
        <v>0.56699999999999995</v>
      </c>
      <c r="I8" s="45">
        <v>24</v>
      </c>
      <c r="J8" s="45" t="s">
        <v>158</v>
      </c>
      <c r="K8" s="45" t="s">
        <v>437</v>
      </c>
      <c r="L8" s="8">
        <v>14</v>
      </c>
      <c r="M8" s="45" t="s">
        <v>11</v>
      </c>
      <c r="N8" s="45" t="s">
        <v>162</v>
      </c>
      <c r="O8" s="100" t="s">
        <v>422</v>
      </c>
      <c r="P8" s="45" t="s">
        <v>19</v>
      </c>
      <c r="Q8" s="45">
        <v>72</v>
      </c>
      <c r="R8" s="35" t="s">
        <v>43</v>
      </c>
    </row>
    <row r="9" spans="1:19" s="3" customFormat="1" ht="20.25" customHeight="1" x14ac:dyDescent="0.25">
      <c r="A9" s="381"/>
      <c r="B9" s="382"/>
      <c r="C9" s="49">
        <v>730023</v>
      </c>
      <c r="D9" s="29" t="s">
        <v>419</v>
      </c>
      <c r="E9" s="45">
        <v>570</v>
      </c>
      <c r="F9" s="45">
        <v>360</v>
      </c>
      <c r="G9" s="45" t="s">
        <v>7</v>
      </c>
      <c r="H9" s="45">
        <v>0.93600000000000005</v>
      </c>
      <c r="I9" s="45">
        <v>24</v>
      </c>
      <c r="J9" s="21" t="s">
        <v>160</v>
      </c>
      <c r="K9" s="45" t="s">
        <v>438</v>
      </c>
      <c r="L9" s="8">
        <v>11.5</v>
      </c>
      <c r="M9" s="45" t="s">
        <v>9</v>
      </c>
      <c r="N9" s="45" t="s">
        <v>161</v>
      </c>
      <c r="O9" s="45" t="s">
        <v>423</v>
      </c>
      <c r="P9" s="45" t="s">
        <v>18</v>
      </c>
      <c r="Q9" s="45">
        <v>90</v>
      </c>
      <c r="R9" s="35" t="s">
        <v>43</v>
      </c>
    </row>
    <row r="10" spans="1:19" s="3" customFormat="1" ht="20.25" customHeight="1" thickBot="1" x14ac:dyDescent="0.3">
      <c r="A10" s="381"/>
      <c r="B10" s="382"/>
      <c r="C10" s="48">
        <v>730031</v>
      </c>
      <c r="D10" s="29" t="s">
        <v>420</v>
      </c>
      <c r="E10" s="37">
        <v>820</v>
      </c>
      <c r="F10" s="37">
        <v>500</v>
      </c>
      <c r="G10" s="37" t="s">
        <v>7</v>
      </c>
      <c r="H10" s="37">
        <v>1.212</v>
      </c>
      <c r="I10" s="37">
        <v>24</v>
      </c>
      <c r="J10" s="37" t="s">
        <v>159</v>
      </c>
      <c r="K10" s="37" t="s">
        <v>439</v>
      </c>
      <c r="L10" s="25">
        <v>15</v>
      </c>
      <c r="M10" s="8" t="s">
        <v>13</v>
      </c>
      <c r="N10" s="8" t="s">
        <v>163</v>
      </c>
      <c r="O10" s="8" t="s">
        <v>424</v>
      </c>
      <c r="P10" s="45" t="s">
        <v>20</v>
      </c>
      <c r="Q10" s="45">
        <v>66</v>
      </c>
      <c r="R10" s="35" t="s">
        <v>43</v>
      </c>
    </row>
    <row r="11" spans="1:19" s="3" customFormat="1" ht="30" customHeight="1" thickBot="1" x14ac:dyDescent="0.3">
      <c r="A11" s="366" t="s">
        <v>1093</v>
      </c>
      <c r="B11" s="367"/>
      <c r="C11" s="50">
        <v>730066</v>
      </c>
      <c r="D11" s="51" t="s">
        <v>425</v>
      </c>
      <c r="E11" s="39">
        <v>335</v>
      </c>
      <c r="F11" s="39">
        <v>160</v>
      </c>
      <c r="G11" s="39" t="s">
        <v>7</v>
      </c>
      <c r="H11" s="39">
        <v>0.55600000000000005</v>
      </c>
      <c r="I11" s="39">
        <v>24</v>
      </c>
      <c r="J11" s="39" t="s">
        <v>158</v>
      </c>
      <c r="K11" s="39" t="s">
        <v>440</v>
      </c>
      <c r="L11" s="27">
        <v>13.7</v>
      </c>
      <c r="M11" s="39" t="s">
        <v>15</v>
      </c>
      <c r="N11" s="39" t="s">
        <v>162</v>
      </c>
      <c r="O11" s="39" t="s">
        <v>426</v>
      </c>
      <c r="P11" s="39" t="s">
        <v>19</v>
      </c>
      <c r="Q11" s="39">
        <v>72</v>
      </c>
      <c r="R11" s="28" t="s">
        <v>43</v>
      </c>
    </row>
    <row r="12" spans="1:19" s="3" customFormat="1" ht="27.75" customHeight="1" thickBot="1" x14ac:dyDescent="0.3">
      <c r="A12" s="368"/>
      <c r="B12" s="315"/>
      <c r="C12" s="50">
        <v>730041</v>
      </c>
      <c r="D12" s="51" t="s">
        <v>427</v>
      </c>
      <c r="E12" s="39">
        <v>335</v>
      </c>
      <c r="F12" s="39">
        <v>200</v>
      </c>
      <c r="G12" s="39" t="s">
        <v>7</v>
      </c>
      <c r="H12" s="39">
        <v>0.56699999999999995</v>
      </c>
      <c r="I12" s="39">
        <v>24</v>
      </c>
      <c r="J12" s="39" t="s">
        <v>158</v>
      </c>
      <c r="K12" s="59" t="s">
        <v>441</v>
      </c>
      <c r="L12" s="27">
        <v>13.7</v>
      </c>
      <c r="M12" s="39" t="s">
        <v>11</v>
      </c>
      <c r="N12" s="39" t="s">
        <v>162</v>
      </c>
      <c r="O12" s="60" t="s">
        <v>428</v>
      </c>
      <c r="P12" s="39" t="s">
        <v>19</v>
      </c>
      <c r="Q12" s="39">
        <v>72</v>
      </c>
      <c r="R12" s="28" t="s">
        <v>43</v>
      </c>
    </row>
    <row r="13" spans="1:19" s="3" customFormat="1" ht="27" customHeight="1" thickBot="1" x14ac:dyDescent="0.3">
      <c r="A13" s="364"/>
      <c r="B13" s="365"/>
      <c r="C13" s="143">
        <v>730309</v>
      </c>
      <c r="D13" s="144" t="s">
        <v>864</v>
      </c>
      <c r="E13" s="64">
        <v>335</v>
      </c>
      <c r="F13" s="64">
        <v>160</v>
      </c>
      <c r="G13" s="64" t="s">
        <v>7</v>
      </c>
      <c r="H13" s="64">
        <v>0.55600000000000005</v>
      </c>
      <c r="I13" s="64">
        <v>24</v>
      </c>
      <c r="J13" s="64" t="s">
        <v>158</v>
      </c>
      <c r="K13" s="59" t="s">
        <v>442</v>
      </c>
      <c r="L13" s="68">
        <v>13.7</v>
      </c>
      <c r="M13" s="64" t="s">
        <v>15</v>
      </c>
      <c r="N13" s="64" t="s">
        <v>162</v>
      </c>
      <c r="O13" s="107" t="s">
        <v>429</v>
      </c>
      <c r="P13" s="64" t="s">
        <v>19</v>
      </c>
      <c r="Q13" s="64">
        <v>72</v>
      </c>
      <c r="R13" s="99" t="s">
        <v>43</v>
      </c>
    </row>
    <row r="14" spans="1:19" s="3" customFormat="1" ht="43.2" customHeight="1" thickBot="1" x14ac:dyDescent="0.3">
      <c r="A14" s="369" t="s">
        <v>1094</v>
      </c>
      <c r="B14" s="373"/>
      <c r="C14" s="119">
        <v>731003</v>
      </c>
      <c r="D14" s="96" t="s">
        <v>901</v>
      </c>
      <c r="E14" s="101">
        <v>335</v>
      </c>
      <c r="F14" s="101">
        <v>200</v>
      </c>
      <c r="G14" s="101" t="s">
        <v>7</v>
      </c>
      <c r="H14" s="101">
        <v>0.56699999999999995</v>
      </c>
      <c r="I14" s="101">
        <v>24</v>
      </c>
      <c r="J14" s="101" t="s">
        <v>158</v>
      </c>
      <c r="K14" s="101" t="s">
        <v>918</v>
      </c>
      <c r="L14" s="91">
        <v>14</v>
      </c>
      <c r="M14" s="101" t="s">
        <v>11</v>
      </c>
      <c r="N14" s="101" t="s">
        <v>162</v>
      </c>
      <c r="O14" s="101" t="s">
        <v>917</v>
      </c>
      <c r="P14" s="101" t="s">
        <v>19</v>
      </c>
      <c r="Q14" s="101">
        <v>72</v>
      </c>
      <c r="R14" s="36" t="s">
        <v>43</v>
      </c>
    </row>
    <row r="15" spans="1:19" s="3" customFormat="1" ht="39" customHeight="1" thickBot="1" x14ac:dyDescent="0.3">
      <c r="A15" s="369" t="s">
        <v>1095</v>
      </c>
      <c r="B15" s="370"/>
      <c r="C15" s="150">
        <v>731089</v>
      </c>
      <c r="D15" s="95" t="s">
        <v>902</v>
      </c>
      <c r="E15" s="101">
        <v>335</v>
      </c>
      <c r="F15" s="101">
        <v>160</v>
      </c>
      <c r="G15" s="101" t="s">
        <v>7</v>
      </c>
      <c r="H15" s="101">
        <v>0.55600000000000005</v>
      </c>
      <c r="I15" s="101">
        <v>24</v>
      </c>
      <c r="J15" s="101" t="s">
        <v>158</v>
      </c>
      <c r="K15" s="101" t="s">
        <v>926</v>
      </c>
      <c r="L15" s="91">
        <v>13.7</v>
      </c>
      <c r="M15" s="101" t="s">
        <v>15</v>
      </c>
      <c r="N15" s="101" t="s">
        <v>162</v>
      </c>
      <c r="O15" s="101" t="s">
        <v>936</v>
      </c>
      <c r="P15" s="101" t="s">
        <v>19</v>
      </c>
      <c r="Q15" s="101">
        <v>72</v>
      </c>
      <c r="R15" s="36" t="s">
        <v>43</v>
      </c>
    </row>
    <row r="16" spans="1:19" s="3" customFormat="1" ht="27" customHeight="1" x14ac:dyDescent="0.25">
      <c r="A16" s="366" t="s">
        <v>1096</v>
      </c>
      <c r="B16" s="367"/>
      <c r="C16" s="197">
        <v>730325</v>
      </c>
      <c r="D16" s="51" t="s">
        <v>1104</v>
      </c>
      <c r="E16" s="39">
        <v>570</v>
      </c>
      <c r="F16" s="64">
        <v>360</v>
      </c>
      <c r="G16" s="59" t="s">
        <v>7</v>
      </c>
      <c r="H16" s="39">
        <v>0.93600000000000005</v>
      </c>
      <c r="I16" s="39">
        <v>24</v>
      </c>
      <c r="J16" s="39" t="s">
        <v>160</v>
      </c>
      <c r="K16" s="59" t="s">
        <v>934</v>
      </c>
      <c r="L16" s="27">
        <v>11.5</v>
      </c>
      <c r="M16" s="39" t="s">
        <v>9</v>
      </c>
      <c r="N16" s="39" t="s">
        <v>161</v>
      </c>
      <c r="O16" s="59" t="s">
        <v>935</v>
      </c>
      <c r="P16" s="39" t="s">
        <v>18</v>
      </c>
      <c r="Q16" s="39">
        <v>90</v>
      </c>
      <c r="R16" s="28" t="s">
        <v>43</v>
      </c>
    </row>
    <row r="17" spans="1:18" s="3" customFormat="1" ht="27" customHeight="1" x14ac:dyDescent="0.25">
      <c r="A17" s="368"/>
      <c r="B17" s="315"/>
      <c r="C17" s="97">
        <v>730317</v>
      </c>
      <c r="D17" s="11" t="s">
        <v>1105</v>
      </c>
      <c r="E17" s="45">
        <v>570</v>
      </c>
      <c r="F17" s="45">
        <v>360</v>
      </c>
      <c r="G17" s="56" t="s">
        <v>7</v>
      </c>
      <c r="H17" s="45">
        <v>0.93600000000000005</v>
      </c>
      <c r="I17" s="45">
        <v>24</v>
      </c>
      <c r="J17" s="45" t="s">
        <v>160</v>
      </c>
      <c r="K17" s="45" t="s">
        <v>937</v>
      </c>
      <c r="L17" s="8">
        <v>11.5</v>
      </c>
      <c r="M17" s="45" t="s">
        <v>9</v>
      </c>
      <c r="N17" s="45" t="s">
        <v>161</v>
      </c>
      <c r="O17" s="37" t="s">
        <v>938</v>
      </c>
      <c r="P17" s="45" t="s">
        <v>18</v>
      </c>
      <c r="Q17" s="45">
        <v>90</v>
      </c>
      <c r="R17" s="35" t="s">
        <v>43</v>
      </c>
    </row>
    <row r="18" spans="1:18" s="3" customFormat="1" ht="27" customHeight="1" thickBot="1" x14ac:dyDescent="0.3">
      <c r="A18" s="364"/>
      <c r="B18" s="365"/>
      <c r="C18" s="132">
        <v>731097</v>
      </c>
      <c r="D18" s="40" t="s">
        <v>1103</v>
      </c>
      <c r="E18" s="32">
        <v>570</v>
      </c>
      <c r="F18" s="32">
        <v>360</v>
      </c>
      <c r="G18" s="33" t="s">
        <v>7</v>
      </c>
      <c r="H18" s="38">
        <v>0.93600000000000005</v>
      </c>
      <c r="I18" s="38">
        <v>24</v>
      </c>
      <c r="J18" s="32" t="s">
        <v>160</v>
      </c>
      <c r="K18" s="38" t="s">
        <v>939</v>
      </c>
      <c r="L18" s="53">
        <v>11.5</v>
      </c>
      <c r="M18" s="38" t="s">
        <v>9</v>
      </c>
      <c r="N18" s="38" t="s">
        <v>161</v>
      </c>
      <c r="O18" s="38" t="s">
        <v>940</v>
      </c>
      <c r="P18" s="38" t="s">
        <v>18</v>
      </c>
      <c r="Q18" s="38">
        <v>90</v>
      </c>
      <c r="R18" s="54" t="s">
        <v>43</v>
      </c>
    </row>
    <row r="19" spans="1:18" s="3" customFormat="1" ht="20.25" customHeight="1" x14ac:dyDescent="0.25">
      <c r="A19" s="366" t="s">
        <v>1088</v>
      </c>
      <c r="B19" s="367"/>
      <c r="C19" s="104">
        <v>730074</v>
      </c>
      <c r="D19" s="117" t="s">
        <v>430</v>
      </c>
      <c r="E19" s="69">
        <v>170</v>
      </c>
      <c r="F19" s="70">
        <v>100</v>
      </c>
      <c r="G19" s="378" t="s">
        <v>249</v>
      </c>
      <c r="H19" s="26">
        <v>0.17699999999999999</v>
      </c>
      <c r="I19" s="71">
        <v>18</v>
      </c>
      <c r="J19" s="39" t="s">
        <v>347</v>
      </c>
      <c r="K19" s="105" t="s">
        <v>443</v>
      </c>
      <c r="L19" s="44">
        <v>5</v>
      </c>
      <c r="M19" s="39" t="s">
        <v>12</v>
      </c>
      <c r="N19" s="45" t="s">
        <v>1048</v>
      </c>
      <c r="O19" s="39" t="s">
        <v>433</v>
      </c>
      <c r="P19" s="56" t="s">
        <v>578</v>
      </c>
      <c r="Q19" s="45">
        <v>135</v>
      </c>
      <c r="R19" s="28" t="s">
        <v>43</v>
      </c>
    </row>
    <row r="20" spans="1:18" s="3" customFormat="1" ht="20.25" customHeight="1" x14ac:dyDescent="0.25">
      <c r="A20" s="368"/>
      <c r="B20" s="315"/>
      <c r="C20" s="72">
        <v>730082</v>
      </c>
      <c r="D20" s="75" t="s">
        <v>431</v>
      </c>
      <c r="E20" s="76">
        <v>300</v>
      </c>
      <c r="F20" s="77">
        <v>200</v>
      </c>
      <c r="G20" s="379"/>
      <c r="H20" s="6">
        <v>0.38100000000000001</v>
      </c>
      <c r="I20" s="7">
        <v>18</v>
      </c>
      <c r="J20" s="45" t="s">
        <v>256</v>
      </c>
      <c r="K20" s="7" t="s">
        <v>444</v>
      </c>
      <c r="L20" s="57">
        <v>8.6999999999999993</v>
      </c>
      <c r="M20" s="45" t="s">
        <v>11</v>
      </c>
      <c r="N20" s="45" t="s">
        <v>1049</v>
      </c>
      <c r="O20" s="45" t="s">
        <v>434</v>
      </c>
      <c r="P20" s="56" t="s">
        <v>349</v>
      </c>
      <c r="Q20" s="45">
        <v>100</v>
      </c>
      <c r="R20" s="35" t="s">
        <v>43</v>
      </c>
    </row>
    <row r="21" spans="1:18" s="3" customFormat="1" ht="20.25" customHeight="1" x14ac:dyDescent="0.25">
      <c r="A21" s="368"/>
      <c r="B21" s="315"/>
      <c r="C21" s="72">
        <v>730181</v>
      </c>
      <c r="D21" s="79" t="s">
        <v>883</v>
      </c>
      <c r="E21" s="76">
        <v>840</v>
      </c>
      <c r="F21" s="77">
        <v>500</v>
      </c>
      <c r="G21" s="21" t="s">
        <v>822</v>
      </c>
      <c r="H21" s="6">
        <v>0.91500000000000004</v>
      </c>
      <c r="I21" s="7">
        <v>18</v>
      </c>
      <c r="J21" s="45" t="s">
        <v>252</v>
      </c>
      <c r="K21" s="7" t="s">
        <v>884</v>
      </c>
      <c r="L21" s="57">
        <v>11.7</v>
      </c>
      <c r="M21" s="45" t="s">
        <v>13</v>
      </c>
      <c r="N21" s="45" t="s">
        <v>1052</v>
      </c>
      <c r="O21" s="45" t="s">
        <v>885</v>
      </c>
      <c r="P21" s="56" t="s">
        <v>956</v>
      </c>
      <c r="Q21" s="45">
        <v>60</v>
      </c>
      <c r="R21" s="35" t="s">
        <v>43</v>
      </c>
    </row>
    <row r="22" spans="1:18" s="3" customFormat="1" ht="20.25" customHeight="1" x14ac:dyDescent="0.25">
      <c r="A22" s="368"/>
      <c r="B22" s="315"/>
      <c r="C22" s="72">
        <v>730198</v>
      </c>
      <c r="D22" s="79" t="s">
        <v>1097</v>
      </c>
      <c r="E22" s="45">
        <v>1600</v>
      </c>
      <c r="F22" s="21">
        <v>1010</v>
      </c>
      <c r="G22" s="37" t="s">
        <v>822</v>
      </c>
      <c r="H22" s="22">
        <v>1.7330000000000001</v>
      </c>
      <c r="I22" s="7">
        <v>18</v>
      </c>
      <c r="J22" s="46" t="s">
        <v>230</v>
      </c>
      <c r="K22" s="7" t="s">
        <v>922</v>
      </c>
      <c r="L22" s="8">
        <v>12</v>
      </c>
      <c r="M22" s="8" t="s">
        <v>234</v>
      </c>
      <c r="N22" s="45" t="s">
        <v>1053</v>
      </c>
      <c r="O22" s="45" t="s">
        <v>909</v>
      </c>
      <c r="P22" s="56" t="s">
        <v>261</v>
      </c>
      <c r="Q22" s="45">
        <v>50</v>
      </c>
      <c r="R22" s="109" t="s">
        <v>43</v>
      </c>
    </row>
    <row r="23" spans="1:18" s="3" customFormat="1" ht="20.25" customHeight="1" x14ac:dyDescent="0.25">
      <c r="A23" s="368"/>
      <c r="B23" s="315"/>
      <c r="C23" s="72">
        <v>730287</v>
      </c>
      <c r="D23" s="79" t="s">
        <v>689</v>
      </c>
      <c r="E23" s="100">
        <v>170</v>
      </c>
      <c r="F23" s="45">
        <v>100</v>
      </c>
      <c r="G23" s="37" t="s">
        <v>822</v>
      </c>
      <c r="H23" s="6">
        <v>0.17699999999999999</v>
      </c>
      <c r="I23" s="24">
        <v>18</v>
      </c>
      <c r="J23" s="100" t="s">
        <v>574</v>
      </c>
      <c r="K23" s="100" t="s">
        <v>691</v>
      </c>
      <c r="L23" s="19">
        <v>4.4800000000000004</v>
      </c>
      <c r="M23" s="100" t="s">
        <v>12</v>
      </c>
      <c r="N23" s="100" t="s">
        <v>1048</v>
      </c>
      <c r="O23" s="45" t="s">
        <v>690</v>
      </c>
      <c r="P23" s="56" t="s">
        <v>578</v>
      </c>
      <c r="Q23" s="45">
        <v>135</v>
      </c>
      <c r="R23" s="35" t="s">
        <v>43</v>
      </c>
    </row>
    <row r="24" spans="1:18" s="3" customFormat="1" ht="20.25" customHeight="1" thickBot="1" x14ac:dyDescent="0.3">
      <c r="A24" s="368"/>
      <c r="B24" s="315"/>
      <c r="C24" s="237">
        <v>730091</v>
      </c>
      <c r="D24" s="154" t="s">
        <v>432</v>
      </c>
      <c r="E24" s="37">
        <v>240</v>
      </c>
      <c r="F24" s="37">
        <v>150</v>
      </c>
      <c r="G24" s="37" t="s">
        <v>822</v>
      </c>
      <c r="H24" s="82">
        <v>0.30199999999999999</v>
      </c>
      <c r="I24" s="102">
        <v>18</v>
      </c>
      <c r="J24" s="37" t="s">
        <v>257</v>
      </c>
      <c r="K24" s="23" t="s">
        <v>445</v>
      </c>
      <c r="L24" s="25">
        <v>7</v>
      </c>
      <c r="M24" s="37" t="s">
        <v>255</v>
      </c>
      <c r="N24" s="37" t="s">
        <v>1050</v>
      </c>
      <c r="O24" s="23" t="s">
        <v>435</v>
      </c>
      <c r="P24" s="61" t="s">
        <v>259</v>
      </c>
      <c r="Q24" s="37">
        <v>108</v>
      </c>
      <c r="R24" s="62" t="s">
        <v>43</v>
      </c>
    </row>
    <row r="25" spans="1:18" s="3" customFormat="1" ht="23.25" customHeight="1" x14ac:dyDescent="0.25">
      <c r="A25" s="366" t="s">
        <v>1073</v>
      </c>
      <c r="B25" s="374"/>
      <c r="C25" s="242">
        <v>730112</v>
      </c>
      <c r="D25" s="43" t="s">
        <v>454</v>
      </c>
      <c r="E25" s="39">
        <v>240</v>
      </c>
      <c r="F25" s="64">
        <v>150</v>
      </c>
      <c r="G25" s="147" t="s">
        <v>822</v>
      </c>
      <c r="H25" s="26">
        <v>0.30199999999999999</v>
      </c>
      <c r="I25" s="42">
        <v>18</v>
      </c>
      <c r="J25" s="64" t="s">
        <v>257</v>
      </c>
      <c r="K25" s="42" t="s">
        <v>446</v>
      </c>
      <c r="L25" s="27">
        <v>7</v>
      </c>
      <c r="M25" s="39" t="s">
        <v>255</v>
      </c>
      <c r="N25" s="39" t="s">
        <v>1050</v>
      </c>
      <c r="O25" s="64" t="s">
        <v>447</v>
      </c>
      <c r="P25" s="98" t="s">
        <v>259</v>
      </c>
      <c r="Q25" s="64">
        <v>108</v>
      </c>
      <c r="R25" s="99" t="s">
        <v>43</v>
      </c>
    </row>
    <row r="26" spans="1:18" s="3" customFormat="1" ht="21" customHeight="1" thickBot="1" x14ac:dyDescent="0.3">
      <c r="A26" s="368"/>
      <c r="B26" s="375"/>
      <c r="C26" s="106">
        <v>730201</v>
      </c>
      <c r="D26" s="243" t="s">
        <v>1098</v>
      </c>
      <c r="E26" s="38">
        <v>1600</v>
      </c>
      <c r="F26" s="38">
        <v>1010</v>
      </c>
      <c r="G26" s="38" t="s">
        <v>822</v>
      </c>
      <c r="H26" s="84">
        <v>1.7330000000000001</v>
      </c>
      <c r="I26" s="87">
        <v>18</v>
      </c>
      <c r="J26" s="38" t="s">
        <v>230</v>
      </c>
      <c r="K26" s="87" t="s">
        <v>923</v>
      </c>
      <c r="L26" s="67">
        <v>12</v>
      </c>
      <c r="M26" s="67" t="s">
        <v>234</v>
      </c>
      <c r="N26" s="38" t="s">
        <v>1053</v>
      </c>
      <c r="O26" s="38" t="s">
        <v>910</v>
      </c>
      <c r="P26" s="38" t="s">
        <v>261</v>
      </c>
      <c r="Q26" s="38">
        <v>50</v>
      </c>
      <c r="R26" s="54" t="s">
        <v>43</v>
      </c>
    </row>
    <row r="27" spans="1:18" s="3" customFormat="1" ht="26.25" customHeight="1" x14ac:dyDescent="0.25">
      <c r="A27" s="368"/>
      <c r="B27" s="315"/>
      <c r="C27" s="104">
        <v>730104</v>
      </c>
      <c r="D27" s="88" t="s">
        <v>455</v>
      </c>
      <c r="E27" s="64">
        <v>240</v>
      </c>
      <c r="F27" s="64">
        <v>120</v>
      </c>
      <c r="G27" s="39" t="s">
        <v>822</v>
      </c>
      <c r="H27" s="26">
        <v>0.25900000000000001</v>
      </c>
      <c r="I27" s="71">
        <v>18</v>
      </c>
      <c r="J27" s="39" t="s">
        <v>257</v>
      </c>
      <c r="K27" s="146" t="s">
        <v>448</v>
      </c>
      <c r="L27" s="27">
        <v>6.4</v>
      </c>
      <c r="M27" s="64" t="s">
        <v>281</v>
      </c>
      <c r="N27" s="64" t="s">
        <v>1050</v>
      </c>
      <c r="O27" s="39" t="s">
        <v>449</v>
      </c>
      <c r="P27" s="98" t="s">
        <v>259</v>
      </c>
      <c r="Q27" s="39">
        <v>108</v>
      </c>
      <c r="R27" s="28" t="s">
        <v>43</v>
      </c>
    </row>
    <row r="28" spans="1:18" s="3" customFormat="1" ht="26.25" customHeight="1" thickBot="1" x14ac:dyDescent="0.3">
      <c r="A28" s="368"/>
      <c r="B28" s="315"/>
      <c r="C28" s="106">
        <v>730228</v>
      </c>
      <c r="D28" s="244" t="s">
        <v>1099</v>
      </c>
      <c r="E28" s="38">
        <v>1600</v>
      </c>
      <c r="F28" s="38">
        <v>1010</v>
      </c>
      <c r="G28" s="32" t="s">
        <v>822</v>
      </c>
      <c r="H28" s="84">
        <v>1.7330000000000001</v>
      </c>
      <c r="I28" s="31">
        <v>18</v>
      </c>
      <c r="J28" s="30" t="s">
        <v>230</v>
      </c>
      <c r="K28" s="87" t="s">
        <v>925</v>
      </c>
      <c r="L28" s="67">
        <v>12</v>
      </c>
      <c r="M28" s="53" t="s">
        <v>234</v>
      </c>
      <c r="N28" s="53" t="s">
        <v>1053</v>
      </c>
      <c r="O28" s="32" t="s">
        <v>911</v>
      </c>
      <c r="P28" s="38" t="s">
        <v>261</v>
      </c>
      <c r="Q28" s="32">
        <v>50</v>
      </c>
      <c r="R28" s="41" t="s">
        <v>43</v>
      </c>
    </row>
    <row r="29" spans="1:18" s="3" customFormat="1" ht="24.75" customHeight="1" x14ac:dyDescent="0.25">
      <c r="A29" s="368"/>
      <c r="B29" s="315"/>
      <c r="C29" s="148">
        <v>730121</v>
      </c>
      <c r="D29" s="149" t="s">
        <v>456</v>
      </c>
      <c r="E29" s="21">
        <v>240</v>
      </c>
      <c r="F29" s="100">
        <v>120</v>
      </c>
      <c r="G29" s="21" t="s">
        <v>822</v>
      </c>
      <c r="H29" s="74">
        <v>0.25900000000000001</v>
      </c>
      <c r="I29" s="24">
        <v>18</v>
      </c>
      <c r="J29" s="100" t="s">
        <v>257</v>
      </c>
      <c r="K29" s="24" t="s">
        <v>450</v>
      </c>
      <c r="L29" s="20">
        <v>6.4</v>
      </c>
      <c r="M29" s="100" t="s">
        <v>281</v>
      </c>
      <c r="N29" s="21" t="s">
        <v>1050</v>
      </c>
      <c r="O29" s="21" t="s">
        <v>451</v>
      </c>
      <c r="P29" s="129" t="s">
        <v>259</v>
      </c>
      <c r="Q29" s="21">
        <v>108</v>
      </c>
      <c r="R29" s="109" t="s">
        <v>43</v>
      </c>
    </row>
    <row r="30" spans="1:18" s="3" customFormat="1" ht="24.75" customHeight="1" thickBot="1" x14ac:dyDescent="0.3">
      <c r="A30" s="364"/>
      <c r="B30" s="365"/>
      <c r="C30" s="106">
        <v>730211</v>
      </c>
      <c r="D30" s="243" t="s">
        <v>1100</v>
      </c>
      <c r="E30" s="38">
        <v>1600</v>
      </c>
      <c r="F30" s="21">
        <v>1010</v>
      </c>
      <c r="G30" s="38" t="s">
        <v>822</v>
      </c>
      <c r="H30" s="22">
        <v>1.7330000000000001</v>
      </c>
      <c r="I30" s="24">
        <v>18</v>
      </c>
      <c r="J30" s="130" t="s">
        <v>230</v>
      </c>
      <c r="K30" s="24" t="s">
        <v>924</v>
      </c>
      <c r="L30" s="53">
        <v>12</v>
      </c>
      <c r="M30" s="19" t="s">
        <v>234</v>
      </c>
      <c r="N30" s="53" t="s">
        <v>1053</v>
      </c>
      <c r="O30" s="38" t="s">
        <v>912</v>
      </c>
      <c r="P30" s="38" t="s">
        <v>261</v>
      </c>
      <c r="Q30" s="38">
        <v>50</v>
      </c>
      <c r="R30" s="54" t="s">
        <v>43</v>
      </c>
    </row>
    <row r="31" spans="1:18" s="3" customFormat="1" ht="27" customHeight="1" x14ac:dyDescent="0.25">
      <c r="A31" s="366" t="s">
        <v>1074</v>
      </c>
      <c r="B31" s="367"/>
      <c r="C31" s="104">
        <v>731011</v>
      </c>
      <c r="D31" s="85" t="s">
        <v>457</v>
      </c>
      <c r="E31" s="39">
        <v>250</v>
      </c>
      <c r="F31" s="39">
        <v>150</v>
      </c>
      <c r="G31" s="39" t="s">
        <v>822</v>
      </c>
      <c r="H31" s="26">
        <v>0.28699999999999998</v>
      </c>
      <c r="I31" s="71">
        <v>18</v>
      </c>
      <c r="J31" s="39" t="s">
        <v>257</v>
      </c>
      <c r="K31" s="71" t="s">
        <v>452</v>
      </c>
      <c r="L31" s="44">
        <v>7</v>
      </c>
      <c r="M31" s="39" t="s">
        <v>255</v>
      </c>
      <c r="N31" s="39" t="s">
        <v>1050</v>
      </c>
      <c r="O31" s="39" t="s">
        <v>453</v>
      </c>
      <c r="P31" s="65" t="s">
        <v>259</v>
      </c>
      <c r="Q31" s="39">
        <v>108</v>
      </c>
      <c r="R31" s="28" t="s">
        <v>43</v>
      </c>
    </row>
    <row r="32" spans="1:18" s="3" customFormat="1" ht="27" customHeight="1" thickBot="1" x14ac:dyDescent="0.3">
      <c r="A32" s="364"/>
      <c r="B32" s="365"/>
      <c r="C32" s="106">
        <v>731054</v>
      </c>
      <c r="D32" s="89" t="s">
        <v>913</v>
      </c>
      <c r="E32" s="45">
        <v>1600</v>
      </c>
      <c r="F32" s="21">
        <v>1010</v>
      </c>
      <c r="G32" s="37" t="s">
        <v>822</v>
      </c>
      <c r="H32" s="22">
        <v>1.7330000000000001</v>
      </c>
      <c r="I32" s="7">
        <v>18</v>
      </c>
      <c r="J32" s="46" t="s">
        <v>230</v>
      </c>
      <c r="K32" s="7" t="s">
        <v>928</v>
      </c>
      <c r="L32" s="8">
        <v>12</v>
      </c>
      <c r="M32" s="8" t="s">
        <v>234</v>
      </c>
      <c r="N32" s="8" t="s">
        <v>1053</v>
      </c>
      <c r="O32" s="21" t="s">
        <v>914</v>
      </c>
      <c r="P32" s="56" t="s">
        <v>261</v>
      </c>
      <c r="Q32" s="45">
        <v>50</v>
      </c>
      <c r="R32" s="109" t="s">
        <v>43</v>
      </c>
    </row>
    <row r="33" spans="1:18" s="3" customFormat="1" ht="21.75" customHeight="1" x14ac:dyDescent="0.25">
      <c r="A33" s="366" t="s">
        <v>1090</v>
      </c>
      <c r="B33" s="367"/>
      <c r="C33" s="104">
        <v>731071</v>
      </c>
      <c r="D33" s="88" t="s">
        <v>676</v>
      </c>
      <c r="E33" s="39">
        <v>240</v>
      </c>
      <c r="F33" s="39">
        <v>120</v>
      </c>
      <c r="G33" s="39" t="s">
        <v>822</v>
      </c>
      <c r="H33" s="26">
        <v>0.25900000000000001</v>
      </c>
      <c r="I33" s="71">
        <v>18</v>
      </c>
      <c r="J33" s="39" t="s">
        <v>257</v>
      </c>
      <c r="K33" s="105" t="s">
        <v>677</v>
      </c>
      <c r="L33" s="27">
        <v>6.4</v>
      </c>
      <c r="M33" s="39" t="s">
        <v>281</v>
      </c>
      <c r="N33" s="39" t="s">
        <v>1050</v>
      </c>
      <c r="O33" s="64" t="s">
        <v>678</v>
      </c>
      <c r="P33" s="98" t="s">
        <v>259</v>
      </c>
      <c r="Q33" s="39">
        <v>108</v>
      </c>
      <c r="R33" s="28" t="s">
        <v>43</v>
      </c>
    </row>
    <row r="34" spans="1:18" s="3" customFormat="1" ht="21.75" customHeight="1" thickBot="1" x14ac:dyDescent="0.3">
      <c r="A34" s="368"/>
      <c r="B34" s="315"/>
      <c r="C34" s="106">
        <v>731046</v>
      </c>
      <c r="D34" s="89" t="s">
        <v>1101</v>
      </c>
      <c r="E34" s="38">
        <v>1600</v>
      </c>
      <c r="F34" s="32">
        <v>1010</v>
      </c>
      <c r="G34" s="38" t="s">
        <v>822</v>
      </c>
      <c r="H34" s="84">
        <v>1.7330000000000001</v>
      </c>
      <c r="I34" s="87">
        <v>18</v>
      </c>
      <c r="J34" s="52" t="s">
        <v>230</v>
      </c>
      <c r="K34" s="87" t="s">
        <v>927</v>
      </c>
      <c r="L34" s="53">
        <v>12</v>
      </c>
      <c r="M34" s="53" t="s">
        <v>234</v>
      </c>
      <c r="N34" s="53" t="s">
        <v>1053</v>
      </c>
      <c r="O34" s="52" t="s">
        <v>916</v>
      </c>
      <c r="P34" s="38" t="s">
        <v>261</v>
      </c>
      <c r="Q34" s="38">
        <v>50</v>
      </c>
      <c r="R34" s="41" t="s">
        <v>43</v>
      </c>
    </row>
    <row r="35" spans="1:18" s="3" customFormat="1" ht="28.5" customHeight="1" thickBot="1" x14ac:dyDescent="0.3">
      <c r="A35" s="364"/>
      <c r="B35" s="365"/>
      <c r="C35" s="142">
        <v>731062</v>
      </c>
      <c r="D35" s="145" t="s">
        <v>1102</v>
      </c>
      <c r="E35" s="101">
        <v>1600</v>
      </c>
      <c r="F35" s="101">
        <v>1010</v>
      </c>
      <c r="G35" s="101" t="s">
        <v>822</v>
      </c>
      <c r="H35" s="93">
        <v>1.7330000000000001</v>
      </c>
      <c r="I35" s="94">
        <v>18</v>
      </c>
      <c r="J35" s="90" t="s">
        <v>230</v>
      </c>
      <c r="K35" s="94" t="s">
        <v>929</v>
      </c>
      <c r="L35" s="91">
        <v>12</v>
      </c>
      <c r="M35" s="91" t="s">
        <v>234</v>
      </c>
      <c r="N35" s="91" t="s">
        <v>1053</v>
      </c>
      <c r="O35" s="90" t="s">
        <v>915</v>
      </c>
      <c r="P35" s="101" t="s">
        <v>261</v>
      </c>
      <c r="Q35" s="101">
        <v>50</v>
      </c>
      <c r="R35" s="36" t="s">
        <v>43</v>
      </c>
    </row>
    <row r="36" spans="1:18" s="3" customFormat="1" ht="28.5" customHeight="1" thickBot="1" x14ac:dyDescent="0.3">
      <c r="A36" s="369" t="s">
        <v>1091</v>
      </c>
      <c r="B36" s="370"/>
      <c r="C36" s="151">
        <v>734002</v>
      </c>
      <c r="D36" s="92" t="s">
        <v>944</v>
      </c>
      <c r="E36" s="90">
        <v>160</v>
      </c>
      <c r="F36" s="90">
        <v>100</v>
      </c>
      <c r="G36" s="101" t="s">
        <v>822</v>
      </c>
      <c r="H36" s="93">
        <v>0.17699999999999999</v>
      </c>
      <c r="I36" s="94">
        <v>12</v>
      </c>
      <c r="J36" s="101" t="s">
        <v>574</v>
      </c>
      <c r="K36" s="128" t="s">
        <v>942</v>
      </c>
      <c r="L36" s="91">
        <v>4.4800000000000004</v>
      </c>
      <c r="M36" s="101" t="s">
        <v>12</v>
      </c>
      <c r="N36" s="101" t="s">
        <v>1048</v>
      </c>
      <c r="O36" s="90" t="s">
        <v>943</v>
      </c>
      <c r="P36" s="101" t="s">
        <v>578</v>
      </c>
      <c r="Q36" s="101">
        <v>135</v>
      </c>
      <c r="R36" s="36" t="s">
        <v>797</v>
      </c>
    </row>
    <row r="37" spans="1:18" s="4" customFormat="1" ht="33.75" customHeight="1" thickBot="1" x14ac:dyDescent="0.3">
      <c r="A37" s="364" t="s">
        <v>1062</v>
      </c>
      <c r="B37" s="365"/>
      <c r="C37" s="110">
        <v>737011</v>
      </c>
      <c r="D37" s="116" t="s">
        <v>458</v>
      </c>
      <c r="E37" s="371" t="s">
        <v>806</v>
      </c>
      <c r="F37" s="372"/>
      <c r="G37" s="32" t="s">
        <v>7</v>
      </c>
      <c r="H37" s="86">
        <v>0.95</v>
      </c>
      <c r="I37" s="38">
        <v>24</v>
      </c>
      <c r="J37" s="38" t="s">
        <v>316</v>
      </c>
      <c r="K37" s="38" t="s">
        <v>459</v>
      </c>
      <c r="L37" s="53">
        <v>11.5</v>
      </c>
      <c r="M37" s="38" t="s">
        <v>13</v>
      </c>
      <c r="N37" s="38" t="s">
        <v>410</v>
      </c>
      <c r="O37" s="38" t="s">
        <v>460</v>
      </c>
      <c r="P37" s="38" t="s">
        <v>941</v>
      </c>
      <c r="Q37" s="38">
        <v>72</v>
      </c>
      <c r="R37" s="54" t="s">
        <v>981</v>
      </c>
    </row>
    <row r="38" spans="1:18" s="2" customFormat="1" ht="20.25" customHeight="1" x14ac:dyDescent="0.2">
      <c r="A38" s="3"/>
      <c r="B38" s="3"/>
      <c r="C38" s="16"/>
      <c r="D38" s="10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8" s="2" customFormat="1" ht="20.25" customHeight="1" x14ac:dyDescent="0.25">
      <c r="C39" s="17"/>
      <c r="D39" s="13"/>
    </row>
    <row r="40" spans="1:18" s="2" customFormat="1" ht="20.25" customHeight="1" x14ac:dyDescent="0.25">
      <c r="C40" s="17"/>
      <c r="D40" s="13"/>
    </row>
    <row r="41" spans="1:18" s="2" customFormat="1" ht="20.25" customHeight="1" x14ac:dyDescent="0.25">
      <c r="C41" s="17"/>
      <c r="D41" s="13"/>
    </row>
    <row r="42" spans="1:18" s="2" customFormat="1" ht="20.25" customHeight="1" x14ac:dyDescent="0.25">
      <c r="C42" s="17"/>
      <c r="D42" s="13"/>
    </row>
    <row r="43" spans="1:18" s="2" customFormat="1" ht="20.25" customHeight="1" x14ac:dyDescent="0.25">
      <c r="C43" s="17"/>
      <c r="D43" s="13"/>
    </row>
    <row r="44" spans="1:18" s="2" customFormat="1" ht="20.25" customHeight="1" x14ac:dyDescent="0.25">
      <c r="C44" s="17"/>
      <c r="D44" s="13"/>
    </row>
    <row r="45" spans="1:18" s="2" customFormat="1" ht="20.25" customHeight="1" x14ac:dyDescent="0.25">
      <c r="C45" s="17"/>
      <c r="D45" s="13"/>
    </row>
    <row r="46" spans="1:18" s="2" customFormat="1" ht="20.25" customHeight="1" x14ac:dyDescent="0.25">
      <c r="C46" s="17"/>
      <c r="D46" s="13"/>
    </row>
    <row r="47" spans="1:18" s="2" customFormat="1" ht="20.25" customHeight="1" x14ac:dyDescent="0.25">
      <c r="C47" s="17"/>
      <c r="D47" s="13"/>
    </row>
    <row r="48" spans="1:18" s="2" customFormat="1" ht="20.25" customHeight="1" x14ac:dyDescent="0.25">
      <c r="C48" s="17"/>
      <c r="D48" s="13"/>
    </row>
    <row r="49" spans="3:4" s="2" customFormat="1" ht="20.25" customHeight="1" x14ac:dyDescent="0.25">
      <c r="C49" s="17"/>
      <c r="D49" s="13"/>
    </row>
    <row r="50" spans="3:4" s="2" customFormat="1" ht="20.25" customHeight="1" x14ac:dyDescent="0.25">
      <c r="C50" s="17"/>
      <c r="D50" s="13"/>
    </row>
    <row r="51" spans="3:4" s="2" customFormat="1" ht="30" customHeight="1" x14ac:dyDescent="0.25">
      <c r="C51" s="17"/>
      <c r="D51" s="13"/>
    </row>
    <row r="52" spans="3:4" s="2" customFormat="1" ht="30" customHeight="1" x14ac:dyDescent="0.25">
      <c r="C52" s="17"/>
      <c r="D52" s="13"/>
    </row>
    <row r="53" spans="3:4" s="2" customFormat="1" ht="30" customHeight="1" x14ac:dyDescent="0.25">
      <c r="C53" s="17"/>
      <c r="D53" s="13"/>
    </row>
    <row r="54" spans="3:4" s="2" customFormat="1" ht="30" customHeight="1" x14ac:dyDescent="0.25">
      <c r="C54" s="17"/>
      <c r="D54" s="13"/>
    </row>
    <row r="55" spans="3:4" s="2" customFormat="1" ht="30" customHeight="1" x14ac:dyDescent="0.25">
      <c r="C55" s="17"/>
      <c r="D55" s="13"/>
    </row>
    <row r="56" spans="3:4" s="2" customFormat="1" ht="30" customHeight="1" x14ac:dyDescent="0.25">
      <c r="C56" s="17"/>
      <c r="D56" s="13"/>
    </row>
    <row r="57" spans="3:4" s="2" customFormat="1" ht="30" customHeight="1" x14ac:dyDescent="0.25">
      <c r="C57" s="17"/>
      <c r="D57" s="13"/>
    </row>
    <row r="58" spans="3:4" s="1" customFormat="1" ht="30" customHeight="1" x14ac:dyDescent="0.25">
      <c r="C58" s="18"/>
      <c r="D58" s="14"/>
    </row>
    <row r="59" spans="3:4" s="1" customFormat="1" ht="30" customHeight="1" x14ac:dyDescent="0.25">
      <c r="C59" s="18"/>
      <c r="D59" s="14"/>
    </row>
    <row r="60" spans="3:4" s="1" customFormat="1" ht="30" customHeight="1" x14ac:dyDescent="0.25">
      <c r="C60" s="18"/>
      <c r="D60" s="14"/>
    </row>
    <row r="61" spans="3:4" s="1" customFormat="1" ht="30" customHeight="1" x14ac:dyDescent="0.25">
      <c r="C61" s="18"/>
      <c r="D61" s="14"/>
    </row>
    <row r="62" spans="3:4" s="1" customFormat="1" ht="30" customHeight="1" x14ac:dyDescent="0.25">
      <c r="C62" s="18"/>
      <c r="D62" s="14"/>
    </row>
    <row r="63" spans="3:4" s="1" customFormat="1" ht="30" customHeight="1" x14ac:dyDescent="0.25">
      <c r="C63" s="18"/>
      <c r="D63" s="14"/>
    </row>
    <row r="64" spans="3:4" s="1" customFormat="1" ht="30" customHeight="1" x14ac:dyDescent="0.25">
      <c r="C64" s="18"/>
      <c r="D64" s="14"/>
    </row>
    <row r="65" spans="1:17" s="1" customFormat="1" ht="30" customHeight="1" x14ac:dyDescent="0.25">
      <c r="C65" s="18"/>
      <c r="D65" s="14"/>
    </row>
    <row r="66" spans="1:17" s="1" customFormat="1" ht="30" customHeight="1" x14ac:dyDescent="0.25">
      <c r="C66" s="18"/>
      <c r="D66" s="14"/>
    </row>
    <row r="67" spans="1:17" s="1" customFormat="1" ht="30" customHeight="1" x14ac:dyDescent="0.25">
      <c r="C67" s="18"/>
      <c r="D67" s="14"/>
    </row>
    <row r="68" spans="1:17" s="1" customFormat="1" ht="30" customHeight="1" x14ac:dyDescent="0.25">
      <c r="C68" s="18"/>
      <c r="D68" s="14"/>
    </row>
    <row r="69" spans="1:17" s="1" customFormat="1" ht="30" customHeight="1" x14ac:dyDescent="0.25">
      <c r="C69" s="18"/>
      <c r="D69" s="14"/>
    </row>
    <row r="70" spans="1:17" s="1" customFormat="1" ht="30" customHeight="1" x14ac:dyDescent="0.25">
      <c r="C70" s="18"/>
      <c r="D70" s="14"/>
    </row>
    <row r="71" spans="1:17" ht="24" customHeight="1" x14ac:dyDescent="0.25">
      <c r="A71" s="1"/>
      <c r="B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24" customHeight="1" x14ac:dyDescent="0.25">
      <c r="A72" s="1"/>
      <c r="B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24" customHeight="1" x14ac:dyDescent="0.25">
      <c r="A73" s="1"/>
      <c r="B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24" customHeight="1" x14ac:dyDescent="0.25">
      <c r="A74" s="1"/>
      <c r="B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24" customHeight="1" x14ac:dyDescent="0.25">
      <c r="A75" s="1"/>
      <c r="B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24" customHeight="1" x14ac:dyDescent="0.25">
      <c r="A76" s="1"/>
      <c r="B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24" customHeight="1" x14ac:dyDescent="0.25">
      <c r="A77" s="1"/>
      <c r="B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24" customHeight="1" x14ac:dyDescent="0.25">
      <c r="A78" s="1"/>
      <c r="B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24" customHeight="1" x14ac:dyDescent="0.25">
      <c r="A79" s="1"/>
      <c r="B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24" customHeight="1" x14ac:dyDescent="0.25">
      <c r="A80" s="1"/>
      <c r="B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ht="24" customHeight="1" x14ac:dyDescent="0.25"/>
    <row r="98" ht="24" customHeight="1" x14ac:dyDescent="0.25"/>
    <row r="99" ht="24" customHeight="1" x14ac:dyDescent="0.25"/>
    <row r="100" ht="24" customHeight="1" x14ac:dyDescent="0.25"/>
    <row r="101" ht="24" customHeight="1" x14ac:dyDescent="0.25"/>
    <row r="102" ht="24" customHeight="1" x14ac:dyDescent="0.25"/>
    <row r="103" ht="24" customHeight="1" x14ac:dyDescent="0.25"/>
    <row r="104" ht="24" customHeight="1" x14ac:dyDescent="0.25"/>
    <row r="105" ht="24" customHeight="1" x14ac:dyDescent="0.25"/>
    <row r="106" ht="24" customHeight="1" x14ac:dyDescent="0.25"/>
    <row r="107" ht="24" customHeight="1" x14ac:dyDescent="0.25"/>
    <row r="108" ht="24" customHeight="1" x14ac:dyDescent="0.25"/>
    <row r="109" ht="24" customHeight="1" x14ac:dyDescent="0.25"/>
    <row r="110" ht="24" customHeight="1" x14ac:dyDescent="0.25"/>
    <row r="111" ht="24" customHeight="1" x14ac:dyDescent="0.25"/>
    <row r="112" ht="24" customHeight="1" x14ac:dyDescent="0.25"/>
    <row r="113" ht="24" customHeight="1" x14ac:dyDescent="0.25"/>
    <row r="114" ht="24" customHeight="1" x14ac:dyDescent="0.25"/>
    <row r="115" ht="24" customHeight="1" x14ac:dyDescent="0.25"/>
    <row r="116" ht="24" customHeight="1" x14ac:dyDescent="0.25"/>
    <row r="117" ht="24" customHeight="1" x14ac:dyDescent="0.25"/>
    <row r="118" ht="24" customHeight="1" x14ac:dyDescent="0.25"/>
    <row r="119" ht="24" customHeight="1" x14ac:dyDescent="0.25"/>
    <row r="120" ht="24" customHeight="1" x14ac:dyDescent="0.25"/>
    <row r="121" ht="24" customHeight="1" x14ac:dyDescent="0.25"/>
    <row r="122" ht="24" customHeight="1" x14ac:dyDescent="0.25"/>
    <row r="123" ht="24" customHeight="1" x14ac:dyDescent="0.25"/>
    <row r="124" ht="24" customHeight="1" x14ac:dyDescent="0.25"/>
    <row r="125" ht="24" customHeight="1" x14ac:dyDescent="0.25"/>
    <row r="126" ht="24" customHeight="1" x14ac:dyDescent="0.25"/>
    <row r="127" ht="24" customHeight="1" x14ac:dyDescent="0.25"/>
    <row r="128" ht="24" customHeight="1" x14ac:dyDescent="0.25"/>
    <row r="129" ht="24" customHeight="1" x14ac:dyDescent="0.25"/>
    <row r="130" ht="24" customHeight="1" x14ac:dyDescent="0.25"/>
    <row r="131" ht="24" customHeight="1" x14ac:dyDescent="0.25"/>
    <row r="132" ht="24" customHeight="1" x14ac:dyDescent="0.25"/>
    <row r="133" ht="24" customHeight="1" x14ac:dyDescent="0.25"/>
    <row r="134" ht="24" customHeight="1" x14ac:dyDescent="0.25"/>
    <row r="135" ht="24" customHeight="1" x14ac:dyDescent="0.25"/>
    <row r="136" ht="24" customHeight="1" x14ac:dyDescent="0.25"/>
    <row r="137" ht="24" customHeight="1" x14ac:dyDescent="0.25"/>
    <row r="138" ht="24" customHeight="1" x14ac:dyDescent="0.25"/>
    <row r="139" ht="24" customHeight="1" x14ac:dyDescent="0.25"/>
    <row r="140" ht="24" customHeight="1" x14ac:dyDescent="0.25"/>
    <row r="141" ht="24" customHeight="1" x14ac:dyDescent="0.25"/>
    <row r="142" ht="24" customHeight="1" x14ac:dyDescent="0.25"/>
    <row r="143" ht="24" customHeight="1" x14ac:dyDescent="0.25"/>
    <row r="144" ht="24" customHeight="1" x14ac:dyDescent="0.25"/>
    <row r="145" ht="24" customHeight="1" x14ac:dyDescent="0.25"/>
    <row r="146" ht="24" customHeight="1" x14ac:dyDescent="0.25"/>
    <row r="147" ht="24" customHeight="1" x14ac:dyDescent="0.25"/>
    <row r="148" ht="24" customHeight="1" x14ac:dyDescent="0.25"/>
    <row r="149" ht="24" customHeight="1" x14ac:dyDescent="0.25"/>
    <row r="150" ht="24" customHeight="1" x14ac:dyDescent="0.25"/>
    <row r="151" ht="24" customHeight="1" x14ac:dyDescent="0.25"/>
    <row r="152" ht="24" customHeight="1" x14ac:dyDescent="0.25"/>
    <row r="153" ht="24" customHeight="1" x14ac:dyDescent="0.25"/>
    <row r="154" ht="24" customHeight="1" x14ac:dyDescent="0.25"/>
    <row r="155" ht="24" customHeight="1" x14ac:dyDescent="0.25"/>
    <row r="156" ht="24" customHeight="1" x14ac:dyDescent="0.25"/>
    <row r="157" ht="24" customHeight="1" x14ac:dyDescent="0.25"/>
    <row r="158" ht="24" customHeight="1" x14ac:dyDescent="0.25"/>
    <row r="159" ht="24" customHeight="1" x14ac:dyDescent="0.25"/>
    <row r="160" ht="24" customHeight="1" x14ac:dyDescent="0.25"/>
    <row r="161" ht="24" customHeight="1" x14ac:dyDescent="0.25"/>
    <row r="162" ht="24" customHeight="1" x14ac:dyDescent="0.25"/>
    <row r="163" ht="24" customHeight="1" x14ac:dyDescent="0.25"/>
    <row r="164" ht="24" customHeight="1" x14ac:dyDescent="0.25"/>
    <row r="165" ht="24" customHeight="1" x14ac:dyDescent="0.25"/>
    <row r="166" ht="24" customHeight="1" x14ac:dyDescent="0.25"/>
    <row r="167" ht="24" customHeight="1" x14ac:dyDescent="0.25"/>
    <row r="168" ht="24" customHeight="1" x14ac:dyDescent="0.25"/>
    <row r="169" ht="24" customHeight="1" x14ac:dyDescent="0.25"/>
    <row r="170" ht="24" customHeight="1" x14ac:dyDescent="0.25"/>
    <row r="171" ht="24" customHeight="1" x14ac:dyDescent="0.25"/>
    <row r="172" ht="24" customHeight="1" x14ac:dyDescent="0.25"/>
    <row r="173" ht="24" customHeight="1" x14ac:dyDescent="0.25"/>
    <row r="174" ht="24" customHeight="1" x14ac:dyDescent="0.25"/>
    <row r="175" ht="24" customHeight="1" x14ac:dyDescent="0.25"/>
    <row r="176" ht="24" customHeight="1" x14ac:dyDescent="0.25"/>
    <row r="177" ht="24" customHeight="1" x14ac:dyDescent="0.25"/>
    <row r="178" ht="24" customHeight="1" x14ac:dyDescent="0.25"/>
    <row r="179" ht="24" customHeight="1" x14ac:dyDescent="0.25"/>
    <row r="180" ht="24" customHeight="1" x14ac:dyDescent="0.25"/>
    <row r="181" ht="24" customHeight="1" x14ac:dyDescent="0.25"/>
    <row r="182" ht="24" customHeight="1" x14ac:dyDescent="0.25"/>
    <row r="183" ht="24" customHeight="1" x14ac:dyDescent="0.25"/>
    <row r="184" ht="24" customHeight="1" x14ac:dyDescent="0.25"/>
    <row r="185" ht="24" customHeight="1" x14ac:dyDescent="0.25"/>
    <row r="186" ht="24" customHeight="1" x14ac:dyDescent="0.25"/>
    <row r="187" ht="24" customHeight="1" x14ac:dyDescent="0.25"/>
    <row r="188" ht="24" customHeight="1" x14ac:dyDescent="0.25"/>
    <row r="189" ht="24" customHeight="1" x14ac:dyDescent="0.25"/>
    <row r="190" ht="24" customHeight="1" x14ac:dyDescent="0.25"/>
    <row r="191" ht="24" customHeight="1" x14ac:dyDescent="0.25"/>
    <row r="192" ht="24" customHeight="1" x14ac:dyDescent="0.25"/>
    <row r="193" ht="24" customHeight="1" x14ac:dyDescent="0.25"/>
    <row r="194" ht="24" customHeight="1" x14ac:dyDescent="0.25"/>
    <row r="195" ht="24" customHeight="1" x14ac:dyDescent="0.25"/>
    <row r="196" ht="24" customHeight="1" x14ac:dyDescent="0.25"/>
    <row r="197" ht="24" customHeight="1" x14ac:dyDescent="0.25"/>
    <row r="198" ht="24" customHeight="1" x14ac:dyDescent="0.25"/>
    <row r="199" ht="24" customHeight="1" x14ac:dyDescent="0.25"/>
    <row r="200" ht="24" customHeight="1" x14ac:dyDescent="0.25"/>
    <row r="201" ht="24" customHeight="1" x14ac:dyDescent="0.25"/>
    <row r="202" ht="24" customHeight="1" x14ac:dyDescent="0.25"/>
    <row r="203" ht="24" customHeight="1" x14ac:dyDescent="0.25"/>
    <row r="204" ht="24" customHeight="1" x14ac:dyDescent="0.25"/>
    <row r="205" ht="24" customHeight="1" x14ac:dyDescent="0.25"/>
    <row r="206" ht="24" customHeight="1" x14ac:dyDescent="0.25"/>
    <row r="207" ht="24" customHeight="1" x14ac:dyDescent="0.25"/>
    <row r="208" ht="24" customHeight="1" x14ac:dyDescent="0.25"/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</sheetData>
  <autoFilter ref="C4:C37" xr:uid="{5E0E8188-7B3B-4D29-85E1-FC503B985781}"/>
  <mergeCells count="27">
    <mergeCell ref="A14:B14"/>
    <mergeCell ref="A25:B30"/>
    <mergeCell ref="A33:B35"/>
    <mergeCell ref="A1:B3"/>
    <mergeCell ref="C1:Q3"/>
    <mergeCell ref="A15:B15"/>
    <mergeCell ref="A31:B32"/>
    <mergeCell ref="G19:G20"/>
    <mergeCell ref="A7:B10"/>
    <mergeCell ref="A11:B13"/>
    <mergeCell ref="A4:B6"/>
    <mergeCell ref="D4:D6"/>
    <mergeCell ref="G4:G6"/>
    <mergeCell ref="H4:K4"/>
    <mergeCell ref="L4:O4"/>
    <mergeCell ref="P4:Q4"/>
    <mergeCell ref="A37:B37"/>
    <mergeCell ref="A16:B18"/>
    <mergeCell ref="A36:B36"/>
    <mergeCell ref="E37:F37"/>
    <mergeCell ref="A19:B24"/>
    <mergeCell ref="R4:R6"/>
    <mergeCell ref="C5:C6"/>
    <mergeCell ref="I5:I6"/>
    <mergeCell ref="K5:K6"/>
    <mergeCell ref="M5:M6"/>
    <mergeCell ref="O5:O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15" orientation="landscape" verticalDpi="300" r:id="rId1"/>
  <headerFooter scaleWithDoc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M34"/>
  <sheetViews>
    <sheetView showGridLines="0" zoomScaleNormal="100" workbookViewId="0">
      <pane ySplit="6" topLeftCell="A7" activePane="bottomLeft" state="frozen"/>
      <selection pane="bottomLeft" activeCell="C7" sqref="C7"/>
    </sheetView>
  </sheetViews>
  <sheetFormatPr defaultRowHeight="13.2" x14ac:dyDescent="0.25"/>
  <cols>
    <col min="1" max="1" width="18.109375" customWidth="1"/>
    <col min="3" max="3" width="47.88671875" customWidth="1"/>
    <col min="4" max="4" width="7.44140625" customWidth="1"/>
    <col min="5" max="5" width="6.88671875" customWidth="1"/>
    <col min="6" max="6" width="25.33203125" customWidth="1"/>
    <col min="7" max="7" width="9" bestFit="1" customWidth="1"/>
    <col min="8" max="8" width="11.88671875" bestFit="1" customWidth="1"/>
    <col min="9" max="9" width="15.33203125" customWidth="1"/>
    <col min="10" max="10" width="6.6640625" bestFit="1" customWidth="1"/>
    <col min="11" max="11" width="6.6640625" customWidth="1"/>
    <col min="12" max="12" width="8.33203125" customWidth="1"/>
    <col min="13" max="13" width="11" customWidth="1"/>
  </cols>
  <sheetData>
    <row r="1" spans="1:13" ht="13.2" customHeight="1" x14ac:dyDescent="0.25">
      <c r="A1" s="330"/>
      <c r="B1" s="394" t="s">
        <v>1118</v>
      </c>
      <c r="C1" s="331"/>
      <c r="D1" s="331"/>
      <c r="E1" s="331"/>
      <c r="F1" s="331"/>
      <c r="G1" s="331"/>
      <c r="H1" s="331"/>
      <c r="I1" s="331"/>
      <c r="J1" s="331"/>
      <c r="K1" s="331"/>
      <c r="L1" s="395"/>
      <c r="M1" s="238" t="s">
        <v>1079</v>
      </c>
    </row>
    <row r="2" spans="1:13" ht="17.399999999999999" customHeight="1" x14ac:dyDescent="0.25">
      <c r="A2" s="330"/>
      <c r="B2" s="394"/>
      <c r="C2" s="331"/>
      <c r="D2" s="331"/>
      <c r="E2" s="331"/>
      <c r="F2" s="331"/>
      <c r="G2" s="331"/>
      <c r="H2" s="331"/>
      <c r="I2" s="331"/>
      <c r="J2" s="331"/>
      <c r="K2" s="331"/>
      <c r="L2" s="395"/>
      <c r="M2" s="238">
        <v>45349</v>
      </c>
    </row>
    <row r="3" spans="1:13" ht="18" customHeight="1" thickBot="1" x14ac:dyDescent="0.3">
      <c r="A3" s="393"/>
      <c r="B3" s="396"/>
      <c r="C3" s="397"/>
      <c r="D3" s="397"/>
      <c r="E3" s="397"/>
      <c r="F3" s="397"/>
      <c r="G3" s="397"/>
      <c r="H3" s="397"/>
      <c r="I3" s="397"/>
      <c r="J3" s="397"/>
      <c r="K3" s="397"/>
      <c r="L3" s="398"/>
      <c r="M3" s="255"/>
    </row>
    <row r="4" spans="1:13" x14ac:dyDescent="0.25">
      <c r="A4" s="399" t="s">
        <v>1076</v>
      </c>
      <c r="B4" s="402" t="s">
        <v>36</v>
      </c>
      <c r="C4" s="399" t="s">
        <v>3</v>
      </c>
      <c r="D4" s="161" t="s">
        <v>27</v>
      </c>
      <c r="E4" s="161" t="s">
        <v>27</v>
      </c>
      <c r="F4" s="341" t="s">
        <v>30</v>
      </c>
      <c r="G4" s="344" t="s">
        <v>3</v>
      </c>
      <c r="H4" s="345"/>
      <c r="I4" s="346"/>
      <c r="J4" s="162" t="s">
        <v>2</v>
      </c>
      <c r="K4" s="163" t="s">
        <v>359</v>
      </c>
      <c r="L4" s="163" t="s">
        <v>363</v>
      </c>
      <c r="M4" s="335" t="s">
        <v>42</v>
      </c>
    </row>
    <row r="5" spans="1:13" x14ac:dyDescent="0.25">
      <c r="A5" s="400"/>
      <c r="B5" s="403"/>
      <c r="C5" s="400"/>
      <c r="D5" s="164" t="s">
        <v>33</v>
      </c>
      <c r="E5" s="240" t="s">
        <v>357</v>
      </c>
      <c r="F5" s="342"/>
      <c r="G5" s="164" t="s">
        <v>26</v>
      </c>
      <c r="H5" s="164" t="s">
        <v>29</v>
      </c>
      <c r="I5" s="347" t="s">
        <v>0</v>
      </c>
      <c r="J5" s="165" t="s">
        <v>5</v>
      </c>
      <c r="K5" s="166" t="s">
        <v>360</v>
      </c>
      <c r="L5" s="166" t="s">
        <v>364</v>
      </c>
      <c r="M5" s="336"/>
    </row>
    <row r="6" spans="1:13" ht="13.8" thickBot="1" x14ac:dyDescent="0.3">
      <c r="A6" s="401"/>
      <c r="B6" s="167" t="s">
        <v>38</v>
      </c>
      <c r="C6" s="401"/>
      <c r="D6" s="167" t="s">
        <v>37</v>
      </c>
      <c r="E6" s="167" t="s">
        <v>37</v>
      </c>
      <c r="F6" s="343"/>
      <c r="G6" s="167" t="s">
        <v>28</v>
      </c>
      <c r="H6" s="167" t="s">
        <v>24</v>
      </c>
      <c r="I6" s="348"/>
      <c r="J6" s="168" t="s">
        <v>6</v>
      </c>
      <c r="K6" s="169"/>
      <c r="L6" s="169"/>
      <c r="M6" s="337"/>
    </row>
    <row r="7" spans="1:13" s="3" customFormat="1" ht="18.75" customHeight="1" x14ac:dyDescent="0.25">
      <c r="A7" s="332" t="s">
        <v>1111</v>
      </c>
      <c r="B7" s="250">
        <v>732001</v>
      </c>
      <c r="C7" s="256" t="s">
        <v>773</v>
      </c>
      <c r="D7" s="248">
        <v>2</v>
      </c>
      <c r="E7" s="248">
        <v>3.2</v>
      </c>
      <c r="F7" s="249" t="s">
        <v>358</v>
      </c>
      <c r="G7" s="249">
        <v>3.65</v>
      </c>
      <c r="H7" s="250" t="s">
        <v>21</v>
      </c>
      <c r="I7" s="26" t="s">
        <v>903</v>
      </c>
      <c r="J7" s="252" t="s">
        <v>361</v>
      </c>
      <c r="K7" s="252">
        <v>180</v>
      </c>
      <c r="L7" s="252">
        <v>24</v>
      </c>
      <c r="M7" s="253" t="s">
        <v>43</v>
      </c>
    </row>
    <row r="8" spans="1:13" s="3" customFormat="1" ht="18.75" customHeight="1" x14ac:dyDescent="0.25">
      <c r="A8" s="333"/>
      <c r="B8" s="152">
        <v>732018</v>
      </c>
      <c r="C8" s="257" t="s">
        <v>774</v>
      </c>
      <c r="D8" s="171">
        <v>2</v>
      </c>
      <c r="E8" s="171">
        <v>3.2</v>
      </c>
      <c r="F8" s="172" t="s">
        <v>358</v>
      </c>
      <c r="G8" s="172">
        <v>3.65</v>
      </c>
      <c r="H8" s="152" t="s">
        <v>21</v>
      </c>
      <c r="I8" s="6" t="s">
        <v>905</v>
      </c>
      <c r="J8" s="174" t="s">
        <v>361</v>
      </c>
      <c r="K8" s="174">
        <v>180</v>
      </c>
      <c r="L8" s="174">
        <v>24</v>
      </c>
      <c r="M8" s="189" t="s">
        <v>43</v>
      </c>
    </row>
    <row r="9" spans="1:13" s="3" customFormat="1" ht="18.75" customHeight="1" thickBot="1" x14ac:dyDescent="0.3">
      <c r="A9" s="334"/>
      <c r="B9" s="191">
        <v>732026</v>
      </c>
      <c r="C9" s="258" t="s">
        <v>775</v>
      </c>
      <c r="D9" s="192">
        <v>2</v>
      </c>
      <c r="E9" s="192">
        <v>3.2</v>
      </c>
      <c r="F9" s="193" t="s">
        <v>358</v>
      </c>
      <c r="G9" s="193">
        <v>3.65</v>
      </c>
      <c r="H9" s="191" t="s">
        <v>21</v>
      </c>
      <c r="I9" s="86" t="s">
        <v>904</v>
      </c>
      <c r="J9" s="195" t="s">
        <v>361</v>
      </c>
      <c r="K9" s="195">
        <v>180</v>
      </c>
      <c r="L9" s="195">
        <v>24</v>
      </c>
      <c r="M9" s="196" t="s">
        <v>43</v>
      </c>
    </row>
    <row r="10" spans="1:13" s="3" customFormat="1" ht="18.75" customHeight="1" x14ac:dyDescent="0.25">
      <c r="A10" s="332" t="s">
        <v>355</v>
      </c>
      <c r="B10" s="250">
        <v>732051</v>
      </c>
      <c r="C10" s="256" t="s">
        <v>741</v>
      </c>
      <c r="D10" s="248">
        <v>2</v>
      </c>
      <c r="E10" s="248">
        <v>3.2</v>
      </c>
      <c r="F10" s="249" t="s">
        <v>358</v>
      </c>
      <c r="G10" s="249">
        <v>3.65</v>
      </c>
      <c r="H10" s="250" t="s">
        <v>21</v>
      </c>
      <c r="I10" s="26" t="s">
        <v>906</v>
      </c>
      <c r="J10" s="252" t="s">
        <v>361</v>
      </c>
      <c r="K10" s="252">
        <v>180</v>
      </c>
      <c r="L10" s="252">
        <v>24</v>
      </c>
      <c r="M10" s="253" t="s">
        <v>43</v>
      </c>
    </row>
    <row r="11" spans="1:13" s="3" customFormat="1" ht="18.75" customHeight="1" x14ac:dyDescent="0.25">
      <c r="A11" s="333"/>
      <c r="B11" s="152">
        <v>732042</v>
      </c>
      <c r="C11" s="257" t="s">
        <v>740</v>
      </c>
      <c r="D11" s="171">
        <v>1.8</v>
      </c>
      <c r="E11" s="171">
        <v>3.2</v>
      </c>
      <c r="F11" s="172" t="s">
        <v>358</v>
      </c>
      <c r="G11" s="172">
        <v>3.65</v>
      </c>
      <c r="H11" s="152" t="s">
        <v>21</v>
      </c>
      <c r="I11" s="6" t="s">
        <v>907</v>
      </c>
      <c r="J11" s="174" t="s">
        <v>361</v>
      </c>
      <c r="K11" s="174">
        <v>180</v>
      </c>
      <c r="L11" s="174">
        <v>24</v>
      </c>
      <c r="M11" s="189" t="s">
        <v>43</v>
      </c>
    </row>
    <row r="12" spans="1:13" s="3" customFormat="1" ht="18.75" customHeight="1" thickBot="1" x14ac:dyDescent="0.3">
      <c r="A12" s="334"/>
      <c r="B12" s="191">
        <v>732034</v>
      </c>
      <c r="C12" s="258" t="s">
        <v>776</v>
      </c>
      <c r="D12" s="192">
        <v>1.8</v>
      </c>
      <c r="E12" s="192">
        <v>3.2</v>
      </c>
      <c r="F12" s="193" t="s">
        <v>358</v>
      </c>
      <c r="G12" s="193">
        <v>3.65</v>
      </c>
      <c r="H12" s="191" t="s">
        <v>21</v>
      </c>
      <c r="I12" s="86" t="s">
        <v>908</v>
      </c>
      <c r="J12" s="195" t="s">
        <v>361</v>
      </c>
      <c r="K12" s="195">
        <v>180</v>
      </c>
      <c r="L12" s="195">
        <v>24</v>
      </c>
      <c r="M12" s="196" t="s">
        <v>43</v>
      </c>
    </row>
    <row r="13" spans="1:13" s="3" customFormat="1" ht="18.75" customHeight="1" x14ac:dyDescent="0.25">
      <c r="A13" s="332" t="s">
        <v>1110</v>
      </c>
      <c r="B13" s="250">
        <v>733091</v>
      </c>
      <c r="C13" s="256" t="s">
        <v>779</v>
      </c>
      <c r="D13" s="248">
        <v>2</v>
      </c>
      <c r="E13" s="248">
        <v>3.2</v>
      </c>
      <c r="F13" s="249" t="s">
        <v>358</v>
      </c>
      <c r="G13" s="249">
        <v>3.65</v>
      </c>
      <c r="H13" s="250" t="s">
        <v>21</v>
      </c>
      <c r="I13" s="251" t="s">
        <v>921</v>
      </c>
      <c r="J13" s="252" t="s">
        <v>361</v>
      </c>
      <c r="K13" s="252">
        <v>180</v>
      </c>
      <c r="L13" s="252">
        <v>24</v>
      </c>
      <c r="M13" s="253" t="s">
        <v>43</v>
      </c>
    </row>
    <row r="14" spans="1:13" s="3" customFormat="1" ht="18.75" customHeight="1" x14ac:dyDescent="0.25">
      <c r="A14" s="333"/>
      <c r="B14" s="152">
        <v>733057</v>
      </c>
      <c r="C14" s="257" t="s">
        <v>777</v>
      </c>
      <c r="D14" s="171">
        <v>2</v>
      </c>
      <c r="E14" s="171">
        <v>3.2</v>
      </c>
      <c r="F14" s="172" t="s">
        <v>358</v>
      </c>
      <c r="G14" s="172">
        <v>3.65</v>
      </c>
      <c r="H14" s="152" t="s">
        <v>21</v>
      </c>
      <c r="I14" s="173" t="s">
        <v>919</v>
      </c>
      <c r="J14" s="174" t="s">
        <v>361</v>
      </c>
      <c r="K14" s="174">
        <v>180</v>
      </c>
      <c r="L14" s="174">
        <v>18</v>
      </c>
      <c r="M14" s="189" t="s">
        <v>43</v>
      </c>
    </row>
    <row r="15" spans="1:13" s="3" customFormat="1" ht="18.75" customHeight="1" thickBot="1" x14ac:dyDescent="0.3">
      <c r="A15" s="334"/>
      <c r="B15" s="191">
        <v>733081</v>
      </c>
      <c r="C15" s="258" t="s">
        <v>778</v>
      </c>
      <c r="D15" s="192">
        <v>2</v>
      </c>
      <c r="E15" s="192">
        <v>3.2</v>
      </c>
      <c r="F15" s="193" t="s">
        <v>358</v>
      </c>
      <c r="G15" s="193">
        <v>3.65</v>
      </c>
      <c r="H15" s="191" t="s">
        <v>21</v>
      </c>
      <c r="I15" s="198" t="s">
        <v>920</v>
      </c>
      <c r="J15" s="195" t="s">
        <v>361</v>
      </c>
      <c r="K15" s="195">
        <v>180</v>
      </c>
      <c r="L15" s="195">
        <v>24</v>
      </c>
      <c r="M15" s="196" t="s">
        <v>43</v>
      </c>
    </row>
    <row r="16" spans="1:13" s="3" customFormat="1" ht="18.75" customHeight="1" x14ac:dyDescent="0.25">
      <c r="C16" s="111"/>
      <c r="D16" s="112"/>
      <c r="E16" s="112"/>
      <c r="F16" s="113"/>
      <c r="G16" s="113"/>
      <c r="H16" s="4"/>
      <c r="I16" s="114"/>
      <c r="J16" s="115"/>
      <c r="K16" s="115"/>
      <c r="L16" s="115"/>
    </row>
    <row r="17" spans="3:12" s="3" customFormat="1" ht="18.75" customHeight="1" x14ac:dyDescent="0.25">
      <c r="C17" s="111"/>
      <c r="D17" s="112"/>
      <c r="E17" s="112"/>
      <c r="F17" s="113"/>
      <c r="G17" s="113"/>
      <c r="H17" s="4"/>
      <c r="I17" s="114"/>
      <c r="J17" s="115"/>
      <c r="K17" s="115"/>
      <c r="L17" s="115"/>
    </row>
    <row r="18" spans="3:12" s="3" customFormat="1" ht="18.75" customHeight="1" x14ac:dyDescent="0.25">
      <c r="C18" s="111"/>
      <c r="D18" s="112"/>
      <c r="E18" s="112"/>
      <c r="F18" s="113"/>
      <c r="G18" s="113"/>
      <c r="H18" s="4"/>
      <c r="I18" s="114"/>
      <c r="J18" s="115"/>
      <c r="K18" s="115"/>
      <c r="L18" s="115"/>
    </row>
    <row r="19" spans="3:12" s="3" customFormat="1" ht="18.75" customHeight="1" x14ac:dyDescent="0.25">
      <c r="C19" s="111"/>
      <c r="D19" s="112"/>
      <c r="E19" s="112"/>
      <c r="F19" s="113"/>
      <c r="G19" s="113"/>
      <c r="H19" s="4"/>
      <c r="I19" s="114"/>
      <c r="J19" s="115"/>
      <c r="K19" s="115"/>
      <c r="L19" s="115"/>
    </row>
    <row r="20" spans="3:12" s="3" customFormat="1" ht="18.75" customHeight="1" x14ac:dyDescent="0.25">
      <c r="C20" s="111"/>
      <c r="D20" s="112"/>
      <c r="E20" s="112"/>
      <c r="F20" s="113"/>
      <c r="G20" s="113"/>
      <c r="H20" s="4"/>
      <c r="I20" s="114"/>
      <c r="J20" s="115"/>
      <c r="K20" s="115"/>
      <c r="L20" s="115"/>
    </row>
    <row r="21" spans="3:12" s="3" customFormat="1" ht="18.75" customHeight="1" x14ac:dyDescent="0.25">
      <c r="C21" s="111"/>
      <c r="D21" s="112"/>
      <c r="E21" s="112"/>
      <c r="F21" s="113"/>
      <c r="G21" s="113"/>
      <c r="H21" s="4"/>
      <c r="I21" s="114"/>
      <c r="J21" s="115"/>
      <c r="K21" s="115"/>
      <c r="L21" s="115"/>
    </row>
    <row r="22" spans="3:12" s="3" customFormat="1" ht="18.75" customHeight="1" x14ac:dyDescent="0.25">
      <c r="C22" s="111"/>
      <c r="D22" s="112"/>
      <c r="E22" s="112"/>
      <c r="F22" s="113"/>
      <c r="G22" s="113"/>
      <c r="H22" s="4"/>
      <c r="I22" s="114"/>
      <c r="J22" s="115"/>
      <c r="K22" s="115"/>
      <c r="L22" s="115"/>
    </row>
    <row r="23" spans="3:12" s="3" customFormat="1" ht="18.75" customHeight="1" x14ac:dyDescent="0.25">
      <c r="C23" s="111"/>
      <c r="D23" s="112"/>
      <c r="E23" s="112"/>
      <c r="F23" s="113"/>
      <c r="G23" s="113"/>
      <c r="H23" s="4"/>
      <c r="I23" s="114"/>
      <c r="J23" s="115"/>
      <c r="K23" s="115"/>
      <c r="L23" s="115"/>
    </row>
    <row r="24" spans="3:12" s="3" customFormat="1" ht="18.75" customHeight="1" x14ac:dyDescent="0.25">
      <c r="C24" s="111"/>
      <c r="D24" s="112"/>
      <c r="E24" s="112"/>
      <c r="F24" s="113"/>
      <c r="G24" s="113"/>
      <c r="H24" s="4"/>
      <c r="I24" s="114"/>
      <c r="J24" s="115"/>
      <c r="K24" s="115"/>
      <c r="L24" s="115"/>
    </row>
    <row r="25" spans="3:12" s="3" customFormat="1" ht="18.75" customHeight="1" x14ac:dyDescent="0.25">
      <c r="C25" s="111"/>
      <c r="D25" s="112"/>
      <c r="E25" s="112"/>
      <c r="F25" s="113"/>
      <c r="G25" s="113"/>
      <c r="H25" s="4"/>
      <c r="I25" s="114"/>
      <c r="J25" s="115"/>
      <c r="K25" s="115"/>
      <c r="L25" s="115"/>
    </row>
    <row r="26" spans="3:12" s="3" customFormat="1" ht="18.75" customHeight="1" x14ac:dyDescent="0.25">
      <c r="C26" s="111"/>
      <c r="D26" s="112"/>
      <c r="E26" s="112"/>
      <c r="F26" s="113"/>
      <c r="G26" s="113"/>
      <c r="H26" s="4"/>
      <c r="I26" s="114"/>
      <c r="J26" s="115"/>
      <c r="K26" s="115"/>
      <c r="L26" s="115"/>
    </row>
    <row r="27" spans="3:12" s="3" customFormat="1" ht="18.75" customHeight="1" x14ac:dyDescent="0.25">
      <c r="C27" s="111"/>
      <c r="D27" s="112"/>
      <c r="E27" s="112"/>
      <c r="F27" s="113"/>
      <c r="G27" s="113"/>
      <c r="H27" s="4"/>
      <c r="I27" s="114"/>
      <c r="J27" s="115"/>
      <c r="K27" s="115"/>
      <c r="L27" s="115"/>
    </row>
    <row r="28" spans="3:12" s="3" customFormat="1" ht="18.75" customHeight="1" x14ac:dyDescent="0.25">
      <c r="C28" s="111"/>
      <c r="D28" s="112"/>
      <c r="E28" s="112"/>
      <c r="F28" s="113"/>
      <c r="G28" s="113"/>
      <c r="H28" s="4"/>
      <c r="I28" s="114"/>
      <c r="J28" s="115"/>
      <c r="K28" s="115"/>
      <c r="L28" s="115"/>
    </row>
    <row r="29" spans="3:12" s="3" customFormat="1" ht="18.75" customHeight="1" x14ac:dyDescent="0.25">
      <c r="C29" s="111"/>
      <c r="D29" s="112"/>
      <c r="E29" s="112"/>
      <c r="F29" s="113"/>
      <c r="G29" s="113"/>
      <c r="H29" s="4"/>
      <c r="I29" s="114"/>
      <c r="J29" s="115"/>
      <c r="K29" s="115"/>
      <c r="L29" s="115"/>
    </row>
    <row r="30" spans="3:12" s="3" customFormat="1" ht="18.75" customHeight="1" x14ac:dyDescent="0.25">
      <c r="C30" s="111"/>
      <c r="D30" s="112"/>
      <c r="E30" s="112"/>
      <c r="F30" s="113"/>
      <c r="G30" s="113"/>
      <c r="H30" s="4"/>
      <c r="I30" s="114"/>
      <c r="J30" s="115"/>
      <c r="K30" s="115"/>
      <c r="L30" s="115"/>
    </row>
    <row r="31" spans="3:12" s="3" customFormat="1" ht="18.75" customHeight="1" x14ac:dyDescent="0.25">
      <c r="C31" s="111"/>
      <c r="D31" s="112"/>
      <c r="E31" s="112"/>
      <c r="F31" s="113"/>
      <c r="G31" s="113"/>
      <c r="H31" s="4"/>
      <c r="I31" s="114"/>
      <c r="J31" s="115"/>
      <c r="K31" s="115"/>
      <c r="L31" s="115"/>
    </row>
    <row r="32" spans="3:12" s="3" customFormat="1" ht="18.75" customHeight="1" x14ac:dyDescent="0.25">
      <c r="C32" s="111"/>
      <c r="D32" s="112"/>
      <c r="E32" s="112"/>
      <c r="F32" s="113"/>
      <c r="G32" s="113"/>
      <c r="H32" s="4"/>
      <c r="I32" s="114"/>
      <c r="J32" s="115"/>
      <c r="K32" s="115"/>
      <c r="L32" s="115"/>
    </row>
    <row r="33" spans="3:12" s="3" customFormat="1" ht="18.75" customHeight="1" x14ac:dyDescent="0.25">
      <c r="C33" s="111"/>
      <c r="D33" s="112"/>
      <c r="E33" s="112"/>
      <c r="F33" s="113"/>
      <c r="G33" s="113"/>
      <c r="H33" s="4"/>
      <c r="I33" s="114"/>
      <c r="J33" s="115"/>
      <c r="K33" s="115"/>
      <c r="L33" s="115"/>
    </row>
    <row r="34" spans="3:12" s="3" customFormat="1" ht="18.75" customHeight="1" x14ac:dyDescent="0.25">
      <c r="C34" s="111"/>
      <c r="D34" s="112"/>
      <c r="E34" s="112"/>
      <c r="F34" s="113"/>
      <c r="G34" s="113"/>
      <c r="H34" s="4"/>
      <c r="I34" s="114"/>
      <c r="J34" s="115"/>
      <c r="K34" s="115"/>
      <c r="L34" s="115"/>
    </row>
  </sheetData>
  <autoFilter ref="B4:B15" xr:uid="{B5F22A5C-1B31-4C69-A638-19E9319B1F88}"/>
  <mergeCells count="12">
    <mergeCell ref="A10:A12"/>
    <mergeCell ref="A13:A15"/>
    <mergeCell ref="A4:A6"/>
    <mergeCell ref="C4:C6"/>
    <mergeCell ref="B4:B5"/>
    <mergeCell ref="M4:M6"/>
    <mergeCell ref="I5:I6"/>
    <mergeCell ref="A1:A3"/>
    <mergeCell ref="B1:L3"/>
    <mergeCell ref="A7:A9"/>
    <mergeCell ref="F4:F6"/>
    <mergeCell ref="G4:I4"/>
  </mergeCells>
  <printOptions horizontalCentered="1"/>
  <pageMargins left="0.23622047244094491" right="0.23622047244094491" top="0.74803149606299213" bottom="0.74803149606299213" header="0.31496062992125984" footer="0.31496062992125984"/>
  <pageSetup paperSize="513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499984740745262"/>
    <pageSetUpPr fitToPage="1"/>
  </sheetPr>
  <dimension ref="A1:S217"/>
  <sheetViews>
    <sheetView showGridLines="0" zoomScale="90" zoomScaleNormal="90" zoomScaleSheetLayoutView="80" workbookViewId="0">
      <pane ySplit="6" topLeftCell="A17" activePane="bottomLeft" state="frozen"/>
      <selection pane="bottomLeft" activeCell="P28" sqref="P28"/>
    </sheetView>
  </sheetViews>
  <sheetFormatPr defaultColWidth="11.44140625" defaultRowHeight="13.2" x14ac:dyDescent="0.25"/>
  <cols>
    <col min="1" max="1" width="8.44140625" customWidth="1"/>
    <col min="2" max="2" width="11.6640625" customWidth="1"/>
    <col min="3" max="3" width="9.109375" style="18" bestFit="1" customWidth="1"/>
    <col min="4" max="4" width="64.44140625" style="14" customWidth="1"/>
    <col min="5" max="5" width="10.109375" bestFit="1" customWidth="1"/>
    <col min="6" max="6" width="8.44140625" customWidth="1"/>
    <col min="7" max="7" width="10.109375" customWidth="1"/>
    <col min="8" max="8" width="9" bestFit="1" customWidth="1"/>
    <col min="9" max="9" width="13.33203125" bestFit="1" customWidth="1"/>
    <col min="10" max="10" width="11.88671875" customWidth="1"/>
    <col min="11" max="11" width="16.33203125" customWidth="1"/>
    <col min="12" max="12" width="12.5546875" customWidth="1"/>
    <col min="13" max="13" width="9" bestFit="1" customWidth="1"/>
    <col min="14" max="14" width="21.33203125" customWidth="1"/>
    <col min="15" max="15" width="17.6640625" bestFit="1" customWidth="1"/>
    <col min="16" max="17" width="6.6640625" bestFit="1" customWidth="1"/>
    <col min="18" max="18" width="14.33203125" customWidth="1"/>
  </cols>
  <sheetData>
    <row r="1" spans="1:19" ht="17.25" customHeight="1" x14ac:dyDescent="0.25">
      <c r="A1" s="320"/>
      <c r="B1" s="320"/>
      <c r="C1" s="407" t="s">
        <v>475</v>
      </c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287" t="s">
        <v>1079</v>
      </c>
    </row>
    <row r="2" spans="1:19" ht="17.25" customHeight="1" x14ac:dyDescent="0.25">
      <c r="A2" s="320"/>
      <c r="B2" s="320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287">
        <v>45671</v>
      </c>
    </row>
    <row r="3" spans="1:19" ht="17.25" customHeight="1" x14ac:dyDescent="0.25">
      <c r="A3" s="320"/>
      <c r="B3" s="320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287"/>
    </row>
    <row r="4" spans="1:19" s="2" customFormat="1" ht="16.5" customHeight="1" x14ac:dyDescent="0.25">
      <c r="A4" s="324" t="s">
        <v>1076</v>
      </c>
      <c r="B4" s="325"/>
      <c r="C4" s="297" t="s">
        <v>36</v>
      </c>
      <c r="D4" s="324" t="s">
        <v>45</v>
      </c>
      <c r="E4" s="288" t="s">
        <v>26</v>
      </c>
      <c r="F4" s="288" t="s">
        <v>27</v>
      </c>
      <c r="G4" s="405" t="s">
        <v>30</v>
      </c>
      <c r="H4" s="324" t="s">
        <v>3</v>
      </c>
      <c r="I4" s="324"/>
      <c r="J4" s="324"/>
      <c r="K4" s="324"/>
      <c r="L4" s="324" t="s">
        <v>4</v>
      </c>
      <c r="M4" s="324"/>
      <c r="N4" s="324"/>
      <c r="O4" s="324"/>
      <c r="P4" s="324" t="s">
        <v>2</v>
      </c>
      <c r="Q4" s="329"/>
      <c r="R4" s="324" t="s">
        <v>42</v>
      </c>
      <c r="S4"/>
    </row>
    <row r="5" spans="1:19" s="2" customFormat="1" ht="16.5" customHeight="1" x14ac:dyDescent="0.2">
      <c r="A5" s="325"/>
      <c r="B5" s="325"/>
      <c r="C5" s="404" t="s">
        <v>38</v>
      </c>
      <c r="D5" s="324"/>
      <c r="E5" s="288" t="s">
        <v>32</v>
      </c>
      <c r="F5" s="288" t="s">
        <v>33</v>
      </c>
      <c r="G5" s="405"/>
      <c r="H5" s="288" t="s">
        <v>26</v>
      </c>
      <c r="I5" s="405" t="s">
        <v>41</v>
      </c>
      <c r="J5" s="288" t="s">
        <v>29</v>
      </c>
      <c r="K5" s="324" t="s">
        <v>0</v>
      </c>
      <c r="L5" s="288" t="s">
        <v>26</v>
      </c>
      <c r="M5" s="405" t="s">
        <v>35</v>
      </c>
      <c r="N5" s="288" t="s">
        <v>34</v>
      </c>
      <c r="O5" s="324" t="s">
        <v>1</v>
      </c>
      <c r="P5" s="288" t="s">
        <v>5</v>
      </c>
      <c r="Q5" s="298" t="s">
        <v>25</v>
      </c>
      <c r="R5" s="324"/>
    </row>
    <row r="6" spans="1:19" s="2" customFormat="1" ht="12" x14ac:dyDescent="0.2">
      <c r="A6" s="325"/>
      <c r="B6" s="325"/>
      <c r="C6" s="404"/>
      <c r="D6" s="324"/>
      <c r="E6" s="288" t="s">
        <v>23</v>
      </c>
      <c r="F6" s="288" t="s">
        <v>23</v>
      </c>
      <c r="G6" s="405"/>
      <c r="H6" s="288" t="s">
        <v>28</v>
      </c>
      <c r="I6" s="405"/>
      <c r="J6" s="288" t="s">
        <v>24</v>
      </c>
      <c r="K6" s="324"/>
      <c r="L6" s="288" t="s">
        <v>46</v>
      </c>
      <c r="M6" s="405"/>
      <c r="N6" s="288" t="s">
        <v>24</v>
      </c>
      <c r="O6" s="324"/>
      <c r="P6" s="288" t="s">
        <v>6</v>
      </c>
      <c r="Q6" s="298" t="s">
        <v>10</v>
      </c>
      <c r="R6" s="324"/>
    </row>
    <row r="7" spans="1:19" s="3" customFormat="1" ht="18" customHeight="1" x14ac:dyDescent="0.25">
      <c r="A7" s="318" t="s">
        <v>1106</v>
      </c>
      <c r="B7" s="318"/>
      <c r="C7" s="58">
        <v>800051</v>
      </c>
      <c r="D7" s="11" t="s">
        <v>476</v>
      </c>
      <c r="E7" s="45">
        <v>175</v>
      </c>
      <c r="F7" s="45">
        <v>100</v>
      </c>
      <c r="G7" s="45" t="s">
        <v>7</v>
      </c>
      <c r="H7" s="45">
        <v>0.312</v>
      </c>
      <c r="I7" s="45">
        <v>18</v>
      </c>
      <c r="J7" s="45" t="s">
        <v>477</v>
      </c>
      <c r="K7" s="45" t="s">
        <v>478</v>
      </c>
      <c r="L7" s="8">
        <v>7.5</v>
      </c>
      <c r="M7" s="45" t="s">
        <v>12</v>
      </c>
      <c r="N7" s="45" t="s">
        <v>479</v>
      </c>
      <c r="O7" s="45" t="s">
        <v>480</v>
      </c>
      <c r="P7" s="45" t="s">
        <v>8</v>
      </c>
      <c r="Q7" s="45">
        <v>120</v>
      </c>
      <c r="R7" s="45" t="s">
        <v>43</v>
      </c>
    </row>
    <row r="8" spans="1:19" s="3" customFormat="1" ht="20.25" customHeight="1" x14ac:dyDescent="0.25">
      <c r="A8" s="318"/>
      <c r="B8" s="318"/>
      <c r="C8" s="58">
        <v>800061</v>
      </c>
      <c r="D8" s="11" t="s">
        <v>481</v>
      </c>
      <c r="E8" s="45">
        <v>335</v>
      </c>
      <c r="F8" s="45">
        <v>200</v>
      </c>
      <c r="G8" s="45" t="s">
        <v>7</v>
      </c>
      <c r="H8" s="45">
        <v>0.55000000000000004</v>
      </c>
      <c r="I8" s="45">
        <v>24</v>
      </c>
      <c r="J8" s="45" t="s">
        <v>482</v>
      </c>
      <c r="K8" s="45" t="s">
        <v>483</v>
      </c>
      <c r="L8" s="8">
        <f>H8*24+0.31</f>
        <v>13.510000000000002</v>
      </c>
      <c r="M8" s="45" t="s">
        <v>11</v>
      </c>
      <c r="N8" s="45" t="s">
        <v>484</v>
      </c>
      <c r="O8" s="45" t="s">
        <v>485</v>
      </c>
      <c r="P8" s="45" t="s">
        <v>19</v>
      </c>
      <c r="Q8" s="45">
        <v>72</v>
      </c>
      <c r="R8" s="45" t="s">
        <v>43</v>
      </c>
    </row>
    <row r="9" spans="1:19" s="3" customFormat="1" ht="18" customHeight="1" x14ac:dyDescent="0.25">
      <c r="A9" s="318"/>
      <c r="B9" s="318"/>
      <c r="C9" s="58">
        <v>800264</v>
      </c>
      <c r="D9" s="11" t="s">
        <v>486</v>
      </c>
      <c r="E9" s="45">
        <v>570</v>
      </c>
      <c r="F9" s="45">
        <v>360</v>
      </c>
      <c r="G9" s="45" t="s">
        <v>7</v>
      </c>
      <c r="H9" s="45">
        <v>0.91</v>
      </c>
      <c r="I9" s="45">
        <v>24</v>
      </c>
      <c r="J9" s="45" t="s">
        <v>487</v>
      </c>
      <c r="K9" s="45" t="s">
        <v>488</v>
      </c>
      <c r="L9" s="8">
        <f>H9*12+0.24</f>
        <v>11.16</v>
      </c>
      <c r="M9" s="45" t="s">
        <v>9</v>
      </c>
      <c r="N9" s="45" t="s">
        <v>489</v>
      </c>
      <c r="O9" s="45" t="s">
        <v>490</v>
      </c>
      <c r="P9" s="45" t="s">
        <v>18</v>
      </c>
      <c r="Q9" s="45">
        <v>90</v>
      </c>
      <c r="R9" s="45" t="s">
        <v>43</v>
      </c>
    </row>
    <row r="10" spans="1:19" s="3" customFormat="1" ht="18.75" customHeight="1" x14ac:dyDescent="0.25">
      <c r="A10" s="318"/>
      <c r="B10" s="318"/>
      <c r="C10" s="58">
        <v>800078</v>
      </c>
      <c r="D10" s="11" t="s">
        <v>491</v>
      </c>
      <c r="E10" s="45">
        <v>820</v>
      </c>
      <c r="F10" s="45">
        <v>500</v>
      </c>
      <c r="G10" s="45" t="s">
        <v>7</v>
      </c>
      <c r="H10" s="45">
        <v>1.2</v>
      </c>
      <c r="I10" s="45">
        <v>24</v>
      </c>
      <c r="J10" s="45" t="s">
        <v>492</v>
      </c>
      <c r="K10" s="45" t="s">
        <v>493</v>
      </c>
      <c r="L10" s="8">
        <f>H10*12+0.23</f>
        <v>14.629999999999999</v>
      </c>
      <c r="M10" s="8" t="s">
        <v>13</v>
      </c>
      <c r="N10" s="8" t="s">
        <v>494</v>
      </c>
      <c r="O10" s="8" t="s">
        <v>495</v>
      </c>
      <c r="P10" s="45" t="s">
        <v>20</v>
      </c>
      <c r="Q10" s="45">
        <v>66</v>
      </c>
      <c r="R10" s="45" t="s">
        <v>43</v>
      </c>
    </row>
    <row r="11" spans="1:19" s="3" customFormat="1" ht="27.6" customHeight="1" x14ac:dyDescent="0.25">
      <c r="A11" s="318" t="s">
        <v>1107</v>
      </c>
      <c r="B11" s="318"/>
      <c r="C11" s="58">
        <v>800272</v>
      </c>
      <c r="D11" s="11" t="s">
        <v>496</v>
      </c>
      <c r="E11" s="45">
        <v>335</v>
      </c>
      <c r="F11" s="45">
        <v>200</v>
      </c>
      <c r="G11" s="45" t="s">
        <v>7</v>
      </c>
      <c r="H11" s="45">
        <v>0.55000000000000004</v>
      </c>
      <c r="I11" s="45">
        <v>18</v>
      </c>
      <c r="J11" s="45" t="s">
        <v>482</v>
      </c>
      <c r="K11" s="45" t="s">
        <v>497</v>
      </c>
      <c r="L11" s="8">
        <f>H11*24+0.31</f>
        <v>13.510000000000002</v>
      </c>
      <c r="M11" s="45" t="s">
        <v>11</v>
      </c>
      <c r="N11" s="45" t="s">
        <v>484</v>
      </c>
      <c r="O11" s="45" t="s">
        <v>498</v>
      </c>
      <c r="P11" s="45" t="s">
        <v>19</v>
      </c>
      <c r="Q11" s="45">
        <v>72</v>
      </c>
      <c r="R11" s="45" t="s">
        <v>43</v>
      </c>
    </row>
    <row r="12" spans="1:19" s="3" customFormat="1" ht="27.6" customHeight="1" x14ac:dyDescent="0.25">
      <c r="A12" s="318"/>
      <c r="B12" s="318"/>
      <c r="C12" s="58">
        <v>800302</v>
      </c>
      <c r="D12" s="11" t="s">
        <v>509</v>
      </c>
      <c r="E12" s="45">
        <v>335</v>
      </c>
      <c r="F12" s="45">
        <v>160</v>
      </c>
      <c r="G12" s="45" t="s">
        <v>7</v>
      </c>
      <c r="H12" s="45">
        <v>0.55000000000000004</v>
      </c>
      <c r="I12" s="45">
        <v>18</v>
      </c>
      <c r="J12" s="45" t="s">
        <v>482</v>
      </c>
      <c r="K12" s="45" t="s">
        <v>510</v>
      </c>
      <c r="L12" s="8">
        <f>H12*24+0.31</f>
        <v>13.510000000000002</v>
      </c>
      <c r="M12" s="45" t="s">
        <v>282</v>
      </c>
      <c r="N12" s="45" t="s">
        <v>484</v>
      </c>
      <c r="O12" s="45" t="s">
        <v>511</v>
      </c>
      <c r="P12" s="45" t="s">
        <v>19</v>
      </c>
      <c r="Q12" s="45">
        <v>72</v>
      </c>
      <c r="R12" s="45" t="s">
        <v>43</v>
      </c>
    </row>
    <row r="13" spans="1:19" s="3" customFormat="1" ht="27.6" customHeight="1" x14ac:dyDescent="0.25">
      <c r="A13" s="318"/>
      <c r="B13" s="318"/>
      <c r="C13" s="58">
        <v>800299</v>
      </c>
      <c r="D13" s="11" t="s">
        <v>525</v>
      </c>
      <c r="E13" s="45">
        <v>335</v>
      </c>
      <c r="F13" s="45">
        <v>180</v>
      </c>
      <c r="G13" s="45" t="s">
        <v>7</v>
      </c>
      <c r="H13" s="45">
        <v>0.55000000000000004</v>
      </c>
      <c r="I13" s="45">
        <v>18</v>
      </c>
      <c r="J13" s="45" t="s">
        <v>482</v>
      </c>
      <c r="K13" s="45" t="s">
        <v>526</v>
      </c>
      <c r="L13" s="8">
        <f>H13*24+0.31</f>
        <v>13.510000000000002</v>
      </c>
      <c r="M13" s="45" t="s">
        <v>282</v>
      </c>
      <c r="N13" s="45" t="s">
        <v>484</v>
      </c>
      <c r="O13" s="45" t="s">
        <v>527</v>
      </c>
      <c r="P13" s="45" t="s">
        <v>19</v>
      </c>
      <c r="Q13" s="45">
        <v>72</v>
      </c>
      <c r="R13" s="45" t="s">
        <v>43</v>
      </c>
    </row>
    <row r="14" spans="1:19" s="3" customFormat="1" ht="20.25" customHeight="1" x14ac:dyDescent="0.25">
      <c r="A14" s="318" t="s">
        <v>1070</v>
      </c>
      <c r="B14" s="318"/>
      <c r="C14" s="58">
        <v>800132</v>
      </c>
      <c r="D14" s="11" t="s">
        <v>499</v>
      </c>
      <c r="E14" s="45">
        <v>330</v>
      </c>
      <c r="F14" s="45">
        <v>160</v>
      </c>
      <c r="G14" s="45" t="s">
        <v>7</v>
      </c>
      <c r="H14" s="45">
        <v>0.55000000000000004</v>
      </c>
      <c r="I14" s="45">
        <v>24</v>
      </c>
      <c r="J14" s="45" t="s">
        <v>482</v>
      </c>
      <c r="K14" s="45" t="s">
        <v>500</v>
      </c>
      <c r="L14" s="8">
        <f>H14*24+0.31</f>
        <v>13.510000000000002</v>
      </c>
      <c r="M14" s="45" t="s">
        <v>15</v>
      </c>
      <c r="N14" s="45" t="s">
        <v>484</v>
      </c>
      <c r="O14" s="45" t="s">
        <v>501</v>
      </c>
      <c r="P14" s="45" t="s">
        <v>19</v>
      </c>
      <c r="Q14" s="45">
        <v>72</v>
      </c>
      <c r="R14" s="45" t="s">
        <v>43</v>
      </c>
    </row>
    <row r="15" spans="1:19" s="4" customFormat="1" ht="18" customHeight="1" x14ac:dyDescent="0.25">
      <c r="A15" s="318"/>
      <c r="B15" s="318"/>
      <c r="C15" s="58">
        <v>800231</v>
      </c>
      <c r="D15" s="11" t="s">
        <v>502</v>
      </c>
      <c r="E15" s="45">
        <v>560</v>
      </c>
      <c r="F15" s="45">
        <v>280</v>
      </c>
      <c r="G15" s="45" t="s">
        <v>7</v>
      </c>
      <c r="H15" s="45">
        <v>0.9</v>
      </c>
      <c r="I15" s="45">
        <v>24</v>
      </c>
      <c r="J15" s="45" t="s">
        <v>487</v>
      </c>
      <c r="K15" s="45" t="s">
        <v>503</v>
      </c>
      <c r="L15" s="8">
        <f>H15*12+0.24</f>
        <v>11.040000000000001</v>
      </c>
      <c r="M15" s="45" t="s">
        <v>16</v>
      </c>
      <c r="N15" s="45" t="s">
        <v>489</v>
      </c>
      <c r="O15" s="45" t="s">
        <v>504</v>
      </c>
      <c r="P15" s="45" t="s">
        <v>18</v>
      </c>
      <c r="Q15" s="45">
        <v>90</v>
      </c>
      <c r="R15" s="45" t="s">
        <v>43</v>
      </c>
    </row>
    <row r="16" spans="1:19" s="3" customFormat="1" ht="20.25" customHeight="1" x14ac:dyDescent="0.25">
      <c r="A16" s="318"/>
      <c r="B16" s="318"/>
      <c r="C16" s="58">
        <v>800141</v>
      </c>
      <c r="D16" s="11" t="s">
        <v>505</v>
      </c>
      <c r="E16" s="45">
        <v>780</v>
      </c>
      <c r="F16" s="45">
        <v>400</v>
      </c>
      <c r="G16" s="45" t="s">
        <v>7</v>
      </c>
      <c r="H16" s="45">
        <v>1.1599999999999999</v>
      </c>
      <c r="I16" s="45">
        <v>24</v>
      </c>
      <c r="J16" s="45" t="s">
        <v>492</v>
      </c>
      <c r="K16" s="45" t="s">
        <v>506</v>
      </c>
      <c r="L16" s="8">
        <f>H16*12+0.23</f>
        <v>14.149999999999999</v>
      </c>
      <c r="M16" s="45" t="s">
        <v>507</v>
      </c>
      <c r="N16" s="8" t="s">
        <v>494</v>
      </c>
      <c r="O16" s="45" t="s">
        <v>508</v>
      </c>
      <c r="P16" s="45" t="s">
        <v>20</v>
      </c>
      <c r="Q16" s="45">
        <v>66</v>
      </c>
      <c r="R16" s="45" t="s">
        <v>43</v>
      </c>
    </row>
    <row r="17" spans="1:18" s="3" customFormat="1" ht="18.75" customHeight="1" x14ac:dyDescent="0.25">
      <c r="A17" s="318"/>
      <c r="B17" s="318"/>
      <c r="C17" s="58">
        <v>800116</v>
      </c>
      <c r="D17" s="11" t="s">
        <v>512</v>
      </c>
      <c r="E17" s="45">
        <v>335</v>
      </c>
      <c r="F17" s="45">
        <v>200</v>
      </c>
      <c r="G17" s="45" t="s">
        <v>7</v>
      </c>
      <c r="H17" s="45">
        <v>0.55000000000000004</v>
      </c>
      <c r="I17" s="45">
        <v>24</v>
      </c>
      <c r="J17" s="45" t="s">
        <v>482</v>
      </c>
      <c r="K17" s="45" t="s">
        <v>513</v>
      </c>
      <c r="L17" s="8">
        <f>H17*24+0.31</f>
        <v>13.510000000000002</v>
      </c>
      <c r="M17" s="45" t="s">
        <v>11</v>
      </c>
      <c r="N17" s="45" t="s">
        <v>484</v>
      </c>
      <c r="O17" s="45" t="s">
        <v>514</v>
      </c>
      <c r="P17" s="45" t="s">
        <v>19</v>
      </c>
      <c r="Q17" s="45">
        <v>72</v>
      </c>
      <c r="R17" s="45" t="s">
        <v>43</v>
      </c>
    </row>
    <row r="18" spans="1:18" s="3" customFormat="1" ht="19.5" customHeight="1" x14ac:dyDescent="0.25">
      <c r="A18" s="318"/>
      <c r="B18" s="318"/>
      <c r="C18" s="58">
        <v>800221</v>
      </c>
      <c r="D18" s="11" t="s">
        <v>515</v>
      </c>
      <c r="E18" s="45">
        <v>570</v>
      </c>
      <c r="F18" s="45">
        <v>360</v>
      </c>
      <c r="G18" s="45" t="s">
        <v>7</v>
      </c>
      <c r="H18" s="45">
        <v>0.91</v>
      </c>
      <c r="I18" s="45">
        <v>24</v>
      </c>
      <c r="J18" s="45" t="s">
        <v>487</v>
      </c>
      <c r="K18" s="45" t="s">
        <v>516</v>
      </c>
      <c r="L18" s="8">
        <f>H18*12+0.24</f>
        <v>11.16</v>
      </c>
      <c r="M18" s="45" t="s">
        <v>9</v>
      </c>
      <c r="N18" s="45" t="s">
        <v>489</v>
      </c>
      <c r="O18" s="45" t="s">
        <v>517</v>
      </c>
      <c r="P18" s="45" t="s">
        <v>18</v>
      </c>
      <c r="Q18" s="45">
        <v>90</v>
      </c>
      <c r="R18" s="45" t="s">
        <v>43</v>
      </c>
    </row>
    <row r="19" spans="1:18" s="2" customFormat="1" ht="20.25" customHeight="1" x14ac:dyDescent="0.2">
      <c r="A19" s="318"/>
      <c r="B19" s="318"/>
      <c r="C19" s="58">
        <v>800124</v>
      </c>
      <c r="D19" s="11" t="s">
        <v>518</v>
      </c>
      <c r="E19" s="45">
        <v>815</v>
      </c>
      <c r="F19" s="45">
        <v>500</v>
      </c>
      <c r="G19" s="45" t="s">
        <v>7</v>
      </c>
      <c r="H19" s="45">
        <v>1.2</v>
      </c>
      <c r="I19" s="45">
        <v>24</v>
      </c>
      <c r="J19" s="45" t="s">
        <v>492</v>
      </c>
      <c r="K19" s="45" t="s">
        <v>519</v>
      </c>
      <c r="L19" s="8">
        <f>H19*12+0.23</f>
        <v>14.629999999999999</v>
      </c>
      <c r="M19" s="45" t="s">
        <v>13</v>
      </c>
      <c r="N19" s="8" t="s">
        <v>494</v>
      </c>
      <c r="O19" s="45" t="s">
        <v>520</v>
      </c>
      <c r="P19" s="45" t="s">
        <v>20</v>
      </c>
      <c r="Q19" s="45">
        <v>66</v>
      </c>
      <c r="R19" s="45" t="s">
        <v>43</v>
      </c>
    </row>
    <row r="20" spans="1:18" s="2" customFormat="1" ht="20.25" customHeight="1" x14ac:dyDescent="0.2">
      <c r="A20" s="318"/>
      <c r="B20" s="318"/>
      <c r="C20" s="58">
        <v>800469</v>
      </c>
      <c r="D20" s="11" t="s">
        <v>692</v>
      </c>
      <c r="E20" s="45">
        <v>335</v>
      </c>
      <c r="F20" s="45">
        <v>160</v>
      </c>
      <c r="G20" s="45" t="s">
        <v>7</v>
      </c>
      <c r="H20" s="45">
        <v>0.55000000000000004</v>
      </c>
      <c r="I20" s="45">
        <v>24</v>
      </c>
      <c r="J20" s="45" t="s">
        <v>482</v>
      </c>
      <c r="K20" s="45" t="s">
        <v>521</v>
      </c>
      <c r="L20" s="8">
        <f>H20*24+0.31</f>
        <v>13.510000000000002</v>
      </c>
      <c r="M20" s="45" t="s">
        <v>282</v>
      </c>
      <c r="N20" s="45" t="s">
        <v>484</v>
      </c>
      <c r="O20" s="45" t="s">
        <v>522</v>
      </c>
      <c r="P20" s="45" t="s">
        <v>19</v>
      </c>
      <c r="Q20" s="45">
        <v>72</v>
      </c>
      <c r="R20" s="45" t="s">
        <v>43</v>
      </c>
    </row>
    <row r="21" spans="1:18" s="2" customFormat="1" ht="20.25" customHeight="1" x14ac:dyDescent="0.2">
      <c r="A21" s="318"/>
      <c r="B21" s="318"/>
      <c r="C21" s="58">
        <v>800825</v>
      </c>
      <c r="D21" s="11" t="s">
        <v>693</v>
      </c>
      <c r="E21" s="45">
        <v>560</v>
      </c>
      <c r="F21" s="45">
        <v>280</v>
      </c>
      <c r="G21" s="45" t="s">
        <v>7</v>
      </c>
      <c r="H21" s="45">
        <v>0.9</v>
      </c>
      <c r="I21" s="45">
        <v>24</v>
      </c>
      <c r="J21" s="45" t="s">
        <v>487</v>
      </c>
      <c r="K21" s="45" t="s">
        <v>523</v>
      </c>
      <c r="L21" s="8">
        <f>H21*12+0.24</f>
        <v>11.040000000000001</v>
      </c>
      <c r="M21" s="45" t="s">
        <v>17</v>
      </c>
      <c r="N21" s="45" t="s">
        <v>489</v>
      </c>
      <c r="O21" s="45" t="s">
        <v>524</v>
      </c>
      <c r="P21" s="45" t="s">
        <v>18</v>
      </c>
      <c r="Q21" s="45">
        <v>90</v>
      </c>
      <c r="R21" s="45" t="s">
        <v>43</v>
      </c>
    </row>
    <row r="22" spans="1:18" s="2" customFormat="1" ht="20.25" customHeight="1" x14ac:dyDescent="0.2">
      <c r="A22" s="318" t="s">
        <v>1069</v>
      </c>
      <c r="B22" s="318"/>
      <c r="C22" s="58">
        <v>801015</v>
      </c>
      <c r="D22" s="11" t="s">
        <v>528</v>
      </c>
      <c r="E22" s="45">
        <v>335</v>
      </c>
      <c r="F22" s="45">
        <v>200</v>
      </c>
      <c r="G22" s="45" t="s">
        <v>7</v>
      </c>
      <c r="H22" s="45">
        <v>0.55000000000000004</v>
      </c>
      <c r="I22" s="45">
        <v>24</v>
      </c>
      <c r="J22" s="45" t="s">
        <v>482</v>
      </c>
      <c r="K22" s="45" t="s">
        <v>529</v>
      </c>
      <c r="L22" s="8">
        <f>H22*24+0.31</f>
        <v>13.510000000000002</v>
      </c>
      <c r="M22" s="45" t="s">
        <v>11</v>
      </c>
      <c r="N22" s="45" t="s">
        <v>484</v>
      </c>
      <c r="O22" s="45" t="s">
        <v>530</v>
      </c>
      <c r="P22" s="45" t="s">
        <v>19</v>
      </c>
      <c r="Q22" s="45">
        <v>72</v>
      </c>
      <c r="R22" s="45" t="s">
        <v>43</v>
      </c>
    </row>
    <row r="23" spans="1:18" s="2" customFormat="1" ht="20.25" customHeight="1" x14ac:dyDescent="0.2">
      <c r="A23" s="318"/>
      <c r="B23" s="318"/>
      <c r="C23" s="58">
        <v>801066</v>
      </c>
      <c r="D23" s="11" t="s">
        <v>531</v>
      </c>
      <c r="E23" s="45">
        <v>570</v>
      </c>
      <c r="F23" s="45">
        <v>360</v>
      </c>
      <c r="G23" s="45" t="s">
        <v>7</v>
      </c>
      <c r="H23" s="45">
        <v>0.91</v>
      </c>
      <c r="I23" s="45">
        <v>24</v>
      </c>
      <c r="J23" s="45" t="s">
        <v>487</v>
      </c>
      <c r="K23" s="45" t="s">
        <v>532</v>
      </c>
      <c r="L23" s="8">
        <f>H23*12+0.24</f>
        <v>11.16</v>
      </c>
      <c r="M23" s="45" t="s">
        <v>9</v>
      </c>
      <c r="N23" s="45" t="s">
        <v>489</v>
      </c>
      <c r="O23" s="45" t="s">
        <v>533</v>
      </c>
      <c r="P23" s="45" t="s">
        <v>18</v>
      </c>
      <c r="Q23" s="45">
        <v>90</v>
      </c>
      <c r="R23" s="45" t="s">
        <v>43</v>
      </c>
    </row>
    <row r="24" spans="1:18" s="2" customFormat="1" ht="20.25" customHeight="1" x14ac:dyDescent="0.2">
      <c r="A24" s="318"/>
      <c r="B24" s="318"/>
      <c r="C24" s="58">
        <v>801023</v>
      </c>
      <c r="D24" s="11" t="s">
        <v>534</v>
      </c>
      <c r="E24" s="45">
        <v>820</v>
      </c>
      <c r="F24" s="45">
        <v>500</v>
      </c>
      <c r="G24" s="45" t="s">
        <v>7</v>
      </c>
      <c r="H24" s="45">
        <v>1.2</v>
      </c>
      <c r="I24" s="45">
        <v>24</v>
      </c>
      <c r="J24" s="45" t="s">
        <v>492</v>
      </c>
      <c r="K24" s="45" t="s">
        <v>535</v>
      </c>
      <c r="L24" s="8">
        <f>H24*12+0.23</f>
        <v>14.629999999999999</v>
      </c>
      <c r="M24" s="45" t="s">
        <v>13</v>
      </c>
      <c r="N24" s="8" t="s">
        <v>494</v>
      </c>
      <c r="O24" s="45" t="s">
        <v>536</v>
      </c>
      <c r="P24" s="45" t="s">
        <v>20</v>
      </c>
      <c r="Q24" s="45">
        <v>66</v>
      </c>
      <c r="R24" s="45" t="s">
        <v>43</v>
      </c>
    </row>
    <row r="25" spans="1:18" s="2" customFormat="1" ht="20.25" customHeight="1" x14ac:dyDescent="0.2">
      <c r="A25" s="318" t="s">
        <v>1108</v>
      </c>
      <c r="B25" s="318"/>
      <c r="C25" s="58">
        <v>800183</v>
      </c>
      <c r="D25" s="11" t="s">
        <v>537</v>
      </c>
      <c r="E25" s="45">
        <v>335</v>
      </c>
      <c r="F25" s="45">
        <v>200</v>
      </c>
      <c r="G25" s="45" t="s">
        <v>7</v>
      </c>
      <c r="H25" s="45">
        <v>0.55000000000000004</v>
      </c>
      <c r="I25" s="45">
        <v>24</v>
      </c>
      <c r="J25" s="45" t="s">
        <v>482</v>
      </c>
      <c r="K25" s="45" t="s">
        <v>538</v>
      </c>
      <c r="L25" s="8">
        <f>H25*24+0.31</f>
        <v>13.510000000000002</v>
      </c>
      <c r="M25" s="45" t="s">
        <v>11</v>
      </c>
      <c r="N25" s="45" t="s">
        <v>484</v>
      </c>
      <c r="O25" s="45" t="s">
        <v>539</v>
      </c>
      <c r="P25" s="45" t="s">
        <v>19</v>
      </c>
      <c r="Q25" s="45">
        <v>72</v>
      </c>
      <c r="R25" s="45" t="s">
        <v>43</v>
      </c>
    </row>
    <row r="26" spans="1:18" s="2" customFormat="1" ht="20.25" customHeight="1" x14ac:dyDescent="0.2">
      <c r="A26" s="318"/>
      <c r="B26" s="318"/>
      <c r="C26" s="58">
        <v>800191</v>
      </c>
      <c r="D26" s="11" t="s">
        <v>540</v>
      </c>
      <c r="E26" s="45">
        <v>570</v>
      </c>
      <c r="F26" s="45">
        <v>360</v>
      </c>
      <c r="G26" s="45" t="s">
        <v>7</v>
      </c>
      <c r="H26" s="45">
        <v>0.91</v>
      </c>
      <c r="I26" s="45">
        <v>24</v>
      </c>
      <c r="J26" s="45" t="s">
        <v>487</v>
      </c>
      <c r="K26" s="45" t="s">
        <v>541</v>
      </c>
      <c r="L26" s="8">
        <f>H26*12+0.24</f>
        <v>11.16</v>
      </c>
      <c r="M26" s="45" t="s">
        <v>9</v>
      </c>
      <c r="N26" s="45" t="s">
        <v>489</v>
      </c>
      <c r="O26" s="45" t="s">
        <v>542</v>
      </c>
      <c r="P26" s="45" t="s">
        <v>18</v>
      </c>
      <c r="Q26" s="45">
        <v>90</v>
      </c>
      <c r="R26" s="45" t="s">
        <v>43</v>
      </c>
    </row>
    <row r="27" spans="1:18" s="2" customFormat="1" ht="20.25" customHeight="1" x14ac:dyDescent="0.2">
      <c r="A27" s="318"/>
      <c r="B27" s="318"/>
      <c r="C27" s="58">
        <v>800205</v>
      </c>
      <c r="D27" s="11" t="s">
        <v>543</v>
      </c>
      <c r="E27" s="45">
        <v>335</v>
      </c>
      <c r="F27" s="45">
        <v>200</v>
      </c>
      <c r="G27" s="45" t="s">
        <v>7</v>
      </c>
      <c r="H27" s="45">
        <v>0.55000000000000004</v>
      </c>
      <c r="I27" s="45">
        <v>24</v>
      </c>
      <c r="J27" s="45" t="s">
        <v>482</v>
      </c>
      <c r="K27" s="45" t="s">
        <v>544</v>
      </c>
      <c r="L27" s="8">
        <f>H27*24+0.31</f>
        <v>13.510000000000002</v>
      </c>
      <c r="M27" s="45" t="s">
        <v>11</v>
      </c>
      <c r="N27" s="45" t="s">
        <v>484</v>
      </c>
      <c r="O27" s="45" t="s">
        <v>545</v>
      </c>
      <c r="P27" s="45" t="s">
        <v>19</v>
      </c>
      <c r="Q27" s="45">
        <v>72</v>
      </c>
      <c r="R27" s="45" t="s">
        <v>43</v>
      </c>
    </row>
    <row r="28" spans="1:18" s="2" customFormat="1" ht="20.25" customHeight="1" x14ac:dyDescent="0.2">
      <c r="A28" s="318"/>
      <c r="B28" s="318"/>
      <c r="C28" s="58">
        <v>810049</v>
      </c>
      <c r="D28" s="11" t="s">
        <v>1149</v>
      </c>
      <c r="E28" s="45">
        <v>560</v>
      </c>
      <c r="F28" s="45">
        <v>300</v>
      </c>
      <c r="G28" s="45" t="s">
        <v>7</v>
      </c>
      <c r="H28" s="45">
        <v>0.90600000000000003</v>
      </c>
      <c r="I28" s="45">
        <v>24</v>
      </c>
      <c r="J28" s="45" t="s">
        <v>339</v>
      </c>
      <c r="K28" s="45" t="s">
        <v>1150</v>
      </c>
      <c r="L28" s="286">
        <v>10.94</v>
      </c>
      <c r="M28" s="175" t="s">
        <v>17</v>
      </c>
      <c r="N28" s="175" t="s">
        <v>341</v>
      </c>
      <c r="O28" s="45" t="s">
        <v>1151</v>
      </c>
      <c r="P28" s="45" t="s">
        <v>1140</v>
      </c>
      <c r="Q28" s="45">
        <v>90</v>
      </c>
      <c r="R28" s="45" t="s">
        <v>43</v>
      </c>
    </row>
    <row r="29" spans="1:18" s="2" customFormat="1" ht="20.25" customHeight="1" x14ac:dyDescent="0.2">
      <c r="A29" s="318"/>
      <c r="B29" s="318"/>
      <c r="C29" s="58">
        <v>800213</v>
      </c>
      <c r="D29" s="11" t="s">
        <v>546</v>
      </c>
      <c r="E29" s="45">
        <v>570</v>
      </c>
      <c r="F29" s="45">
        <v>360</v>
      </c>
      <c r="G29" s="45" t="s">
        <v>7</v>
      </c>
      <c r="H29" s="45">
        <v>0.91</v>
      </c>
      <c r="I29" s="45">
        <v>24</v>
      </c>
      <c r="J29" s="45" t="s">
        <v>487</v>
      </c>
      <c r="K29" s="45" t="s">
        <v>547</v>
      </c>
      <c r="L29" s="8">
        <f>H29*12+0.24</f>
        <v>11.16</v>
      </c>
      <c r="M29" s="45" t="s">
        <v>9</v>
      </c>
      <c r="N29" s="45" t="s">
        <v>489</v>
      </c>
      <c r="O29" s="45" t="s">
        <v>548</v>
      </c>
      <c r="P29" s="45" t="s">
        <v>18</v>
      </c>
      <c r="Q29" s="45">
        <v>90</v>
      </c>
      <c r="R29" s="45" t="s">
        <v>43</v>
      </c>
    </row>
    <row r="30" spans="1:18" s="2" customFormat="1" ht="20.25" customHeight="1" x14ac:dyDescent="0.2">
      <c r="A30" s="318"/>
      <c r="B30" s="318"/>
      <c r="C30" s="58">
        <v>800086</v>
      </c>
      <c r="D30" s="11" t="s">
        <v>549</v>
      </c>
      <c r="E30" s="45">
        <v>820</v>
      </c>
      <c r="F30" s="45">
        <v>500</v>
      </c>
      <c r="G30" s="45" t="s">
        <v>7</v>
      </c>
      <c r="H30" s="45">
        <v>1.2</v>
      </c>
      <c r="I30" s="45">
        <v>24</v>
      </c>
      <c r="J30" s="45" t="s">
        <v>492</v>
      </c>
      <c r="K30" s="45" t="s">
        <v>550</v>
      </c>
      <c r="L30" s="8">
        <f>H30*12+0.23</f>
        <v>14.629999999999999</v>
      </c>
      <c r="M30" s="45" t="s">
        <v>13</v>
      </c>
      <c r="N30" s="8" t="s">
        <v>494</v>
      </c>
      <c r="O30" s="45" t="s">
        <v>551</v>
      </c>
      <c r="P30" s="45" t="s">
        <v>20</v>
      </c>
      <c r="Q30" s="45">
        <v>66</v>
      </c>
      <c r="R30" s="45" t="s">
        <v>43</v>
      </c>
    </row>
    <row r="31" spans="1:18" s="2" customFormat="1" ht="21.75" customHeight="1" x14ac:dyDescent="0.2">
      <c r="A31" s="318"/>
      <c r="B31" s="318"/>
      <c r="C31" s="58">
        <v>801041</v>
      </c>
      <c r="D31" s="11" t="s">
        <v>552</v>
      </c>
      <c r="E31" s="45">
        <v>335</v>
      </c>
      <c r="F31" s="45">
        <v>200</v>
      </c>
      <c r="G31" s="45" t="s">
        <v>7</v>
      </c>
      <c r="H31" s="45">
        <v>0.55000000000000004</v>
      </c>
      <c r="I31" s="45">
        <v>24</v>
      </c>
      <c r="J31" s="45" t="s">
        <v>482</v>
      </c>
      <c r="K31" s="45" t="s">
        <v>553</v>
      </c>
      <c r="L31" s="8">
        <f>H31*24+0.31</f>
        <v>13.510000000000002</v>
      </c>
      <c r="M31" s="45" t="s">
        <v>11</v>
      </c>
      <c r="N31" s="45" t="s">
        <v>484</v>
      </c>
      <c r="O31" s="45" t="s">
        <v>554</v>
      </c>
      <c r="P31" s="45" t="s">
        <v>19</v>
      </c>
      <c r="Q31" s="45">
        <v>72</v>
      </c>
      <c r="R31" s="45" t="s">
        <v>43</v>
      </c>
    </row>
    <row r="32" spans="1:18" s="2" customFormat="1" ht="21.75" customHeight="1" x14ac:dyDescent="0.2">
      <c r="A32" s="318"/>
      <c r="B32" s="318"/>
      <c r="C32" s="58">
        <v>801139</v>
      </c>
      <c r="D32" s="11" t="s">
        <v>1152</v>
      </c>
      <c r="E32" s="45">
        <v>560</v>
      </c>
      <c r="F32" s="45">
        <v>300</v>
      </c>
      <c r="G32" s="45" t="s">
        <v>7</v>
      </c>
      <c r="H32" s="45">
        <v>0.90600000000000003</v>
      </c>
      <c r="I32" s="45">
        <v>24</v>
      </c>
      <c r="J32" s="45" t="s">
        <v>339</v>
      </c>
      <c r="K32" s="45" t="s">
        <v>1153</v>
      </c>
      <c r="L32" s="286">
        <v>10.94</v>
      </c>
      <c r="M32" s="175" t="s">
        <v>17</v>
      </c>
      <c r="N32" s="175" t="s">
        <v>341</v>
      </c>
      <c r="O32" s="45" t="s">
        <v>1154</v>
      </c>
      <c r="P32" s="45" t="s">
        <v>1140</v>
      </c>
      <c r="Q32" s="45">
        <v>90</v>
      </c>
      <c r="R32" s="45" t="s">
        <v>43</v>
      </c>
    </row>
    <row r="33" spans="1:18" s="2" customFormat="1" ht="21" customHeight="1" x14ac:dyDescent="0.2">
      <c r="A33" s="318"/>
      <c r="B33" s="318"/>
      <c r="C33" s="58">
        <v>801058</v>
      </c>
      <c r="D33" s="11" t="s">
        <v>555</v>
      </c>
      <c r="E33" s="45">
        <v>570</v>
      </c>
      <c r="F33" s="45">
        <v>360</v>
      </c>
      <c r="G33" s="45" t="s">
        <v>7</v>
      </c>
      <c r="H33" s="45">
        <v>0.91</v>
      </c>
      <c r="I33" s="45">
        <v>24</v>
      </c>
      <c r="J33" s="45" t="s">
        <v>487</v>
      </c>
      <c r="K33" s="45" t="s">
        <v>556</v>
      </c>
      <c r="L33" s="8">
        <f>H33*12+0.24</f>
        <v>11.16</v>
      </c>
      <c r="M33" s="45" t="s">
        <v>9</v>
      </c>
      <c r="N33" s="45" t="s">
        <v>489</v>
      </c>
      <c r="O33" s="45" t="s">
        <v>557</v>
      </c>
      <c r="P33" s="45" t="s">
        <v>18</v>
      </c>
      <c r="Q33" s="45">
        <v>90</v>
      </c>
      <c r="R33" s="45" t="s">
        <v>43</v>
      </c>
    </row>
    <row r="34" spans="1:18" s="2" customFormat="1" ht="20.25" customHeight="1" x14ac:dyDescent="0.2">
      <c r="A34" s="318"/>
      <c r="B34" s="318"/>
      <c r="C34" s="58">
        <v>801031</v>
      </c>
      <c r="D34" s="11" t="s">
        <v>558</v>
      </c>
      <c r="E34" s="45">
        <v>820</v>
      </c>
      <c r="F34" s="45">
        <v>500</v>
      </c>
      <c r="G34" s="45" t="s">
        <v>7</v>
      </c>
      <c r="H34" s="45">
        <v>1.2</v>
      </c>
      <c r="I34" s="45">
        <v>24</v>
      </c>
      <c r="J34" s="45" t="s">
        <v>492</v>
      </c>
      <c r="K34" s="45" t="s">
        <v>559</v>
      </c>
      <c r="L34" s="8">
        <f>H34*12+0.23</f>
        <v>14.629999999999999</v>
      </c>
      <c r="M34" s="45" t="s">
        <v>13</v>
      </c>
      <c r="N34" s="8" t="s">
        <v>494</v>
      </c>
      <c r="O34" s="45" t="s">
        <v>560</v>
      </c>
      <c r="P34" s="45" t="s">
        <v>20</v>
      </c>
      <c r="Q34" s="45">
        <v>66</v>
      </c>
      <c r="R34" s="45" t="s">
        <v>43</v>
      </c>
    </row>
    <row r="35" spans="1:18" s="2" customFormat="1" ht="23.25" customHeight="1" x14ac:dyDescent="0.2">
      <c r="A35" s="318" t="s">
        <v>1088</v>
      </c>
      <c r="B35" s="318"/>
      <c r="C35" s="118">
        <v>800647</v>
      </c>
      <c r="D35" s="12" t="s">
        <v>561</v>
      </c>
      <c r="E35" s="76">
        <v>150</v>
      </c>
      <c r="F35" s="76">
        <v>80</v>
      </c>
      <c r="G35" s="311" t="s">
        <v>249</v>
      </c>
      <c r="H35" s="6">
        <v>0.157</v>
      </c>
      <c r="I35" s="45">
        <v>18</v>
      </c>
      <c r="J35" s="45" t="s">
        <v>562</v>
      </c>
      <c r="K35" s="8" t="s">
        <v>563</v>
      </c>
      <c r="L35" s="8">
        <f>H35*24+0.23</f>
        <v>3.9979999999999998</v>
      </c>
      <c r="M35" s="45" t="s">
        <v>12</v>
      </c>
      <c r="N35" s="45" t="s">
        <v>1048</v>
      </c>
      <c r="O35" s="45" t="s">
        <v>564</v>
      </c>
      <c r="P35" s="45" t="s">
        <v>578</v>
      </c>
      <c r="Q35" s="45">
        <v>135</v>
      </c>
      <c r="R35" s="45" t="s">
        <v>43</v>
      </c>
    </row>
    <row r="36" spans="1:18" s="2" customFormat="1" ht="21" customHeight="1" x14ac:dyDescent="0.2">
      <c r="A36" s="318"/>
      <c r="B36" s="318"/>
      <c r="C36" s="118">
        <v>800167</v>
      </c>
      <c r="D36" s="12" t="s">
        <v>565</v>
      </c>
      <c r="E36" s="76">
        <v>170</v>
      </c>
      <c r="F36" s="76">
        <v>100</v>
      </c>
      <c r="G36" s="311"/>
      <c r="H36" s="6">
        <v>0.17699999999999999</v>
      </c>
      <c r="I36" s="7">
        <v>18</v>
      </c>
      <c r="J36" s="45" t="s">
        <v>562</v>
      </c>
      <c r="K36" s="45" t="s">
        <v>566</v>
      </c>
      <c r="L36" s="8">
        <f>H36*24+0.23</f>
        <v>4.4779999999999998</v>
      </c>
      <c r="M36" s="45" t="s">
        <v>12</v>
      </c>
      <c r="N36" s="45" t="s">
        <v>1048</v>
      </c>
      <c r="O36" s="45" t="s">
        <v>567</v>
      </c>
      <c r="P36" s="45" t="s">
        <v>578</v>
      </c>
      <c r="Q36" s="45">
        <v>135</v>
      </c>
      <c r="R36" s="45" t="s">
        <v>43</v>
      </c>
    </row>
    <row r="37" spans="1:18" s="1" customFormat="1" ht="22.5" customHeight="1" x14ac:dyDescent="0.25">
      <c r="A37" s="318"/>
      <c r="B37" s="318"/>
      <c r="C37" s="118">
        <v>800159</v>
      </c>
      <c r="D37" s="12" t="s">
        <v>568</v>
      </c>
      <c r="E37" s="76">
        <v>310</v>
      </c>
      <c r="F37" s="76">
        <v>200</v>
      </c>
      <c r="G37" s="311"/>
      <c r="H37" s="6">
        <v>0.317</v>
      </c>
      <c r="I37" s="7">
        <v>18</v>
      </c>
      <c r="J37" s="45" t="s">
        <v>569</v>
      </c>
      <c r="K37" s="45" t="s">
        <v>570</v>
      </c>
      <c r="L37" s="8">
        <v>9.5</v>
      </c>
      <c r="M37" s="45" t="s">
        <v>11</v>
      </c>
      <c r="N37" s="45" t="s">
        <v>1049</v>
      </c>
      <c r="O37" s="45" t="s">
        <v>571</v>
      </c>
      <c r="P37" s="45" t="s">
        <v>349</v>
      </c>
      <c r="Q37" s="45">
        <v>100</v>
      </c>
      <c r="R37" s="45" t="s">
        <v>43</v>
      </c>
    </row>
    <row r="38" spans="1:18" s="1" customFormat="1" ht="21.75" customHeight="1" x14ac:dyDescent="0.25">
      <c r="A38" s="318"/>
      <c r="B38" s="318"/>
      <c r="C38" s="58">
        <v>800345</v>
      </c>
      <c r="D38" s="83" t="s">
        <v>573</v>
      </c>
      <c r="E38" s="45">
        <v>170</v>
      </c>
      <c r="F38" s="45">
        <v>100</v>
      </c>
      <c r="G38" s="311" t="s">
        <v>822</v>
      </c>
      <c r="H38" s="6">
        <v>0.17699999999999999</v>
      </c>
      <c r="I38" s="7">
        <v>18</v>
      </c>
      <c r="J38" s="45" t="s">
        <v>574</v>
      </c>
      <c r="K38" s="45" t="s">
        <v>575</v>
      </c>
      <c r="L38" s="8">
        <v>4.4800000000000004</v>
      </c>
      <c r="M38" s="45" t="s">
        <v>12</v>
      </c>
      <c r="N38" s="45" t="s">
        <v>1048</v>
      </c>
      <c r="O38" s="45" t="s">
        <v>577</v>
      </c>
      <c r="P38" s="45" t="s">
        <v>578</v>
      </c>
      <c r="Q38" s="45">
        <v>135</v>
      </c>
      <c r="R38" s="45" t="s">
        <v>43</v>
      </c>
    </row>
    <row r="39" spans="1:18" s="1" customFormat="1" ht="22.5" customHeight="1" x14ac:dyDescent="0.25">
      <c r="A39" s="318"/>
      <c r="B39" s="318"/>
      <c r="C39" s="58">
        <v>800035</v>
      </c>
      <c r="D39" s="83" t="s">
        <v>579</v>
      </c>
      <c r="E39" s="45">
        <v>350</v>
      </c>
      <c r="F39" s="45">
        <v>200</v>
      </c>
      <c r="G39" s="311"/>
      <c r="H39" s="6">
        <v>0.35699999999999998</v>
      </c>
      <c r="I39" s="7">
        <v>18</v>
      </c>
      <c r="J39" s="45" t="s">
        <v>250</v>
      </c>
      <c r="K39" s="45" t="s">
        <v>580</v>
      </c>
      <c r="L39" s="8">
        <v>8.8000000000000007</v>
      </c>
      <c r="M39" s="45" t="s">
        <v>11</v>
      </c>
      <c r="N39" s="45" t="s">
        <v>1049</v>
      </c>
      <c r="O39" s="45" t="s">
        <v>582</v>
      </c>
      <c r="P39" s="45" t="s">
        <v>349</v>
      </c>
      <c r="Q39" s="45">
        <v>100</v>
      </c>
      <c r="R39" s="45" t="s">
        <v>43</v>
      </c>
    </row>
    <row r="40" spans="1:18" s="1" customFormat="1" ht="22.5" customHeight="1" x14ac:dyDescent="0.25">
      <c r="A40" s="318"/>
      <c r="B40" s="318"/>
      <c r="C40" s="58">
        <v>800043</v>
      </c>
      <c r="D40" s="83" t="s">
        <v>583</v>
      </c>
      <c r="E40" s="45">
        <v>500</v>
      </c>
      <c r="F40" s="45">
        <v>300</v>
      </c>
      <c r="G40" s="311"/>
      <c r="H40" s="6">
        <v>0.54</v>
      </c>
      <c r="I40" s="7">
        <v>18</v>
      </c>
      <c r="J40" s="45" t="s">
        <v>251</v>
      </c>
      <c r="K40" s="45" t="s">
        <v>584</v>
      </c>
      <c r="L40" s="8">
        <v>6.5</v>
      </c>
      <c r="M40" s="45" t="s">
        <v>17</v>
      </c>
      <c r="N40" s="45" t="s">
        <v>1051</v>
      </c>
      <c r="O40" s="45" t="s">
        <v>585</v>
      </c>
      <c r="P40" s="45" t="s">
        <v>572</v>
      </c>
      <c r="Q40" s="45">
        <v>90</v>
      </c>
      <c r="R40" s="45" t="s">
        <v>43</v>
      </c>
    </row>
    <row r="41" spans="1:18" s="1" customFormat="1" ht="20.25" customHeight="1" x14ac:dyDescent="0.25">
      <c r="A41" s="318"/>
      <c r="B41" s="318"/>
      <c r="C41" s="58">
        <v>800485</v>
      </c>
      <c r="D41" s="83" t="s">
        <v>586</v>
      </c>
      <c r="E41" s="45">
        <v>840</v>
      </c>
      <c r="F41" s="45">
        <v>500</v>
      </c>
      <c r="G41" s="311"/>
      <c r="H41" s="6">
        <v>0.91500000000000004</v>
      </c>
      <c r="I41" s="7">
        <v>18</v>
      </c>
      <c r="J41" s="45" t="s">
        <v>252</v>
      </c>
      <c r="K41" s="45" t="s">
        <v>587</v>
      </c>
      <c r="L41" s="8">
        <v>11.4</v>
      </c>
      <c r="M41" s="45" t="s">
        <v>13</v>
      </c>
      <c r="N41" s="45" t="s">
        <v>1052</v>
      </c>
      <c r="O41" s="45" t="s">
        <v>588</v>
      </c>
      <c r="P41" s="45" t="s">
        <v>956</v>
      </c>
      <c r="Q41" s="45">
        <v>60</v>
      </c>
      <c r="R41" s="45" t="s">
        <v>43</v>
      </c>
    </row>
    <row r="42" spans="1:18" s="1" customFormat="1" ht="21.75" customHeight="1" x14ac:dyDescent="0.25">
      <c r="A42" s="318"/>
      <c r="B42" s="318"/>
      <c r="C42" s="58">
        <v>800639</v>
      </c>
      <c r="D42" s="83" t="s">
        <v>589</v>
      </c>
      <c r="E42" s="45">
        <v>1600</v>
      </c>
      <c r="F42" s="45">
        <v>1010</v>
      </c>
      <c r="G42" s="311"/>
      <c r="H42" s="6">
        <v>1.62</v>
      </c>
      <c r="I42" s="7">
        <v>18</v>
      </c>
      <c r="J42" s="45" t="s">
        <v>590</v>
      </c>
      <c r="K42" s="8" t="s">
        <v>591</v>
      </c>
      <c r="L42" s="8">
        <v>10.199999999999999</v>
      </c>
      <c r="M42" s="8" t="s">
        <v>592</v>
      </c>
      <c r="N42" s="8" t="s">
        <v>1053</v>
      </c>
      <c r="O42" s="8" t="s">
        <v>593</v>
      </c>
      <c r="P42" s="45" t="s">
        <v>261</v>
      </c>
      <c r="Q42" s="45">
        <v>50</v>
      </c>
      <c r="R42" s="45" t="s">
        <v>43</v>
      </c>
    </row>
    <row r="43" spans="1:18" ht="26.25" customHeight="1" x14ac:dyDescent="0.25">
      <c r="A43" s="406" t="s">
        <v>1072</v>
      </c>
      <c r="B43" s="406"/>
      <c r="C43" s="299">
        <v>800361</v>
      </c>
      <c r="D43" s="291" t="s">
        <v>622</v>
      </c>
      <c r="E43" s="175">
        <v>310</v>
      </c>
      <c r="F43" s="175">
        <v>200</v>
      </c>
      <c r="G43" s="175" t="s">
        <v>822</v>
      </c>
      <c r="H43" s="173">
        <v>0.317</v>
      </c>
      <c r="I43" s="174">
        <v>18</v>
      </c>
      <c r="J43" s="175" t="s">
        <v>250</v>
      </c>
      <c r="K43" s="152" t="s">
        <v>623</v>
      </c>
      <c r="L43" s="286">
        <f>H43*24+0.27</f>
        <v>7.8780000000000001</v>
      </c>
      <c r="M43" s="175" t="s">
        <v>11</v>
      </c>
      <c r="N43" s="175" t="s">
        <v>1049</v>
      </c>
      <c r="O43" s="152" t="s">
        <v>624</v>
      </c>
      <c r="P43" s="45" t="s">
        <v>349</v>
      </c>
      <c r="Q43" s="45">
        <v>100</v>
      </c>
      <c r="R43" s="175" t="s">
        <v>43</v>
      </c>
    </row>
    <row r="44" spans="1:18" ht="25.2" customHeight="1" x14ac:dyDescent="0.25">
      <c r="A44" s="406"/>
      <c r="B44" s="406"/>
      <c r="C44" s="299">
        <v>800353</v>
      </c>
      <c r="D44" s="291" t="s">
        <v>625</v>
      </c>
      <c r="E44" s="175">
        <v>300</v>
      </c>
      <c r="F44" s="175">
        <v>150</v>
      </c>
      <c r="G44" s="175" t="s">
        <v>822</v>
      </c>
      <c r="H44" s="173">
        <v>0.307</v>
      </c>
      <c r="I44" s="174">
        <v>18</v>
      </c>
      <c r="J44" s="175" t="s">
        <v>250</v>
      </c>
      <c r="K44" s="152" t="s">
        <v>626</v>
      </c>
      <c r="L44" s="286">
        <f>H44*24+0.27</f>
        <v>7.6379999999999999</v>
      </c>
      <c r="M44" s="175" t="s">
        <v>255</v>
      </c>
      <c r="N44" s="175" t="s">
        <v>1049</v>
      </c>
      <c r="O44" s="152" t="s">
        <v>627</v>
      </c>
      <c r="P44" s="45" t="s">
        <v>349</v>
      </c>
      <c r="Q44" s="45">
        <v>100</v>
      </c>
      <c r="R44" s="175" t="s">
        <v>43</v>
      </c>
    </row>
    <row r="45" spans="1:18" s="1" customFormat="1" ht="22.5" customHeight="1" x14ac:dyDescent="0.25">
      <c r="A45" s="406" t="s">
        <v>1073</v>
      </c>
      <c r="B45" s="406"/>
      <c r="C45" s="58">
        <v>800892</v>
      </c>
      <c r="D45" s="83" t="s">
        <v>829</v>
      </c>
      <c r="E45" s="45">
        <v>130</v>
      </c>
      <c r="F45" s="45">
        <v>80</v>
      </c>
      <c r="G45" s="311" t="s">
        <v>822</v>
      </c>
      <c r="H45" s="6">
        <v>0.17699999999999999</v>
      </c>
      <c r="I45" s="7">
        <v>18</v>
      </c>
      <c r="J45" s="45" t="s">
        <v>574</v>
      </c>
      <c r="K45" s="7" t="s">
        <v>837</v>
      </c>
      <c r="L45" s="8">
        <v>4.4800000000000004</v>
      </c>
      <c r="M45" s="45" t="s">
        <v>12</v>
      </c>
      <c r="N45" s="45" t="s">
        <v>1048</v>
      </c>
      <c r="O45" s="45" t="s">
        <v>834</v>
      </c>
      <c r="P45" s="45" t="s">
        <v>578</v>
      </c>
      <c r="Q45" s="45">
        <v>135</v>
      </c>
      <c r="R45" s="45" t="s">
        <v>43</v>
      </c>
    </row>
    <row r="46" spans="1:18" s="1" customFormat="1" ht="24" customHeight="1" x14ac:dyDescent="0.25">
      <c r="A46" s="406"/>
      <c r="B46" s="406"/>
      <c r="C46" s="58">
        <v>800019</v>
      </c>
      <c r="D46" s="83" t="s">
        <v>601</v>
      </c>
      <c r="E46" s="45">
        <v>300</v>
      </c>
      <c r="F46" s="45">
        <v>150</v>
      </c>
      <c r="G46" s="311"/>
      <c r="H46" s="6">
        <v>0.307</v>
      </c>
      <c r="I46" s="7">
        <v>18</v>
      </c>
      <c r="J46" s="45" t="s">
        <v>250</v>
      </c>
      <c r="K46" s="45" t="s">
        <v>602</v>
      </c>
      <c r="L46" s="8">
        <v>7.64</v>
      </c>
      <c r="M46" s="45" t="s">
        <v>255</v>
      </c>
      <c r="N46" s="45" t="s">
        <v>1049</v>
      </c>
      <c r="O46" s="45" t="s">
        <v>603</v>
      </c>
      <c r="P46" s="45" t="s">
        <v>349</v>
      </c>
      <c r="Q46" s="45">
        <v>100</v>
      </c>
      <c r="R46" s="45" t="s">
        <v>43</v>
      </c>
    </row>
    <row r="47" spans="1:18" s="1" customFormat="1" ht="22.5" customHeight="1" x14ac:dyDescent="0.25">
      <c r="A47" s="406"/>
      <c r="B47" s="406"/>
      <c r="C47" s="58">
        <v>800493</v>
      </c>
      <c r="D47" s="83" t="s">
        <v>604</v>
      </c>
      <c r="E47" s="45">
        <v>330</v>
      </c>
      <c r="F47" s="45">
        <v>180</v>
      </c>
      <c r="G47" s="311"/>
      <c r="H47" s="6">
        <v>0.33700000000000002</v>
      </c>
      <c r="I47" s="7">
        <v>18</v>
      </c>
      <c r="J47" s="45" t="s">
        <v>250</v>
      </c>
      <c r="K47" s="45" t="s">
        <v>602</v>
      </c>
      <c r="L47" s="8">
        <v>8.1999999999999993</v>
      </c>
      <c r="M47" s="45" t="s">
        <v>282</v>
      </c>
      <c r="N47" s="45" t="s">
        <v>1049</v>
      </c>
      <c r="O47" s="45" t="s">
        <v>603</v>
      </c>
      <c r="P47" s="45" t="s">
        <v>349</v>
      </c>
      <c r="Q47" s="45">
        <v>100</v>
      </c>
      <c r="R47" s="45" t="s">
        <v>43</v>
      </c>
    </row>
    <row r="48" spans="1:18" ht="20.25" customHeight="1" x14ac:dyDescent="0.25">
      <c r="A48" s="406"/>
      <c r="B48" s="406"/>
      <c r="C48" s="58">
        <v>800604</v>
      </c>
      <c r="D48" s="83" t="s">
        <v>605</v>
      </c>
      <c r="E48" s="175">
        <v>1600</v>
      </c>
      <c r="F48" s="175">
        <v>1010</v>
      </c>
      <c r="G48" s="311"/>
      <c r="H48" s="6">
        <v>1.62</v>
      </c>
      <c r="I48" s="7">
        <v>18</v>
      </c>
      <c r="J48" s="45" t="s">
        <v>590</v>
      </c>
      <c r="K48" s="45" t="s">
        <v>606</v>
      </c>
      <c r="L48" s="8">
        <v>10.199999999999999</v>
      </c>
      <c r="M48" s="8" t="s">
        <v>592</v>
      </c>
      <c r="N48" s="8" t="s">
        <v>1053</v>
      </c>
      <c r="O48" s="45" t="s">
        <v>607</v>
      </c>
      <c r="P48" s="175" t="s">
        <v>261</v>
      </c>
      <c r="Q48" s="175">
        <v>50</v>
      </c>
      <c r="R48" s="45" t="s">
        <v>43</v>
      </c>
    </row>
    <row r="49" spans="1:18" ht="20.25" customHeight="1" x14ac:dyDescent="0.25">
      <c r="A49" s="406"/>
      <c r="B49" s="406"/>
      <c r="C49" s="58">
        <v>800876</v>
      </c>
      <c r="D49" s="83" t="s">
        <v>827</v>
      </c>
      <c r="E49" s="175">
        <v>130</v>
      </c>
      <c r="F49" s="175">
        <v>80</v>
      </c>
      <c r="G49" s="311" t="s">
        <v>822</v>
      </c>
      <c r="H49" s="6">
        <v>0.17699999999999999</v>
      </c>
      <c r="I49" s="7">
        <v>18</v>
      </c>
      <c r="J49" s="45" t="s">
        <v>574</v>
      </c>
      <c r="K49" s="45" t="s">
        <v>831</v>
      </c>
      <c r="L49" s="8">
        <v>4.4800000000000004</v>
      </c>
      <c r="M49" s="45" t="s">
        <v>12</v>
      </c>
      <c r="N49" s="45" t="s">
        <v>1048</v>
      </c>
      <c r="O49" s="45" t="s">
        <v>833</v>
      </c>
      <c r="P49" s="45" t="s">
        <v>578</v>
      </c>
      <c r="Q49" s="45">
        <v>135</v>
      </c>
      <c r="R49" s="45" t="s">
        <v>43</v>
      </c>
    </row>
    <row r="50" spans="1:18" ht="24" customHeight="1" x14ac:dyDescent="0.25">
      <c r="A50" s="406"/>
      <c r="B50" s="406"/>
      <c r="C50" s="58">
        <v>800027</v>
      </c>
      <c r="D50" s="83" t="s">
        <v>608</v>
      </c>
      <c r="E50" s="45">
        <v>300</v>
      </c>
      <c r="F50" s="45">
        <v>150</v>
      </c>
      <c r="G50" s="311"/>
      <c r="H50" s="6">
        <v>0.307</v>
      </c>
      <c r="I50" s="7">
        <v>18</v>
      </c>
      <c r="J50" s="45" t="s">
        <v>251</v>
      </c>
      <c r="K50" s="45" t="s">
        <v>609</v>
      </c>
      <c r="L50" s="8">
        <v>7.64</v>
      </c>
      <c r="M50" s="45" t="s">
        <v>255</v>
      </c>
      <c r="N50" s="45" t="s">
        <v>1049</v>
      </c>
      <c r="O50" s="45" t="s">
        <v>610</v>
      </c>
      <c r="P50" s="45" t="s">
        <v>349</v>
      </c>
      <c r="Q50" s="45">
        <v>100</v>
      </c>
      <c r="R50" s="45" t="s">
        <v>43</v>
      </c>
    </row>
    <row r="51" spans="1:18" ht="24" customHeight="1" x14ac:dyDescent="0.25">
      <c r="A51" s="406"/>
      <c r="B51" s="406"/>
      <c r="C51" s="58">
        <v>800507</v>
      </c>
      <c r="D51" s="83" t="s">
        <v>611</v>
      </c>
      <c r="E51" s="45">
        <v>330</v>
      </c>
      <c r="F51" s="45">
        <v>180</v>
      </c>
      <c r="G51" s="311"/>
      <c r="H51" s="6">
        <v>0.33700000000000002</v>
      </c>
      <c r="I51" s="7">
        <v>18</v>
      </c>
      <c r="J51" s="45" t="s">
        <v>250</v>
      </c>
      <c r="K51" s="45" t="s">
        <v>609</v>
      </c>
      <c r="L51" s="8">
        <v>8.1999999999999993</v>
      </c>
      <c r="M51" s="45" t="s">
        <v>282</v>
      </c>
      <c r="N51" s="45" t="s">
        <v>1049</v>
      </c>
      <c r="O51" s="45" t="s">
        <v>610</v>
      </c>
      <c r="P51" s="45" t="s">
        <v>349</v>
      </c>
      <c r="Q51" s="45">
        <v>100</v>
      </c>
      <c r="R51" s="45" t="s">
        <v>43</v>
      </c>
    </row>
    <row r="52" spans="1:18" ht="24" customHeight="1" x14ac:dyDescent="0.25">
      <c r="A52" s="406"/>
      <c r="B52" s="406"/>
      <c r="C52" s="58">
        <v>800621</v>
      </c>
      <c r="D52" s="83" t="s">
        <v>612</v>
      </c>
      <c r="E52" s="175">
        <v>1600</v>
      </c>
      <c r="F52" s="175">
        <v>1010</v>
      </c>
      <c r="G52" s="311"/>
      <c r="H52" s="6">
        <v>1.62</v>
      </c>
      <c r="I52" s="7">
        <v>18</v>
      </c>
      <c r="J52" s="45" t="s">
        <v>590</v>
      </c>
      <c r="K52" s="45" t="s">
        <v>613</v>
      </c>
      <c r="L52" s="8">
        <v>10.199999999999999</v>
      </c>
      <c r="M52" s="8" t="s">
        <v>592</v>
      </c>
      <c r="N52" s="8" t="s">
        <v>1053</v>
      </c>
      <c r="O52" s="45" t="s">
        <v>614</v>
      </c>
      <c r="P52" s="175" t="s">
        <v>261</v>
      </c>
      <c r="Q52" s="175">
        <v>50</v>
      </c>
      <c r="R52" s="45" t="s">
        <v>43</v>
      </c>
    </row>
    <row r="53" spans="1:18" ht="23.4" customHeight="1" x14ac:dyDescent="0.25">
      <c r="A53" s="406"/>
      <c r="B53" s="406"/>
      <c r="C53" s="58">
        <v>800884</v>
      </c>
      <c r="D53" s="83" t="s">
        <v>828</v>
      </c>
      <c r="E53" s="175">
        <v>160</v>
      </c>
      <c r="F53" s="175">
        <v>100</v>
      </c>
      <c r="G53" s="311" t="s">
        <v>822</v>
      </c>
      <c r="H53" s="6">
        <v>0.17699999999999999</v>
      </c>
      <c r="I53" s="7">
        <v>18</v>
      </c>
      <c r="J53" s="45" t="s">
        <v>574</v>
      </c>
      <c r="K53" s="45" t="s">
        <v>874</v>
      </c>
      <c r="L53" s="8">
        <v>4.4800000000000004</v>
      </c>
      <c r="M53" s="45" t="s">
        <v>12</v>
      </c>
      <c r="N53" s="45" t="s">
        <v>1048</v>
      </c>
      <c r="O53" s="45" t="s">
        <v>832</v>
      </c>
      <c r="P53" s="45" t="s">
        <v>578</v>
      </c>
      <c r="Q53" s="45">
        <v>135</v>
      </c>
      <c r="R53" s="45" t="s">
        <v>43</v>
      </c>
    </row>
    <row r="54" spans="1:18" ht="21.75" customHeight="1" x14ac:dyDescent="0.25">
      <c r="A54" s="406"/>
      <c r="B54" s="406"/>
      <c r="C54" s="58">
        <v>800001</v>
      </c>
      <c r="D54" s="83" t="s">
        <v>615</v>
      </c>
      <c r="E54" s="45">
        <v>330</v>
      </c>
      <c r="F54" s="45">
        <v>180</v>
      </c>
      <c r="G54" s="311"/>
      <c r="H54" s="6">
        <v>0.33700000000000002</v>
      </c>
      <c r="I54" s="7">
        <v>18</v>
      </c>
      <c r="J54" s="45" t="s">
        <v>250</v>
      </c>
      <c r="K54" s="45" t="s">
        <v>616</v>
      </c>
      <c r="L54" s="8">
        <v>8.1999999999999993</v>
      </c>
      <c r="M54" s="45" t="s">
        <v>282</v>
      </c>
      <c r="N54" s="45" t="s">
        <v>1049</v>
      </c>
      <c r="O54" s="45" t="s">
        <v>617</v>
      </c>
      <c r="P54" s="45" t="s">
        <v>349</v>
      </c>
      <c r="Q54" s="45">
        <v>100</v>
      </c>
      <c r="R54" s="45" t="s">
        <v>43</v>
      </c>
    </row>
    <row r="55" spans="1:18" ht="21" customHeight="1" x14ac:dyDescent="0.25">
      <c r="A55" s="406"/>
      <c r="B55" s="406"/>
      <c r="C55" s="58">
        <v>800515</v>
      </c>
      <c r="D55" s="83" t="s">
        <v>618</v>
      </c>
      <c r="E55" s="45">
        <v>350</v>
      </c>
      <c r="F55" s="45">
        <v>200</v>
      </c>
      <c r="G55" s="311"/>
      <c r="H55" s="6">
        <v>0.35699999999999998</v>
      </c>
      <c r="I55" s="7">
        <v>18</v>
      </c>
      <c r="J55" s="45" t="s">
        <v>250</v>
      </c>
      <c r="K55" s="45" t="s">
        <v>616</v>
      </c>
      <c r="L55" s="8">
        <v>8.8000000000000007</v>
      </c>
      <c r="M55" s="45" t="s">
        <v>11</v>
      </c>
      <c r="N55" s="45" t="s">
        <v>1049</v>
      </c>
      <c r="O55" s="45" t="s">
        <v>617</v>
      </c>
      <c r="P55" s="45" t="s">
        <v>349</v>
      </c>
      <c r="Q55" s="45">
        <v>100</v>
      </c>
      <c r="R55" s="45" t="s">
        <v>43</v>
      </c>
    </row>
    <row r="56" spans="1:18" ht="22.5" customHeight="1" x14ac:dyDescent="0.25">
      <c r="A56" s="406"/>
      <c r="B56" s="406"/>
      <c r="C56" s="58">
        <v>800612</v>
      </c>
      <c r="D56" s="83" t="s">
        <v>619</v>
      </c>
      <c r="E56" s="175">
        <v>1600</v>
      </c>
      <c r="F56" s="175">
        <v>1010</v>
      </c>
      <c r="G56" s="311"/>
      <c r="H56" s="6">
        <v>1.62</v>
      </c>
      <c r="I56" s="7">
        <v>18</v>
      </c>
      <c r="J56" s="45" t="s">
        <v>590</v>
      </c>
      <c r="K56" s="45" t="s">
        <v>620</v>
      </c>
      <c r="L56" s="8">
        <v>10.199999999999999</v>
      </c>
      <c r="M56" s="8" t="s">
        <v>592</v>
      </c>
      <c r="N56" s="8" t="s">
        <v>1053</v>
      </c>
      <c r="O56" s="45" t="s">
        <v>621</v>
      </c>
      <c r="P56" s="175" t="s">
        <v>261</v>
      </c>
      <c r="Q56" s="175">
        <v>50</v>
      </c>
      <c r="R56" s="45" t="s">
        <v>43</v>
      </c>
    </row>
    <row r="57" spans="1:18" s="1" customFormat="1" ht="21.6" customHeight="1" x14ac:dyDescent="0.25">
      <c r="A57" s="318" t="s">
        <v>1074</v>
      </c>
      <c r="B57" s="318"/>
      <c r="C57" s="58">
        <v>801112</v>
      </c>
      <c r="D57" s="83" t="s">
        <v>830</v>
      </c>
      <c r="E57" s="45">
        <v>150</v>
      </c>
      <c r="F57" s="45">
        <v>100</v>
      </c>
      <c r="G57" s="311" t="s">
        <v>822</v>
      </c>
      <c r="H57" s="6">
        <v>0.17699999999999999</v>
      </c>
      <c r="I57" s="7">
        <v>18</v>
      </c>
      <c r="J57" s="45" t="s">
        <v>574</v>
      </c>
      <c r="K57" s="8" t="s">
        <v>836</v>
      </c>
      <c r="L57" s="8">
        <v>4.4800000000000004</v>
      </c>
      <c r="M57" s="45" t="s">
        <v>12</v>
      </c>
      <c r="N57" s="45" t="s">
        <v>1048</v>
      </c>
      <c r="O57" s="45" t="s">
        <v>835</v>
      </c>
      <c r="P57" s="45" t="s">
        <v>578</v>
      </c>
      <c r="Q57" s="45">
        <v>135</v>
      </c>
      <c r="R57" s="45" t="s">
        <v>43</v>
      </c>
    </row>
    <row r="58" spans="1:18" s="1" customFormat="1" ht="21.75" customHeight="1" x14ac:dyDescent="0.25">
      <c r="A58" s="318"/>
      <c r="B58" s="318"/>
      <c r="C58" s="58">
        <v>801007</v>
      </c>
      <c r="D58" s="83" t="s">
        <v>594</v>
      </c>
      <c r="E58" s="45">
        <v>300</v>
      </c>
      <c r="F58" s="45">
        <v>180</v>
      </c>
      <c r="G58" s="311"/>
      <c r="H58" s="6">
        <v>0.33700000000000002</v>
      </c>
      <c r="I58" s="7">
        <v>18</v>
      </c>
      <c r="J58" s="45" t="s">
        <v>250</v>
      </c>
      <c r="K58" s="45" t="s">
        <v>595</v>
      </c>
      <c r="L58" s="8">
        <v>8.1999999999999993</v>
      </c>
      <c r="M58" s="45" t="s">
        <v>282</v>
      </c>
      <c r="N58" s="45" t="s">
        <v>1049</v>
      </c>
      <c r="O58" s="45" t="s">
        <v>596</v>
      </c>
      <c r="P58" s="45" t="s">
        <v>349</v>
      </c>
      <c r="Q58" s="45">
        <v>100</v>
      </c>
      <c r="R58" s="45" t="s">
        <v>43</v>
      </c>
    </row>
    <row r="59" spans="1:18" s="1" customFormat="1" ht="20.25" customHeight="1" x14ac:dyDescent="0.25">
      <c r="A59" s="318"/>
      <c r="B59" s="318"/>
      <c r="C59" s="58">
        <v>801074</v>
      </c>
      <c r="D59" s="83" t="s">
        <v>597</v>
      </c>
      <c r="E59" s="45">
        <v>350</v>
      </c>
      <c r="F59" s="45">
        <v>200</v>
      </c>
      <c r="G59" s="311"/>
      <c r="H59" s="6">
        <v>0.35699999999999998</v>
      </c>
      <c r="I59" s="7">
        <v>18</v>
      </c>
      <c r="J59" s="45" t="s">
        <v>250</v>
      </c>
      <c r="K59" s="45" t="s">
        <v>595</v>
      </c>
      <c r="L59" s="8">
        <v>8.8000000000000007</v>
      </c>
      <c r="M59" s="45" t="s">
        <v>11</v>
      </c>
      <c r="N59" s="45" t="s">
        <v>1049</v>
      </c>
      <c r="O59" s="45" t="s">
        <v>596</v>
      </c>
      <c r="P59" s="45" t="s">
        <v>349</v>
      </c>
      <c r="Q59" s="45">
        <v>100</v>
      </c>
      <c r="R59" s="45" t="s">
        <v>43</v>
      </c>
    </row>
    <row r="60" spans="1:18" s="1" customFormat="1" ht="22.5" customHeight="1" x14ac:dyDescent="0.25">
      <c r="A60" s="318"/>
      <c r="B60" s="318"/>
      <c r="C60" s="58">
        <v>801091</v>
      </c>
      <c r="D60" s="83" t="s">
        <v>598</v>
      </c>
      <c r="E60" s="45">
        <v>1600</v>
      </c>
      <c r="F60" s="45">
        <v>1010</v>
      </c>
      <c r="G60" s="311"/>
      <c r="H60" s="6">
        <v>1.62</v>
      </c>
      <c r="I60" s="7">
        <v>18</v>
      </c>
      <c r="J60" s="45" t="s">
        <v>590</v>
      </c>
      <c r="K60" s="45" t="s">
        <v>599</v>
      </c>
      <c r="L60" s="8">
        <v>10.199999999999999</v>
      </c>
      <c r="M60" s="8" t="s">
        <v>592</v>
      </c>
      <c r="N60" s="8" t="s">
        <v>1053</v>
      </c>
      <c r="O60" s="45" t="s">
        <v>600</v>
      </c>
      <c r="P60" s="175" t="s">
        <v>261</v>
      </c>
      <c r="Q60" s="175">
        <v>50</v>
      </c>
      <c r="R60" s="45" t="s">
        <v>43</v>
      </c>
    </row>
    <row r="61" spans="1:18" ht="40.950000000000003" customHeight="1" x14ac:dyDescent="0.25">
      <c r="A61" s="406" t="s">
        <v>1090</v>
      </c>
      <c r="B61" s="406"/>
      <c r="C61" s="299">
        <v>801121</v>
      </c>
      <c r="D61" s="291" t="s">
        <v>882</v>
      </c>
      <c r="E61" s="175">
        <v>300</v>
      </c>
      <c r="F61" s="175">
        <v>150</v>
      </c>
      <c r="G61" s="175" t="s">
        <v>822</v>
      </c>
      <c r="H61" s="6">
        <v>0.307</v>
      </c>
      <c r="I61" s="7">
        <v>18</v>
      </c>
      <c r="J61" s="45" t="s">
        <v>250</v>
      </c>
      <c r="K61" s="152" t="s">
        <v>880</v>
      </c>
      <c r="L61" s="8">
        <v>7.64</v>
      </c>
      <c r="M61" s="45" t="s">
        <v>255</v>
      </c>
      <c r="N61" s="45" t="s">
        <v>1049</v>
      </c>
      <c r="O61" s="152" t="s">
        <v>881</v>
      </c>
      <c r="P61" s="45" t="s">
        <v>349</v>
      </c>
      <c r="Q61" s="45">
        <v>100</v>
      </c>
      <c r="R61" s="45" t="s">
        <v>43</v>
      </c>
    </row>
    <row r="62" spans="1:18" ht="26.4" customHeight="1" x14ac:dyDescent="0.25">
      <c r="A62" s="323" t="s">
        <v>1109</v>
      </c>
      <c r="B62" s="323"/>
      <c r="C62" s="58">
        <v>804014</v>
      </c>
      <c r="D62" s="11" t="s">
        <v>628</v>
      </c>
      <c r="E62" s="45">
        <v>105</v>
      </c>
      <c r="F62" s="45">
        <v>60</v>
      </c>
      <c r="G62" s="45" t="s">
        <v>7</v>
      </c>
      <c r="H62" s="6">
        <v>0.14000000000000001</v>
      </c>
      <c r="I62" s="7">
        <v>36</v>
      </c>
      <c r="J62" s="45" t="s">
        <v>629</v>
      </c>
      <c r="K62" s="45" t="s">
        <v>630</v>
      </c>
      <c r="L62" s="8">
        <v>2.9</v>
      </c>
      <c r="M62" s="45" t="s">
        <v>129</v>
      </c>
      <c r="N62" s="45" t="s">
        <v>631</v>
      </c>
      <c r="O62" s="45" t="s">
        <v>632</v>
      </c>
      <c r="P62" s="45" t="s">
        <v>633</v>
      </c>
      <c r="Q62" s="45">
        <v>728</v>
      </c>
      <c r="R62" s="45" t="s">
        <v>44</v>
      </c>
    </row>
    <row r="63" spans="1:18" ht="26.4" customHeight="1" x14ac:dyDescent="0.25">
      <c r="A63" s="323"/>
      <c r="B63" s="323"/>
      <c r="C63" s="58">
        <v>804073</v>
      </c>
      <c r="D63" s="11" t="s">
        <v>628</v>
      </c>
      <c r="E63" s="45">
        <v>105</v>
      </c>
      <c r="F63" s="45">
        <v>60</v>
      </c>
      <c r="G63" s="45" t="s">
        <v>7</v>
      </c>
      <c r="H63" s="6">
        <v>0.20100000000000001</v>
      </c>
      <c r="I63" s="7">
        <v>24</v>
      </c>
      <c r="J63" s="45" t="s">
        <v>1132</v>
      </c>
      <c r="K63" s="45" t="s">
        <v>1133</v>
      </c>
      <c r="L63" s="8">
        <v>2.4700000000000002</v>
      </c>
      <c r="M63" s="45" t="s">
        <v>129</v>
      </c>
      <c r="N63" s="45" t="s">
        <v>1134</v>
      </c>
      <c r="O63" s="45" t="s">
        <v>1135</v>
      </c>
      <c r="P63" s="45" t="s">
        <v>1136</v>
      </c>
      <c r="Q63" s="45">
        <v>340</v>
      </c>
      <c r="R63" s="45" t="s">
        <v>44</v>
      </c>
    </row>
    <row r="64" spans="1:18" ht="24" customHeight="1" x14ac:dyDescent="0.25">
      <c r="A64" s="323" t="s">
        <v>1061</v>
      </c>
      <c r="B64" s="323"/>
      <c r="C64" s="58">
        <v>804022</v>
      </c>
      <c r="D64" s="11" t="s">
        <v>634</v>
      </c>
      <c r="E64" s="45">
        <v>180</v>
      </c>
      <c r="F64" s="45">
        <v>100</v>
      </c>
      <c r="G64" s="45" t="s">
        <v>822</v>
      </c>
      <c r="H64" s="6">
        <v>0.19700000000000001</v>
      </c>
      <c r="I64" s="7">
        <v>12</v>
      </c>
      <c r="J64" s="45" t="s">
        <v>574</v>
      </c>
      <c r="K64" s="45" t="s">
        <v>635</v>
      </c>
      <c r="L64" s="8">
        <f>H64*24+0.19</f>
        <v>4.9180000000000001</v>
      </c>
      <c r="M64" s="45" t="s">
        <v>12</v>
      </c>
      <c r="N64" s="45" t="s">
        <v>1048</v>
      </c>
      <c r="O64" s="45" t="s">
        <v>636</v>
      </c>
      <c r="P64" s="45" t="s">
        <v>578</v>
      </c>
      <c r="Q64" s="45">
        <v>135</v>
      </c>
      <c r="R64" s="45" t="s">
        <v>44</v>
      </c>
    </row>
    <row r="65" spans="1:18" ht="24" customHeight="1" x14ac:dyDescent="0.25">
      <c r="A65" s="323" t="s">
        <v>1066</v>
      </c>
      <c r="B65" s="323"/>
      <c r="C65" s="58">
        <v>804057</v>
      </c>
      <c r="D65" s="11" t="s">
        <v>637</v>
      </c>
      <c r="E65" s="45">
        <v>160</v>
      </c>
      <c r="F65" s="45">
        <v>100</v>
      </c>
      <c r="G65" s="45" t="s">
        <v>822</v>
      </c>
      <c r="H65" s="6">
        <v>0.17699999999999999</v>
      </c>
      <c r="I65" s="7">
        <v>12</v>
      </c>
      <c r="J65" s="45" t="s">
        <v>574</v>
      </c>
      <c r="K65" s="45" t="s">
        <v>638</v>
      </c>
      <c r="L65" s="8">
        <v>4.2</v>
      </c>
      <c r="M65" s="45" t="s">
        <v>12</v>
      </c>
      <c r="N65" s="45" t="s">
        <v>1048</v>
      </c>
      <c r="O65" s="45" t="s">
        <v>639</v>
      </c>
      <c r="P65" s="45" t="s">
        <v>578</v>
      </c>
      <c r="Q65" s="45">
        <v>135</v>
      </c>
      <c r="R65" s="45" t="s">
        <v>44</v>
      </c>
    </row>
    <row r="66" spans="1:18" ht="24" customHeight="1" x14ac:dyDescent="0.25">
      <c r="A66" s="323"/>
      <c r="B66" s="323"/>
      <c r="C66" s="58">
        <v>804065</v>
      </c>
      <c r="D66" s="11" t="s">
        <v>863</v>
      </c>
      <c r="E66" s="45">
        <v>160</v>
      </c>
      <c r="F66" s="45">
        <v>100</v>
      </c>
      <c r="G66" s="45" t="s">
        <v>822</v>
      </c>
      <c r="H66" s="6">
        <v>0.17699999999999999</v>
      </c>
      <c r="I66" s="7">
        <v>12</v>
      </c>
      <c r="J66" s="45" t="s">
        <v>574</v>
      </c>
      <c r="K66" s="7" t="s">
        <v>862</v>
      </c>
      <c r="L66" s="8">
        <v>4.4800000000000004</v>
      </c>
      <c r="M66" s="45" t="s">
        <v>12</v>
      </c>
      <c r="N66" s="45" t="s">
        <v>1048</v>
      </c>
      <c r="O66" s="45" t="s">
        <v>964</v>
      </c>
      <c r="P66" s="45" t="s">
        <v>578</v>
      </c>
      <c r="Q66" s="45">
        <v>135</v>
      </c>
      <c r="R66" s="45" t="s">
        <v>797</v>
      </c>
    </row>
    <row r="67" spans="1:18" ht="24" customHeight="1" x14ac:dyDescent="0.25">
      <c r="A67" s="323" t="s">
        <v>1059</v>
      </c>
      <c r="B67" s="323"/>
      <c r="C67" s="58">
        <v>800671</v>
      </c>
      <c r="D67" s="11" t="s">
        <v>641</v>
      </c>
      <c r="E67" s="45">
        <v>220</v>
      </c>
      <c r="F67" s="45">
        <v>130</v>
      </c>
      <c r="G67" s="45" t="s">
        <v>7</v>
      </c>
      <c r="H67" s="6">
        <v>0.40400000000000003</v>
      </c>
      <c r="I67" s="7">
        <v>36</v>
      </c>
      <c r="J67" s="45" t="s">
        <v>642</v>
      </c>
      <c r="K67" s="45" t="s">
        <v>643</v>
      </c>
      <c r="L67" s="8">
        <f t="shared" ref="L67:L70" si="0">(H67*12)+0.3</f>
        <v>5.1480000000000006</v>
      </c>
      <c r="M67" s="45" t="s">
        <v>150</v>
      </c>
      <c r="N67" s="45" t="s">
        <v>644</v>
      </c>
      <c r="O67" s="45" t="s">
        <v>645</v>
      </c>
      <c r="P67" s="45" t="s">
        <v>1168</v>
      </c>
      <c r="Q67" s="45">
        <v>207</v>
      </c>
      <c r="R67" s="45" t="s">
        <v>43</v>
      </c>
    </row>
    <row r="68" spans="1:18" ht="24" customHeight="1" x14ac:dyDescent="0.25">
      <c r="A68" s="323"/>
      <c r="B68" s="323"/>
      <c r="C68" s="58">
        <v>800681</v>
      </c>
      <c r="D68" s="11" t="s">
        <v>646</v>
      </c>
      <c r="E68" s="45">
        <v>220</v>
      </c>
      <c r="F68" s="45">
        <v>130</v>
      </c>
      <c r="G68" s="45" t="s">
        <v>7</v>
      </c>
      <c r="H68" s="6">
        <v>0.40400000000000003</v>
      </c>
      <c r="I68" s="7">
        <v>36</v>
      </c>
      <c r="J68" s="45" t="s">
        <v>642</v>
      </c>
      <c r="K68" s="45" t="s">
        <v>647</v>
      </c>
      <c r="L68" s="8">
        <f t="shared" si="0"/>
        <v>5.1480000000000006</v>
      </c>
      <c r="M68" s="45" t="s">
        <v>150</v>
      </c>
      <c r="N68" s="45" t="s">
        <v>644</v>
      </c>
      <c r="O68" s="45" t="s">
        <v>648</v>
      </c>
      <c r="P68" s="45" t="s">
        <v>1168</v>
      </c>
      <c r="Q68" s="45">
        <v>207</v>
      </c>
      <c r="R68" s="45" t="s">
        <v>43</v>
      </c>
    </row>
    <row r="69" spans="1:18" ht="24" customHeight="1" x14ac:dyDescent="0.25">
      <c r="A69" s="323"/>
      <c r="B69" s="323"/>
      <c r="C69" s="58">
        <v>800698</v>
      </c>
      <c r="D69" s="11" t="s">
        <v>649</v>
      </c>
      <c r="E69" s="45">
        <v>220</v>
      </c>
      <c r="F69" s="45">
        <v>130</v>
      </c>
      <c r="G69" s="45" t="s">
        <v>7</v>
      </c>
      <c r="H69" s="6">
        <v>0.40400000000000003</v>
      </c>
      <c r="I69" s="7">
        <v>24</v>
      </c>
      <c r="J69" s="45" t="s">
        <v>642</v>
      </c>
      <c r="K69" s="45" t="s">
        <v>650</v>
      </c>
      <c r="L69" s="8">
        <f t="shared" si="0"/>
        <v>5.1480000000000006</v>
      </c>
      <c r="M69" s="45" t="s">
        <v>150</v>
      </c>
      <c r="N69" s="45" t="s">
        <v>644</v>
      </c>
      <c r="O69" s="45" t="s">
        <v>651</v>
      </c>
      <c r="P69" s="45" t="s">
        <v>1168</v>
      </c>
      <c r="Q69" s="45">
        <v>207</v>
      </c>
      <c r="R69" s="45" t="s">
        <v>43</v>
      </c>
    </row>
    <row r="70" spans="1:18" ht="24" customHeight="1" x14ac:dyDescent="0.25">
      <c r="A70" s="323"/>
      <c r="B70" s="323"/>
      <c r="C70" s="58">
        <v>800701</v>
      </c>
      <c r="D70" s="11" t="s">
        <v>652</v>
      </c>
      <c r="E70" s="45">
        <v>220</v>
      </c>
      <c r="F70" s="45">
        <v>130</v>
      </c>
      <c r="G70" s="45" t="s">
        <v>7</v>
      </c>
      <c r="H70" s="6">
        <v>0.40400000000000003</v>
      </c>
      <c r="I70" s="7">
        <v>36</v>
      </c>
      <c r="J70" s="45" t="s">
        <v>642</v>
      </c>
      <c r="K70" s="45" t="s">
        <v>653</v>
      </c>
      <c r="L70" s="8">
        <f t="shared" si="0"/>
        <v>5.1480000000000006</v>
      </c>
      <c r="M70" s="45" t="s">
        <v>150</v>
      </c>
      <c r="N70" s="45" t="s">
        <v>644</v>
      </c>
      <c r="O70" s="45" t="s">
        <v>654</v>
      </c>
      <c r="P70" s="45" t="s">
        <v>1168</v>
      </c>
      <c r="Q70" s="45">
        <v>207</v>
      </c>
      <c r="R70" s="45" t="s">
        <v>43</v>
      </c>
    </row>
    <row r="71" spans="1:18" ht="24" customHeight="1" x14ac:dyDescent="0.25">
      <c r="A71" s="323"/>
      <c r="B71" s="323"/>
      <c r="C71" s="58">
        <v>800686</v>
      </c>
      <c r="D71" s="11" t="s">
        <v>815</v>
      </c>
      <c r="E71" s="45">
        <v>220</v>
      </c>
      <c r="F71" s="45">
        <v>130</v>
      </c>
      <c r="G71" s="45" t="s">
        <v>7</v>
      </c>
      <c r="H71" s="6">
        <v>0.40400000000000003</v>
      </c>
      <c r="I71" s="7">
        <v>24</v>
      </c>
      <c r="J71" s="45" t="s">
        <v>642</v>
      </c>
      <c r="K71" s="7" t="s">
        <v>819</v>
      </c>
      <c r="L71" s="8">
        <f>(H71*12)+0.3</f>
        <v>5.1480000000000006</v>
      </c>
      <c r="M71" s="45" t="s">
        <v>150</v>
      </c>
      <c r="N71" s="45" t="s">
        <v>644</v>
      </c>
      <c r="O71" s="7" t="s">
        <v>820</v>
      </c>
      <c r="P71" s="45" t="s">
        <v>1168</v>
      </c>
      <c r="Q71" s="45">
        <v>207</v>
      </c>
      <c r="R71" s="45" t="s">
        <v>43</v>
      </c>
    </row>
    <row r="72" spans="1:18" ht="24" customHeight="1" x14ac:dyDescent="0.25">
      <c r="A72" s="323"/>
      <c r="B72" s="323"/>
      <c r="C72" s="58">
        <v>800711</v>
      </c>
      <c r="D72" s="11" t="s">
        <v>1165</v>
      </c>
      <c r="E72" s="45">
        <v>220</v>
      </c>
      <c r="F72" s="45">
        <v>130</v>
      </c>
      <c r="G72" s="45" t="s">
        <v>7</v>
      </c>
      <c r="H72" s="6">
        <v>0.40400000000000003</v>
      </c>
      <c r="I72" s="7">
        <v>24</v>
      </c>
      <c r="J72" s="45" t="s">
        <v>642</v>
      </c>
      <c r="K72" s="7" t="s">
        <v>1166</v>
      </c>
      <c r="L72" s="8">
        <f>(H72*12)+0.3</f>
        <v>5.1480000000000006</v>
      </c>
      <c r="M72" s="45" t="s">
        <v>150</v>
      </c>
      <c r="N72" s="45" t="s">
        <v>644</v>
      </c>
      <c r="O72" s="7" t="s">
        <v>1167</v>
      </c>
      <c r="P72" s="45" t="s">
        <v>1168</v>
      </c>
      <c r="Q72" s="45">
        <v>207</v>
      </c>
      <c r="R72" s="45" t="s">
        <v>43</v>
      </c>
    </row>
    <row r="73" spans="1:18" ht="24" customHeight="1" x14ac:dyDescent="0.25">
      <c r="A73" s="323"/>
      <c r="B73" s="323"/>
      <c r="C73" s="58">
        <v>800728</v>
      </c>
      <c r="D73" s="11" t="s">
        <v>655</v>
      </c>
      <c r="E73" s="45">
        <v>220</v>
      </c>
      <c r="F73" s="45">
        <v>130</v>
      </c>
      <c r="G73" s="45" t="s">
        <v>7</v>
      </c>
      <c r="H73" s="6">
        <v>0.40400000000000003</v>
      </c>
      <c r="I73" s="7">
        <v>36</v>
      </c>
      <c r="J73" s="45" t="s">
        <v>642</v>
      </c>
      <c r="K73" s="45" t="s">
        <v>656</v>
      </c>
      <c r="L73" s="8">
        <f>(H73*12)+0.3</f>
        <v>5.1480000000000006</v>
      </c>
      <c r="M73" s="45" t="s">
        <v>150</v>
      </c>
      <c r="N73" s="45" t="s">
        <v>644</v>
      </c>
      <c r="O73" s="45" t="s">
        <v>657</v>
      </c>
      <c r="P73" s="45" t="s">
        <v>1168</v>
      </c>
      <c r="Q73" s="45">
        <v>207</v>
      </c>
      <c r="R73" s="45" t="s">
        <v>43</v>
      </c>
    </row>
    <row r="74" spans="1:18" ht="24" customHeight="1" x14ac:dyDescent="0.25">
      <c r="A74" s="323"/>
      <c r="B74" s="323"/>
      <c r="C74" s="58">
        <v>810065</v>
      </c>
      <c r="D74" s="11" t="s">
        <v>1169</v>
      </c>
      <c r="E74" s="45">
        <v>220</v>
      </c>
      <c r="F74" s="45">
        <v>130</v>
      </c>
      <c r="G74" s="45" t="s">
        <v>7</v>
      </c>
      <c r="H74" s="6">
        <v>0.40400000000000003</v>
      </c>
      <c r="I74" s="7">
        <v>24</v>
      </c>
      <c r="J74" s="45" t="s">
        <v>1156</v>
      </c>
      <c r="K74" s="45" t="s">
        <v>1170</v>
      </c>
      <c r="L74" s="8">
        <f t="shared" ref="L74:L75" si="1">(H74*12)+0.3</f>
        <v>5.1480000000000006</v>
      </c>
      <c r="M74" s="45" t="s">
        <v>150</v>
      </c>
      <c r="N74" s="45" t="s">
        <v>1158</v>
      </c>
      <c r="O74" s="45" t="s">
        <v>1171</v>
      </c>
      <c r="P74" s="45" t="s">
        <v>1168</v>
      </c>
      <c r="Q74" s="45">
        <v>207</v>
      </c>
      <c r="R74" s="45" t="s">
        <v>43</v>
      </c>
    </row>
    <row r="75" spans="1:18" ht="24" customHeight="1" x14ac:dyDescent="0.25">
      <c r="A75" s="323"/>
      <c r="B75" s="323"/>
      <c r="C75" s="58">
        <v>810073</v>
      </c>
      <c r="D75" s="11" t="s">
        <v>1172</v>
      </c>
      <c r="E75" s="45">
        <v>220</v>
      </c>
      <c r="F75" s="45">
        <v>130</v>
      </c>
      <c r="G75" s="45" t="s">
        <v>7</v>
      </c>
      <c r="H75" s="6">
        <v>0.40400000000000003</v>
      </c>
      <c r="I75" s="7">
        <v>24</v>
      </c>
      <c r="J75" s="45" t="s">
        <v>1156</v>
      </c>
      <c r="K75" s="45" t="s">
        <v>1173</v>
      </c>
      <c r="L75" s="8">
        <f t="shared" si="1"/>
        <v>5.1480000000000006</v>
      </c>
      <c r="M75" s="45" t="s">
        <v>150</v>
      </c>
      <c r="N75" s="45" t="s">
        <v>1158</v>
      </c>
      <c r="O75" s="45" t="s">
        <v>1174</v>
      </c>
      <c r="P75" s="45" t="s">
        <v>1168</v>
      </c>
      <c r="Q75" s="45">
        <v>207</v>
      </c>
      <c r="R75" s="45" t="s">
        <v>43</v>
      </c>
    </row>
    <row r="76" spans="1:18" ht="24" customHeight="1" x14ac:dyDescent="0.25">
      <c r="A76" s="318" t="s">
        <v>872</v>
      </c>
      <c r="B76" s="318"/>
      <c r="C76" s="80">
        <v>800957</v>
      </c>
      <c r="D76" s="133" t="s">
        <v>890</v>
      </c>
      <c r="E76" s="45">
        <v>300</v>
      </c>
      <c r="F76" s="45">
        <v>180</v>
      </c>
      <c r="G76" s="45" t="s">
        <v>894</v>
      </c>
      <c r="H76" s="6">
        <v>0.35</v>
      </c>
      <c r="I76" s="7">
        <v>18</v>
      </c>
      <c r="J76" s="45" t="s">
        <v>950</v>
      </c>
      <c r="K76" s="7" t="s">
        <v>877</v>
      </c>
      <c r="L76" s="8">
        <f>(H76*8)+0.3</f>
        <v>3.0999999999999996</v>
      </c>
      <c r="M76" s="8" t="s">
        <v>952</v>
      </c>
      <c r="N76" s="8" t="s">
        <v>951</v>
      </c>
      <c r="O76" s="45" t="s">
        <v>955</v>
      </c>
      <c r="P76" s="45" t="s">
        <v>965</v>
      </c>
      <c r="Q76" s="45">
        <v>96</v>
      </c>
      <c r="R76" s="45" t="s">
        <v>43</v>
      </c>
    </row>
    <row r="77" spans="1:18" ht="24" customHeight="1" x14ac:dyDescent="0.25">
      <c r="A77" s="318"/>
      <c r="B77" s="318"/>
      <c r="C77" s="80">
        <v>800981</v>
      </c>
      <c r="D77" s="133" t="s">
        <v>892</v>
      </c>
      <c r="E77" s="45">
        <v>300</v>
      </c>
      <c r="F77" s="45">
        <v>180</v>
      </c>
      <c r="G77" s="45" t="s">
        <v>894</v>
      </c>
      <c r="H77" s="6">
        <v>0.35</v>
      </c>
      <c r="I77" s="7">
        <v>18</v>
      </c>
      <c r="J77" s="45" t="s">
        <v>950</v>
      </c>
      <c r="K77" s="7" t="s">
        <v>893</v>
      </c>
      <c r="L77" s="8">
        <f>H77*8+0.3</f>
        <v>3.0999999999999996</v>
      </c>
      <c r="M77" s="8" t="s">
        <v>952</v>
      </c>
      <c r="N77" s="8" t="s">
        <v>951</v>
      </c>
      <c r="O77" s="45" t="s">
        <v>954</v>
      </c>
      <c r="P77" s="45" t="s">
        <v>965</v>
      </c>
      <c r="Q77" s="45">
        <v>96</v>
      </c>
      <c r="R77" s="45" t="s">
        <v>43</v>
      </c>
    </row>
    <row r="78" spans="1:18" ht="24" customHeight="1" x14ac:dyDescent="0.25">
      <c r="A78" s="318"/>
      <c r="B78" s="318"/>
      <c r="C78" s="80">
        <v>800965</v>
      </c>
      <c r="D78" s="133" t="s">
        <v>891</v>
      </c>
      <c r="E78" s="45">
        <v>360</v>
      </c>
      <c r="F78" s="45">
        <v>240</v>
      </c>
      <c r="G78" s="45" t="s">
        <v>894</v>
      </c>
      <c r="H78" s="6">
        <v>0.41</v>
      </c>
      <c r="I78" s="7">
        <v>18</v>
      </c>
      <c r="J78" s="45" t="s">
        <v>950</v>
      </c>
      <c r="K78" s="7" t="s">
        <v>878</v>
      </c>
      <c r="L78" s="8">
        <f>H78*8+0.3</f>
        <v>3.5799999999999996</v>
      </c>
      <c r="M78" s="8" t="s">
        <v>953</v>
      </c>
      <c r="N78" s="8" t="s">
        <v>951</v>
      </c>
      <c r="O78" s="45" t="s">
        <v>957</v>
      </c>
      <c r="P78" s="45" t="s">
        <v>965</v>
      </c>
      <c r="Q78" s="45">
        <v>96</v>
      </c>
      <c r="R78" s="45" t="s">
        <v>43</v>
      </c>
    </row>
    <row r="79" spans="1:18" ht="24" customHeight="1" x14ac:dyDescent="0.25">
      <c r="A79" s="323" t="s">
        <v>1062</v>
      </c>
      <c r="B79" s="323"/>
      <c r="C79" s="58">
        <v>807031</v>
      </c>
      <c r="D79" s="11" t="s">
        <v>663</v>
      </c>
      <c r="E79" s="311" t="s">
        <v>806</v>
      </c>
      <c r="F79" s="311"/>
      <c r="G79" s="45" t="s">
        <v>7</v>
      </c>
      <c r="H79" s="6">
        <v>0.95</v>
      </c>
      <c r="I79" s="45">
        <v>24</v>
      </c>
      <c r="J79" s="45" t="s">
        <v>316</v>
      </c>
      <c r="K79" s="45" t="s">
        <v>664</v>
      </c>
      <c r="L79" s="8">
        <v>10.95</v>
      </c>
      <c r="M79" s="45" t="s">
        <v>13</v>
      </c>
      <c r="N79" s="45" t="s">
        <v>665</v>
      </c>
      <c r="O79" s="45" t="s">
        <v>666</v>
      </c>
      <c r="P79" s="45" t="s">
        <v>941</v>
      </c>
      <c r="Q79" s="45">
        <v>72</v>
      </c>
      <c r="R79" s="45" t="s">
        <v>981</v>
      </c>
    </row>
    <row r="80" spans="1:18" ht="24" customHeight="1" x14ac:dyDescent="0.25">
      <c r="A80" s="323"/>
      <c r="B80" s="323"/>
      <c r="C80" s="58">
        <v>807129</v>
      </c>
      <c r="D80" s="11" t="s">
        <v>873</v>
      </c>
      <c r="E80" s="311" t="s">
        <v>808</v>
      </c>
      <c r="F80" s="311"/>
      <c r="G80" s="45" t="s">
        <v>314</v>
      </c>
      <c r="H80" s="6">
        <v>1.9</v>
      </c>
      <c r="I80" s="45">
        <v>12</v>
      </c>
      <c r="J80" s="45" t="s">
        <v>405</v>
      </c>
      <c r="K80" s="45" t="s">
        <v>875</v>
      </c>
      <c r="L80" s="8">
        <v>8</v>
      </c>
      <c r="M80" s="45" t="s">
        <v>321</v>
      </c>
      <c r="N80" s="45" t="s">
        <v>407</v>
      </c>
      <c r="O80" s="45" t="s">
        <v>876</v>
      </c>
      <c r="P80" s="45" t="s">
        <v>124</v>
      </c>
      <c r="Q80" s="45">
        <v>60</v>
      </c>
      <c r="R80" s="45" t="s">
        <v>981</v>
      </c>
    </row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ht="24" customHeight="1" x14ac:dyDescent="0.25"/>
    <row r="98" ht="24" customHeight="1" x14ac:dyDescent="0.25"/>
    <row r="99" ht="24" customHeight="1" x14ac:dyDescent="0.25"/>
    <row r="100" ht="24" customHeight="1" x14ac:dyDescent="0.25"/>
    <row r="101" ht="24" customHeight="1" x14ac:dyDescent="0.25"/>
    <row r="102" ht="24" customHeight="1" x14ac:dyDescent="0.25"/>
    <row r="103" ht="24" customHeight="1" x14ac:dyDescent="0.25"/>
    <row r="104" ht="24" customHeight="1" x14ac:dyDescent="0.25"/>
    <row r="105" ht="24" customHeight="1" x14ac:dyDescent="0.25"/>
    <row r="106" ht="24" customHeight="1" x14ac:dyDescent="0.25"/>
    <row r="107" ht="24" customHeight="1" x14ac:dyDescent="0.25"/>
    <row r="108" ht="24" customHeight="1" x14ac:dyDescent="0.25"/>
    <row r="109" ht="24" customHeight="1" x14ac:dyDescent="0.25"/>
    <row r="110" ht="24" customHeight="1" x14ac:dyDescent="0.25"/>
    <row r="111" ht="24" customHeight="1" x14ac:dyDescent="0.25"/>
    <row r="112" ht="24" customHeight="1" x14ac:dyDescent="0.25"/>
    <row r="113" ht="24" customHeight="1" x14ac:dyDescent="0.25"/>
    <row r="114" ht="24" customHeight="1" x14ac:dyDescent="0.25"/>
    <row r="115" ht="24" customHeight="1" x14ac:dyDescent="0.25"/>
    <row r="116" ht="24" customHeight="1" x14ac:dyDescent="0.25"/>
    <row r="117" ht="24" customHeight="1" x14ac:dyDescent="0.25"/>
    <row r="118" ht="24" customHeight="1" x14ac:dyDescent="0.25"/>
    <row r="119" ht="24" customHeight="1" x14ac:dyDescent="0.25"/>
    <row r="120" ht="24" customHeight="1" x14ac:dyDescent="0.25"/>
    <row r="121" ht="24" customHeight="1" x14ac:dyDescent="0.25"/>
    <row r="122" ht="24" customHeight="1" x14ac:dyDescent="0.25"/>
    <row r="123" ht="24" customHeight="1" x14ac:dyDescent="0.25"/>
    <row r="124" ht="24" customHeight="1" x14ac:dyDescent="0.25"/>
    <row r="125" ht="24" customHeight="1" x14ac:dyDescent="0.25"/>
    <row r="126" ht="24" customHeight="1" x14ac:dyDescent="0.25"/>
    <row r="127" ht="24" customHeight="1" x14ac:dyDescent="0.25"/>
    <row r="128" ht="24" customHeight="1" x14ac:dyDescent="0.25"/>
    <row r="129" ht="24" customHeight="1" x14ac:dyDescent="0.25"/>
    <row r="130" ht="24" customHeight="1" x14ac:dyDescent="0.25"/>
    <row r="131" ht="24" customHeight="1" x14ac:dyDescent="0.25"/>
    <row r="132" ht="24" customHeight="1" x14ac:dyDescent="0.25"/>
    <row r="133" ht="24" customHeight="1" x14ac:dyDescent="0.25"/>
    <row r="134" ht="24" customHeight="1" x14ac:dyDescent="0.25"/>
    <row r="135" ht="24" customHeight="1" x14ac:dyDescent="0.25"/>
    <row r="136" ht="24" customHeight="1" x14ac:dyDescent="0.25"/>
    <row r="137" ht="24" customHeight="1" x14ac:dyDescent="0.25"/>
    <row r="138" ht="24" customHeight="1" x14ac:dyDescent="0.25"/>
    <row r="139" ht="24" customHeight="1" x14ac:dyDescent="0.25"/>
    <row r="140" ht="24" customHeight="1" x14ac:dyDescent="0.25"/>
    <row r="141" ht="24" customHeight="1" x14ac:dyDescent="0.25"/>
    <row r="142" ht="24" customHeight="1" x14ac:dyDescent="0.25"/>
    <row r="143" ht="24" customHeight="1" x14ac:dyDescent="0.25"/>
    <row r="144" ht="24" customHeight="1" x14ac:dyDescent="0.25"/>
    <row r="145" ht="24" customHeight="1" x14ac:dyDescent="0.25"/>
    <row r="146" ht="24" customHeight="1" x14ac:dyDescent="0.25"/>
    <row r="147" ht="24" customHeight="1" x14ac:dyDescent="0.25"/>
    <row r="148" ht="24" customHeight="1" x14ac:dyDescent="0.25"/>
    <row r="149" ht="24" customHeight="1" x14ac:dyDescent="0.25"/>
    <row r="150" ht="24" customHeight="1" x14ac:dyDescent="0.25"/>
    <row r="151" ht="24" customHeight="1" x14ac:dyDescent="0.25"/>
    <row r="152" ht="24" customHeight="1" x14ac:dyDescent="0.25"/>
    <row r="153" ht="24" customHeight="1" x14ac:dyDescent="0.25"/>
    <row r="154" ht="24" customHeight="1" x14ac:dyDescent="0.25"/>
    <row r="155" ht="24" customHeight="1" x14ac:dyDescent="0.25"/>
    <row r="156" ht="24" customHeight="1" x14ac:dyDescent="0.25"/>
    <row r="157" ht="24" customHeight="1" x14ac:dyDescent="0.25"/>
    <row r="158" ht="24" customHeight="1" x14ac:dyDescent="0.25"/>
    <row r="159" ht="24" customHeight="1" x14ac:dyDescent="0.25"/>
    <row r="160" ht="24" customHeight="1" x14ac:dyDescent="0.25"/>
    <row r="161" ht="24" customHeight="1" x14ac:dyDescent="0.25"/>
    <row r="162" ht="24" customHeight="1" x14ac:dyDescent="0.25"/>
    <row r="163" ht="24" customHeight="1" x14ac:dyDescent="0.25"/>
    <row r="164" ht="24" customHeight="1" x14ac:dyDescent="0.25"/>
    <row r="165" ht="24" customHeight="1" x14ac:dyDescent="0.25"/>
    <row r="166" ht="24" customHeight="1" x14ac:dyDescent="0.25"/>
    <row r="167" ht="24" customHeight="1" x14ac:dyDescent="0.25"/>
    <row r="168" ht="24" customHeight="1" x14ac:dyDescent="0.25"/>
    <row r="169" ht="24" customHeight="1" x14ac:dyDescent="0.25"/>
    <row r="170" ht="24" customHeight="1" x14ac:dyDescent="0.25"/>
    <row r="171" ht="24" customHeight="1" x14ac:dyDescent="0.25"/>
    <row r="172" ht="24" customHeight="1" x14ac:dyDescent="0.25"/>
    <row r="173" ht="24" customHeight="1" x14ac:dyDescent="0.25"/>
    <row r="174" ht="24" customHeight="1" x14ac:dyDescent="0.25"/>
    <row r="175" ht="24" customHeight="1" x14ac:dyDescent="0.25"/>
    <row r="176" ht="24" customHeight="1" x14ac:dyDescent="0.25"/>
    <row r="177" ht="24" customHeight="1" x14ac:dyDescent="0.25"/>
    <row r="178" ht="24" customHeight="1" x14ac:dyDescent="0.25"/>
    <row r="179" ht="24" customHeight="1" x14ac:dyDescent="0.25"/>
    <row r="180" ht="24" customHeight="1" x14ac:dyDescent="0.25"/>
    <row r="181" ht="24" customHeight="1" x14ac:dyDescent="0.25"/>
    <row r="182" ht="24" customHeight="1" x14ac:dyDescent="0.25"/>
    <row r="183" ht="24" customHeight="1" x14ac:dyDescent="0.25"/>
    <row r="184" ht="24" customHeight="1" x14ac:dyDescent="0.25"/>
    <row r="185" ht="24" customHeight="1" x14ac:dyDescent="0.25"/>
    <row r="186" ht="24" customHeight="1" x14ac:dyDescent="0.25"/>
    <row r="187" ht="24" customHeight="1" x14ac:dyDescent="0.25"/>
    <row r="188" ht="24" customHeight="1" x14ac:dyDescent="0.25"/>
    <row r="189" ht="24" customHeight="1" x14ac:dyDescent="0.25"/>
    <row r="190" ht="24" customHeight="1" x14ac:dyDescent="0.25"/>
    <row r="191" ht="24" customHeight="1" x14ac:dyDescent="0.25"/>
    <row r="192" ht="24" customHeight="1" x14ac:dyDescent="0.25"/>
    <row r="193" ht="24" customHeight="1" x14ac:dyDescent="0.25"/>
    <row r="194" ht="24" customHeight="1" x14ac:dyDescent="0.25"/>
    <row r="195" ht="24" customHeight="1" x14ac:dyDescent="0.25"/>
    <row r="196" ht="24" customHeight="1" x14ac:dyDescent="0.25"/>
    <row r="197" ht="24" customHeight="1" x14ac:dyDescent="0.25"/>
    <row r="198" ht="24" customHeight="1" x14ac:dyDescent="0.25"/>
    <row r="199" ht="24" customHeight="1" x14ac:dyDescent="0.25"/>
    <row r="200" ht="24" customHeight="1" x14ac:dyDescent="0.25"/>
    <row r="201" ht="24" customHeight="1" x14ac:dyDescent="0.25"/>
    <row r="202" ht="24" customHeight="1" x14ac:dyDescent="0.25"/>
    <row r="203" ht="24" customHeight="1" x14ac:dyDescent="0.25"/>
    <row r="204" ht="24" customHeight="1" x14ac:dyDescent="0.25"/>
    <row r="205" ht="24" customHeight="1" x14ac:dyDescent="0.25"/>
    <row r="206" ht="24" customHeight="1" x14ac:dyDescent="0.25"/>
    <row r="207" ht="24" customHeight="1" x14ac:dyDescent="0.25"/>
    <row r="208" ht="24" customHeight="1" x14ac:dyDescent="0.25"/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</sheetData>
  <autoFilter ref="C4:C80" xr:uid="{C050420F-3B9D-44DC-A206-6783B8B5B8BD}"/>
  <mergeCells count="38">
    <mergeCell ref="C1:Q3"/>
    <mergeCell ref="A1:B3"/>
    <mergeCell ref="A11:B13"/>
    <mergeCell ref="A14:B21"/>
    <mergeCell ref="A25:B34"/>
    <mergeCell ref="H4:K4"/>
    <mergeCell ref="L4:O4"/>
    <mergeCell ref="P4:Q4"/>
    <mergeCell ref="E79:F79"/>
    <mergeCell ref="A79:B80"/>
    <mergeCell ref="E80:F80"/>
    <mergeCell ref="A76:B78"/>
    <mergeCell ref="A35:B42"/>
    <mergeCell ref="A57:B60"/>
    <mergeCell ref="A43:B44"/>
    <mergeCell ref="A45:B56"/>
    <mergeCell ref="A67:B75"/>
    <mergeCell ref="A64:B64"/>
    <mergeCell ref="A65:B66"/>
    <mergeCell ref="A62:B63"/>
    <mergeCell ref="G53:G56"/>
    <mergeCell ref="A7:B10"/>
    <mergeCell ref="A22:B24"/>
    <mergeCell ref="A61:B61"/>
    <mergeCell ref="A4:B6"/>
    <mergeCell ref="D4:D6"/>
    <mergeCell ref="G4:G6"/>
    <mergeCell ref="G35:G37"/>
    <mergeCell ref="G38:G42"/>
    <mergeCell ref="G57:G60"/>
    <mergeCell ref="G45:G48"/>
    <mergeCell ref="G49:G52"/>
    <mergeCell ref="R4:R6"/>
    <mergeCell ref="C5:C6"/>
    <mergeCell ref="I5:I6"/>
    <mergeCell ref="K5:K6"/>
    <mergeCell ref="M5:M6"/>
    <mergeCell ref="O5:O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15" orientation="landscape" verticalDpi="300" r:id="rId1"/>
  <headerFooter scaleWithDoc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499984740745262"/>
  </sheetPr>
  <dimension ref="A1:M35"/>
  <sheetViews>
    <sheetView showGridLines="0" zoomScaleNormal="100" workbookViewId="0">
      <pane ySplit="6" topLeftCell="A7" activePane="bottomLeft" state="frozen"/>
      <selection pane="bottomLeft" activeCell="B1" sqref="B1:L3"/>
    </sheetView>
  </sheetViews>
  <sheetFormatPr defaultRowHeight="13.2" x14ac:dyDescent="0.25"/>
  <cols>
    <col min="1" max="1" width="18.44140625" customWidth="1"/>
    <col min="3" max="3" width="50.109375" customWidth="1"/>
    <col min="4" max="4" width="6.6640625" customWidth="1"/>
    <col min="5" max="5" width="6.88671875" customWidth="1"/>
    <col min="6" max="6" width="25.33203125" customWidth="1"/>
    <col min="7" max="7" width="9" bestFit="1" customWidth="1"/>
    <col min="8" max="8" width="11.88671875" bestFit="1" customWidth="1"/>
    <col min="9" max="9" width="16.109375" customWidth="1"/>
    <col min="10" max="10" width="6.6640625" bestFit="1" customWidth="1"/>
    <col min="11" max="11" width="6.6640625" customWidth="1"/>
    <col min="12" max="12" width="8.33203125" customWidth="1"/>
    <col min="13" max="13" width="11" customWidth="1"/>
  </cols>
  <sheetData>
    <row r="1" spans="1:13" x14ac:dyDescent="0.25">
      <c r="A1" s="330"/>
      <c r="B1" s="331" t="s">
        <v>1119</v>
      </c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238" t="s">
        <v>1079</v>
      </c>
    </row>
    <row r="2" spans="1:13" ht="18.75" customHeight="1" x14ac:dyDescent="0.25">
      <c r="A2" s="330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238">
        <v>45349</v>
      </c>
    </row>
    <row r="3" spans="1:13" ht="18.75" customHeight="1" thickBot="1" x14ac:dyDescent="0.3">
      <c r="A3" s="393"/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255"/>
    </row>
    <row r="4" spans="1:13" x14ac:dyDescent="0.25">
      <c r="A4" s="399" t="s">
        <v>1076</v>
      </c>
      <c r="B4" s="349" t="s">
        <v>36</v>
      </c>
      <c r="C4" s="399" t="s">
        <v>3</v>
      </c>
      <c r="D4" s="161" t="s">
        <v>27</v>
      </c>
      <c r="E4" s="161" t="s">
        <v>27</v>
      </c>
      <c r="F4" s="341" t="s">
        <v>30</v>
      </c>
      <c r="G4" s="344" t="s">
        <v>3</v>
      </c>
      <c r="H4" s="345"/>
      <c r="I4" s="346"/>
      <c r="J4" s="162" t="s">
        <v>2</v>
      </c>
      <c r="K4" s="163" t="s">
        <v>359</v>
      </c>
      <c r="L4" s="163" t="s">
        <v>363</v>
      </c>
      <c r="M4" s="335" t="s">
        <v>42</v>
      </c>
    </row>
    <row r="5" spans="1:13" x14ac:dyDescent="0.25">
      <c r="A5" s="400"/>
      <c r="B5" s="350"/>
      <c r="C5" s="400"/>
      <c r="D5" s="164" t="s">
        <v>33</v>
      </c>
      <c r="E5" s="164" t="s">
        <v>357</v>
      </c>
      <c r="F5" s="342"/>
      <c r="G5" s="164" t="s">
        <v>26</v>
      </c>
      <c r="H5" s="164" t="s">
        <v>29</v>
      </c>
      <c r="I5" s="347" t="s">
        <v>0</v>
      </c>
      <c r="J5" s="165" t="s">
        <v>5</v>
      </c>
      <c r="K5" s="166" t="s">
        <v>360</v>
      </c>
      <c r="L5" s="166" t="s">
        <v>364</v>
      </c>
      <c r="M5" s="336"/>
    </row>
    <row r="6" spans="1:13" ht="13.8" thickBot="1" x14ac:dyDescent="0.3">
      <c r="A6" s="401"/>
      <c r="B6" s="167" t="s">
        <v>38</v>
      </c>
      <c r="C6" s="401"/>
      <c r="D6" s="167" t="s">
        <v>37</v>
      </c>
      <c r="E6" s="241" t="s">
        <v>37</v>
      </c>
      <c r="F6" s="343"/>
      <c r="G6" s="167" t="s">
        <v>28</v>
      </c>
      <c r="H6" s="167" t="s">
        <v>24</v>
      </c>
      <c r="I6" s="348"/>
      <c r="J6" s="168" t="s">
        <v>6</v>
      </c>
      <c r="K6" s="169"/>
      <c r="L6" s="169"/>
      <c r="M6" s="337"/>
    </row>
    <row r="7" spans="1:13" s="3" customFormat="1" ht="18.75" customHeight="1" x14ac:dyDescent="0.25">
      <c r="A7" s="332" t="s">
        <v>1111</v>
      </c>
      <c r="B7" s="277">
        <v>802119</v>
      </c>
      <c r="C7" s="278" t="s">
        <v>780</v>
      </c>
      <c r="D7" s="273">
        <v>2</v>
      </c>
      <c r="E7" s="273">
        <v>3.2</v>
      </c>
      <c r="F7" s="69" t="s">
        <v>358</v>
      </c>
      <c r="G7" s="69">
        <v>3.65</v>
      </c>
      <c r="H7" s="272" t="s">
        <v>21</v>
      </c>
      <c r="I7" s="26" t="s">
        <v>461</v>
      </c>
      <c r="J7" s="71" t="s">
        <v>1120</v>
      </c>
      <c r="K7" s="71">
        <v>150</v>
      </c>
      <c r="L7" s="71">
        <v>24</v>
      </c>
      <c r="M7" s="28" t="s">
        <v>43</v>
      </c>
    </row>
    <row r="8" spans="1:13" s="3" customFormat="1" ht="18.75" customHeight="1" x14ac:dyDescent="0.25">
      <c r="A8" s="333"/>
      <c r="B8" s="279">
        <v>802127</v>
      </c>
      <c r="C8" s="280" t="s">
        <v>781</v>
      </c>
      <c r="D8" s="171">
        <v>2</v>
      </c>
      <c r="E8" s="171">
        <v>3.2</v>
      </c>
      <c r="F8" s="172" t="s">
        <v>358</v>
      </c>
      <c r="G8" s="172">
        <v>3.65</v>
      </c>
      <c r="H8" s="152" t="s">
        <v>21</v>
      </c>
      <c r="I8" s="173" t="s">
        <v>462</v>
      </c>
      <c r="J8" s="174" t="s">
        <v>1120</v>
      </c>
      <c r="K8" s="174">
        <v>150</v>
      </c>
      <c r="L8" s="174">
        <v>24</v>
      </c>
      <c r="M8" s="189" t="s">
        <v>43</v>
      </c>
    </row>
    <row r="9" spans="1:13" s="3" customFormat="1" ht="18.75" customHeight="1" thickBot="1" x14ac:dyDescent="0.3">
      <c r="A9" s="334"/>
      <c r="B9" s="191">
        <v>802101</v>
      </c>
      <c r="C9" s="258" t="s">
        <v>782</v>
      </c>
      <c r="D9" s="192">
        <v>2</v>
      </c>
      <c r="E9" s="192">
        <v>3.2</v>
      </c>
      <c r="F9" s="193" t="s">
        <v>358</v>
      </c>
      <c r="G9" s="193">
        <v>3.65</v>
      </c>
      <c r="H9" s="191" t="s">
        <v>21</v>
      </c>
      <c r="I9" s="198" t="s">
        <v>463</v>
      </c>
      <c r="J9" s="195" t="s">
        <v>1120</v>
      </c>
      <c r="K9" s="195">
        <v>150</v>
      </c>
      <c r="L9" s="195">
        <v>24</v>
      </c>
      <c r="M9" s="196" t="s">
        <v>43</v>
      </c>
    </row>
    <row r="10" spans="1:13" s="3" customFormat="1" ht="18.75" customHeight="1" x14ac:dyDescent="0.25">
      <c r="A10" s="332" t="s">
        <v>355</v>
      </c>
      <c r="B10" s="262">
        <v>802161</v>
      </c>
      <c r="C10" s="263" t="s">
        <v>785</v>
      </c>
      <c r="D10" s="248">
        <v>2</v>
      </c>
      <c r="E10" s="248">
        <v>3.2</v>
      </c>
      <c r="F10" s="249" t="s">
        <v>358</v>
      </c>
      <c r="G10" s="249">
        <v>3.65</v>
      </c>
      <c r="H10" s="250" t="s">
        <v>21</v>
      </c>
      <c r="I10" s="251" t="s">
        <v>466</v>
      </c>
      <c r="J10" s="252" t="s">
        <v>1120</v>
      </c>
      <c r="K10" s="252">
        <v>150</v>
      </c>
      <c r="L10" s="252">
        <v>24</v>
      </c>
      <c r="M10" s="253" t="s">
        <v>43</v>
      </c>
    </row>
    <row r="11" spans="1:13" s="3" customFormat="1" ht="18.75" customHeight="1" x14ac:dyDescent="0.25">
      <c r="A11" s="333"/>
      <c r="B11" s="152">
        <v>802143</v>
      </c>
      <c r="C11" s="257" t="s">
        <v>786</v>
      </c>
      <c r="D11" s="171">
        <v>1.8</v>
      </c>
      <c r="E11" s="171">
        <v>3.2</v>
      </c>
      <c r="F11" s="172" t="s">
        <v>358</v>
      </c>
      <c r="G11" s="172">
        <v>3.65</v>
      </c>
      <c r="H11" s="152" t="s">
        <v>21</v>
      </c>
      <c r="I11" s="173" t="s">
        <v>467</v>
      </c>
      <c r="J11" s="174" t="s">
        <v>1120</v>
      </c>
      <c r="K11" s="174">
        <v>150</v>
      </c>
      <c r="L11" s="174">
        <v>24</v>
      </c>
      <c r="M11" s="189" t="s">
        <v>43</v>
      </c>
    </row>
    <row r="12" spans="1:13" s="3" customFormat="1" ht="18.75" customHeight="1" thickBot="1" x14ac:dyDescent="0.3">
      <c r="A12" s="334"/>
      <c r="B12" s="191">
        <v>802135</v>
      </c>
      <c r="C12" s="258" t="s">
        <v>787</v>
      </c>
      <c r="D12" s="192">
        <v>1.8</v>
      </c>
      <c r="E12" s="192">
        <v>3.2</v>
      </c>
      <c r="F12" s="193" t="s">
        <v>358</v>
      </c>
      <c r="G12" s="193">
        <v>3.65</v>
      </c>
      <c r="H12" s="191" t="s">
        <v>21</v>
      </c>
      <c r="I12" s="198" t="s">
        <v>468</v>
      </c>
      <c r="J12" s="195" t="s">
        <v>1120</v>
      </c>
      <c r="K12" s="195">
        <v>150</v>
      </c>
      <c r="L12" s="195">
        <v>24</v>
      </c>
      <c r="M12" s="196" t="s">
        <v>43</v>
      </c>
    </row>
    <row r="13" spans="1:13" s="3" customFormat="1" ht="18.75" customHeight="1" x14ac:dyDescent="0.25">
      <c r="A13" s="332" t="s">
        <v>1110</v>
      </c>
      <c r="B13" s="262">
        <v>803018</v>
      </c>
      <c r="C13" s="263" t="s">
        <v>792</v>
      </c>
      <c r="D13" s="248">
        <v>2</v>
      </c>
      <c r="E13" s="248">
        <v>3.2</v>
      </c>
      <c r="F13" s="249" t="s">
        <v>358</v>
      </c>
      <c r="G13" s="249">
        <v>3.65</v>
      </c>
      <c r="H13" s="250" t="s">
        <v>21</v>
      </c>
      <c r="I13" s="251" t="s">
        <v>469</v>
      </c>
      <c r="J13" s="252" t="s">
        <v>1120</v>
      </c>
      <c r="K13" s="252">
        <v>150</v>
      </c>
      <c r="L13" s="252">
        <v>18</v>
      </c>
      <c r="M13" s="253" t="s">
        <v>43</v>
      </c>
    </row>
    <row r="14" spans="1:13" s="3" customFormat="1" ht="18.75" customHeight="1" x14ac:dyDescent="0.25">
      <c r="A14" s="333"/>
      <c r="B14" s="279">
        <v>803115</v>
      </c>
      <c r="C14" s="280" t="s">
        <v>791</v>
      </c>
      <c r="D14" s="171">
        <v>2</v>
      </c>
      <c r="E14" s="171">
        <v>3.2</v>
      </c>
      <c r="F14" s="172" t="s">
        <v>358</v>
      </c>
      <c r="G14" s="172">
        <v>3.65</v>
      </c>
      <c r="H14" s="152" t="s">
        <v>21</v>
      </c>
      <c r="I14" s="173" t="s">
        <v>470</v>
      </c>
      <c r="J14" s="174" t="s">
        <v>1120</v>
      </c>
      <c r="K14" s="174">
        <v>150</v>
      </c>
      <c r="L14" s="174">
        <v>18</v>
      </c>
      <c r="M14" s="189" t="s">
        <v>43</v>
      </c>
    </row>
    <row r="15" spans="1:13" s="3" customFormat="1" ht="18.75" customHeight="1" x14ac:dyDescent="0.25">
      <c r="A15" s="333"/>
      <c r="B15" s="279">
        <v>803093</v>
      </c>
      <c r="C15" s="280" t="s">
        <v>790</v>
      </c>
      <c r="D15" s="171">
        <v>2</v>
      </c>
      <c r="E15" s="171">
        <v>3.2</v>
      </c>
      <c r="F15" s="172" t="s">
        <v>358</v>
      </c>
      <c r="G15" s="172">
        <v>3.65</v>
      </c>
      <c r="H15" s="152" t="s">
        <v>21</v>
      </c>
      <c r="I15" s="173" t="s">
        <v>471</v>
      </c>
      <c r="J15" s="174" t="s">
        <v>1120</v>
      </c>
      <c r="K15" s="174">
        <v>150</v>
      </c>
      <c r="L15" s="174">
        <v>18</v>
      </c>
      <c r="M15" s="189" t="s">
        <v>43</v>
      </c>
    </row>
    <row r="16" spans="1:13" s="3" customFormat="1" ht="18.75" customHeight="1" thickBot="1" x14ac:dyDescent="0.3">
      <c r="A16" s="334"/>
      <c r="B16" s="191">
        <v>803107</v>
      </c>
      <c r="C16" s="258" t="s">
        <v>788</v>
      </c>
      <c r="D16" s="192">
        <v>2</v>
      </c>
      <c r="E16" s="192">
        <v>3.2</v>
      </c>
      <c r="F16" s="193" t="s">
        <v>358</v>
      </c>
      <c r="G16" s="193">
        <v>3.65</v>
      </c>
      <c r="H16" s="191" t="s">
        <v>21</v>
      </c>
      <c r="I16" s="198" t="s">
        <v>472</v>
      </c>
      <c r="J16" s="195" t="s">
        <v>1120</v>
      </c>
      <c r="K16" s="195">
        <v>150</v>
      </c>
      <c r="L16" s="195">
        <v>24</v>
      </c>
      <c r="M16" s="196" t="s">
        <v>43</v>
      </c>
    </row>
    <row r="17" spans="1:13" s="3" customFormat="1" ht="18.75" customHeight="1" x14ac:dyDescent="0.25">
      <c r="A17" s="332" t="s">
        <v>356</v>
      </c>
      <c r="B17" s="250">
        <v>803085</v>
      </c>
      <c r="C17" s="256" t="s">
        <v>793</v>
      </c>
      <c r="D17" s="248">
        <v>1.8</v>
      </c>
      <c r="E17" s="248">
        <v>3.2</v>
      </c>
      <c r="F17" s="249" t="s">
        <v>358</v>
      </c>
      <c r="G17" s="249">
        <v>3.65</v>
      </c>
      <c r="H17" s="250" t="s">
        <v>21</v>
      </c>
      <c r="I17" s="251" t="s">
        <v>473</v>
      </c>
      <c r="J17" s="252" t="s">
        <v>1120</v>
      </c>
      <c r="K17" s="252">
        <v>150</v>
      </c>
      <c r="L17" s="252">
        <v>24</v>
      </c>
      <c r="M17" s="253" t="s">
        <v>43</v>
      </c>
    </row>
    <row r="18" spans="1:13" s="3" customFormat="1" ht="18.75" customHeight="1" thickBot="1" x14ac:dyDescent="0.3">
      <c r="A18" s="334"/>
      <c r="B18" s="281">
        <v>803123</v>
      </c>
      <c r="C18" s="282" t="s">
        <v>789</v>
      </c>
      <c r="D18" s="204">
        <v>1.8</v>
      </c>
      <c r="E18" s="192">
        <v>3.2</v>
      </c>
      <c r="F18" s="193" t="s">
        <v>358</v>
      </c>
      <c r="G18" s="193">
        <v>3.65</v>
      </c>
      <c r="H18" s="203" t="s">
        <v>21</v>
      </c>
      <c r="I18" s="86" t="s">
        <v>474</v>
      </c>
      <c r="J18" s="195" t="s">
        <v>1120</v>
      </c>
      <c r="K18" s="195">
        <v>150</v>
      </c>
      <c r="L18" s="195">
        <v>24</v>
      </c>
      <c r="M18" s="196" t="s">
        <v>43</v>
      </c>
    </row>
    <row r="19" spans="1:13" s="3" customFormat="1" ht="18.75" customHeight="1" x14ac:dyDescent="0.25">
      <c r="A19" s="332" t="s">
        <v>1112</v>
      </c>
      <c r="B19" s="262">
        <v>802151</v>
      </c>
      <c r="C19" s="263" t="s">
        <v>783</v>
      </c>
      <c r="D19" s="248">
        <v>2</v>
      </c>
      <c r="E19" s="248">
        <v>3.2</v>
      </c>
      <c r="F19" s="249" t="s">
        <v>358</v>
      </c>
      <c r="G19" s="249">
        <v>3.65</v>
      </c>
      <c r="H19" s="250" t="s">
        <v>21</v>
      </c>
      <c r="I19" s="251" t="s">
        <v>464</v>
      </c>
      <c r="J19" s="252" t="s">
        <v>1120</v>
      </c>
      <c r="K19" s="252">
        <v>150</v>
      </c>
      <c r="L19" s="252">
        <v>24</v>
      </c>
      <c r="M19" s="253" t="s">
        <v>43</v>
      </c>
    </row>
    <row r="20" spans="1:13" s="3" customFormat="1" ht="18.75" customHeight="1" thickBot="1" x14ac:dyDescent="0.3">
      <c r="A20" s="334"/>
      <c r="B20" s="191">
        <v>802178</v>
      </c>
      <c r="C20" s="258" t="s">
        <v>784</v>
      </c>
      <c r="D20" s="192">
        <v>2</v>
      </c>
      <c r="E20" s="192">
        <v>3.2</v>
      </c>
      <c r="F20" s="193" t="s">
        <v>358</v>
      </c>
      <c r="G20" s="193">
        <v>3.65</v>
      </c>
      <c r="H20" s="191" t="s">
        <v>21</v>
      </c>
      <c r="I20" s="198" t="s">
        <v>465</v>
      </c>
      <c r="J20" s="195" t="s">
        <v>1120</v>
      </c>
      <c r="K20" s="195">
        <v>150</v>
      </c>
      <c r="L20" s="195">
        <v>24</v>
      </c>
      <c r="M20" s="196" t="s">
        <v>43</v>
      </c>
    </row>
    <row r="21" spans="1:13" ht="16.95" customHeight="1" thickBot="1" x14ac:dyDescent="0.3">
      <c r="A21" s="274" t="s">
        <v>354</v>
      </c>
      <c r="B21" s="283">
        <v>805002</v>
      </c>
      <c r="C21" s="284" t="s">
        <v>886</v>
      </c>
      <c r="D21" s="275">
        <v>2</v>
      </c>
      <c r="E21" s="275">
        <v>3.2</v>
      </c>
      <c r="F21" s="101" t="s">
        <v>358</v>
      </c>
      <c r="G21" s="276">
        <v>3.65</v>
      </c>
      <c r="H21" s="276" t="s">
        <v>21</v>
      </c>
      <c r="I21" s="276" t="s">
        <v>887</v>
      </c>
      <c r="J21" s="120" t="s">
        <v>1120</v>
      </c>
      <c r="K21" s="120">
        <v>150</v>
      </c>
      <c r="L21" s="276">
        <v>12</v>
      </c>
      <c r="M21" s="36" t="s">
        <v>44</v>
      </c>
    </row>
    <row r="22" spans="1:13" s="3" customFormat="1" ht="18.75" customHeight="1" x14ac:dyDescent="0.25">
      <c r="C22" s="111"/>
      <c r="D22" s="112"/>
      <c r="E22" s="112"/>
      <c r="F22" s="113"/>
      <c r="G22" s="113"/>
      <c r="H22" s="4"/>
      <c r="I22" s="114"/>
      <c r="J22" s="115"/>
      <c r="K22" s="115"/>
      <c r="L22" s="115"/>
    </row>
    <row r="23" spans="1:13" s="3" customFormat="1" ht="18.75" customHeight="1" x14ac:dyDescent="0.25">
      <c r="C23" s="111"/>
      <c r="D23" s="112"/>
      <c r="E23" s="112"/>
      <c r="F23" s="113"/>
      <c r="G23" s="113"/>
      <c r="H23" s="4"/>
      <c r="I23" s="114"/>
      <c r="J23" s="115"/>
      <c r="K23" s="115"/>
      <c r="L23" s="115"/>
    </row>
    <row r="24" spans="1:13" s="3" customFormat="1" ht="18.75" customHeight="1" x14ac:dyDescent="0.25"/>
    <row r="25" spans="1:13" s="3" customFormat="1" ht="18.75" customHeight="1" x14ac:dyDescent="0.25"/>
    <row r="26" spans="1:13" s="3" customFormat="1" ht="18.75" customHeight="1" x14ac:dyDescent="0.25">
      <c r="C26" s="111"/>
      <c r="D26" s="112"/>
      <c r="E26" s="112"/>
      <c r="F26" s="113"/>
      <c r="G26" s="113"/>
      <c r="H26" s="4"/>
      <c r="I26" s="114"/>
      <c r="J26" s="115"/>
      <c r="K26" s="115"/>
      <c r="L26" s="115"/>
    </row>
    <row r="27" spans="1:13" s="3" customFormat="1" ht="18.75" customHeight="1" x14ac:dyDescent="0.25">
      <c r="C27" s="111"/>
      <c r="D27" s="112"/>
      <c r="E27" s="112"/>
      <c r="F27" s="113"/>
      <c r="G27" s="113"/>
      <c r="H27" s="4"/>
      <c r="I27" s="114"/>
      <c r="J27" s="115"/>
      <c r="K27" s="115"/>
      <c r="L27" s="115"/>
    </row>
    <row r="28" spans="1:13" s="3" customFormat="1" ht="18.75" customHeight="1" x14ac:dyDescent="0.25">
      <c r="C28" s="111"/>
      <c r="D28" s="112"/>
      <c r="E28" s="112"/>
      <c r="F28" s="113"/>
      <c r="G28" s="113"/>
      <c r="H28" s="4"/>
      <c r="I28" s="114"/>
      <c r="J28" s="115"/>
      <c r="K28" s="115"/>
      <c r="L28" s="115"/>
    </row>
    <row r="29" spans="1:13" s="3" customFormat="1" ht="18.75" customHeight="1" x14ac:dyDescent="0.25">
      <c r="C29" s="111"/>
      <c r="D29" s="112"/>
      <c r="E29" s="112"/>
      <c r="F29" s="113"/>
      <c r="G29" s="113"/>
      <c r="H29" s="4"/>
      <c r="I29" s="114"/>
      <c r="J29" s="115"/>
      <c r="K29" s="115"/>
      <c r="L29" s="115"/>
    </row>
    <row r="30" spans="1:13" s="3" customFormat="1" ht="18.75" customHeight="1" x14ac:dyDescent="0.25">
      <c r="C30" s="111"/>
      <c r="D30" s="112"/>
      <c r="E30" s="112"/>
      <c r="F30" s="113"/>
      <c r="G30" s="113"/>
      <c r="H30" s="4"/>
      <c r="I30" s="114"/>
      <c r="J30" s="115"/>
      <c r="K30" s="115"/>
      <c r="L30" s="115"/>
    </row>
    <row r="31" spans="1:13" s="3" customFormat="1" ht="18.75" customHeight="1" x14ac:dyDescent="0.25">
      <c r="C31" s="111"/>
      <c r="D31" s="112"/>
      <c r="E31" s="112"/>
      <c r="F31" s="113"/>
      <c r="G31" s="113"/>
      <c r="H31" s="4"/>
      <c r="I31" s="114"/>
      <c r="J31" s="115"/>
      <c r="K31" s="115"/>
      <c r="L31" s="115"/>
    </row>
    <row r="32" spans="1:13" x14ac:dyDescent="0.25">
      <c r="C32" s="111"/>
      <c r="D32" s="112"/>
      <c r="E32" s="112"/>
      <c r="F32" s="113"/>
      <c r="G32" s="113"/>
      <c r="H32" s="4"/>
      <c r="I32" s="114"/>
      <c r="J32" s="115"/>
      <c r="K32" s="115"/>
      <c r="L32" s="115"/>
      <c r="M32" s="3"/>
    </row>
    <row r="33" spans="3:13" x14ac:dyDescent="0.25">
      <c r="C33" s="111"/>
      <c r="D33" s="112"/>
      <c r="E33" s="112"/>
      <c r="F33" s="113"/>
      <c r="G33" s="113"/>
      <c r="H33" s="4"/>
      <c r="I33" s="114"/>
      <c r="J33" s="115"/>
      <c r="K33" s="115"/>
      <c r="L33" s="115"/>
      <c r="M33" s="3"/>
    </row>
    <row r="34" spans="3:13" x14ac:dyDescent="0.25">
      <c r="C34" s="111"/>
      <c r="D34" s="112"/>
      <c r="E34" s="112"/>
      <c r="F34" s="113"/>
      <c r="G34" s="113"/>
      <c r="H34" s="4"/>
      <c r="I34" s="114"/>
      <c r="J34" s="115"/>
      <c r="K34" s="115"/>
      <c r="L34" s="115"/>
      <c r="M34" s="3"/>
    </row>
    <row r="35" spans="3:13" x14ac:dyDescent="0.25">
      <c r="C35" s="111"/>
      <c r="D35" s="112"/>
      <c r="E35" s="112"/>
      <c r="F35" s="113"/>
      <c r="G35" s="113"/>
      <c r="H35" s="4"/>
      <c r="I35" s="114"/>
      <c r="J35" s="115"/>
      <c r="K35" s="115"/>
      <c r="L35" s="115"/>
      <c r="M35" s="3"/>
    </row>
  </sheetData>
  <autoFilter ref="B4:B21" xr:uid="{9AA1BE38-CBC3-4A02-AF64-C48305F45729}"/>
  <mergeCells count="14">
    <mergeCell ref="M4:M6"/>
    <mergeCell ref="I5:I6"/>
    <mergeCell ref="A19:A20"/>
    <mergeCell ref="A1:A3"/>
    <mergeCell ref="B1:L3"/>
    <mergeCell ref="A4:A6"/>
    <mergeCell ref="A7:A9"/>
    <mergeCell ref="A10:A12"/>
    <mergeCell ref="A13:A16"/>
    <mergeCell ref="A17:A18"/>
    <mergeCell ref="C4:C6"/>
    <mergeCell ref="B4:B5"/>
    <mergeCell ref="F4:F6"/>
    <mergeCell ref="G4:I4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513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  <pageSetUpPr fitToPage="1"/>
  </sheetPr>
  <dimension ref="A2:T205"/>
  <sheetViews>
    <sheetView showGridLines="0" zoomScale="90" zoomScaleNormal="90" zoomScaleSheetLayoutView="80" workbookViewId="0">
      <pane ySplit="7" topLeftCell="A8" activePane="bottomLeft" state="frozen"/>
      <selection pane="bottomLeft" activeCell="A5" sqref="A5:B7"/>
    </sheetView>
  </sheetViews>
  <sheetFormatPr defaultColWidth="11.44140625" defaultRowHeight="13.2" x14ac:dyDescent="0.25"/>
  <cols>
    <col min="1" max="1" width="8.44140625" style="121" customWidth="1"/>
    <col min="2" max="2" width="11.33203125" style="121" customWidth="1"/>
    <col min="3" max="3" width="9.109375" style="125" bestFit="1" customWidth="1"/>
    <col min="4" max="4" width="71.88671875" style="126" customWidth="1"/>
    <col min="5" max="5" width="10.109375" style="121" bestFit="1" customWidth="1"/>
    <col min="6" max="6" width="9.6640625" style="121" bestFit="1" customWidth="1"/>
    <col min="7" max="7" width="12.33203125" style="121" customWidth="1"/>
    <col min="8" max="8" width="9" style="121" bestFit="1" customWidth="1"/>
    <col min="9" max="9" width="13.33203125" style="121" bestFit="1" customWidth="1"/>
    <col min="10" max="10" width="11.88671875" style="121" customWidth="1"/>
    <col min="11" max="11" width="16.33203125" style="121" customWidth="1"/>
    <col min="12" max="12" width="12.5546875" style="121" customWidth="1"/>
    <col min="13" max="13" width="9" style="121" bestFit="1" customWidth="1"/>
    <col min="14" max="14" width="21.33203125" style="121" customWidth="1"/>
    <col min="15" max="15" width="17.6640625" style="121" bestFit="1" customWidth="1"/>
    <col min="16" max="17" width="6.6640625" style="121" bestFit="1" customWidth="1"/>
    <col min="18" max="18" width="12.109375" style="121" bestFit="1" customWidth="1"/>
    <col min="19" max="16384" width="11.44140625" style="121"/>
  </cols>
  <sheetData>
    <row r="2" spans="1:20" customFormat="1" ht="17.25" customHeight="1" x14ac:dyDescent="0.25">
      <c r="A2" s="408" t="s">
        <v>683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</row>
    <row r="3" spans="1:20" customFormat="1" ht="17.25" customHeight="1" x14ac:dyDescent="0.25">
      <c r="A3" s="408"/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</row>
    <row r="4" spans="1:20" customFormat="1" ht="17.25" customHeight="1" thickBot="1" x14ac:dyDescent="0.3">
      <c r="A4" s="5"/>
      <c r="B4" s="5"/>
      <c r="C4" s="15"/>
      <c r="D4" s="1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9">
        <v>44824</v>
      </c>
    </row>
    <row r="5" spans="1:20" s="2" customFormat="1" ht="16.5" customHeight="1" thickTop="1" x14ac:dyDescent="0.25">
      <c r="A5" s="383" t="s">
        <v>3</v>
      </c>
      <c r="B5" s="384"/>
      <c r="C5" s="155" t="s">
        <v>36</v>
      </c>
      <c r="D5" s="416" t="s">
        <v>45</v>
      </c>
      <c r="E5" s="199" t="s">
        <v>26</v>
      </c>
      <c r="F5" s="199" t="s">
        <v>27</v>
      </c>
      <c r="G5" s="417" t="s">
        <v>30</v>
      </c>
      <c r="H5" s="418" t="s">
        <v>3</v>
      </c>
      <c r="I5" s="418"/>
      <c r="J5" s="418"/>
      <c r="K5" s="418"/>
      <c r="L5" s="418" t="s">
        <v>4</v>
      </c>
      <c r="M5" s="418"/>
      <c r="N5" s="418"/>
      <c r="O5" s="418"/>
      <c r="P5" s="418" t="s">
        <v>2</v>
      </c>
      <c r="Q5" s="419"/>
      <c r="R5" s="409" t="s">
        <v>42</v>
      </c>
      <c r="S5"/>
      <c r="T5"/>
    </row>
    <row r="6" spans="1:20" s="2" customFormat="1" ht="16.2" customHeight="1" x14ac:dyDescent="0.2">
      <c r="A6" s="385"/>
      <c r="B6" s="386"/>
      <c r="C6" s="358" t="s">
        <v>38</v>
      </c>
      <c r="D6" s="350"/>
      <c r="E6" s="164" t="s">
        <v>32</v>
      </c>
      <c r="F6" s="164" t="s">
        <v>33</v>
      </c>
      <c r="G6" s="412"/>
      <c r="H6" s="164" t="s">
        <v>26</v>
      </c>
      <c r="I6" s="412" t="s">
        <v>41</v>
      </c>
      <c r="J6" s="164" t="s">
        <v>29</v>
      </c>
      <c r="K6" s="414" t="s">
        <v>0</v>
      </c>
      <c r="L6" s="164" t="s">
        <v>26</v>
      </c>
      <c r="M6" s="412" t="s">
        <v>35</v>
      </c>
      <c r="N6" s="164" t="s">
        <v>34</v>
      </c>
      <c r="O6" s="414" t="s">
        <v>1</v>
      </c>
      <c r="P6" s="164" t="s">
        <v>5</v>
      </c>
      <c r="Q6" s="200" t="s">
        <v>25</v>
      </c>
      <c r="R6" s="410"/>
    </row>
    <row r="7" spans="1:20" s="2" customFormat="1" ht="16.5" customHeight="1" thickBot="1" x14ac:dyDescent="0.25">
      <c r="A7" s="387"/>
      <c r="B7" s="388"/>
      <c r="C7" s="359"/>
      <c r="D7" s="389"/>
      <c r="E7" s="159" t="s">
        <v>23</v>
      </c>
      <c r="F7" s="159" t="s">
        <v>23</v>
      </c>
      <c r="G7" s="413"/>
      <c r="H7" s="159" t="s">
        <v>28</v>
      </c>
      <c r="I7" s="413"/>
      <c r="J7" s="159" t="s">
        <v>24</v>
      </c>
      <c r="K7" s="415"/>
      <c r="L7" s="159" t="s">
        <v>46</v>
      </c>
      <c r="M7" s="413"/>
      <c r="N7" s="159" t="s">
        <v>24</v>
      </c>
      <c r="O7" s="415"/>
      <c r="P7" s="159" t="s">
        <v>6</v>
      </c>
      <c r="Q7" s="201" t="s">
        <v>10</v>
      </c>
      <c r="R7" s="411"/>
    </row>
    <row r="8" spans="1:20" s="122" customFormat="1" ht="20.25" customHeight="1" thickTop="1" thickBot="1" x14ac:dyDescent="0.3">
      <c r="C8" s="123"/>
      <c r="D8" s="124"/>
    </row>
    <row r="9" spans="1:20" s="122" customFormat="1" ht="20.25" customHeight="1" x14ac:dyDescent="0.2">
      <c r="A9" s="422" t="s">
        <v>75</v>
      </c>
      <c r="B9" s="423"/>
      <c r="C9" s="205">
        <v>710316</v>
      </c>
      <c r="D9" s="206" t="s">
        <v>684</v>
      </c>
      <c r="E9" s="207">
        <v>160</v>
      </c>
      <c r="F9" s="207">
        <v>100</v>
      </c>
      <c r="G9" s="134" t="s">
        <v>249</v>
      </c>
      <c r="H9" s="208">
        <v>0.17699999999999999</v>
      </c>
      <c r="I9" s="135">
        <v>18</v>
      </c>
      <c r="J9" s="134" t="s">
        <v>347</v>
      </c>
      <c r="K9" s="135" t="s">
        <v>246</v>
      </c>
      <c r="L9" s="136">
        <v>5.15</v>
      </c>
      <c r="M9" s="134" t="s">
        <v>12</v>
      </c>
      <c r="N9" s="134" t="s">
        <v>348</v>
      </c>
      <c r="O9" s="134" t="s">
        <v>247</v>
      </c>
      <c r="P9" s="134" t="s">
        <v>115</v>
      </c>
      <c r="Q9" s="134">
        <v>136</v>
      </c>
      <c r="R9" s="137" t="s">
        <v>43</v>
      </c>
    </row>
    <row r="10" spans="1:20" s="122" customFormat="1" ht="20.25" customHeight="1" thickBot="1" x14ac:dyDescent="0.25">
      <c r="A10" s="424"/>
      <c r="B10" s="425"/>
      <c r="C10" s="138">
        <v>710286</v>
      </c>
      <c r="D10" s="139" t="s">
        <v>685</v>
      </c>
      <c r="E10" s="209">
        <v>240</v>
      </c>
      <c r="F10" s="209">
        <v>150</v>
      </c>
      <c r="G10" s="209" t="s">
        <v>31</v>
      </c>
      <c r="H10" s="210">
        <v>0.30199999999999999</v>
      </c>
      <c r="I10" s="211">
        <v>18</v>
      </c>
      <c r="J10" s="209" t="s">
        <v>257</v>
      </c>
      <c r="K10" s="211" t="s">
        <v>262</v>
      </c>
      <c r="L10" s="212">
        <v>7</v>
      </c>
      <c r="M10" s="209" t="s">
        <v>255</v>
      </c>
      <c r="N10" s="209" t="s">
        <v>345</v>
      </c>
      <c r="O10" s="211" t="s">
        <v>265</v>
      </c>
      <c r="P10" s="209" t="s">
        <v>259</v>
      </c>
      <c r="Q10" s="209">
        <v>108</v>
      </c>
      <c r="R10" s="213" t="s">
        <v>43</v>
      </c>
    </row>
    <row r="11" spans="1:20" s="122" customFormat="1" ht="30.75" customHeight="1" thickBot="1" x14ac:dyDescent="0.25">
      <c r="A11" s="426" t="s">
        <v>40</v>
      </c>
      <c r="B11" s="427"/>
      <c r="C11" s="214">
        <v>710294</v>
      </c>
      <c r="D11" s="215" t="s">
        <v>686</v>
      </c>
      <c r="E11" s="216">
        <v>240</v>
      </c>
      <c r="F11" s="216">
        <v>120</v>
      </c>
      <c r="G11" s="216" t="s">
        <v>31</v>
      </c>
      <c r="H11" s="217">
        <v>0.25900000000000001</v>
      </c>
      <c r="I11" s="218">
        <v>18</v>
      </c>
      <c r="J11" s="216" t="s">
        <v>257</v>
      </c>
      <c r="K11" s="218" t="s">
        <v>277</v>
      </c>
      <c r="L11" s="219">
        <v>6.4</v>
      </c>
      <c r="M11" s="216" t="s">
        <v>281</v>
      </c>
      <c r="N11" s="216" t="s">
        <v>345</v>
      </c>
      <c r="O11" s="216" t="s">
        <v>279</v>
      </c>
      <c r="P11" s="216" t="s">
        <v>259</v>
      </c>
      <c r="Q11" s="216">
        <v>108</v>
      </c>
      <c r="R11" s="220" t="s">
        <v>43</v>
      </c>
    </row>
    <row r="12" spans="1:20" s="122" customFormat="1" ht="30.75" customHeight="1" thickBot="1" x14ac:dyDescent="0.25">
      <c r="A12" s="426" t="s">
        <v>39</v>
      </c>
      <c r="B12" s="427"/>
      <c r="C12" s="214">
        <v>710308</v>
      </c>
      <c r="D12" s="215" t="s">
        <v>687</v>
      </c>
      <c r="E12" s="216">
        <v>240</v>
      </c>
      <c r="F12" s="216">
        <v>120</v>
      </c>
      <c r="G12" s="216" t="s">
        <v>31</v>
      </c>
      <c r="H12" s="217">
        <v>0.25900000000000001</v>
      </c>
      <c r="I12" s="218">
        <v>18</v>
      </c>
      <c r="J12" s="216" t="s">
        <v>257</v>
      </c>
      <c r="K12" s="218" t="s">
        <v>283</v>
      </c>
      <c r="L12" s="219">
        <v>6.4</v>
      </c>
      <c r="M12" s="216" t="s">
        <v>281</v>
      </c>
      <c r="N12" s="216" t="s">
        <v>345</v>
      </c>
      <c r="O12" s="216" t="s">
        <v>285</v>
      </c>
      <c r="P12" s="216" t="s">
        <v>259</v>
      </c>
      <c r="Q12" s="216">
        <v>108</v>
      </c>
      <c r="R12" s="220" t="s">
        <v>43</v>
      </c>
    </row>
    <row r="13" spans="1:20" s="122" customFormat="1" ht="24.75" customHeight="1" thickBot="1" x14ac:dyDescent="0.25">
      <c r="A13" s="426" t="s">
        <v>39</v>
      </c>
      <c r="B13" s="427"/>
      <c r="C13" s="221">
        <v>800809</v>
      </c>
      <c r="D13" s="222" t="s">
        <v>608</v>
      </c>
      <c r="E13" s="223">
        <v>300</v>
      </c>
      <c r="F13" s="223">
        <v>150</v>
      </c>
      <c r="G13" s="223" t="s">
        <v>31</v>
      </c>
      <c r="H13" s="224">
        <v>0.307</v>
      </c>
      <c r="I13" s="225">
        <v>18</v>
      </c>
      <c r="J13" s="223" t="s">
        <v>251</v>
      </c>
      <c r="K13" s="223" t="s">
        <v>609</v>
      </c>
      <c r="L13" s="226">
        <v>7.64</v>
      </c>
      <c r="M13" s="223" t="s">
        <v>255</v>
      </c>
      <c r="N13" s="223" t="s">
        <v>581</v>
      </c>
      <c r="O13" s="223" t="s">
        <v>610</v>
      </c>
      <c r="P13" s="223" t="s">
        <v>349</v>
      </c>
      <c r="Q13" s="223">
        <v>100</v>
      </c>
      <c r="R13" s="227" t="s">
        <v>43</v>
      </c>
    </row>
    <row r="14" spans="1:20" s="122" customFormat="1" ht="27" customHeight="1" thickBot="1" x14ac:dyDescent="0.25">
      <c r="A14" s="426" t="s">
        <v>40</v>
      </c>
      <c r="B14" s="427"/>
      <c r="C14" s="221">
        <v>800795</v>
      </c>
      <c r="D14" s="222" t="s">
        <v>601</v>
      </c>
      <c r="E14" s="223">
        <v>300</v>
      </c>
      <c r="F14" s="223">
        <v>150</v>
      </c>
      <c r="G14" s="223" t="s">
        <v>31</v>
      </c>
      <c r="H14" s="224">
        <v>0.307</v>
      </c>
      <c r="I14" s="225">
        <v>18</v>
      </c>
      <c r="J14" s="223" t="s">
        <v>250</v>
      </c>
      <c r="K14" s="223" t="s">
        <v>602</v>
      </c>
      <c r="L14" s="226">
        <v>7.64</v>
      </c>
      <c r="M14" s="223" t="s">
        <v>255</v>
      </c>
      <c r="N14" s="223" t="s">
        <v>581</v>
      </c>
      <c r="O14" s="223" t="s">
        <v>603</v>
      </c>
      <c r="P14" s="223" t="s">
        <v>349</v>
      </c>
      <c r="Q14" s="223">
        <v>100</v>
      </c>
      <c r="R14" s="227" t="s">
        <v>43</v>
      </c>
    </row>
    <row r="15" spans="1:20" s="122" customFormat="1" ht="27" customHeight="1" thickBot="1" x14ac:dyDescent="0.25">
      <c r="A15" s="420" t="s">
        <v>75</v>
      </c>
      <c r="B15" s="421"/>
      <c r="C15" s="228">
        <v>800817</v>
      </c>
      <c r="D15" s="229" t="s">
        <v>565</v>
      </c>
      <c r="E15" s="230">
        <v>170</v>
      </c>
      <c r="F15" s="230">
        <v>100</v>
      </c>
      <c r="G15" s="140" t="s">
        <v>249</v>
      </c>
      <c r="H15" s="231">
        <v>0.17699999999999999</v>
      </c>
      <c r="I15" s="232">
        <v>18</v>
      </c>
      <c r="J15" s="233" t="s">
        <v>562</v>
      </c>
      <c r="K15" s="233" t="s">
        <v>566</v>
      </c>
      <c r="L15" s="234">
        <f>H15*24+0.23</f>
        <v>4.4779999999999998</v>
      </c>
      <c r="M15" s="233" t="s">
        <v>12</v>
      </c>
      <c r="N15" s="233" t="s">
        <v>248</v>
      </c>
      <c r="O15" s="233" t="s">
        <v>567</v>
      </c>
      <c r="P15" s="233" t="s">
        <v>115</v>
      </c>
      <c r="Q15" s="233">
        <v>136</v>
      </c>
      <c r="R15" s="235" t="s">
        <v>43</v>
      </c>
    </row>
    <row r="16" spans="1:20" s="122" customFormat="1" ht="20.25" customHeight="1" x14ac:dyDescent="0.25">
      <c r="C16" s="123"/>
      <c r="D16" s="124"/>
    </row>
    <row r="17" spans="3:4" s="122" customFormat="1" ht="30" customHeight="1" x14ac:dyDescent="0.25">
      <c r="C17" s="123"/>
      <c r="D17" s="124"/>
    </row>
    <row r="18" spans="3:4" s="122" customFormat="1" ht="30" customHeight="1" x14ac:dyDescent="0.25">
      <c r="C18" s="123"/>
      <c r="D18" s="124"/>
    </row>
    <row r="19" spans="3:4" s="122" customFormat="1" ht="30" customHeight="1" x14ac:dyDescent="0.25">
      <c r="C19" s="123"/>
      <c r="D19" s="124"/>
    </row>
    <row r="20" spans="3:4" s="122" customFormat="1" ht="30" customHeight="1" x14ac:dyDescent="0.25">
      <c r="C20" s="123"/>
      <c r="D20" s="124"/>
    </row>
    <row r="21" spans="3:4" s="122" customFormat="1" ht="30" customHeight="1" x14ac:dyDescent="0.25">
      <c r="C21" s="123"/>
      <c r="D21" s="124"/>
    </row>
    <row r="22" spans="3:4" s="127" customFormat="1" ht="30" customHeight="1" x14ac:dyDescent="0.25">
      <c r="C22" s="125"/>
      <c r="D22" s="126"/>
    </row>
    <row r="23" spans="3:4" s="127" customFormat="1" ht="30" customHeight="1" x14ac:dyDescent="0.25">
      <c r="C23" s="125"/>
      <c r="D23" s="126"/>
    </row>
    <row r="24" spans="3:4" s="127" customFormat="1" ht="30" customHeight="1" x14ac:dyDescent="0.25">
      <c r="C24" s="125"/>
      <c r="D24" s="126"/>
    </row>
    <row r="25" spans="3:4" s="127" customFormat="1" ht="30" customHeight="1" x14ac:dyDescent="0.25">
      <c r="C25" s="125"/>
      <c r="D25" s="126"/>
    </row>
    <row r="26" spans="3:4" s="127" customFormat="1" ht="30" customHeight="1" x14ac:dyDescent="0.25">
      <c r="C26" s="125"/>
      <c r="D26" s="126"/>
    </row>
    <row r="27" spans="3:4" s="127" customFormat="1" ht="30" customHeight="1" x14ac:dyDescent="0.25">
      <c r="C27" s="125"/>
      <c r="D27" s="126"/>
    </row>
    <row r="28" spans="3:4" s="127" customFormat="1" ht="30" customHeight="1" x14ac:dyDescent="0.25">
      <c r="C28" s="125"/>
      <c r="D28" s="126"/>
    </row>
    <row r="29" spans="3:4" s="127" customFormat="1" ht="30" customHeight="1" x14ac:dyDescent="0.25">
      <c r="C29" s="125"/>
      <c r="D29" s="126"/>
    </row>
    <row r="30" spans="3:4" s="127" customFormat="1" ht="30" customHeight="1" x14ac:dyDescent="0.25">
      <c r="C30" s="125"/>
      <c r="D30" s="126"/>
    </row>
    <row r="31" spans="3:4" s="127" customFormat="1" ht="30" customHeight="1" x14ac:dyDescent="0.25">
      <c r="C31" s="125"/>
      <c r="D31" s="126"/>
    </row>
    <row r="32" spans="3:4" s="127" customFormat="1" ht="30" customHeight="1" x14ac:dyDescent="0.25">
      <c r="C32" s="125"/>
      <c r="D32" s="126"/>
    </row>
    <row r="33" spans="1:17" s="127" customFormat="1" ht="30" customHeight="1" x14ac:dyDescent="0.25">
      <c r="C33" s="125"/>
      <c r="D33" s="126"/>
    </row>
    <row r="34" spans="1:17" s="127" customFormat="1" ht="30" customHeight="1" x14ac:dyDescent="0.25">
      <c r="C34" s="125"/>
      <c r="D34" s="126"/>
    </row>
    <row r="35" spans="1:17" ht="24" customHeight="1" x14ac:dyDescent="0.25">
      <c r="A35" s="127"/>
      <c r="B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</row>
    <row r="36" spans="1:17" ht="24" customHeight="1" x14ac:dyDescent="0.25">
      <c r="A36" s="127"/>
      <c r="B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</row>
    <row r="37" spans="1:17" ht="24" customHeight="1" x14ac:dyDescent="0.25">
      <c r="A37" s="127"/>
      <c r="B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</row>
    <row r="38" spans="1:17" ht="24" customHeight="1" x14ac:dyDescent="0.25">
      <c r="A38" s="127"/>
      <c r="B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</row>
    <row r="39" spans="1:17" ht="24" customHeight="1" x14ac:dyDescent="0.25">
      <c r="A39" s="127"/>
      <c r="B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</row>
    <row r="40" spans="1:17" ht="24" customHeight="1" x14ac:dyDescent="0.25">
      <c r="A40" s="127"/>
      <c r="B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</row>
    <row r="41" spans="1:17" ht="24" customHeight="1" x14ac:dyDescent="0.25">
      <c r="A41" s="127"/>
      <c r="B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</row>
    <row r="42" spans="1:17" ht="24" customHeight="1" x14ac:dyDescent="0.25">
      <c r="A42" s="127"/>
      <c r="B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</row>
    <row r="43" spans="1:17" ht="24" customHeight="1" x14ac:dyDescent="0.25">
      <c r="A43" s="127"/>
      <c r="B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</row>
    <row r="44" spans="1:17" ht="24" customHeight="1" x14ac:dyDescent="0.25">
      <c r="A44" s="127"/>
      <c r="B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</row>
    <row r="45" spans="1:17" ht="24" customHeight="1" x14ac:dyDescent="0.25"/>
    <row r="46" spans="1:17" ht="24" customHeight="1" x14ac:dyDescent="0.25"/>
    <row r="47" spans="1:17" ht="24" customHeight="1" x14ac:dyDescent="0.25"/>
    <row r="48" spans="1:17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ht="24" customHeight="1" x14ac:dyDescent="0.25"/>
    <row r="98" ht="24" customHeight="1" x14ac:dyDescent="0.25"/>
    <row r="99" ht="24" customHeight="1" x14ac:dyDescent="0.25"/>
    <row r="100" ht="24" customHeight="1" x14ac:dyDescent="0.25"/>
    <row r="101" ht="24" customHeight="1" x14ac:dyDescent="0.25"/>
    <row r="102" ht="24" customHeight="1" x14ac:dyDescent="0.25"/>
    <row r="103" ht="24" customHeight="1" x14ac:dyDescent="0.25"/>
    <row r="104" ht="24" customHeight="1" x14ac:dyDescent="0.25"/>
    <row r="105" ht="24" customHeight="1" x14ac:dyDescent="0.25"/>
    <row r="106" ht="24" customHeight="1" x14ac:dyDescent="0.25"/>
    <row r="107" ht="24" customHeight="1" x14ac:dyDescent="0.25"/>
    <row r="108" ht="24" customHeight="1" x14ac:dyDescent="0.25"/>
    <row r="109" ht="24" customHeight="1" x14ac:dyDescent="0.25"/>
    <row r="110" ht="24" customHeight="1" x14ac:dyDescent="0.25"/>
    <row r="111" ht="24" customHeight="1" x14ac:dyDescent="0.25"/>
    <row r="112" ht="24" customHeight="1" x14ac:dyDescent="0.25"/>
    <row r="113" ht="24" customHeight="1" x14ac:dyDescent="0.25"/>
    <row r="114" ht="24" customHeight="1" x14ac:dyDescent="0.25"/>
    <row r="115" ht="24" customHeight="1" x14ac:dyDescent="0.25"/>
    <row r="116" ht="24" customHeight="1" x14ac:dyDescent="0.25"/>
    <row r="117" ht="24" customHeight="1" x14ac:dyDescent="0.25"/>
    <row r="118" ht="24" customHeight="1" x14ac:dyDescent="0.25"/>
    <row r="119" ht="24" customHeight="1" x14ac:dyDescent="0.25"/>
    <row r="120" ht="24" customHeight="1" x14ac:dyDescent="0.25"/>
    <row r="121" ht="24" customHeight="1" x14ac:dyDescent="0.25"/>
    <row r="122" ht="24" customHeight="1" x14ac:dyDescent="0.25"/>
    <row r="123" ht="24" customHeight="1" x14ac:dyDescent="0.25"/>
    <row r="124" ht="24" customHeight="1" x14ac:dyDescent="0.25"/>
    <row r="125" ht="24" customHeight="1" x14ac:dyDescent="0.25"/>
    <row r="126" ht="24" customHeight="1" x14ac:dyDescent="0.25"/>
    <row r="127" ht="24" customHeight="1" x14ac:dyDescent="0.25"/>
    <row r="128" ht="24" customHeight="1" x14ac:dyDescent="0.25"/>
    <row r="129" ht="24" customHeight="1" x14ac:dyDescent="0.25"/>
    <row r="130" ht="24" customHeight="1" x14ac:dyDescent="0.25"/>
    <row r="131" ht="24" customHeight="1" x14ac:dyDescent="0.25"/>
    <row r="132" ht="24" customHeight="1" x14ac:dyDescent="0.25"/>
    <row r="133" ht="24" customHeight="1" x14ac:dyDescent="0.25"/>
    <row r="134" ht="24" customHeight="1" x14ac:dyDescent="0.25"/>
    <row r="135" ht="24" customHeight="1" x14ac:dyDescent="0.25"/>
    <row r="136" ht="24" customHeight="1" x14ac:dyDescent="0.25"/>
    <row r="137" ht="24" customHeight="1" x14ac:dyDescent="0.25"/>
    <row r="138" ht="24" customHeight="1" x14ac:dyDescent="0.25"/>
    <row r="139" ht="24" customHeight="1" x14ac:dyDescent="0.25"/>
    <row r="140" ht="24" customHeight="1" x14ac:dyDescent="0.25"/>
    <row r="141" ht="24" customHeight="1" x14ac:dyDescent="0.25"/>
    <row r="142" ht="24" customHeight="1" x14ac:dyDescent="0.25"/>
    <row r="143" ht="24" customHeight="1" x14ac:dyDescent="0.25"/>
    <row r="144" ht="24" customHeight="1" x14ac:dyDescent="0.25"/>
    <row r="145" ht="24" customHeight="1" x14ac:dyDescent="0.25"/>
    <row r="146" ht="24" customHeight="1" x14ac:dyDescent="0.25"/>
    <row r="147" ht="24" customHeight="1" x14ac:dyDescent="0.25"/>
    <row r="148" ht="24" customHeight="1" x14ac:dyDescent="0.25"/>
    <row r="149" ht="24" customHeight="1" x14ac:dyDescent="0.25"/>
    <row r="150" ht="24" customHeight="1" x14ac:dyDescent="0.25"/>
    <row r="151" ht="24" customHeight="1" x14ac:dyDescent="0.25"/>
    <row r="152" ht="24" customHeight="1" x14ac:dyDescent="0.25"/>
    <row r="153" ht="24" customHeight="1" x14ac:dyDescent="0.25"/>
    <row r="154" ht="24" customHeight="1" x14ac:dyDescent="0.25"/>
    <row r="155" ht="24" customHeight="1" x14ac:dyDescent="0.25"/>
    <row r="156" ht="24" customHeight="1" x14ac:dyDescent="0.25"/>
    <row r="157" ht="24" customHeight="1" x14ac:dyDescent="0.25"/>
    <row r="158" ht="24" customHeight="1" x14ac:dyDescent="0.25"/>
    <row r="159" ht="24" customHeight="1" x14ac:dyDescent="0.25"/>
    <row r="160" ht="24" customHeight="1" x14ac:dyDescent="0.25"/>
    <row r="161" ht="24" customHeight="1" x14ac:dyDescent="0.25"/>
    <row r="162" ht="24" customHeight="1" x14ac:dyDescent="0.25"/>
    <row r="163" ht="24" customHeight="1" x14ac:dyDescent="0.25"/>
    <row r="164" ht="24" customHeight="1" x14ac:dyDescent="0.25"/>
    <row r="165" ht="24" customHeight="1" x14ac:dyDescent="0.25"/>
    <row r="166" ht="24" customHeight="1" x14ac:dyDescent="0.25"/>
    <row r="167" ht="24" customHeight="1" x14ac:dyDescent="0.25"/>
    <row r="168" ht="24" customHeight="1" x14ac:dyDescent="0.25"/>
    <row r="169" ht="24" customHeight="1" x14ac:dyDescent="0.25"/>
    <row r="170" ht="24" customHeight="1" x14ac:dyDescent="0.25"/>
    <row r="171" ht="24" customHeight="1" x14ac:dyDescent="0.25"/>
    <row r="172" ht="24" customHeight="1" x14ac:dyDescent="0.25"/>
    <row r="173" ht="24" customHeight="1" x14ac:dyDescent="0.25"/>
    <row r="174" ht="24" customHeight="1" x14ac:dyDescent="0.25"/>
    <row r="175" ht="24" customHeight="1" x14ac:dyDescent="0.25"/>
    <row r="176" ht="24" customHeight="1" x14ac:dyDescent="0.25"/>
    <row r="177" ht="24" customHeight="1" x14ac:dyDescent="0.25"/>
    <row r="178" ht="24" customHeight="1" x14ac:dyDescent="0.25"/>
    <row r="179" ht="24" customHeight="1" x14ac:dyDescent="0.25"/>
    <row r="180" ht="24" customHeight="1" x14ac:dyDescent="0.25"/>
    <row r="181" ht="24" customHeight="1" x14ac:dyDescent="0.25"/>
    <row r="182" ht="24" customHeight="1" x14ac:dyDescent="0.25"/>
    <row r="183" ht="24" customHeight="1" x14ac:dyDescent="0.25"/>
    <row r="184" ht="24" customHeight="1" x14ac:dyDescent="0.25"/>
    <row r="185" ht="24" customHeight="1" x14ac:dyDescent="0.25"/>
    <row r="186" ht="24" customHeight="1" x14ac:dyDescent="0.25"/>
    <row r="187" ht="24" customHeight="1" x14ac:dyDescent="0.25"/>
    <row r="188" ht="24" customHeight="1" x14ac:dyDescent="0.25"/>
    <row r="189" ht="24" customHeight="1" x14ac:dyDescent="0.25"/>
    <row r="190" ht="24" customHeight="1" x14ac:dyDescent="0.25"/>
    <row r="191" ht="24" customHeight="1" x14ac:dyDescent="0.25"/>
    <row r="192" ht="24" customHeight="1" x14ac:dyDescent="0.25"/>
    <row r="193" ht="24" customHeight="1" x14ac:dyDescent="0.25"/>
    <row r="194" ht="24" customHeight="1" x14ac:dyDescent="0.25"/>
    <row r="195" ht="24" customHeight="1" x14ac:dyDescent="0.25"/>
    <row r="196" ht="24" customHeight="1" x14ac:dyDescent="0.25"/>
    <row r="197" ht="24" customHeight="1" x14ac:dyDescent="0.25"/>
    <row r="198" ht="24" customHeight="1" x14ac:dyDescent="0.25"/>
    <row r="199" ht="24" customHeight="1" x14ac:dyDescent="0.25"/>
    <row r="200" ht="24" customHeight="1" x14ac:dyDescent="0.25"/>
    <row r="201" ht="24" customHeight="1" x14ac:dyDescent="0.25"/>
    <row r="202" ht="24" customHeight="1" x14ac:dyDescent="0.25"/>
    <row r="203" ht="24" customHeight="1" x14ac:dyDescent="0.25"/>
    <row r="204" ht="24" customHeight="1" x14ac:dyDescent="0.25"/>
    <row r="205" ht="24" customHeight="1" x14ac:dyDescent="0.25"/>
  </sheetData>
  <autoFilter ref="A5:R7" xr:uid="{00000000-0009-0000-0000-000008000000}">
    <filterColumn colId="0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5" showButton="0"/>
  </autoFilter>
  <mergeCells count="19">
    <mergeCell ref="A15:B15"/>
    <mergeCell ref="A9:B10"/>
    <mergeCell ref="A11:B11"/>
    <mergeCell ref="A12:B12"/>
    <mergeCell ref="A13:B13"/>
    <mergeCell ref="A14:B14"/>
    <mergeCell ref="A2:R3"/>
    <mergeCell ref="R5:R7"/>
    <mergeCell ref="C6:C7"/>
    <mergeCell ref="I6:I7"/>
    <mergeCell ref="K6:K7"/>
    <mergeCell ref="M6:M7"/>
    <mergeCell ref="O6:O7"/>
    <mergeCell ref="A5:B7"/>
    <mergeCell ref="D5:D7"/>
    <mergeCell ref="G5:G7"/>
    <mergeCell ref="H5:K5"/>
    <mergeCell ref="L5:O5"/>
    <mergeCell ref="P5:Q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15" orientation="landscape" verticalDpi="300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14</vt:i4>
      </vt:variant>
    </vt:vector>
  </HeadingPairs>
  <TitlesOfParts>
    <vt:vector size="21" baseType="lpstr">
      <vt:lpstr>Vale Fértil </vt:lpstr>
      <vt:lpstr>Baldes Vale Fértil</vt:lpstr>
      <vt:lpstr>Malaguena </vt:lpstr>
      <vt:lpstr>Baldes Malaguena</vt:lpstr>
      <vt:lpstr>Rivoli</vt:lpstr>
      <vt:lpstr>Baldes Rivoli</vt:lpstr>
      <vt:lpstr>Prolive</vt:lpstr>
      <vt:lpstr>'Baldes Malaguena'!Area_de_impressao</vt:lpstr>
      <vt:lpstr>'Baldes Rivoli'!Area_de_impressao</vt:lpstr>
      <vt:lpstr>'Baldes Vale Fértil'!Area_de_impressao</vt:lpstr>
      <vt:lpstr>'Malaguena '!Area_de_impressao</vt:lpstr>
      <vt:lpstr>Prolive!Area_de_impressao</vt:lpstr>
      <vt:lpstr>Rivoli!Area_de_impressao</vt:lpstr>
      <vt:lpstr>'Vale Fértil '!Area_de_impressao</vt:lpstr>
      <vt:lpstr>'Baldes Malaguena'!Titulos_de_impressao</vt:lpstr>
      <vt:lpstr>'Baldes Rivoli'!Titulos_de_impressao</vt:lpstr>
      <vt:lpstr>'Baldes Vale Fértil'!Titulos_de_impressao</vt:lpstr>
      <vt:lpstr>'Malaguena '!Titulos_de_impressao</vt:lpstr>
      <vt:lpstr>Prolive!Titulos_de_impressao</vt:lpstr>
      <vt:lpstr>Rivoli!Titulos_de_impressao</vt:lpstr>
      <vt:lpstr>'Vale Fértil '!Titulos_de_impressao</vt:lpstr>
    </vt:vector>
  </TitlesOfParts>
  <Company>VALE FERTIL INDS. ALIM.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Danusia</dc:creator>
  <cp:lastModifiedBy>Rafaela Mirandola Félix</cp:lastModifiedBy>
  <cp:lastPrinted>2022-01-27T12:20:14Z</cp:lastPrinted>
  <dcterms:created xsi:type="dcterms:W3CDTF">2001-01-02T16:57:14Z</dcterms:created>
  <dcterms:modified xsi:type="dcterms:W3CDTF">2025-03-31T18:25:34Z</dcterms:modified>
</cp:coreProperties>
</file>